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19\CEP\Info Prasowe\2019.01\SC\"/>
    </mc:Choice>
  </mc:AlternateContent>
  <xr:revisionPtr revIDLastSave="0" documentId="13_ncr:1_{46F32048-4F25-48FA-B8F6-D2014DB1BFD6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8" r:id="rId4"/>
    <sheet name="Samochody dostawcze" sheetId="4" r:id="rId5"/>
    <sheet name="Autobusy" sheetId="5" r:id="rId6"/>
  </sheets>
  <externalReferences>
    <externalReference r:id="rId7"/>
  </externalReferences>
  <definedNames>
    <definedName name="mancs">[1]INDEX!$A$61</definedName>
    <definedName name="mansc">[1]INDEX!$A$60</definedName>
    <definedName name="Mnth">[1]INDEX!$E$21</definedName>
    <definedName name="pickups">[1]INDEX!$A$59</definedName>
    <definedName name="Yr">[1]INDEX!$E$26</definedName>
  </definedNames>
  <calcPr calcId="191029" calcMode="manual"/>
</workbook>
</file>

<file path=xl/calcChain.xml><?xml version="1.0" encoding="utf-8"?>
<calcChain xmlns="http://schemas.openxmlformats.org/spreadsheetml/2006/main">
  <c r="J52" i="4" l="1"/>
  <c r="J51" i="4"/>
  <c r="F51" i="4"/>
  <c r="F52" i="4" s="1"/>
  <c r="G52" i="4" s="1"/>
  <c r="D51" i="4"/>
  <c r="H51" i="4" s="1"/>
  <c r="G51" i="4" l="1"/>
  <c r="E51" i="4"/>
  <c r="K51" i="4" s="1"/>
  <c r="D52" i="4"/>
  <c r="E52" i="4" l="1"/>
  <c r="K52" i="4" s="1"/>
  <c r="H52" i="4"/>
  <c r="D18" i="1" l="1"/>
  <c r="D19" i="1" s="1"/>
  <c r="M18" i="1"/>
  <c r="N18" i="1" s="1"/>
  <c r="K18" i="1"/>
  <c r="L18" i="1" s="1"/>
  <c r="I18" i="1"/>
  <c r="F18" i="1"/>
  <c r="H18" i="1" s="1"/>
  <c r="E18" i="1" l="1"/>
  <c r="J18" i="1"/>
  <c r="G18" i="1"/>
  <c r="E19" i="1"/>
  <c r="I19" i="1"/>
  <c r="J19" i="1" s="1"/>
  <c r="M19" i="1"/>
  <c r="N19" i="1" s="1"/>
  <c r="F19" i="1"/>
  <c r="G19" i="1" s="1"/>
  <c r="O18" i="1"/>
  <c r="K19" i="1"/>
  <c r="M16" i="5"/>
  <c r="K16" i="5"/>
  <c r="L16" i="5" s="1"/>
  <c r="I16" i="5"/>
  <c r="F16" i="5"/>
  <c r="G16" i="5" s="1"/>
  <c r="D16" i="5"/>
  <c r="E16" i="5" s="1"/>
  <c r="M15" i="5"/>
  <c r="N15" i="5" s="1"/>
  <c r="K15" i="5"/>
  <c r="I15" i="5"/>
  <c r="J15" i="5" s="1"/>
  <c r="F15" i="5"/>
  <c r="G15" i="5" s="1"/>
  <c r="D15" i="5"/>
  <c r="E15" i="5" s="1"/>
  <c r="M25" i="4"/>
  <c r="N25" i="4" s="1"/>
  <c r="K25" i="4"/>
  <c r="L25" i="4" s="1"/>
  <c r="I25" i="4"/>
  <c r="F25" i="4"/>
  <c r="G25" i="4" s="1"/>
  <c r="D25" i="4"/>
  <c r="E25" i="4" s="1"/>
  <c r="J25" i="4" l="1"/>
  <c r="O16" i="5"/>
  <c r="O15" i="5"/>
  <c r="H19" i="1"/>
  <c r="L19" i="1"/>
  <c r="O19" i="1"/>
  <c r="H15" i="5"/>
  <c r="N16" i="5"/>
  <c r="J16" i="5"/>
  <c r="H16" i="5"/>
  <c r="L15" i="5"/>
  <c r="H25" i="4"/>
  <c r="O25" i="4"/>
</calcChain>
</file>

<file path=xl/sharedStrings.xml><?xml version="1.0" encoding="utf-8"?>
<sst xmlns="http://schemas.openxmlformats.org/spreadsheetml/2006/main" count="583" uniqueCount="106">
  <si>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</si>
  <si>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</si>
  <si>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</si>
  <si>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</si>
  <si>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</si>
  <si>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</si>
  <si>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</si>
  <si>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</si>
  <si>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</si>
  <si>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</si>
  <si>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</si>
  <si>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autobusy o DMC&gt;3,5t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</si>
  <si>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</si>
  <si>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</si>
  <si>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</si>
  <si>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</si>
  <si>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</si>
  <si>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</si>
  <si>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</si>
  <si>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</si>
  <si>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</si>
  <si>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</si>
  <si>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</si>
  <si>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</si>
  <si>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</si>
  <si>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</si>
  <si>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</si>
  <si>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</si>
  <si>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</si>
  <si>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</si>
  <si>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</si>
  <si>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</si>
  <si>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</si>
  <si>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</si>
  <si>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</si>
  <si>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</si>
  <si>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</si>
  <si>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</si>
  <si>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</si>
  <si>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</si>
  <si>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</si>
  <si>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</si>
  <si>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</si>
  <si>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Pierwsze rejestracje NOWYCH samochodów dostawczych o DMC&lt;=3,5T, udział w rynku %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</si>
  <si>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</si>
  <si>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</si>
  <si>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</si>
  <si>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</si>
  <si>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</si>
  <si>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</si>
  <si>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</si>
  <si>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</si>
  <si>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</si>
  <si>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</si>
  <si>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</si>
  <si>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</si>
  <si>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</si>
  <si>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</si>
  <si>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</si>
  <si>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</si>
  <si>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</si>
  <si>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NISSAN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</si>
  <si>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</si>
  <si>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</si>
  <si>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</si>
  <si>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* Źródło: analizy PZPM na podstawie CEP (MC)</t>
  </si>
  <si>
    <t>*Source: PZPM analysis based on Central Register of Vehicles, Ministry of  Digital Affairs</t>
  </si>
  <si>
    <t>PZPM na podstawie danych CEP (MC)</t>
  </si>
  <si>
    <t>ISUZU</t>
  </si>
  <si>
    <t>6T&lt;DMC&lt;16T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</si>
  <si>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</si>
  <si>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</si>
  <si>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</si>
  <si>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</si>
  <si>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</si>
  <si>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</si>
  <si>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</si>
  <si>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Mercedes-Benz Sprinter</t>
  </si>
  <si>
    <t>Peugeot Boxer</t>
  </si>
  <si>
    <t>Ford Transit</t>
  </si>
  <si>
    <t>Fiat Doblo</t>
  </si>
  <si>
    <t>Dacia Dokker</t>
  </si>
  <si>
    <t>Volkswagen Crafter</t>
  </si>
  <si>
    <t>RAZEM 1-10</t>
  </si>
  <si>
    <t>RAZEM / TOTAL</t>
  </si>
  <si>
    <t>RAZEM / Sub Total 1-7</t>
  </si>
  <si>
    <t>Grudzień</t>
  </si>
  <si>
    <t>December</t>
  </si>
  <si>
    <t>Rejestracje nowych samochodów dostawczych do 3,5T, ranking modeli - Grudzień 2018</t>
  </si>
  <si>
    <t>Registrations of new LCV up to 3.5T, Top Models - December 2018</t>
  </si>
  <si>
    <t>2019
Sty</t>
  </si>
  <si>
    <t>2018
Sty</t>
  </si>
  <si>
    <t>2019
Sty - Sty</t>
  </si>
  <si>
    <t>2018
Sty - Sty</t>
  </si>
  <si>
    <t>Styczeń</t>
  </si>
  <si>
    <t>Rok narastająco Styczeń - Styczeń</t>
  </si>
  <si>
    <t>January</t>
  </si>
  <si>
    <t>YTD January - January</t>
  </si>
  <si>
    <t>Sty/Gru
Zmiana %</t>
  </si>
  <si>
    <t>Jan/Dec Ch %</t>
  </si>
  <si>
    <t>HYMER</t>
  </si>
  <si>
    <t>HYUNDAI</t>
  </si>
  <si>
    <t>Sty/Gru
Zmiana poz</t>
  </si>
  <si>
    <t>Jan/Dec Ch position</t>
  </si>
  <si>
    <t>Volkswagen Transporter</t>
  </si>
  <si>
    <t>URSUS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</si>
</sst>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z_ł_-;\-* #,##0.00\ _z_ł_-;_-* &quot;-&quot;??\ _z_ł_-;_-@_-"/>
    <numFmt numFmtId="164" formatCode="0.0%"/>
    <numFmt numFmtId="165" formatCode="_-* #,##0\ _z_ł_-;\-* #,##0\ _z_ł_-;_-* &quot;-&quot;??\ _z_ł_-;_-@_-"/>
    <numFmt numFmtId="166" formatCode="_(* #,##0.00_);_(* \(#,##0.00\);_(* &quot;-&quot;??_);_(@_)"/>
    <numFmt numFmtId="167" formatCode="dd\/mm\/yyyy"/>
  </numFmts>
  <fonts count="25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4" fillId="0" borderId="0"/>
    <xf numFmtId="0" fontId="12" fillId="0" borderId="0"/>
    <xf numFmtId="166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00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11" xfId="4" applyNumberFormat="1" applyFont="1" applyFill="1" applyBorder="1" applyAlignment="1">
      <alignment vertical="center"/>
    </xf>
    <xf numFmtId="0" fontId="3" fillId="0" borderId="3" xfId="4" applyNumberFormat="1" applyFont="1" applyFill="1" applyBorder="1" applyAlignment="1">
      <alignment vertical="center"/>
    </xf>
    <xf numFmtId="0" fontId="3" fillId="0" borderId="0" xfId="4" applyNumberFormat="1" applyFont="1" applyFill="1" applyBorder="1" applyAlignment="1">
      <alignment vertical="center"/>
    </xf>
    <xf numFmtId="0" fontId="3" fillId="0" borderId="4" xfId="4" applyFont="1" applyFill="1" applyBorder="1" applyAlignment="1">
      <alignment horizontal="center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0" fontId="3" fillId="0" borderId="9" xfId="7" applyNumberFormat="1" applyFont="1" applyFill="1" applyBorder="1" applyAlignment="1">
      <alignment vertical="center"/>
    </xf>
    <xf numFmtId="164" fontId="3" fillId="0" borderId="6" xfId="7" applyNumberFormat="1" applyFont="1" applyFill="1" applyBorder="1" applyAlignment="1">
      <alignment vertical="center"/>
    </xf>
    <xf numFmtId="0" fontId="4" fillId="2" borderId="2" xfId="4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4" fontId="4" fillId="2" borderId="17" xfId="4" applyNumberFormat="1" applyFont="1" applyFill="1" applyBorder="1" applyAlignment="1">
      <alignment vertical="center"/>
    </xf>
    <xf numFmtId="164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164" fontId="3" fillId="0" borderId="18" xfId="7" applyNumberFormat="1" applyFont="1" applyFill="1" applyBorder="1" applyAlignment="1">
      <alignment vertical="center"/>
    </xf>
    <xf numFmtId="164" fontId="3" fillId="0" borderId="19" xfId="7" applyNumberFormat="1" applyFont="1" applyFill="1" applyBorder="1" applyAlignment="1">
      <alignment vertical="center"/>
    </xf>
    <xf numFmtId="0" fontId="3" fillId="2" borderId="1" xfId="4" applyNumberFormat="1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4" fontId="3" fillId="2" borderId="17" xfId="4" applyNumberFormat="1" applyFont="1" applyFill="1" applyBorder="1" applyAlignment="1">
      <alignment vertical="center"/>
    </xf>
    <xf numFmtId="164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0" fontId="3" fillId="0" borderId="10" xfId="4" applyNumberFormat="1" applyFont="1" applyFill="1" applyBorder="1" applyAlignment="1">
      <alignment vertical="center"/>
    </xf>
    <xf numFmtId="164" fontId="3" fillId="0" borderId="10" xfId="4" applyNumberFormat="1" applyFont="1" applyFill="1" applyBorder="1" applyAlignment="1">
      <alignment vertical="center"/>
    </xf>
    <xf numFmtId="0" fontId="3" fillId="2" borderId="2" xfId="4" applyNumberFormat="1" applyFont="1" applyFill="1" applyBorder="1" applyAlignment="1">
      <alignment vertical="center"/>
    </xf>
    <xf numFmtId="164" fontId="3" fillId="2" borderId="20" xfId="4" applyNumberFormat="1" applyFont="1" applyFill="1" applyBorder="1" applyAlignment="1">
      <alignment vertical="center"/>
    </xf>
    <xf numFmtId="164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0" borderId="6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/>
    </xf>
    <xf numFmtId="0" fontId="3" fillId="0" borderId="5" xfId="4" applyFont="1" applyFill="1" applyBorder="1"/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3" fillId="0" borderId="5" xfId="4" applyFont="1" applyFill="1" applyBorder="1" applyAlignment="1">
      <alignment horizontal="center" vertical="center"/>
    </xf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0" fontId="3" fillId="0" borderId="14" xfId="7" applyNumberFormat="1" applyFont="1" applyFill="1" applyBorder="1" applyAlignment="1">
      <alignment vertical="center"/>
    </xf>
    <xf numFmtId="164" fontId="3" fillId="0" borderId="14" xfId="7" applyNumberFormat="1" applyFont="1" applyFill="1" applyBorder="1" applyAlignment="1">
      <alignment vertical="center"/>
    </xf>
    <xf numFmtId="164" fontId="3" fillId="0" borderId="13" xfId="7" applyNumberFormat="1" applyFont="1" applyFill="1" applyBorder="1" applyAlignment="1">
      <alignment vertical="center"/>
    </xf>
    <xf numFmtId="164" fontId="3" fillId="0" borderId="2" xfId="7" applyNumberFormat="1" applyFont="1" applyFill="1" applyBorder="1" applyAlignment="1">
      <alignment vertical="center"/>
    </xf>
    <xf numFmtId="164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0" fontId="3" fillId="0" borderId="15" xfId="4" applyNumberFormat="1" applyFont="1" applyFill="1" applyBorder="1" applyAlignment="1">
      <alignment vertical="center"/>
    </xf>
    <xf numFmtId="0" fontId="17" fillId="0" borderId="0" xfId="0" applyFont="1" applyBorder="1" applyAlignment="1">
      <alignment vertical="center" wrapText="1" shrinkToFit="1"/>
    </xf>
    <xf numFmtId="3" fontId="3" fillId="0" borderId="9" xfId="4" applyNumberFormat="1" applyFont="1" applyFill="1" applyBorder="1" applyAlignment="1">
      <alignment vertical="center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8" fillId="0" borderId="0" xfId="0" applyFont="1"/>
    <xf numFmtId="0" fontId="13" fillId="0" borderId="0" xfId="0" applyFont="1" applyFill="1" applyBorder="1" applyAlignment="1">
      <alignment horizontal="left" vertical="top"/>
    </xf>
    <xf numFmtId="0" fontId="19" fillId="0" borderId="0" xfId="3" applyFont="1" applyAlignment="1">
      <alignment horizontal="center" vertical="top"/>
    </xf>
    <xf numFmtId="0" fontId="3" fillId="2" borderId="0" xfId="4" applyFont="1" applyFill="1" applyBorder="1" applyAlignment="1">
      <alignment horizontal="center" wrapText="1"/>
    </xf>
    <xf numFmtId="0" fontId="13" fillId="2" borderId="0" xfId="4" applyFont="1" applyFill="1" applyBorder="1" applyAlignment="1">
      <alignment horizontal="center" vertical="center" wrapText="1"/>
    </xf>
    <xf numFmtId="164" fontId="3" fillId="0" borderId="11" xfId="7" applyNumberFormat="1" applyFont="1" applyFill="1" applyBorder="1" applyAlignment="1">
      <alignment vertical="center"/>
    </xf>
    <xf numFmtId="1" fontId="3" fillId="0" borderId="12" xfId="7" applyNumberFormat="1" applyFont="1" applyFill="1" applyBorder="1" applyAlignment="1">
      <alignment horizontal="center"/>
    </xf>
    <xf numFmtId="164" fontId="3" fillId="0" borderId="8" xfId="7" applyNumberFormat="1" applyFont="1" applyFill="1" applyBorder="1" applyAlignment="1">
      <alignment vertical="center"/>
    </xf>
    <xf numFmtId="1" fontId="3" fillId="0" borderId="8" xfId="7" applyNumberFormat="1" applyFont="1" applyFill="1" applyBorder="1" applyAlignment="1">
      <alignment horizontal="center"/>
    </xf>
    <xf numFmtId="164" fontId="3" fillId="0" borderId="3" xfId="7" applyNumberFormat="1" applyFont="1" applyFill="1" applyBorder="1" applyAlignment="1">
      <alignment vertical="center"/>
    </xf>
    <xf numFmtId="1" fontId="3" fillId="0" borderId="4" xfId="7" applyNumberFormat="1" applyFont="1" applyFill="1" applyBorder="1" applyAlignment="1">
      <alignment horizontal="center"/>
    </xf>
    <xf numFmtId="164" fontId="3" fillId="0" borderId="7" xfId="7" applyNumberFormat="1" applyFont="1" applyFill="1" applyBorder="1" applyAlignment="1">
      <alignment vertical="center"/>
    </xf>
    <xf numFmtId="1" fontId="3" fillId="0" borderId="7" xfId="7" applyNumberFormat="1" applyFont="1" applyFill="1" applyBorder="1" applyAlignment="1">
      <alignment horizontal="center"/>
    </xf>
    <xf numFmtId="164" fontId="3" fillId="0" borderId="5" xfId="7" applyNumberFormat="1" applyFont="1" applyFill="1" applyBorder="1" applyAlignment="1">
      <alignment vertical="center"/>
    </xf>
    <xf numFmtId="1" fontId="3" fillId="0" borderId="6" xfId="7" applyNumberFormat="1" applyFont="1" applyFill="1" applyBorder="1" applyAlignment="1">
      <alignment horizontal="center"/>
    </xf>
    <xf numFmtId="1" fontId="3" fillId="0" borderId="10" xfId="7" applyNumberFormat="1" applyFont="1" applyFill="1" applyBorder="1" applyAlignment="1">
      <alignment horizontal="center"/>
    </xf>
    <xf numFmtId="0" fontId="3" fillId="0" borderId="12" xfId="4" applyFont="1" applyFill="1" applyBorder="1" applyAlignment="1">
      <alignment horizontal="center" vertical="center"/>
    </xf>
    <xf numFmtId="164" fontId="3" fillId="0" borderId="1" xfId="7" applyNumberFormat="1" applyFont="1" applyFill="1" applyBorder="1" applyAlignment="1">
      <alignment vertical="center"/>
    </xf>
    <xf numFmtId="1" fontId="3" fillId="0" borderId="1" xfId="4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9" fontId="4" fillId="2" borderId="14" xfId="7" applyNumberFormat="1" applyFont="1" applyFill="1" applyBorder="1" applyAlignment="1">
      <alignment vertical="center"/>
    </xf>
    <xf numFmtId="164" fontId="4" fillId="2" borderId="1" xfId="4" applyNumberFormat="1" applyFont="1" applyFill="1" applyBorder="1" applyAlignment="1">
      <alignment vertical="center"/>
    </xf>
    <xf numFmtId="0" fontId="4" fillId="2" borderId="13" xfId="4" applyNumberFormat="1" applyFont="1" applyFill="1" applyBorder="1" applyAlignment="1">
      <alignment vertical="center"/>
    </xf>
    <xf numFmtId="0" fontId="23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0" fontId="3" fillId="0" borderId="11" xfId="4" applyFont="1" applyFill="1" applyBorder="1" applyAlignment="1">
      <alignment horizontal="center" vertical="center"/>
    </xf>
    <xf numFmtId="164" fontId="3" fillId="0" borderId="9" xfId="7" applyNumberFormat="1" applyFont="1" applyFill="1" applyBorder="1" applyAlignment="1">
      <alignment vertical="center"/>
    </xf>
    <xf numFmtId="164" fontId="3" fillId="0" borderId="6" xfId="7" applyNumberFormat="1" applyFont="1" applyFill="1" applyBorder="1" applyAlignment="1">
      <alignment vertical="center"/>
    </xf>
    <xf numFmtId="0" fontId="3" fillId="2" borderId="5" xfId="4" applyFont="1" applyFill="1" applyBorder="1" applyAlignment="1">
      <alignment vertical="center"/>
    </xf>
    <xf numFmtId="0" fontId="4" fillId="2" borderId="6" xfId="4" applyNumberFormat="1" applyFont="1" applyFill="1" applyBorder="1" applyAlignment="1">
      <alignment vertical="center"/>
    </xf>
    <xf numFmtId="9" fontId="4" fillId="2" borderId="10" xfId="7" applyNumberFormat="1" applyFont="1" applyFill="1" applyBorder="1" applyAlignment="1">
      <alignment vertical="center"/>
    </xf>
    <xf numFmtId="9" fontId="4" fillId="2" borderId="9" xfId="7" applyNumberFormat="1" applyFont="1" applyFill="1" applyBorder="1" applyAlignment="1">
      <alignment vertical="center"/>
    </xf>
    <xf numFmtId="164" fontId="4" fillId="2" borderId="6" xfId="4" applyNumberFormat="1" applyFont="1" applyFill="1" applyBorder="1" applyAlignment="1">
      <alignment vertical="center"/>
    </xf>
    <xf numFmtId="164" fontId="4" fillId="2" borderId="9" xfId="4" applyNumberFormat="1" applyFont="1" applyFill="1" applyBorder="1" applyAlignment="1">
      <alignment vertical="center"/>
    </xf>
    <xf numFmtId="164" fontId="3" fillId="0" borderId="2" xfId="7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1" xfId="4" applyNumberFormat="1" applyFont="1" applyFill="1" applyBorder="1" applyAlignment="1">
      <alignment vertical="center"/>
    </xf>
    <xf numFmtId="3" fontId="3" fillId="0" borderId="5" xfId="4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3" fillId="0" borderId="1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10" fontId="3" fillId="0" borderId="10" xfId="2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164" fontId="3" fillId="0" borderId="0" xfId="7" applyNumberFormat="1" applyFont="1" applyFill="1" applyBorder="1" applyAlignment="1">
      <alignment vertical="center"/>
    </xf>
    <xf numFmtId="0" fontId="3" fillId="0" borderId="3" xfId="4" applyFont="1" applyFill="1" applyBorder="1" applyAlignment="1">
      <alignment horizontal="center" vertical="center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164" fontId="3" fillId="0" borderId="15" xfId="7" applyNumberFormat="1" applyFont="1" applyFill="1" applyBorder="1" applyAlignment="1">
      <alignment vertical="center"/>
    </xf>
    <xf numFmtId="164" fontId="3" fillId="0" borderId="12" xfId="7" applyNumberFormat="1" applyFont="1" applyFill="1" applyBorder="1" applyAlignment="1">
      <alignment vertical="center"/>
    </xf>
    <xf numFmtId="164" fontId="3" fillId="0" borderId="4" xfId="7" applyNumberFormat="1" applyFont="1" applyFill="1" applyBorder="1" applyAlignment="1">
      <alignment vertical="center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3" fillId="0" borderId="12" xfId="4" applyNumberFormat="1" applyFont="1" applyFill="1" applyBorder="1" applyAlignment="1">
      <alignment vertical="center"/>
    </xf>
    <xf numFmtId="0" fontId="3" fillId="0" borderId="4" xfId="4" applyNumberFormat="1" applyFont="1" applyFill="1" applyBorder="1" applyAlignment="1">
      <alignment vertical="center"/>
    </xf>
    <xf numFmtId="0" fontId="3" fillId="0" borderId="6" xfId="4" applyNumberFormat="1" applyFont="1" applyFill="1" applyBorder="1" applyAlignment="1">
      <alignment vertical="center"/>
    </xf>
    <xf numFmtId="10" fontId="3" fillId="0" borderId="8" xfId="7" applyNumberFormat="1" applyFont="1" applyFill="1" applyBorder="1" applyAlignment="1">
      <alignment vertical="center"/>
    </xf>
    <xf numFmtId="10" fontId="3" fillId="0" borderId="7" xfId="7" applyNumberFormat="1" applyFont="1" applyFill="1" applyBorder="1" applyAlignment="1">
      <alignment vertical="center"/>
    </xf>
    <xf numFmtId="10" fontId="3" fillId="0" borderId="15" xfId="7" applyNumberFormat="1" applyFont="1" applyFill="1" applyBorder="1" applyAlignment="1">
      <alignment vertical="center"/>
    </xf>
    <xf numFmtId="10" fontId="3" fillId="0" borderId="0" xfId="7" applyNumberFormat="1" applyFont="1" applyFill="1" applyBorder="1" applyAlignment="1">
      <alignment vertical="center"/>
    </xf>
    <xf numFmtId="3" fontId="3" fillId="0" borderId="3" xfId="4" applyNumberFormat="1" applyFont="1" applyFill="1" applyBorder="1" applyAlignment="1">
      <alignment vertical="center"/>
    </xf>
    <xf numFmtId="3" fontId="3" fillId="0" borderId="0" xfId="4" applyNumberFormat="1" applyFont="1" applyFill="1" applyBorder="1" applyAlignment="1">
      <alignment vertical="center"/>
    </xf>
    <xf numFmtId="0" fontId="0" fillId="3" borderId="0" xfId="0" applyFill="1"/>
    <xf numFmtId="0" fontId="0" fillId="3" borderId="0" xfId="0" applyNumberFormat="1" applyFill="1"/>
    <xf numFmtId="165" fontId="5" fillId="2" borderId="2" xfId="12" applyNumberFormat="1" applyFont="1" applyFill="1" applyBorder="1" applyAlignment="1">
      <alignment horizontal="center" vertical="center" wrapText="1"/>
    </xf>
    <xf numFmtId="165" fontId="13" fillId="0" borderId="2" xfId="12" applyNumberFormat="1" applyFont="1" applyBorder="1" applyAlignment="1">
      <alignment horizontal="center"/>
    </xf>
    <xf numFmtId="164" fontId="13" fillId="0" borderId="2" xfId="24" applyNumberFormat="1" applyFont="1" applyBorder="1" applyAlignment="1">
      <alignment horizontal="center"/>
    </xf>
    <xf numFmtId="165" fontId="13" fillId="0" borderId="4" xfId="12" applyNumberFormat="1" applyFont="1" applyBorder="1" applyAlignment="1">
      <alignment horizontal="center"/>
    </xf>
    <xf numFmtId="164" fontId="13" fillId="0" borderId="4" xfId="24" applyNumberFormat="1" applyFont="1" applyBorder="1" applyAlignment="1">
      <alignment horizontal="center"/>
    </xf>
    <xf numFmtId="164" fontId="13" fillId="0" borderId="6" xfId="24" applyNumberFormat="1" applyFont="1" applyBorder="1" applyAlignment="1">
      <alignment horizontal="center"/>
    </xf>
    <xf numFmtId="165" fontId="13" fillId="2" borderId="2" xfId="12" applyNumberFormat="1" applyFont="1" applyFill="1" applyBorder="1" applyAlignment="1">
      <alignment horizontal="center"/>
    </xf>
    <xf numFmtId="164" fontId="13" fillId="2" borderId="2" xfId="24" applyNumberFormat="1" applyFont="1" applyFill="1" applyBorder="1" applyAlignment="1">
      <alignment horizontal="center"/>
    </xf>
    <xf numFmtId="167" fontId="0" fillId="0" borderId="0" xfId="0" applyNumberFormat="1"/>
    <xf numFmtId="0" fontId="3" fillId="2" borderId="15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20" fillId="2" borderId="3" xfId="4" applyFont="1" applyFill="1" applyBorder="1" applyAlignment="1">
      <alignment horizontal="center" vertical="top"/>
    </xf>
    <xf numFmtId="0" fontId="20" fillId="2" borderId="5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4" fillId="2" borderId="11" xfId="4" applyFont="1" applyFill="1" applyBorder="1" applyAlignment="1">
      <alignment horizontal="center" wrapText="1"/>
    </xf>
    <xf numFmtId="0" fontId="4" fillId="2" borderId="3" xfId="4" applyFont="1" applyFill="1" applyBorder="1" applyAlignment="1">
      <alignment horizont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21" fillId="2" borderId="11" xfId="4" applyFont="1" applyFill="1" applyBorder="1" applyAlignment="1">
      <alignment horizontal="center" vertical="center"/>
    </xf>
    <xf numFmtId="0" fontId="21" fillId="2" borderId="15" xfId="4" applyFont="1" applyFill="1" applyBorder="1" applyAlignment="1">
      <alignment horizontal="center" vertical="center"/>
    </xf>
    <xf numFmtId="0" fontId="21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ont="1" applyFill="1" applyBorder="1" applyAlignment="1">
      <alignment horizontal="center" vertical="center" wrapText="1"/>
    </xf>
    <xf numFmtId="0" fontId="2" fillId="2" borderId="7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0" fontId="20" fillId="2" borderId="5" xfId="4" applyFont="1" applyFill="1" applyBorder="1" applyAlignment="1">
      <alignment horizontal="center" vertical="center"/>
    </xf>
    <xf numFmtId="0" fontId="20" fillId="2" borderId="9" xfId="4" applyFont="1" applyFill="1" applyBorder="1" applyAlignment="1">
      <alignment horizontal="center" vertical="center"/>
    </xf>
    <xf numFmtId="0" fontId="20" fillId="2" borderId="10" xfId="4" applyFont="1" applyFill="1" applyBorder="1" applyAlignment="1">
      <alignment horizontal="center" vertical="center"/>
    </xf>
    <xf numFmtId="0" fontId="20" fillId="2" borderId="4" xfId="4" applyFont="1" applyFill="1" applyBorder="1" applyAlignment="1">
      <alignment horizontal="center" vertical="top"/>
    </xf>
    <xf numFmtId="0" fontId="20" fillId="2" borderId="6" xfId="4" applyFont="1" applyFill="1" applyBorder="1" applyAlignment="1">
      <alignment horizontal="center" vertical="top"/>
    </xf>
    <xf numFmtId="0" fontId="22" fillId="0" borderId="9" xfId="4" applyFont="1" applyFill="1" applyBorder="1" applyAlignment="1">
      <alignment horizontal="center" vertical="center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" fillId="2" borderId="0" xfId="4" applyFont="1" applyFill="1" applyBorder="1" applyAlignment="1">
      <alignment horizontal="center" vertical="center" wrapText="1"/>
    </xf>
    <xf numFmtId="0" fontId="20" fillId="0" borderId="0" xfId="4" applyFont="1" applyFill="1" applyBorder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0" fillId="0" borderId="9" xfId="4" applyFont="1" applyFill="1" applyBorder="1" applyAlignment="1">
      <alignment horizontal="center" vertical="center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</cellXfs>
  <cellStyles count="32">
    <cellStyle name="Dziesiętny 2" xfId="1" xr:uid="{00000000-0005-0000-0000-000000000000}"/>
    <cellStyle name="Dziesiętny 2 2" xfId="14" xr:uid="{00000000-0005-0000-0000-000001000000}"/>
    <cellStyle name="Dziesiętny 2 3" xfId="26" xr:uid="{00000000-0005-0000-0000-000002000000}"/>
    <cellStyle name="Dziesiętny 2 4" xfId="13" xr:uid="{00000000-0005-0000-0000-000003000000}"/>
    <cellStyle name="Dziesiętny 3" xfId="2" xr:uid="{00000000-0005-0000-0000-000004000000}"/>
    <cellStyle name="Dziesiętny 3 2" xfId="27" xr:uid="{00000000-0005-0000-0000-000005000000}"/>
    <cellStyle name="Dziesiętny 3 3" xfId="12" xr:uid="{00000000-0005-0000-0000-000006000000}"/>
    <cellStyle name="Dziesiętny 4" xfId="25" xr:uid="{00000000-0005-0000-0000-000007000000}"/>
    <cellStyle name="Hiperłącze" xfId="3" builtinId="8"/>
    <cellStyle name="Hiperłącze 2" xfId="28" xr:uid="{00000000-0005-0000-0000-000009000000}"/>
    <cellStyle name="Normalny" xfId="0" builtinId="0"/>
    <cellStyle name="Normalny 2" xfId="4" xr:uid="{00000000-0005-0000-0000-00000B000000}"/>
    <cellStyle name="Normalny 3" xfId="5" xr:uid="{00000000-0005-0000-0000-00000C000000}"/>
    <cellStyle name="Normalny 3 2" xfId="15" xr:uid="{00000000-0005-0000-0000-00000D000000}"/>
    <cellStyle name="Normalny 4" xfId="6" xr:uid="{00000000-0005-0000-0000-00000E000000}"/>
    <cellStyle name="Normalny 4 2" xfId="17" xr:uid="{00000000-0005-0000-0000-00000F000000}"/>
    <cellStyle name="Normalny 4 3" xfId="29" xr:uid="{00000000-0005-0000-0000-000010000000}"/>
    <cellStyle name="Normalny 4 4" xfId="16" xr:uid="{00000000-0005-0000-0000-000011000000}"/>
    <cellStyle name="Normalny 5" xfId="18" xr:uid="{00000000-0005-0000-0000-000012000000}"/>
    <cellStyle name="Normalny 5 2" xfId="19" xr:uid="{00000000-0005-0000-0000-000013000000}"/>
    <cellStyle name="Normalny 6" xfId="20" xr:uid="{00000000-0005-0000-0000-000014000000}"/>
    <cellStyle name="Normalny 7" xfId="21" xr:uid="{00000000-0005-0000-0000-000015000000}"/>
    <cellStyle name="Normalny 8" xfId="11" xr:uid="{00000000-0005-0000-0000-000016000000}"/>
    <cellStyle name="Normalny 9" xfId="10" xr:uid="{00000000-0005-0000-0000-000017000000}"/>
    <cellStyle name="Procentowy 2" xfId="7" xr:uid="{00000000-0005-0000-0000-000018000000}"/>
    <cellStyle name="Procentowy 3" xfId="8" xr:uid="{00000000-0005-0000-0000-000019000000}"/>
    <cellStyle name="Procentowy 3 2" xfId="23" xr:uid="{00000000-0005-0000-0000-00001A000000}"/>
    <cellStyle name="Procentowy 4" xfId="9" xr:uid="{00000000-0005-0000-0000-00001B000000}"/>
    <cellStyle name="Procentowy 4 2" xfId="31" xr:uid="{00000000-0005-0000-0000-00001C000000}"/>
    <cellStyle name="Procentowy 4 3" xfId="24" xr:uid="{00000000-0005-0000-0000-00001D000000}"/>
    <cellStyle name="Procentowy 5" xfId="22" xr:uid="{00000000-0005-0000-0000-00001E000000}"/>
    <cellStyle name="Procentowy 6" xfId="30" xr:uid="{00000000-0005-0000-0000-00001F000000}"/>
  </cellStyles>
  <dxfs count="140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28221</xdr:colOff>
      <xdr:row>12</xdr:row>
      <xdr:rowOff>84665</xdr:rowOff>
    </xdr:from>
    <xdr:to>
      <xdr:col>6</xdr:col>
      <xdr:colOff>677334</xdr:colOff>
      <xdr:row>33</xdr:row>
      <xdr:rowOff>6047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165" y="3626554"/>
          <a:ext cx="5983113" cy="3773715"/>
        </a:xfrm>
        <a:prstGeom prst="rect">
          <a:avLst/>
        </a:prstGeom>
      </xdr:spPr>
    </xdr:pic>
    <xdr:clientData/>
  </xdr:twoCellAnchor>
  <xdr:twoCellAnchor editAs="oneCell">
    <xdr:from>
      <xdr:col>0</xdr:col>
      <xdr:colOff>119943</xdr:colOff>
      <xdr:row>33</xdr:row>
      <xdr:rowOff>0</xdr:rowOff>
    </xdr:from>
    <xdr:to>
      <xdr:col>6</xdr:col>
      <xdr:colOff>734330</xdr:colOff>
      <xdr:row>55</xdr:row>
      <xdr:rowOff>98778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43" y="7394222"/>
          <a:ext cx="6068331" cy="413455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6</xdr:col>
      <xdr:colOff>356494</xdr:colOff>
      <xdr:row>75</xdr:row>
      <xdr:rowOff>174048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967D80B-ACE5-4FAC-A508-BD4D5E0EFA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417" y="12192000"/>
          <a:ext cx="5425910" cy="36030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B1:P18"/>
  <sheetViews>
    <sheetView showGridLines="0" tabSelected="1" zoomScale="90" zoomScaleNormal="90" workbookViewId="0">
      <selection activeCell="B58" sqref="B58"/>
    </sheetView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67</v>
      </c>
      <c r="D1" s="60"/>
      <c r="E1" s="60"/>
      <c r="F1" s="60"/>
      <c r="G1" s="60"/>
      <c r="H1" s="136">
        <v>43502</v>
      </c>
    </row>
    <row r="2" spans="2:8">
      <c r="H2" s="2" t="s">
        <v>29</v>
      </c>
    </row>
    <row r="3" spans="2:8" ht="26.25" customHeight="1">
      <c r="B3" s="147" t="s">
        <v>27</v>
      </c>
      <c r="C3" s="148"/>
      <c r="D3" s="148"/>
      <c r="E3" s="148"/>
      <c r="F3" s="148"/>
      <c r="G3" s="148"/>
      <c r="H3" s="149"/>
    </row>
    <row r="4" spans="2:8" ht="26.25" customHeight="1">
      <c r="B4" s="6"/>
      <c r="C4" s="128" t="s">
        <v>90</v>
      </c>
      <c r="D4" s="128" t="s">
        <v>91</v>
      </c>
      <c r="E4" s="7" t="s">
        <v>8</v>
      </c>
      <c r="F4" s="128" t="s">
        <v>92</v>
      </c>
      <c r="G4" s="128" t="s">
        <v>93</v>
      </c>
      <c r="H4" s="7" t="s">
        <v>8</v>
      </c>
    </row>
    <row r="5" spans="2:8" ht="26.25" customHeight="1">
      <c r="B5" s="3" t="s">
        <v>9</v>
      </c>
      <c r="C5" s="129">
        <v>1916</v>
      </c>
      <c r="D5" s="129">
        <v>1863</v>
      </c>
      <c r="E5" s="130">
        <v>2.8448738593666034E-2</v>
      </c>
      <c r="F5" s="129">
        <v>1916</v>
      </c>
      <c r="G5" s="129">
        <v>1863</v>
      </c>
      <c r="H5" s="130">
        <v>2.8448738593666034E-2</v>
      </c>
    </row>
    <row r="6" spans="2:8" ht="26.25" customHeight="1">
      <c r="B6" s="4" t="s">
        <v>24</v>
      </c>
      <c r="C6" s="131">
        <v>349</v>
      </c>
      <c r="D6" s="131">
        <v>386</v>
      </c>
      <c r="E6" s="132">
        <v>-9.5854922279792754E-2</v>
      </c>
      <c r="F6" s="131">
        <v>349</v>
      </c>
      <c r="G6" s="131">
        <v>386</v>
      </c>
      <c r="H6" s="132">
        <v>-9.5854922279792754E-2</v>
      </c>
    </row>
    <row r="7" spans="2:8" ht="26.25" customHeight="1">
      <c r="B7" s="4" t="s">
        <v>25</v>
      </c>
      <c r="C7" s="131">
        <v>71</v>
      </c>
      <c r="D7" s="131">
        <v>65</v>
      </c>
      <c r="E7" s="132">
        <v>9.2307692307692202E-2</v>
      </c>
      <c r="F7" s="131">
        <v>71</v>
      </c>
      <c r="G7" s="131">
        <v>65</v>
      </c>
      <c r="H7" s="132">
        <v>9.2307692307692202E-2</v>
      </c>
    </row>
    <row r="8" spans="2:8" ht="26.25" customHeight="1">
      <c r="B8" s="5" t="s">
        <v>26</v>
      </c>
      <c r="C8" s="131">
        <v>1496</v>
      </c>
      <c r="D8" s="131">
        <v>1412</v>
      </c>
      <c r="E8" s="133">
        <v>5.9490084985835745E-2</v>
      </c>
      <c r="F8" s="131">
        <v>1496</v>
      </c>
      <c r="G8" s="131">
        <v>1412</v>
      </c>
      <c r="H8" s="133">
        <v>5.9490084985835745E-2</v>
      </c>
    </row>
    <row r="9" spans="2:8" ht="26.25" customHeight="1">
      <c r="B9" s="3" t="s">
        <v>10</v>
      </c>
      <c r="C9" s="129">
        <v>185</v>
      </c>
      <c r="D9" s="129">
        <v>188</v>
      </c>
      <c r="E9" s="130">
        <v>-1.5957446808510634E-2</v>
      </c>
      <c r="F9" s="129">
        <v>185</v>
      </c>
      <c r="G9" s="129">
        <v>188</v>
      </c>
      <c r="H9" s="130">
        <v>-1.5957446808510634E-2</v>
      </c>
    </row>
    <row r="10" spans="2:8" ht="26.25" customHeight="1">
      <c r="B10" s="5" t="s">
        <v>11</v>
      </c>
      <c r="C10" s="131">
        <v>185</v>
      </c>
      <c r="D10" s="131">
        <v>188</v>
      </c>
      <c r="E10" s="133">
        <v>-1.5957446808510634E-2</v>
      </c>
      <c r="F10" s="131">
        <v>185</v>
      </c>
      <c r="G10" s="131">
        <v>188</v>
      </c>
      <c r="H10" s="133">
        <v>-1.5957446808510634E-2</v>
      </c>
    </row>
    <row r="11" spans="2:8" ht="26.25" customHeight="1">
      <c r="B11" s="8" t="s">
        <v>28</v>
      </c>
      <c r="C11" s="134">
        <v>2101</v>
      </c>
      <c r="D11" s="134">
        <v>2051</v>
      </c>
      <c r="E11" s="135">
        <v>2.4378352023403327E-2</v>
      </c>
      <c r="F11" s="134">
        <v>2101</v>
      </c>
      <c r="G11" s="134">
        <v>2051</v>
      </c>
      <c r="H11" s="135">
        <v>2.4378352023403327E-2</v>
      </c>
    </row>
    <row r="12" spans="2:8" ht="15" customHeight="1">
      <c r="B12" s="61" t="s">
        <v>55</v>
      </c>
    </row>
    <row r="18" spans="16:16">
      <c r="P18" s="83"/>
    </row>
  </sheetData>
  <mergeCells count="1">
    <mergeCell ref="B3:H3"/>
  </mergeCells>
  <phoneticPr fontId="7" type="noConversion"/>
  <conditionalFormatting sqref="E9:E10 H9:H10">
    <cfRule type="cellIs" dxfId="139" priority="2" operator="lessThan">
      <formula>0</formula>
    </cfRule>
  </conditionalFormatting>
  <conditionalFormatting sqref="E5:E7 H5:H7 H11 E11">
    <cfRule type="cellIs" dxfId="138" priority="3" operator="lessThan">
      <formula>0</formula>
    </cfRule>
  </conditionalFormatting>
  <conditionalFormatting sqref="E8 H8">
    <cfRule type="cellIs" dxfId="137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1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6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60"/>
      <c r="O1" s="136">
        <v>43502</v>
      </c>
    </row>
    <row r="2" spans="2:15" ht="14.45" customHeight="1">
      <c r="B2" s="179" t="s">
        <v>30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</row>
    <row r="3" spans="2:15" ht="14.45" customHeight="1">
      <c r="B3" s="180" t="s">
        <v>31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</row>
    <row r="4" spans="2:15" ht="14.45" customHeight="1"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5" t="s">
        <v>48</v>
      </c>
    </row>
    <row r="5" spans="2:15" ht="14.25" customHeight="1">
      <c r="B5" s="165" t="s">
        <v>0</v>
      </c>
      <c r="C5" s="167" t="s">
        <v>1</v>
      </c>
      <c r="D5" s="169" t="s">
        <v>94</v>
      </c>
      <c r="E5" s="170"/>
      <c r="F5" s="170"/>
      <c r="G5" s="170"/>
      <c r="H5" s="171"/>
      <c r="I5" s="170" t="s">
        <v>86</v>
      </c>
      <c r="J5" s="170"/>
      <c r="K5" s="169" t="s">
        <v>95</v>
      </c>
      <c r="L5" s="170"/>
      <c r="M5" s="170"/>
      <c r="N5" s="170"/>
      <c r="O5" s="171"/>
    </row>
    <row r="6" spans="2:15" ht="14.45" customHeight="1">
      <c r="B6" s="166"/>
      <c r="C6" s="168"/>
      <c r="D6" s="181" t="s">
        <v>96</v>
      </c>
      <c r="E6" s="182"/>
      <c r="F6" s="182"/>
      <c r="G6" s="182"/>
      <c r="H6" s="183"/>
      <c r="I6" s="182" t="s">
        <v>87</v>
      </c>
      <c r="J6" s="182"/>
      <c r="K6" s="181" t="s">
        <v>97</v>
      </c>
      <c r="L6" s="182"/>
      <c r="M6" s="182"/>
      <c r="N6" s="182"/>
      <c r="O6" s="183"/>
    </row>
    <row r="7" spans="2:15" ht="14.45" customHeight="1">
      <c r="B7" s="166"/>
      <c r="C7" s="166"/>
      <c r="D7" s="161">
        <v>2019</v>
      </c>
      <c r="E7" s="162"/>
      <c r="F7" s="172">
        <v>2018</v>
      </c>
      <c r="G7" s="172"/>
      <c r="H7" s="174" t="s">
        <v>33</v>
      </c>
      <c r="I7" s="176">
        <v>2018</v>
      </c>
      <c r="J7" s="161" t="s">
        <v>98</v>
      </c>
      <c r="K7" s="161">
        <v>2019</v>
      </c>
      <c r="L7" s="162"/>
      <c r="M7" s="172">
        <v>2018</v>
      </c>
      <c r="N7" s="162"/>
      <c r="O7" s="152" t="s">
        <v>33</v>
      </c>
    </row>
    <row r="8" spans="2:15" ht="14.45" customHeight="1">
      <c r="B8" s="153" t="s">
        <v>34</v>
      </c>
      <c r="C8" s="153" t="s">
        <v>35</v>
      </c>
      <c r="D8" s="163"/>
      <c r="E8" s="164"/>
      <c r="F8" s="173"/>
      <c r="G8" s="173"/>
      <c r="H8" s="175"/>
      <c r="I8" s="177"/>
      <c r="J8" s="178"/>
      <c r="K8" s="163"/>
      <c r="L8" s="164"/>
      <c r="M8" s="173"/>
      <c r="N8" s="164"/>
      <c r="O8" s="152"/>
    </row>
    <row r="9" spans="2:15" ht="14.25" customHeight="1">
      <c r="B9" s="153"/>
      <c r="C9" s="153"/>
      <c r="D9" s="141" t="s">
        <v>36</v>
      </c>
      <c r="E9" s="138" t="s">
        <v>2</v>
      </c>
      <c r="F9" s="137" t="s">
        <v>36</v>
      </c>
      <c r="G9" s="114" t="s">
        <v>2</v>
      </c>
      <c r="H9" s="155" t="s">
        <v>37</v>
      </c>
      <c r="I9" s="115" t="s">
        <v>36</v>
      </c>
      <c r="J9" s="157" t="s">
        <v>99</v>
      </c>
      <c r="K9" s="141" t="s">
        <v>36</v>
      </c>
      <c r="L9" s="110" t="s">
        <v>2</v>
      </c>
      <c r="M9" s="137" t="s">
        <v>36</v>
      </c>
      <c r="N9" s="110" t="s">
        <v>2</v>
      </c>
      <c r="O9" s="159" t="s">
        <v>37</v>
      </c>
    </row>
    <row r="10" spans="2:15" ht="14.45" customHeight="1">
      <c r="B10" s="154"/>
      <c r="C10" s="154"/>
      <c r="D10" s="139" t="s">
        <v>38</v>
      </c>
      <c r="E10" s="140" t="s">
        <v>39</v>
      </c>
      <c r="F10" s="108" t="s">
        <v>38</v>
      </c>
      <c r="G10" s="109" t="s">
        <v>39</v>
      </c>
      <c r="H10" s="156"/>
      <c r="I10" s="116" t="s">
        <v>38</v>
      </c>
      <c r="J10" s="158"/>
      <c r="K10" s="139" t="s">
        <v>38</v>
      </c>
      <c r="L10" s="140" t="s">
        <v>39</v>
      </c>
      <c r="M10" s="108" t="s">
        <v>38</v>
      </c>
      <c r="N10" s="140" t="s">
        <v>39</v>
      </c>
      <c r="O10" s="160"/>
    </row>
    <row r="11" spans="2:15" ht="14.45" customHeight="1">
      <c r="B11" s="86">
        <v>1</v>
      </c>
      <c r="C11" s="117" t="s">
        <v>3</v>
      </c>
      <c r="D11" s="98">
        <v>496</v>
      </c>
      <c r="E11" s="120">
        <v>0.25887265135699372</v>
      </c>
      <c r="F11" s="98">
        <v>459</v>
      </c>
      <c r="G11" s="122">
        <v>0.24637681159420291</v>
      </c>
      <c r="H11" s="112">
        <v>8.0610021786492458E-2</v>
      </c>
      <c r="I11" s="102">
        <v>281</v>
      </c>
      <c r="J11" s="111">
        <v>0.76512455516014244</v>
      </c>
      <c r="K11" s="98">
        <v>496</v>
      </c>
      <c r="L11" s="120">
        <v>0.25887265135699372</v>
      </c>
      <c r="M11" s="98">
        <v>459</v>
      </c>
      <c r="N11" s="122">
        <v>0.24637681159420291</v>
      </c>
      <c r="O11" s="112">
        <v>8.0610021786492458E-2</v>
      </c>
    </row>
    <row r="12" spans="2:15" ht="14.45" customHeight="1">
      <c r="B12" s="107">
        <v>2</v>
      </c>
      <c r="C12" s="118" t="s">
        <v>4</v>
      </c>
      <c r="D12" s="124">
        <v>363</v>
      </c>
      <c r="E12" s="121">
        <v>0.18945720250521922</v>
      </c>
      <c r="F12" s="124">
        <v>375</v>
      </c>
      <c r="G12" s="123">
        <v>0.20128824476650564</v>
      </c>
      <c r="H12" s="113">
        <v>-3.2000000000000028E-2</v>
      </c>
      <c r="I12" s="125">
        <v>417</v>
      </c>
      <c r="J12" s="106">
        <v>-0.12949640287769781</v>
      </c>
      <c r="K12" s="124">
        <v>363</v>
      </c>
      <c r="L12" s="121">
        <v>0.18945720250521922</v>
      </c>
      <c r="M12" s="124">
        <v>375</v>
      </c>
      <c r="N12" s="123">
        <v>0.20128824476650564</v>
      </c>
      <c r="O12" s="113">
        <v>-3.2000000000000028E-2</v>
      </c>
    </row>
    <row r="13" spans="2:15" ht="14.45" customHeight="1">
      <c r="B13" s="107">
        <v>3</v>
      </c>
      <c r="C13" s="118" t="s">
        <v>12</v>
      </c>
      <c r="D13" s="124">
        <v>346</v>
      </c>
      <c r="E13" s="121">
        <v>0.18058455114822547</v>
      </c>
      <c r="F13" s="124">
        <v>200</v>
      </c>
      <c r="G13" s="123">
        <v>0.10735373054213634</v>
      </c>
      <c r="H13" s="113">
        <v>0.73</v>
      </c>
      <c r="I13" s="125">
        <v>384</v>
      </c>
      <c r="J13" s="106">
        <v>-9.895833333333337E-2</v>
      </c>
      <c r="K13" s="124">
        <v>346</v>
      </c>
      <c r="L13" s="121">
        <v>0.18058455114822547</v>
      </c>
      <c r="M13" s="124">
        <v>200</v>
      </c>
      <c r="N13" s="123">
        <v>0.10735373054213634</v>
      </c>
      <c r="O13" s="113">
        <v>0.73</v>
      </c>
    </row>
    <row r="14" spans="2:15" ht="14.45" customHeight="1">
      <c r="B14" s="107">
        <v>4</v>
      </c>
      <c r="C14" s="118" t="s">
        <v>14</v>
      </c>
      <c r="D14" s="124">
        <v>270</v>
      </c>
      <c r="E14" s="121">
        <v>0.14091858037578289</v>
      </c>
      <c r="F14" s="124">
        <v>343</v>
      </c>
      <c r="G14" s="123">
        <v>0.18411164787976383</v>
      </c>
      <c r="H14" s="113">
        <v>-0.21282798833819239</v>
      </c>
      <c r="I14" s="125">
        <v>306</v>
      </c>
      <c r="J14" s="106">
        <v>-0.11764705882352944</v>
      </c>
      <c r="K14" s="124">
        <v>270</v>
      </c>
      <c r="L14" s="121">
        <v>0.14091858037578289</v>
      </c>
      <c r="M14" s="124">
        <v>343</v>
      </c>
      <c r="N14" s="123">
        <v>0.18411164787976383</v>
      </c>
      <c r="O14" s="113">
        <v>-0.21282798833819239</v>
      </c>
    </row>
    <row r="15" spans="2:15" ht="14.45" customHeight="1">
      <c r="B15" s="107">
        <v>5</v>
      </c>
      <c r="C15" s="118" t="s">
        <v>13</v>
      </c>
      <c r="D15" s="124">
        <v>249</v>
      </c>
      <c r="E15" s="121">
        <v>0.12995824634655531</v>
      </c>
      <c r="F15" s="124">
        <v>233</v>
      </c>
      <c r="G15" s="123">
        <v>0.12506709608158884</v>
      </c>
      <c r="H15" s="113">
        <v>6.8669527896995763E-2</v>
      </c>
      <c r="I15" s="125">
        <v>316</v>
      </c>
      <c r="J15" s="106">
        <v>-0.21202531645569622</v>
      </c>
      <c r="K15" s="124">
        <v>249</v>
      </c>
      <c r="L15" s="121">
        <v>0.12995824634655531</v>
      </c>
      <c r="M15" s="124">
        <v>233</v>
      </c>
      <c r="N15" s="123">
        <v>0.12506709608158884</v>
      </c>
      <c r="O15" s="113">
        <v>6.8669527896995763E-2</v>
      </c>
    </row>
    <row r="16" spans="2:15" ht="14.45" customHeight="1">
      <c r="B16" s="107">
        <v>6</v>
      </c>
      <c r="C16" s="118" t="s">
        <v>16</v>
      </c>
      <c r="D16" s="124">
        <v>86</v>
      </c>
      <c r="E16" s="121">
        <v>4.4885177453027142E-2</v>
      </c>
      <c r="F16" s="124">
        <v>142</v>
      </c>
      <c r="G16" s="123">
        <v>7.6221148684916806E-2</v>
      </c>
      <c r="H16" s="113">
        <v>-0.39436619718309862</v>
      </c>
      <c r="I16" s="125">
        <v>127</v>
      </c>
      <c r="J16" s="106">
        <v>-0.32283464566929132</v>
      </c>
      <c r="K16" s="124">
        <v>86</v>
      </c>
      <c r="L16" s="121">
        <v>4.4885177453027142E-2</v>
      </c>
      <c r="M16" s="124">
        <v>142</v>
      </c>
      <c r="N16" s="123">
        <v>7.6221148684916806E-2</v>
      </c>
      <c r="O16" s="113">
        <v>-0.39436619718309862</v>
      </c>
    </row>
    <row r="17" spans="2:15" ht="14.45" customHeight="1">
      <c r="B17" s="107">
        <v>7</v>
      </c>
      <c r="C17" s="118" t="s">
        <v>15</v>
      </c>
      <c r="D17" s="124">
        <v>77</v>
      </c>
      <c r="E17" s="121">
        <v>4.0187891440501042E-2</v>
      </c>
      <c r="F17" s="124">
        <v>99</v>
      </c>
      <c r="G17" s="123">
        <v>5.3140096618357488E-2</v>
      </c>
      <c r="H17" s="113">
        <v>-0.22222222222222221</v>
      </c>
      <c r="I17" s="125">
        <v>148</v>
      </c>
      <c r="J17" s="106">
        <v>-0.47972972972972971</v>
      </c>
      <c r="K17" s="124">
        <v>77</v>
      </c>
      <c r="L17" s="121">
        <v>4.0187891440501042E-2</v>
      </c>
      <c r="M17" s="124">
        <v>99</v>
      </c>
      <c r="N17" s="123">
        <v>5.3140096618357488E-2</v>
      </c>
      <c r="O17" s="113">
        <v>-0.22222222222222221</v>
      </c>
    </row>
    <row r="18" spans="2:15">
      <c r="B18" s="150" t="s">
        <v>85</v>
      </c>
      <c r="C18" s="151"/>
      <c r="D18" s="100">
        <f>SUM(D11:D17)</f>
        <v>1887</v>
      </c>
      <c r="E18" s="97">
        <f>D18/D20</f>
        <v>0.98486430062630481</v>
      </c>
      <c r="F18" s="45">
        <f>SUM(F11:F17)</f>
        <v>1851</v>
      </c>
      <c r="G18" s="97">
        <f>F18/F20</f>
        <v>0.99355877616747179</v>
      </c>
      <c r="H18" s="95">
        <f>D18/F18-1</f>
        <v>1.9448946515397081E-2</v>
      </c>
      <c r="I18" s="45">
        <f>SUM(I11:I17)</f>
        <v>1979</v>
      </c>
      <c r="J18" s="49">
        <f>D18/I18-1</f>
        <v>-4.6488125315816031E-2</v>
      </c>
      <c r="K18" s="45">
        <f>SUM(K11:K17)</f>
        <v>1887</v>
      </c>
      <c r="L18" s="97">
        <f>K18/K20</f>
        <v>0.98486430062630481</v>
      </c>
      <c r="M18" s="45">
        <f>SUM(M11:M17)</f>
        <v>1851</v>
      </c>
      <c r="N18" s="97">
        <f>M18/M20</f>
        <v>0.99355877616747179</v>
      </c>
      <c r="O18" s="95">
        <f>K18/M18-1</f>
        <v>1.9448946515397081E-2</v>
      </c>
    </row>
    <row r="19" spans="2:15">
      <c r="B19" s="150" t="s">
        <v>40</v>
      </c>
      <c r="C19" s="151"/>
      <c r="D19" s="45">
        <f>D20-D18</f>
        <v>29</v>
      </c>
      <c r="E19" s="97">
        <f>D19/D20</f>
        <v>1.5135699373695199E-2</v>
      </c>
      <c r="F19" s="45">
        <f>F20-F18</f>
        <v>12</v>
      </c>
      <c r="G19" s="97">
        <f>F19/F20</f>
        <v>6.4412238325281803E-3</v>
      </c>
      <c r="H19" s="95">
        <f>D19/F19-1</f>
        <v>1.4166666666666665</v>
      </c>
      <c r="I19" s="45">
        <f>I20-I18</f>
        <v>37</v>
      </c>
      <c r="J19" s="49">
        <f>D19/I19-1</f>
        <v>-0.21621621621621623</v>
      </c>
      <c r="K19" s="45">
        <f>K20-K18</f>
        <v>29</v>
      </c>
      <c r="L19" s="97">
        <f>K19/K20</f>
        <v>1.5135699373695199E-2</v>
      </c>
      <c r="M19" s="45">
        <f>M20-M18</f>
        <v>12</v>
      </c>
      <c r="N19" s="97">
        <f>M19/M20</f>
        <v>6.4412238325281803E-3</v>
      </c>
      <c r="O19" s="95">
        <f>K19/M19-1</f>
        <v>1.4166666666666665</v>
      </c>
    </row>
    <row r="20" spans="2:15">
      <c r="B20" s="89"/>
      <c r="C20" s="90" t="s">
        <v>41</v>
      </c>
      <c r="D20" s="101">
        <v>1916</v>
      </c>
      <c r="E20" s="91">
        <v>1</v>
      </c>
      <c r="F20" s="101">
        <v>1863</v>
      </c>
      <c r="G20" s="92">
        <v>1</v>
      </c>
      <c r="H20" s="93">
        <v>2.8448738593666034E-2</v>
      </c>
      <c r="I20" s="103">
        <v>2016</v>
      </c>
      <c r="J20" s="94">
        <v>-4.9603174603174649E-2</v>
      </c>
      <c r="K20" s="101">
        <v>1916</v>
      </c>
      <c r="L20" s="91">
        <v>1</v>
      </c>
      <c r="M20" s="101">
        <v>1863</v>
      </c>
      <c r="N20" s="92">
        <v>1</v>
      </c>
      <c r="O20" s="93">
        <v>2.8448738593666034E-2</v>
      </c>
    </row>
    <row r="21" spans="2:15">
      <c r="B21" s="105" t="s">
        <v>55</v>
      </c>
    </row>
  </sheetData>
  <mergeCells count="25"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</mergeCells>
  <phoneticPr fontId="7" type="noConversion"/>
  <conditionalFormatting sqref="H18">
    <cfRule type="cellIs" dxfId="136" priority="25" operator="lessThan">
      <formula>0</formula>
    </cfRule>
  </conditionalFormatting>
  <conditionalFormatting sqref="H19">
    <cfRule type="cellIs" dxfId="135" priority="26" operator="lessThan">
      <formula>0</formula>
    </cfRule>
  </conditionalFormatting>
  <conditionalFormatting sqref="J18:J19">
    <cfRule type="cellIs" dxfId="134" priority="24" operator="lessThan">
      <formula>0</formula>
    </cfRule>
  </conditionalFormatting>
  <conditionalFormatting sqref="O19">
    <cfRule type="cellIs" dxfId="133" priority="23" operator="lessThan">
      <formula>0</formula>
    </cfRule>
  </conditionalFormatting>
  <conditionalFormatting sqref="O18">
    <cfRule type="cellIs" dxfId="132" priority="22" operator="lessThan">
      <formula>0</formula>
    </cfRule>
  </conditionalFormatting>
  <conditionalFormatting sqref="H11:H15 J11:J15 O11:O15">
    <cfRule type="cellIs" dxfId="131" priority="7" operator="lessThan">
      <formula>0</formula>
    </cfRule>
  </conditionalFormatting>
  <conditionalFormatting sqref="H16:H17 J16:J17 O16:O17">
    <cfRule type="cellIs" dxfId="130" priority="6" operator="lessThan">
      <formula>0</formula>
    </cfRule>
  </conditionalFormatting>
  <conditionalFormatting sqref="D11:E17 G11:J17 L11:L17 N11:O17">
    <cfRule type="cellIs" dxfId="129" priority="5" operator="equal">
      <formula>0</formula>
    </cfRule>
  </conditionalFormatting>
  <conditionalFormatting sqref="F11:F17">
    <cfRule type="cellIs" dxfId="128" priority="4" operator="equal">
      <formula>0</formula>
    </cfRule>
  </conditionalFormatting>
  <conditionalFormatting sqref="K11:K17">
    <cfRule type="cellIs" dxfId="127" priority="3" operator="equal">
      <formula>0</formula>
    </cfRule>
  </conditionalFormatting>
  <conditionalFormatting sqref="M11:M17">
    <cfRule type="cellIs" dxfId="126" priority="2" operator="equal">
      <formula>0</formula>
    </cfRule>
  </conditionalFormatting>
  <conditionalFormatting sqref="O20 J20 H20">
    <cfRule type="cellIs" dxfId="125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4"/>
  <sheetViews>
    <sheetView showGridLines="0" zoomScale="90" zoomScaleNormal="90" workbookViewId="0"/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60"/>
      <c r="I1"/>
      <c r="O1" s="136">
        <v>43502</v>
      </c>
    </row>
    <row r="2" spans="2:15" ht="14.45" customHeight="1">
      <c r="B2" s="179" t="s">
        <v>30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36"/>
    </row>
    <row r="3" spans="2:15" ht="14.45" customHeight="1">
      <c r="B3" s="180" t="s">
        <v>31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9" t="s">
        <v>48</v>
      </c>
    </row>
    <row r="4" spans="2:15" ht="14.45" customHeight="1">
      <c r="B4" s="167" t="s">
        <v>32</v>
      </c>
      <c r="C4" s="167" t="s">
        <v>1</v>
      </c>
      <c r="D4" s="169" t="s">
        <v>94</v>
      </c>
      <c r="E4" s="170"/>
      <c r="F4" s="170"/>
      <c r="G4" s="170"/>
      <c r="H4" s="171"/>
      <c r="I4" s="170" t="s">
        <v>86</v>
      </c>
      <c r="J4" s="170"/>
      <c r="K4" s="169" t="s">
        <v>95</v>
      </c>
      <c r="L4" s="170"/>
      <c r="M4" s="170"/>
      <c r="N4" s="170"/>
      <c r="O4" s="171"/>
    </row>
    <row r="5" spans="2:15" ht="14.45" customHeight="1">
      <c r="B5" s="168"/>
      <c r="C5" s="168"/>
      <c r="D5" s="181" t="s">
        <v>96</v>
      </c>
      <c r="E5" s="182"/>
      <c r="F5" s="182"/>
      <c r="G5" s="182"/>
      <c r="H5" s="183"/>
      <c r="I5" s="182" t="s">
        <v>87</v>
      </c>
      <c r="J5" s="182"/>
      <c r="K5" s="181" t="s">
        <v>97</v>
      </c>
      <c r="L5" s="182"/>
      <c r="M5" s="182"/>
      <c r="N5" s="182"/>
      <c r="O5" s="183"/>
    </row>
    <row r="6" spans="2:15" ht="14.45" customHeight="1">
      <c r="B6" s="168"/>
      <c r="C6" s="166"/>
      <c r="D6" s="161">
        <v>2019</v>
      </c>
      <c r="E6" s="162"/>
      <c r="F6" s="172">
        <v>2018</v>
      </c>
      <c r="G6" s="172"/>
      <c r="H6" s="174" t="s">
        <v>33</v>
      </c>
      <c r="I6" s="176">
        <v>2018</v>
      </c>
      <c r="J6" s="161" t="s">
        <v>98</v>
      </c>
      <c r="K6" s="161">
        <v>2019</v>
      </c>
      <c r="L6" s="162"/>
      <c r="M6" s="172">
        <v>2018</v>
      </c>
      <c r="N6" s="162"/>
      <c r="O6" s="152" t="s">
        <v>33</v>
      </c>
    </row>
    <row r="7" spans="2:15" ht="14.45" customHeight="1">
      <c r="B7" s="184" t="s">
        <v>32</v>
      </c>
      <c r="C7" s="153" t="s">
        <v>35</v>
      </c>
      <c r="D7" s="163"/>
      <c r="E7" s="164"/>
      <c r="F7" s="173"/>
      <c r="G7" s="173"/>
      <c r="H7" s="175"/>
      <c r="I7" s="177"/>
      <c r="J7" s="178"/>
      <c r="K7" s="163"/>
      <c r="L7" s="164"/>
      <c r="M7" s="173"/>
      <c r="N7" s="164"/>
      <c r="O7" s="152"/>
    </row>
    <row r="8" spans="2:15" ht="14.45" customHeight="1">
      <c r="B8" s="184"/>
      <c r="C8" s="153"/>
      <c r="D8" s="141" t="s">
        <v>36</v>
      </c>
      <c r="E8" s="138" t="s">
        <v>2</v>
      </c>
      <c r="F8" s="137" t="s">
        <v>36</v>
      </c>
      <c r="G8" s="114" t="s">
        <v>2</v>
      </c>
      <c r="H8" s="155" t="s">
        <v>37</v>
      </c>
      <c r="I8" s="115" t="s">
        <v>36</v>
      </c>
      <c r="J8" s="157" t="s">
        <v>99</v>
      </c>
      <c r="K8" s="141" t="s">
        <v>36</v>
      </c>
      <c r="L8" s="110" t="s">
        <v>2</v>
      </c>
      <c r="M8" s="137" t="s">
        <v>36</v>
      </c>
      <c r="N8" s="110" t="s">
        <v>2</v>
      </c>
      <c r="O8" s="159" t="s">
        <v>37</v>
      </c>
    </row>
    <row r="9" spans="2:15" ht="14.45" customHeight="1">
      <c r="B9" s="185"/>
      <c r="C9" s="154"/>
      <c r="D9" s="139" t="s">
        <v>38</v>
      </c>
      <c r="E9" s="140" t="s">
        <v>39</v>
      </c>
      <c r="F9" s="108" t="s">
        <v>38</v>
      </c>
      <c r="G9" s="109" t="s">
        <v>39</v>
      </c>
      <c r="H9" s="156"/>
      <c r="I9" s="116" t="s">
        <v>38</v>
      </c>
      <c r="J9" s="158"/>
      <c r="K9" s="139" t="s">
        <v>38</v>
      </c>
      <c r="L9" s="140" t="s">
        <v>39</v>
      </c>
      <c r="M9" s="108" t="s">
        <v>38</v>
      </c>
      <c r="N9" s="140" t="s">
        <v>39</v>
      </c>
      <c r="O9" s="160"/>
    </row>
    <row r="10" spans="2:15" ht="14.45" customHeight="1">
      <c r="B10" s="107"/>
      <c r="C10" s="117" t="s">
        <v>16</v>
      </c>
      <c r="D10" s="10">
        <v>57</v>
      </c>
      <c r="E10" s="120">
        <v>0.3904109589041096</v>
      </c>
      <c r="F10" s="55">
        <v>57</v>
      </c>
      <c r="G10" s="122">
        <v>0.35625000000000001</v>
      </c>
      <c r="H10" s="112">
        <v>0</v>
      </c>
      <c r="I10" s="55">
        <v>95</v>
      </c>
      <c r="J10" s="111">
        <v>-0.4</v>
      </c>
      <c r="K10" s="10">
        <v>57</v>
      </c>
      <c r="L10" s="120">
        <v>0.3904109589041096</v>
      </c>
      <c r="M10" s="55">
        <v>57</v>
      </c>
      <c r="N10" s="122">
        <v>0.35625000000000001</v>
      </c>
      <c r="O10" s="112">
        <v>0</v>
      </c>
    </row>
    <row r="11" spans="2:15" ht="14.45" customHeight="1">
      <c r="B11" s="107"/>
      <c r="C11" s="118" t="s">
        <v>4</v>
      </c>
      <c r="D11" s="11">
        <v>29</v>
      </c>
      <c r="E11" s="121">
        <v>0.19863013698630136</v>
      </c>
      <c r="F11" s="12">
        <v>42</v>
      </c>
      <c r="G11" s="123">
        <v>0.26250000000000001</v>
      </c>
      <c r="H11" s="113">
        <v>-0.30952380952380953</v>
      </c>
      <c r="I11" s="12">
        <v>60</v>
      </c>
      <c r="J11" s="106">
        <v>-0.51666666666666661</v>
      </c>
      <c r="K11" s="11">
        <v>29</v>
      </c>
      <c r="L11" s="121">
        <v>0.19863013698630136</v>
      </c>
      <c r="M11" s="12">
        <v>42</v>
      </c>
      <c r="N11" s="123">
        <v>0.26250000000000001</v>
      </c>
      <c r="O11" s="113">
        <v>-0.30952380952380953</v>
      </c>
    </row>
    <row r="12" spans="2:15" ht="14.45" customHeight="1">
      <c r="B12" s="107"/>
      <c r="C12" s="118" t="s">
        <v>53</v>
      </c>
      <c r="D12" s="11">
        <v>21</v>
      </c>
      <c r="E12" s="121">
        <v>0.14383561643835616</v>
      </c>
      <c r="F12" s="12">
        <v>7</v>
      </c>
      <c r="G12" s="123">
        <v>4.3749999999999997E-2</v>
      </c>
      <c r="H12" s="113">
        <v>2</v>
      </c>
      <c r="I12" s="12">
        <v>7</v>
      </c>
      <c r="J12" s="106">
        <v>2</v>
      </c>
      <c r="K12" s="11">
        <v>21</v>
      </c>
      <c r="L12" s="121">
        <v>0.14383561643835616</v>
      </c>
      <c r="M12" s="12">
        <v>7</v>
      </c>
      <c r="N12" s="123">
        <v>4.3749999999999997E-2</v>
      </c>
      <c r="O12" s="113">
        <v>2</v>
      </c>
    </row>
    <row r="13" spans="2:15" ht="14.45" customHeight="1">
      <c r="B13" s="107"/>
      <c r="C13" s="118" t="s">
        <v>13</v>
      </c>
      <c r="D13" s="11">
        <v>21</v>
      </c>
      <c r="E13" s="121">
        <v>0.14383561643835616</v>
      </c>
      <c r="F13" s="12">
        <v>36</v>
      </c>
      <c r="G13" s="123">
        <v>0.22500000000000001</v>
      </c>
      <c r="H13" s="113">
        <v>-0.41666666666666663</v>
      </c>
      <c r="I13" s="12">
        <v>38</v>
      </c>
      <c r="J13" s="106">
        <v>-0.44736842105263153</v>
      </c>
      <c r="K13" s="11">
        <v>21</v>
      </c>
      <c r="L13" s="121">
        <v>0.14383561643835616</v>
      </c>
      <c r="M13" s="12">
        <v>36</v>
      </c>
      <c r="N13" s="123">
        <v>0.22500000000000001</v>
      </c>
      <c r="O13" s="113">
        <v>-0.41666666666666663</v>
      </c>
    </row>
    <row r="14" spans="2:15" ht="14.45" customHeight="1">
      <c r="B14" s="13"/>
      <c r="C14" s="118" t="s">
        <v>3</v>
      </c>
      <c r="D14" s="11">
        <v>7</v>
      </c>
      <c r="E14" s="121">
        <v>4.7945205479452052E-2</v>
      </c>
      <c r="F14" s="12">
        <v>11</v>
      </c>
      <c r="G14" s="123">
        <v>6.8750000000000006E-2</v>
      </c>
      <c r="H14" s="113">
        <v>-0.36363636363636365</v>
      </c>
      <c r="I14" s="12">
        <v>17</v>
      </c>
      <c r="J14" s="106">
        <v>-0.58823529411764708</v>
      </c>
      <c r="K14" s="11">
        <v>7</v>
      </c>
      <c r="L14" s="121">
        <v>4.7945205479452052E-2</v>
      </c>
      <c r="M14" s="12">
        <v>11</v>
      </c>
      <c r="N14" s="123">
        <v>6.8750000000000006E-2</v>
      </c>
      <c r="O14" s="113">
        <v>-0.36363636363636365</v>
      </c>
    </row>
    <row r="15" spans="2:15" ht="14.45" customHeight="1">
      <c r="B15" s="107"/>
      <c r="C15" s="118" t="s">
        <v>15</v>
      </c>
      <c r="D15" s="11">
        <v>3</v>
      </c>
      <c r="E15" s="121">
        <v>2.0547945205479451E-2</v>
      </c>
      <c r="F15" s="12">
        <v>3</v>
      </c>
      <c r="G15" s="123">
        <v>1.8749999999999999E-2</v>
      </c>
      <c r="H15" s="113">
        <v>0</v>
      </c>
      <c r="I15" s="12">
        <v>15</v>
      </c>
      <c r="J15" s="106">
        <v>-0.8</v>
      </c>
      <c r="K15" s="11">
        <v>3</v>
      </c>
      <c r="L15" s="121">
        <v>2.0547945205479451E-2</v>
      </c>
      <c r="M15" s="12">
        <v>3</v>
      </c>
      <c r="N15" s="123">
        <v>1.8749999999999999E-2</v>
      </c>
      <c r="O15" s="113">
        <v>0</v>
      </c>
    </row>
    <row r="16" spans="2:15" ht="14.45" customHeight="1">
      <c r="B16" s="107"/>
      <c r="C16" s="118" t="s">
        <v>68</v>
      </c>
      <c r="D16" s="11">
        <v>3</v>
      </c>
      <c r="E16" s="121">
        <v>2.0547945205479451E-2</v>
      </c>
      <c r="F16" s="12">
        <v>0</v>
      </c>
      <c r="G16" s="123">
        <v>0</v>
      </c>
      <c r="H16" s="113"/>
      <c r="I16" s="12">
        <v>1</v>
      </c>
      <c r="J16" s="106">
        <v>2</v>
      </c>
      <c r="K16" s="11">
        <v>3</v>
      </c>
      <c r="L16" s="121">
        <v>2.0547945205479451E-2</v>
      </c>
      <c r="M16" s="12">
        <v>0</v>
      </c>
      <c r="N16" s="123">
        <v>0</v>
      </c>
      <c r="O16" s="113"/>
    </row>
    <row r="17" spans="2:15" ht="14.45" customHeight="1">
      <c r="B17" s="39"/>
      <c r="C17" s="119" t="s">
        <v>40</v>
      </c>
      <c r="D17" s="14">
        <v>5</v>
      </c>
      <c r="E17" s="104">
        <v>3.4246575342465752E-2</v>
      </c>
      <c r="F17" s="14">
        <v>4</v>
      </c>
      <c r="G17" s="104">
        <v>2.5000000000000001E-2</v>
      </c>
      <c r="H17" s="24">
        <v>0.25</v>
      </c>
      <c r="I17" s="14">
        <v>17</v>
      </c>
      <c r="J17" s="104">
        <v>6.8273092369477914E-2</v>
      </c>
      <c r="K17" s="14">
        <v>5</v>
      </c>
      <c r="L17" s="104">
        <v>3.4246575342465752E-2</v>
      </c>
      <c r="M17" s="14">
        <v>4</v>
      </c>
      <c r="N17" s="104">
        <v>2.5000000000000001E-2</v>
      </c>
      <c r="O17" s="25">
        <v>0.25</v>
      </c>
    </row>
    <row r="18" spans="2:15" ht="14.45" customHeight="1">
      <c r="B18" s="40" t="s">
        <v>5</v>
      </c>
      <c r="C18" s="33" t="s">
        <v>41</v>
      </c>
      <c r="D18" s="26">
        <v>146</v>
      </c>
      <c r="E18" s="27">
        <v>1</v>
      </c>
      <c r="F18" s="26">
        <v>160</v>
      </c>
      <c r="G18" s="27">
        <v>0.99999999999999989</v>
      </c>
      <c r="H18" s="28">
        <v>-8.7500000000000022E-2</v>
      </c>
      <c r="I18" s="26">
        <v>249</v>
      </c>
      <c r="J18" s="29">
        <v>-0.41365461847389562</v>
      </c>
      <c r="K18" s="26">
        <v>146</v>
      </c>
      <c r="L18" s="27">
        <v>1</v>
      </c>
      <c r="M18" s="26">
        <v>160</v>
      </c>
      <c r="N18" s="29">
        <v>0.99999999999999989</v>
      </c>
      <c r="O18" s="34">
        <v>-8.7500000000000022E-2</v>
      </c>
    </row>
    <row r="19" spans="2:15" ht="14.45" customHeight="1">
      <c r="B19" s="107"/>
      <c r="C19" s="117" t="s">
        <v>3</v>
      </c>
      <c r="D19" s="10">
        <v>489</v>
      </c>
      <c r="E19" s="120">
        <v>0.27642736009044661</v>
      </c>
      <c r="F19" s="55">
        <v>448</v>
      </c>
      <c r="G19" s="122">
        <v>0.26306517909571342</v>
      </c>
      <c r="H19" s="112">
        <v>9.1517857142857206E-2</v>
      </c>
      <c r="I19" s="55">
        <v>264</v>
      </c>
      <c r="J19" s="111">
        <v>0.85227272727272729</v>
      </c>
      <c r="K19" s="10">
        <v>489</v>
      </c>
      <c r="L19" s="120">
        <v>0.27642736009044661</v>
      </c>
      <c r="M19" s="55">
        <v>448</v>
      </c>
      <c r="N19" s="122">
        <v>0.26306517909571342</v>
      </c>
      <c r="O19" s="112">
        <v>9.1517857142857206E-2</v>
      </c>
    </row>
    <row r="20" spans="2:15" ht="14.45" customHeight="1">
      <c r="B20" s="107"/>
      <c r="C20" s="118" t="s">
        <v>12</v>
      </c>
      <c r="D20" s="11">
        <v>344</v>
      </c>
      <c r="E20" s="121">
        <v>0.19446014697569247</v>
      </c>
      <c r="F20" s="12">
        <v>200</v>
      </c>
      <c r="G20" s="123">
        <v>0.11743981209630065</v>
      </c>
      <c r="H20" s="113">
        <v>0.72</v>
      </c>
      <c r="I20" s="12">
        <v>383</v>
      </c>
      <c r="J20" s="106">
        <v>-0.10182767624020883</v>
      </c>
      <c r="K20" s="11">
        <v>344</v>
      </c>
      <c r="L20" s="121">
        <v>0.19446014697569247</v>
      </c>
      <c r="M20" s="12">
        <v>200</v>
      </c>
      <c r="N20" s="123">
        <v>0.11743981209630065</v>
      </c>
      <c r="O20" s="113">
        <v>0.72</v>
      </c>
    </row>
    <row r="21" spans="2:15" ht="14.45" customHeight="1">
      <c r="B21" s="107"/>
      <c r="C21" s="118" t="s">
        <v>4</v>
      </c>
      <c r="D21" s="11">
        <v>334</v>
      </c>
      <c r="E21" s="121">
        <v>0.1888072357263991</v>
      </c>
      <c r="F21" s="12">
        <v>333</v>
      </c>
      <c r="G21" s="123">
        <v>0.19553728714034058</v>
      </c>
      <c r="H21" s="113">
        <v>3.0030030030030463E-3</v>
      </c>
      <c r="I21" s="12">
        <v>357</v>
      </c>
      <c r="J21" s="106">
        <v>-6.4425770308123242E-2</v>
      </c>
      <c r="K21" s="11">
        <v>334</v>
      </c>
      <c r="L21" s="121">
        <v>0.1888072357263991</v>
      </c>
      <c r="M21" s="12">
        <v>333</v>
      </c>
      <c r="N21" s="123">
        <v>0.19553728714034058</v>
      </c>
      <c r="O21" s="113">
        <v>3.0030030030030463E-3</v>
      </c>
    </row>
    <row r="22" spans="2:15" ht="14.45" customHeight="1">
      <c r="B22" s="107"/>
      <c r="C22" s="118" t="s">
        <v>14</v>
      </c>
      <c r="D22" s="11">
        <v>270</v>
      </c>
      <c r="E22" s="121">
        <v>0.15262860373092144</v>
      </c>
      <c r="F22" s="12">
        <v>343</v>
      </c>
      <c r="G22" s="123">
        <v>0.2014092777451556</v>
      </c>
      <c r="H22" s="113">
        <v>-0.21282798833819239</v>
      </c>
      <c r="I22" s="12">
        <v>306</v>
      </c>
      <c r="J22" s="106">
        <v>-0.11764705882352944</v>
      </c>
      <c r="K22" s="11">
        <v>270</v>
      </c>
      <c r="L22" s="121">
        <v>0.15262860373092144</v>
      </c>
      <c r="M22" s="12">
        <v>343</v>
      </c>
      <c r="N22" s="123">
        <v>0.2014092777451556</v>
      </c>
      <c r="O22" s="113">
        <v>-0.21282798833819239</v>
      </c>
    </row>
    <row r="23" spans="2:15" ht="14.45" customHeight="1">
      <c r="B23" s="13"/>
      <c r="C23" s="118" t="s">
        <v>13</v>
      </c>
      <c r="D23" s="11">
        <v>228</v>
      </c>
      <c r="E23" s="121">
        <v>0.1288863764838892</v>
      </c>
      <c r="F23" s="12">
        <v>197</v>
      </c>
      <c r="G23" s="123">
        <v>0.11567821491485614</v>
      </c>
      <c r="H23" s="113">
        <v>0.15736040609137047</v>
      </c>
      <c r="I23" s="12">
        <v>278</v>
      </c>
      <c r="J23" s="106">
        <v>-0.17985611510791366</v>
      </c>
      <c r="K23" s="11">
        <v>228</v>
      </c>
      <c r="L23" s="121">
        <v>0.1288863764838892</v>
      </c>
      <c r="M23" s="12">
        <v>197</v>
      </c>
      <c r="N23" s="123">
        <v>0.11567821491485614</v>
      </c>
      <c r="O23" s="113">
        <v>0.15736040609137047</v>
      </c>
    </row>
    <row r="24" spans="2:15" ht="14.45" customHeight="1">
      <c r="B24" s="107"/>
      <c r="C24" s="118" t="s">
        <v>15</v>
      </c>
      <c r="D24" s="11">
        <v>74</v>
      </c>
      <c r="E24" s="121">
        <v>4.1831543244771056E-2</v>
      </c>
      <c r="F24" s="12">
        <v>96</v>
      </c>
      <c r="G24" s="123">
        <v>5.6371109806224312E-2</v>
      </c>
      <c r="H24" s="113">
        <v>-0.22916666666666663</v>
      </c>
      <c r="I24" s="12">
        <v>133</v>
      </c>
      <c r="J24" s="106">
        <v>-0.44360902255639101</v>
      </c>
      <c r="K24" s="11">
        <v>74</v>
      </c>
      <c r="L24" s="121">
        <v>4.1831543244771056E-2</v>
      </c>
      <c r="M24" s="12">
        <v>96</v>
      </c>
      <c r="N24" s="123">
        <v>5.6371109806224312E-2</v>
      </c>
      <c r="O24" s="113">
        <v>-0.22916666666666663</v>
      </c>
    </row>
    <row r="25" spans="2:15" ht="14.45" customHeight="1">
      <c r="B25" s="107"/>
      <c r="C25" s="118" t="s">
        <v>16</v>
      </c>
      <c r="D25" s="11">
        <v>29</v>
      </c>
      <c r="E25" s="121">
        <v>1.6393442622950821E-2</v>
      </c>
      <c r="F25" s="12">
        <v>85</v>
      </c>
      <c r="G25" s="123">
        <v>4.9911920140927775E-2</v>
      </c>
      <c r="H25" s="113">
        <v>-0.6588235294117647</v>
      </c>
      <c r="I25" s="12">
        <v>31</v>
      </c>
      <c r="J25" s="106">
        <v>-6.4516129032258118E-2</v>
      </c>
      <c r="K25" s="11">
        <v>29</v>
      </c>
      <c r="L25" s="121">
        <v>1.6393442622950821E-2</v>
      </c>
      <c r="M25" s="12">
        <v>85</v>
      </c>
      <c r="N25" s="123">
        <v>4.9911920140927775E-2</v>
      </c>
      <c r="O25" s="113">
        <v>-0.6588235294117647</v>
      </c>
    </row>
    <row r="26" spans="2:15" ht="14.45" customHeight="1">
      <c r="B26" s="39"/>
      <c r="C26" s="119" t="s">
        <v>40</v>
      </c>
      <c r="D26" s="14">
        <v>1</v>
      </c>
      <c r="E26" s="104">
        <v>5.6529112492933857E-4</v>
      </c>
      <c r="F26" s="14">
        <v>1</v>
      </c>
      <c r="G26" s="31">
        <v>5.8719906048150322E-4</v>
      </c>
      <c r="H26" s="24">
        <v>0</v>
      </c>
      <c r="I26" s="14">
        <v>14</v>
      </c>
      <c r="J26" s="32">
        <v>-0.9285714285714286</v>
      </c>
      <c r="K26" s="14">
        <v>1</v>
      </c>
      <c r="L26" s="31">
        <v>5.6529112492933857E-4</v>
      </c>
      <c r="M26" s="14">
        <v>1</v>
      </c>
      <c r="N26" s="31">
        <v>5.8719906048150322E-4</v>
      </c>
      <c r="O26" s="25">
        <v>0</v>
      </c>
    </row>
    <row r="27" spans="2:15" ht="14.45" customHeight="1">
      <c r="B27" s="38" t="s">
        <v>6</v>
      </c>
      <c r="C27" s="33" t="s">
        <v>41</v>
      </c>
      <c r="D27" s="58">
        <v>1769</v>
      </c>
      <c r="E27" s="27">
        <v>1</v>
      </c>
      <c r="F27" s="58">
        <v>1703</v>
      </c>
      <c r="G27" s="27">
        <v>1</v>
      </c>
      <c r="H27" s="28">
        <v>3.8755137991779209E-2</v>
      </c>
      <c r="I27" s="58">
        <v>1766</v>
      </c>
      <c r="J27" s="29">
        <v>1.6987542468855921E-3</v>
      </c>
      <c r="K27" s="58">
        <v>1769</v>
      </c>
      <c r="L27" s="27">
        <v>1</v>
      </c>
      <c r="M27" s="58">
        <v>1703</v>
      </c>
      <c r="N27" s="29">
        <v>1</v>
      </c>
      <c r="O27" s="34">
        <v>3.8755137991779209E-2</v>
      </c>
    </row>
    <row r="28" spans="2:15" ht="14.45" customHeight="1">
      <c r="B28" s="38" t="s">
        <v>70</v>
      </c>
      <c r="C28" s="33" t="s">
        <v>41</v>
      </c>
      <c r="D28" s="26">
        <v>1</v>
      </c>
      <c r="E28" s="27">
        <v>1</v>
      </c>
      <c r="F28" s="26">
        <v>0</v>
      </c>
      <c r="G28" s="27">
        <v>0</v>
      </c>
      <c r="H28" s="28"/>
      <c r="I28" s="26">
        <v>1</v>
      </c>
      <c r="J28" s="29">
        <v>0</v>
      </c>
      <c r="K28" s="26">
        <v>1</v>
      </c>
      <c r="L28" s="27">
        <v>1</v>
      </c>
      <c r="M28" s="26">
        <v>0</v>
      </c>
      <c r="N28" s="29">
        <v>0</v>
      </c>
      <c r="O28" s="34"/>
    </row>
    <row r="29" spans="2:15" ht="14.45" customHeight="1">
      <c r="B29" s="40"/>
      <c r="C29" s="18" t="s">
        <v>41</v>
      </c>
      <c r="D29" s="59">
        <v>1916</v>
      </c>
      <c r="E29" s="19">
        <v>1</v>
      </c>
      <c r="F29" s="59">
        <v>1863</v>
      </c>
      <c r="G29" s="19">
        <v>1</v>
      </c>
      <c r="H29" s="20">
        <v>2.8448738593666034E-2</v>
      </c>
      <c r="I29" s="59">
        <v>2016</v>
      </c>
      <c r="J29" s="21">
        <v>-4.9603174603174649E-2</v>
      </c>
      <c r="K29" s="59">
        <v>1916</v>
      </c>
      <c r="L29" s="19">
        <v>1</v>
      </c>
      <c r="M29" s="59">
        <v>1863</v>
      </c>
      <c r="N29" s="19">
        <v>1</v>
      </c>
      <c r="O29" s="35">
        <v>2.8448738593666034E-2</v>
      </c>
    </row>
    <row r="30" spans="2:15" ht="14.45" customHeight="1">
      <c r="B30" t="s">
        <v>65</v>
      </c>
    </row>
    <row r="31" spans="2:15">
      <c r="B31" s="22" t="s">
        <v>66</v>
      </c>
    </row>
    <row r="33" spans="2:15">
      <c r="B33" s="179" t="s">
        <v>51</v>
      </c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36"/>
    </row>
    <row r="34" spans="2:15">
      <c r="B34" s="180" t="s">
        <v>52</v>
      </c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9" t="s">
        <v>48</v>
      </c>
    </row>
    <row r="35" spans="2:15" ht="14.45" customHeight="1">
      <c r="B35" s="167" t="s">
        <v>32</v>
      </c>
      <c r="C35" s="167" t="s">
        <v>1</v>
      </c>
      <c r="D35" s="169" t="s">
        <v>94</v>
      </c>
      <c r="E35" s="170"/>
      <c r="F35" s="170"/>
      <c r="G35" s="170"/>
      <c r="H35" s="171"/>
      <c r="I35" s="170" t="s">
        <v>86</v>
      </c>
      <c r="J35" s="170"/>
      <c r="K35" s="169" t="s">
        <v>95</v>
      </c>
      <c r="L35" s="170"/>
      <c r="M35" s="170"/>
      <c r="N35" s="170"/>
      <c r="O35" s="171"/>
    </row>
    <row r="36" spans="2:15" ht="14.45" customHeight="1">
      <c r="B36" s="168"/>
      <c r="C36" s="168"/>
      <c r="D36" s="181" t="s">
        <v>96</v>
      </c>
      <c r="E36" s="182"/>
      <c r="F36" s="182"/>
      <c r="G36" s="182"/>
      <c r="H36" s="183"/>
      <c r="I36" s="182" t="s">
        <v>87</v>
      </c>
      <c r="J36" s="182"/>
      <c r="K36" s="181" t="s">
        <v>97</v>
      </c>
      <c r="L36" s="182"/>
      <c r="M36" s="182"/>
      <c r="N36" s="182"/>
      <c r="O36" s="183"/>
    </row>
    <row r="37" spans="2:15" ht="14.45" customHeight="1">
      <c r="B37" s="168"/>
      <c r="C37" s="166"/>
      <c r="D37" s="161">
        <v>2019</v>
      </c>
      <c r="E37" s="162"/>
      <c r="F37" s="172">
        <v>2018</v>
      </c>
      <c r="G37" s="172"/>
      <c r="H37" s="174" t="s">
        <v>33</v>
      </c>
      <c r="I37" s="176">
        <v>2018</v>
      </c>
      <c r="J37" s="161" t="s">
        <v>98</v>
      </c>
      <c r="K37" s="161">
        <v>2019</v>
      </c>
      <c r="L37" s="162"/>
      <c r="M37" s="172">
        <v>2018</v>
      </c>
      <c r="N37" s="162"/>
      <c r="O37" s="152" t="s">
        <v>33</v>
      </c>
    </row>
    <row r="38" spans="2:15" ht="18.75" customHeight="1">
      <c r="B38" s="184" t="s">
        <v>32</v>
      </c>
      <c r="C38" s="153" t="s">
        <v>35</v>
      </c>
      <c r="D38" s="163"/>
      <c r="E38" s="164"/>
      <c r="F38" s="173"/>
      <c r="G38" s="173"/>
      <c r="H38" s="175"/>
      <c r="I38" s="177"/>
      <c r="J38" s="178"/>
      <c r="K38" s="163"/>
      <c r="L38" s="164"/>
      <c r="M38" s="173"/>
      <c r="N38" s="164"/>
      <c r="O38" s="152"/>
    </row>
    <row r="39" spans="2:15" ht="14.45" customHeight="1">
      <c r="B39" s="184"/>
      <c r="C39" s="153"/>
      <c r="D39" s="141" t="s">
        <v>36</v>
      </c>
      <c r="E39" s="138" t="s">
        <v>2</v>
      </c>
      <c r="F39" s="137" t="s">
        <v>36</v>
      </c>
      <c r="G39" s="114" t="s">
        <v>2</v>
      </c>
      <c r="H39" s="155" t="s">
        <v>37</v>
      </c>
      <c r="I39" s="115" t="s">
        <v>36</v>
      </c>
      <c r="J39" s="157" t="s">
        <v>99</v>
      </c>
      <c r="K39" s="141" t="s">
        <v>36</v>
      </c>
      <c r="L39" s="110" t="s">
        <v>2</v>
      </c>
      <c r="M39" s="137" t="s">
        <v>36</v>
      </c>
      <c r="N39" s="110" t="s">
        <v>2</v>
      </c>
      <c r="O39" s="159" t="s">
        <v>37</v>
      </c>
    </row>
    <row r="40" spans="2:15" ht="25.5">
      <c r="B40" s="185"/>
      <c r="C40" s="154"/>
      <c r="D40" s="139" t="s">
        <v>38</v>
      </c>
      <c r="E40" s="140" t="s">
        <v>39</v>
      </c>
      <c r="F40" s="108" t="s">
        <v>38</v>
      </c>
      <c r="G40" s="109" t="s">
        <v>39</v>
      </c>
      <c r="H40" s="156"/>
      <c r="I40" s="116" t="s">
        <v>38</v>
      </c>
      <c r="J40" s="158"/>
      <c r="K40" s="139" t="s">
        <v>38</v>
      </c>
      <c r="L40" s="140" t="s">
        <v>39</v>
      </c>
      <c r="M40" s="108" t="s">
        <v>38</v>
      </c>
      <c r="N40" s="140" t="s">
        <v>39</v>
      </c>
      <c r="O40" s="160"/>
    </row>
    <row r="41" spans="2:15">
      <c r="B41" s="107"/>
      <c r="C41" s="118" t="s">
        <v>13</v>
      </c>
      <c r="D41" s="11"/>
      <c r="E41" s="121"/>
      <c r="F41" s="12">
        <v>1</v>
      </c>
      <c r="G41" s="123">
        <v>1</v>
      </c>
      <c r="H41" s="113"/>
      <c r="I41" s="11"/>
      <c r="J41" s="106"/>
      <c r="K41" s="11"/>
      <c r="L41" s="121"/>
      <c r="M41" s="12">
        <v>1</v>
      </c>
      <c r="N41" s="123">
        <v>1</v>
      </c>
      <c r="O41" s="113"/>
    </row>
    <row r="42" spans="2:15">
      <c r="B42" s="40" t="s">
        <v>5</v>
      </c>
      <c r="C42" s="33" t="s">
        <v>41</v>
      </c>
      <c r="D42" s="26">
        <v>0</v>
      </c>
      <c r="E42" s="27">
        <v>0</v>
      </c>
      <c r="F42" s="26">
        <v>1</v>
      </c>
      <c r="G42" s="27">
        <v>1</v>
      </c>
      <c r="H42" s="30">
        <v>-1</v>
      </c>
      <c r="I42" s="26">
        <v>0</v>
      </c>
      <c r="J42" s="27">
        <v>0</v>
      </c>
      <c r="K42" s="26">
        <v>0</v>
      </c>
      <c r="L42" s="27">
        <v>0</v>
      </c>
      <c r="M42" s="26">
        <v>1</v>
      </c>
      <c r="N42" s="27">
        <v>1</v>
      </c>
      <c r="O42" s="30">
        <v>-1</v>
      </c>
    </row>
    <row r="43" spans="2:15">
      <c r="B43" s="107"/>
      <c r="C43" s="117" t="s">
        <v>3</v>
      </c>
      <c r="D43" s="10">
        <v>431</v>
      </c>
      <c r="E43" s="120">
        <v>0.28810160427807485</v>
      </c>
      <c r="F43" s="55">
        <v>398</v>
      </c>
      <c r="G43" s="122">
        <v>0.2818696883852691</v>
      </c>
      <c r="H43" s="112">
        <v>8.2914572864321689E-2</v>
      </c>
      <c r="I43" s="55">
        <v>240</v>
      </c>
      <c r="J43" s="111">
        <v>0.79583333333333339</v>
      </c>
      <c r="K43" s="10">
        <v>431</v>
      </c>
      <c r="L43" s="120">
        <v>0.28810160427807485</v>
      </c>
      <c r="M43" s="55">
        <v>398</v>
      </c>
      <c r="N43" s="122">
        <v>0.2818696883852691</v>
      </c>
      <c r="O43" s="112">
        <v>8.2914572864321689E-2</v>
      </c>
    </row>
    <row r="44" spans="2:15">
      <c r="B44" s="107"/>
      <c r="C44" s="118" t="s">
        <v>12</v>
      </c>
      <c r="D44" s="11">
        <v>321</v>
      </c>
      <c r="E44" s="121">
        <v>0.21457219251336898</v>
      </c>
      <c r="F44" s="12">
        <v>153</v>
      </c>
      <c r="G44" s="123">
        <v>0.10835694050991501</v>
      </c>
      <c r="H44" s="113">
        <v>1.0980392156862746</v>
      </c>
      <c r="I44" s="12">
        <v>292</v>
      </c>
      <c r="J44" s="106">
        <v>9.9315068493150749E-2</v>
      </c>
      <c r="K44" s="11">
        <v>321</v>
      </c>
      <c r="L44" s="121">
        <v>0.21457219251336898</v>
      </c>
      <c r="M44" s="12">
        <v>153</v>
      </c>
      <c r="N44" s="123">
        <v>0.10835694050991501</v>
      </c>
      <c r="O44" s="113">
        <v>1.0980392156862746</v>
      </c>
    </row>
    <row r="45" spans="2:15">
      <c r="B45" s="107"/>
      <c r="C45" s="118" t="s">
        <v>4</v>
      </c>
      <c r="D45" s="11">
        <v>272</v>
      </c>
      <c r="E45" s="121">
        <v>0.18181818181818182</v>
      </c>
      <c r="F45" s="12">
        <v>268</v>
      </c>
      <c r="G45" s="123">
        <v>0.18980169971671387</v>
      </c>
      <c r="H45" s="113">
        <v>1.4925373134328401E-2</v>
      </c>
      <c r="I45" s="12">
        <v>272</v>
      </c>
      <c r="J45" s="106">
        <v>0</v>
      </c>
      <c r="K45" s="11">
        <v>272</v>
      </c>
      <c r="L45" s="121">
        <v>0.18181818181818182</v>
      </c>
      <c r="M45" s="12">
        <v>268</v>
      </c>
      <c r="N45" s="123">
        <v>0.18980169971671387</v>
      </c>
      <c r="O45" s="113">
        <v>1.4925373134328401E-2</v>
      </c>
    </row>
    <row r="46" spans="2:15">
      <c r="B46" s="107"/>
      <c r="C46" s="118" t="s">
        <v>14</v>
      </c>
      <c r="D46" s="11">
        <v>236</v>
      </c>
      <c r="E46" s="121">
        <v>0.15775401069518716</v>
      </c>
      <c r="F46" s="12">
        <v>289</v>
      </c>
      <c r="G46" s="123">
        <v>0.20467422096317281</v>
      </c>
      <c r="H46" s="113">
        <v>-0.18339100346020765</v>
      </c>
      <c r="I46" s="12">
        <v>244</v>
      </c>
      <c r="J46" s="106">
        <v>-3.2786885245901676E-2</v>
      </c>
      <c r="K46" s="11">
        <v>236</v>
      </c>
      <c r="L46" s="121">
        <v>0.15775401069518716</v>
      </c>
      <c r="M46" s="12">
        <v>289</v>
      </c>
      <c r="N46" s="123">
        <v>0.20467422096317281</v>
      </c>
      <c r="O46" s="113">
        <v>-0.18339100346020765</v>
      </c>
    </row>
    <row r="47" spans="2:15">
      <c r="B47" s="13"/>
      <c r="C47" s="118" t="s">
        <v>13</v>
      </c>
      <c r="D47" s="11">
        <v>158</v>
      </c>
      <c r="E47" s="121">
        <v>0.10561497326203209</v>
      </c>
      <c r="F47" s="12">
        <v>154</v>
      </c>
      <c r="G47" s="123">
        <v>0.10906515580736544</v>
      </c>
      <c r="H47" s="113">
        <v>2.5974025974025983E-2</v>
      </c>
      <c r="I47" s="12">
        <v>220</v>
      </c>
      <c r="J47" s="106">
        <v>-0.28181818181818186</v>
      </c>
      <c r="K47" s="11">
        <v>158</v>
      </c>
      <c r="L47" s="121">
        <v>0.10561497326203209</v>
      </c>
      <c r="M47" s="12">
        <v>154</v>
      </c>
      <c r="N47" s="123">
        <v>0.10906515580736544</v>
      </c>
      <c r="O47" s="113">
        <v>2.5974025974025983E-2</v>
      </c>
    </row>
    <row r="48" spans="2:15">
      <c r="B48" s="107"/>
      <c r="C48" s="118" t="s">
        <v>15</v>
      </c>
      <c r="D48" s="11">
        <v>55</v>
      </c>
      <c r="E48" s="121">
        <v>3.6764705882352942E-2</v>
      </c>
      <c r="F48" s="12">
        <v>84</v>
      </c>
      <c r="G48" s="123">
        <v>5.9490084985835696E-2</v>
      </c>
      <c r="H48" s="113">
        <v>-0.34523809523809523</v>
      </c>
      <c r="I48" s="12">
        <v>108</v>
      </c>
      <c r="J48" s="106">
        <v>-0.4907407407407407</v>
      </c>
      <c r="K48" s="11">
        <v>55</v>
      </c>
      <c r="L48" s="121">
        <v>3.6764705882352942E-2</v>
      </c>
      <c r="M48" s="12">
        <v>84</v>
      </c>
      <c r="N48" s="123">
        <v>5.9490084985835696E-2</v>
      </c>
      <c r="O48" s="113">
        <v>-0.34523809523809523</v>
      </c>
    </row>
    <row r="49" spans="2:15">
      <c r="B49" s="107"/>
      <c r="C49" s="118" t="s">
        <v>16</v>
      </c>
      <c r="D49" s="11">
        <v>23</v>
      </c>
      <c r="E49" s="121">
        <v>1.537433155080214E-2</v>
      </c>
      <c r="F49" s="12">
        <v>65</v>
      </c>
      <c r="G49" s="123">
        <v>4.6033994334277621E-2</v>
      </c>
      <c r="H49" s="113">
        <v>-0.64615384615384608</v>
      </c>
      <c r="I49" s="12">
        <v>12</v>
      </c>
      <c r="J49" s="106">
        <v>0.91666666666666674</v>
      </c>
      <c r="K49" s="11">
        <v>23</v>
      </c>
      <c r="L49" s="121">
        <v>1.537433155080214E-2</v>
      </c>
      <c r="M49" s="12">
        <v>65</v>
      </c>
      <c r="N49" s="123">
        <v>4.6033994334277621E-2</v>
      </c>
      <c r="O49" s="113">
        <v>-0.64615384615384608</v>
      </c>
    </row>
    <row r="50" spans="2:15">
      <c r="B50" s="39"/>
      <c r="C50" s="119" t="s">
        <v>40</v>
      </c>
      <c r="D50" s="14">
        <v>0</v>
      </c>
      <c r="E50" s="104">
        <v>0</v>
      </c>
      <c r="F50" s="14">
        <v>0</v>
      </c>
      <c r="G50" s="31">
        <v>0</v>
      </c>
      <c r="H50" s="24"/>
      <c r="I50" s="14">
        <v>0</v>
      </c>
      <c r="J50" s="32"/>
      <c r="K50" s="14">
        <v>0</v>
      </c>
      <c r="L50" s="31">
        <v>0</v>
      </c>
      <c r="M50" s="14">
        <v>0</v>
      </c>
      <c r="N50" s="31">
        <v>0</v>
      </c>
      <c r="O50" s="25"/>
    </row>
    <row r="51" spans="2:15">
      <c r="B51" s="38" t="s">
        <v>6</v>
      </c>
      <c r="C51" s="33" t="s">
        <v>41</v>
      </c>
      <c r="D51" s="58">
        <v>1496</v>
      </c>
      <c r="E51" s="27">
        <v>1</v>
      </c>
      <c r="F51" s="58">
        <v>1411</v>
      </c>
      <c r="G51" s="27">
        <v>0.99929178470254953</v>
      </c>
      <c r="H51" s="28">
        <v>6.024096385542177E-2</v>
      </c>
      <c r="I51" s="58">
        <v>1388</v>
      </c>
      <c r="J51" s="29">
        <v>7.7809798270893404E-2</v>
      </c>
      <c r="K51" s="58">
        <v>1496</v>
      </c>
      <c r="L51" s="27">
        <v>1</v>
      </c>
      <c r="M51" s="58">
        <v>1411</v>
      </c>
      <c r="N51" s="29">
        <v>0.99929178470254953</v>
      </c>
      <c r="O51" s="34">
        <v>6.024096385542177E-2</v>
      </c>
    </row>
    <row r="52" spans="2:15">
      <c r="B52" s="38" t="s">
        <v>70</v>
      </c>
      <c r="C52" s="33" t="s">
        <v>41</v>
      </c>
      <c r="D52" s="26">
        <v>0</v>
      </c>
      <c r="E52" s="27">
        <v>1</v>
      </c>
      <c r="F52" s="26">
        <v>0</v>
      </c>
      <c r="G52" s="27">
        <v>1</v>
      </c>
      <c r="H52" s="28"/>
      <c r="I52" s="26">
        <v>1</v>
      </c>
      <c r="J52" s="29">
        <v>-1</v>
      </c>
      <c r="K52" s="26">
        <v>0</v>
      </c>
      <c r="L52" s="27">
        <v>1</v>
      </c>
      <c r="M52" s="26">
        <v>0</v>
      </c>
      <c r="N52" s="27">
        <v>1</v>
      </c>
      <c r="O52" s="34"/>
    </row>
    <row r="53" spans="2:15">
      <c r="B53" s="40"/>
      <c r="C53" s="18" t="s">
        <v>41</v>
      </c>
      <c r="D53" s="59">
        <v>1496</v>
      </c>
      <c r="E53" s="19">
        <v>1</v>
      </c>
      <c r="F53" s="59">
        <v>1412</v>
      </c>
      <c r="G53" s="19">
        <v>1</v>
      </c>
      <c r="H53" s="20">
        <v>5.9490084985835745E-2</v>
      </c>
      <c r="I53" s="59">
        <v>1389</v>
      </c>
      <c r="J53" s="21">
        <v>7.7033837293016605E-2</v>
      </c>
      <c r="K53" s="59">
        <v>1496</v>
      </c>
      <c r="L53" s="19">
        <v>1</v>
      </c>
      <c r="M53" s="59">
        <v>1412</v>
      </c>
      <c r="N53" s="19">
        <v>1</v>
      </c>
      <c r="O53" s="35">
        <v>5.9490084985835745E-2</v>
      </c>
    </row>
    <row r="54" spans="2:15">
      <c r="B54" s="53" t="s">
        <v>55</v>
      </c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</row>
    <row r="55" spans="2:15"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</row>
    <row r="56" spans="2:15">
      <c r="B56" s="179" t="s">
        <v>63</v>
      </c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36"/>
    </row>
    <row r="57" spans="2:15">
      <c r="B57" s="180" t="s">
        <v>64</v>
      </c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0"/>
      <c r="N57" s="180"/>
      <c r="O57" s="9" t="s">
        <v>48</v>
      </c>
    </row>
    <row r="58" spans="2:15">
      <c r="B58" s="167" t="s">
        <v>32</v>
      </c>
      <c r="C58" s="167" t="s">
        <v>1</v>
      </c>
      <c r="D58" s="169" t="s">
        <v>94</v>
      </c>
      <c r="E58" s="170"/>
      <c r="F58" s="170"/>
      <c r="G58" s="170"/>
      <c r="H58" s="171"/>
      <c r="I58" s="170" t="s">
        <v>86</v>
      </c>
      <c r="J58" s="170"/>
      <c r="K58" s="169" t="s">
        <v>95</v>
      </c>
      <c r="L58" s="170"/>
      <c r="M58" s="170"/>
      <c r="N58" s="170"/>
      <c r="O58" s="171"/>
    </row>
    <row r="59" spans="2:15">
      <c r="B59" s="168"/>
      <c r="C59" s="168"/>
      <c r="D59" s="181" t="s">
        <v>96</v>
      </c>
      <c r="E59" s="182"/>
      <c r="F59" s="182"/>
      <c r="G59" s="182"/>
      <c r="H59" s="183"/>
      <c r="I59" s="182" t="s">
        <v>87</v>
      </c>
      <c r="J59" s="182"/>
      <c r="K59" s="181" t="s">
        <v>97</v>
      </c>
      <c r="L59" s="182"/>
      <c r="M59" s="182"/>
      <c r="N59" s="182"/>
      <c r="O59" s="183"/>
    </row>
    <row r="60" spans="2:15" ht="15" customHeight="1">
      <c r="B60" s="168"/>
      <c r="C60" s="166"/>
      <c r="D60" s="161">
        <v>2019</v>
      </c>
      <c r="E60" s="162"/>
      <c r="F60" s="172">
        <v>2018</v>
      </c>
      <c r="G60" s="172"/>
      <c r="H60" s="174" t="s">
        <v>33</v>
      </c>
      <c r="I60" s="176">
        <v>2018</v>
      </c>
      <c r="J60" s="161" t="s">
        <v>98</v>
      </c>
      <c r="K60" s="161">
        <v>2019</v>
      </c>
      <c r="L60" s="162"/>
      <c r="M60" s="172">
        <v>2018</v>
      </c>
      <c r="N60" s="162"/>
      <c r="O60" s="152" t="s">
        <v>33</v>
      </c>
    </row>
    <row r="61" spans="2:15" ht="14.45" customHeight="1">
      <c r="B61" s="184" t="s">
        <v>32</v>
      </c>
      <c r="C61" s="153" t="s">
        <v>35</v>
      </c>
      <c r="D61" s="163"/>
      <c r="E61" s="164"/>
      <c r="F61" s="173"/>
      <c r="G61" s="173"/>
      <c r="H61" s="175"/>
      <c r="I61" s="177"/>
      <c r="J61" s="178"/>
      <c r="K61" s="163"/>
      <c r="L61" s="164"/>
      <c r="M61" s="173"/>
      <c r="N61" s="164"/>
      <c r="O61" s="152"/>
    </row>
    <row r="62" spans="2:15" ht="15" customHeight="1">
      <c r="B62" s="184"/>
      <c r="C62" s="153"/>
      <c r="D62" s="141" t="s">
        <v>36</v>
      </c>
      <c r="E62" s="138" t="s">
        <v>2</v>
      </c>
      <c r="F62" s="137" t="s">
        <v>36</v>
      </c>
      <c r="G62" s="114" t="s">
        <v>2</v>
      </c>
      <c r="H62" s="155" t="s">
        <v>37</v>
      </c>
      <c r="I62" s="115" t="s">
        <v>36</v>
      </c>
      <c r="J62" s="157" t="s">
        <v>99</v>
      </c>
      <c r="K62" s="141" t="s">
        <v>36</v>
      </c>
      <c r="L62" s="110" t="s">
        <v>2</v>
      </c>
      <c r="M62" s="137" t="s">
        <v>36</v>
      </c>
      <c r="N62" s="110" t="s">
        <v>2</v>
      </c>
      <c r="O62" s="159" t="s">
        <v>37</v>
      </c>
    </row>
    <row r="63" spans="2:15" ht="14.25" customHeight="1">
      <c r="B63" s="185"/>
      <c r="C63" s="154"/>
      <c r="D63" s="139" t="s">
        <v>38</v>
      </c>
      <c r="E63" s="140" t="s">
        <v>39</v>
      </c>
      <c r="F63" s="108" t="s">
        <v>38</v>
      </c>
      <c r="G63" s="109" t="s">
        <v>39</v>
      </c>
      <c r="H63" s="156"/>
      <c r="I63" s="116" t="s">
        <v>38</v>
      </c>
      <c r="J63" s="158"/>
      <c r="K63" s="139" t="s">
        <v>38</v>
      </c>
      <c r="L63" s="140" t="s">
        <v>39</v>
      </c>
      <c r="M63" s="108" t="s">
        <v>38</v>
      </c>
      <c r="N63" s="140" t="s">
        <v>39</v>
      </c>
      <c r="O63" s="160"/>
    </row>
    <row r="64" spans="2:15">
      <c r="B64" s="107"/>
      <c r="C64" s="117" t="s">
        <v>16</v>
      </c>
      <c r="D64" s="10">
        <v>57</v>
      </c>
      <c r="E64" s="120">
        <v>0.3904109589041096</v>
      </c>
      <c r="F64" s="55">
        <v>57</v>
      </c>
      <c r="G64" s="122">
        <v>0.35849056603773582</v>
      </c>
      <c r="H64" s="112">
        <v>0</v>
      </c>
      <c r="I64" s="10">
        <v>95</v>
      </c>
      <c r="J64" s="111">
        <v>-0.4</v>
      </c>
      <c r="K64" s="10">
        <v>57</v>
      </c>
      <c r="L64" s="120">
        <v>0.3904109589041096</v>
      </c>
      <c r="M64" s="55">
        <v>57</v>
      </c>
      <c r="N64" s="122">
        <v>0.35849056603773582</v>
      </c>
      <c r="O64" s="112">
        <v>0</v>
      </c>
    </row>
    <row r="65" spans="2:15">
      <c r="B65" s="107"/>
      <c r="C65" s="118" t="s">
        <v>4</v>
      </c>
      <c r="D65" s="11">
        <v>29</v>
      </c>
      <c r="E65" s="121">
        <v>0.19863013698630136</v>
      </c>
      <c r="F65" s="12">
        <v>42</v>
      </c>
      <c r="G65" s="123">
        <v>0.26415094339622641</v>
      </c>
      <c r="H65" s="113">
        <v>-0.30952380952380953</v>
      </c>
      <c r="I65" s="11">
        <v>60</v>
      </c>
      <c r="J65" s="106">
        <v>-0.51666666666666661</v>
      </c>
      <c r="K65" s="11">
        <v>29</v>
      </c>
      <c r="L65" s="121">
        <v>0.19863013698630136</v>
      </c>
      <c r="M65" s="12">
        <v>42</v>
      </c>
      <c r="N65" s="123">
        <v>0.26415094339622641</v>
      </c>
      <c r="O65" s="113">
        <v>-0.30952380952380953</v>
      </c>
    </row>
    <row r="66" spans="2:15">
      <c r="B66" s="107"/>
      <c r="C66" s="118" t="s">
        <v>53</v>
      </c>
      <c r="D66" s="11">
        <v>21</v>
      </c>
      <c r="E66" s="121">
        <v>0.14383561643835616</v>
      </c>
      <c r="F66" s="12">
        <v>7</v>
      </c>
      <c r="G66" s="123">
        <v>4.40251572327044E-2</v>
      </c>
      <c r="H66" s="113">
        <v>2</v>
      </c>
      <c r="I66" s="12"/>
      <c r="J66" s="106"/>
      <c r="K66" s="11">
        <v>21</v>
      </c>
      <c r="L66" s="121">
        <v>0.14383561643835616</v>
      </c>
      <c r="M66" s="12">
        <v>7</v>
      </c>
      <c r="N66" s="123">
        <v>4.40251572327044E-2</v>
      </c>
      <c r="O66" s="113">
        <v>2</v>
      </c>
    </row>
    <row r="67" spans="2:15" ht="14.45" customHeight="1">
      <c r="B67" s="107"/>
      <c r="C67" s="118" t="s">
        <v>13</v>
      </c>
      <c r="D67" s="11">
        <v>21</v>
      </c>
      <c r="E67" s="121">
        <v>0.14383561643835616</v>
      </c>
      <c r="F67" s="12">
        <v>35</v>
      </c>
      <c r="G67" s="123">
        <v>0.22012578616352202</v>
      </c>
      <c r="H67" s="113">
        <v>-0.4</v>
      </c>
      <c r="I67" s="12"/>
      <c r="J67" s="106"/>
      <c r="K67" s="11">
        <v>21</v>
      </c>
      <c r="L67" s="121">
        <v>0.14383561643835616</v>
      </c>
      <c r="M67" s="12">
        <v>35</v>
      </c>
      <c r="N67" s="123">
        <v>0.22012578616352202</v>
      </c>
      <c r="O67" s="113">
        <v>-0.4</v>
      </c>
    </row>
    <row r="68" spans="2:15" ht="14.45" customHeight="1">
      <c r="B68" s="13"/>
      <c r="C68" s="118" t="s">
        <v>3</v>
      </c>
      <c r="D68" s="11">
        <v>7</v>
      </c>
      <c r="E68" s="121">
        <v>4.7945205479452052E-2</v>
      </c>
      <c r="F68" s="12">
        <v>11</v>
      </c>
      <c r="G68" s="123">
        <v>6.9182389937106917E-2</v>
      </c>
      <c r="H68" s="113">
        <v>-0.36363636363636365</v>
      </c>
      <c r="I68" s="12">
        <v>17</v>
      </c>
      <c r="J68" s="106">
        <v>-0.58823529411764708</v>
      </c>
      <c r="K68" s="11">
        <v>7</v>
      </c>
      <c r="L68" s="121">
        <v>4.7945205479452052E-2</v>
      </c>
      <c r="M68" s="12">
        <v>11</v>
      </c>
      <c r="N68" s="123">
        <v>6.9182389937106917E-2</v>
      </c>
      <c r="O68" s="113">
        <v>-0.36363636363636365</v>
      </c>
    </row>
    <row r="69" spans="2:15" ht="14.45" customHeight="1">
      <c r="B69" s="107"/>
      <c r="C69" s="118" t="s">
        <v>15</v>
      </c>
      <c r="D69" s="11">
        <v>3</v>
      </c>
      <c r="E69" s="121">
        <v>2.0547945205479451E-2</v>
      </c>
      <c r="F69" s="12">
        <v>3</v>
      </c>
      <c r="G69" s="123">
        <v>1.8867924528301886E-2</v>
      </c>
      <c r="H69" s="113">
        <v>0</v>
      </c>
      <c r="I69" s="12">
        <v>15</v>
      </c>
      <c r="J69" s="106">
        <v>-0.8</v>
      </c>
      <c r="K69" s="11">
        <v>3</v>
      </c>
      <c r="L69" s="121">
        <v>2.0547945205479451E-2</v>
      </c>
      <c r="M69" s="12">
        <v>3</v>
      </c>
      <c r="N69" s="123">
        <v>1.8867924528301886E-2</v>
      </c>
      <c r="O69" s="113">
        <v>0</v>
      </c>
    </row>
    <row r="70" spans="2:15" ht="14.45" customHeight="1">
      <c r="B70" s="107"/>
      <c r="C70" s="118" t="s">
        <v>68</v>
      </c>
      <c r="D70" s="11">
        <v>3</v>
      </c>
      <c r="E70" s="121">
        <v>2.0547945205479451E-2</v>
      </c>
      <c r="F70" s="12">
        <v>0</v>
      </c>
      <c r="G70" s="123">
        <v>0</v>
      </c>
      <c r="H70" s="113"/>
      <c r="I70" s="12">
        <v>1</v>
      </c>
      <c r="J70" s="106">
        <v>2</v>
      </c>
      <c r="K70" s="11">
        <v>3</v>
      </c>
      <c r="L70" s="121">
        <v>2.0547945205479451E-2</v>
      </c>
      <c r="M70" s="12">
        <v>0</v>
      </c>
      <c r="N70" s="123">
        <v>0</v>
      </c>
      <c r="O70" s="113"/>
    </row>
    <row r="71" spans="2:15">
      <c r="B71" s="107"/>
      <c r="C71" s="119" t="s">
        <v>40</v>
      </c>
      <c r="D71" s="14">
        <v>5</v>
      </c>
      <c r="E71" s="104">
        <v>3.4246575342465752E-2</v>
      </c>
      <c r="F71" s="14">
        <v>4</v>
      </c>
      <c r="G71" s="31">
        <v>2.5157232704402517E-2</v>
      </c>
      <c r="H71" s="24">
        <v>0.25</v>
      </c>
      <c r="I71" s="14">
        <v>16</v>
      </c>
      <c r="J71" s="32">
        <v>-0.6875</v>
      </c>
      <c r="K71" s="14">
        <v>5</v>
      </c>
      <c r="L71" s="31">
        <v>3.4246575342465752E-2</v>
      </c>
      <c r="M71" s="14">
        <v>4</v>
      </c>
      <c r="N71" s="31">
        <v>2.5157232704402517E-2</v>
      </c>
      <c r="O71" s="25">
        <v>0.25</v>
      </c>
    </row>
    <row r="72" spans="2:15" ht="15" customHeight="1">
      <c r="B72" s="40" t="s">
        <v>5</v>
      </c>
      <c r="C72" s="33" t="s">
        <v>41</v>
      </c>
      <c r="D72" s="58">
        <v>146</v>
      </c>
      <c r="E72" s="27">
        <v>1</v>
      </c>
      <c r="F72" s="58">
        <v>159</v>
      </c>
      <c r="G72" s="27">
        <v>1</v>
      </c>
      <c r="H72" s="28">
        <v>-8.1761006289308158E-2</v>
      </c>
      <c r="I72" s="58">
        <v>204</v>
      </c>
      <c r="J72" s="29">
        <v>-4.3049019607843135</v>
      </c>
      <c r="K72" s="58">
        <v>146</v>
      </c>
      <c r="L72" s="27">
        <v>1</v>
      </c>
      <c r="M72" s="58">
        <v>159</v>
      </c>
      <c r="N72" s="29">
        <v>1</v>
      </c>
      <c r="O72" s="34">
        <v>-8.1761006289308158E-2</v>
      </c>
    </row>
    <row r="73" spans="2:15">
      <c r="B73" s="107"/>
      <c r="C73" s="117" t="s">
        <v>13</v>
      </c>
      <c r="D73" s="10">
        <v>70</v>
      </c>
      <c r="E73" s="120">
        <v>0.25641025641025639</v>
      </c>
      <c r="F73" s="55">
        <v>43</v>
      </c>
      <c r="G73" s="122">
        <v>0.14726027397260275</v>
      </c>
      <c r="H73" s="112">
        <v>0.62790697674418605</v>
      </c>
      <c r="I73" s="55">
        <v>58</v>
      </c>
      <c r="J73" s="111">
        <v>0.2068965517241379</v>
      </c>
      <c r="K73" s="10">
        <v>70</v>
      </c>
      <c r="L73" s="120">
        <v>0.25641025641025639</v>
      </c>
      <c r="M73" s="55">
        <v>43</v>
      </c>
      <c r="N73" s="122">
        <v>0.14726027397260275</v>
      </c>
      <c r="O73" s="112">
        <v>0.62790697674418605</v>
      </c>
    </row>
    <row r="74" spans="2:15" ht="15" customHeight="1">
      <c r="B74" s="107"/>
      <c r="C74" s="118" t="s">
        <v>4</v>
      </c>
      <c r="D74" s="11">
        <v>62</v>
      </c>
      <c r="E74" s="121">
        <v>0.2271062271062271</v>
      </c>
      <c r="F74" s="12">
        <v>65</v>
      </c>
      <c r="G74" s="123">
        <v>0.2226027397260274</v>
      </c>
      <c r="H74" s="113">
        <v>-4.6153846153846101E-2</v>
      </c>
      <c r="I74" s="12">
        <v>85</v>
      </c>
      <c r="J74" s="106">
        <v>-0.27058823529411768</v>
      </c>
      <c r="K74" s="11">
        <v>62</v>
      </c>
      <c r="L74" s="121">
        <v>0.2271062271062271</v>
      </c>
      <c r="M74" s="12">
        <v>65</v>
      </c>
      <c r="N74" s="123">
        <v>0.2226027397260274</v>
      </c>
      <c r="O74" s="113">
        <v>-4.6153846153846101E-2</v>
      </c>
    </row>
    <row r="75" spans="2:15">
      <c r="B75" s="107"/>
      <c r="C75" s="118" t="s">
        <v>3</v>
      </c>
      <c r="D75" s="11">
        <v>58</v>
      </c>
      <c r="E75" s="121">
        <v>0.21245421245421245</v>
      </c>
      <c r="F75" s="12">
        <v>50</v>
      </c>
      <c r="G75" s="123">
        <v>0.17123287671232876</v>
      </c>
      <c r="H75" s="113">
        <v>0.15999999999999992</v>
      </c>
      <c r="I75" s="12">
        <v>24</v>
      </c>
      <c r="J75" s="106">
        <v>1.4166666666666665</v>
      </c>
      <c r="K75" s="11">
        <v>58</v>
      </c>
      <c r="L75" s="121">
        <v>0.21245421245421245</v>
      </c>
      <c r="M75" s="12">
        <v>50</v>
      </c>
      <c r="N75" s="123">
        <v>0.17123287671232876</v>
      </c>
      <c r="O75" s="113">
        <v>0.15999999999999992</v>
      </c>
    </row>
    <row r="76" spans="2:15" ht="15" customHeight="1">
      <c r="B76" s="107"/>
      <c r="C76" s="118" t="s">
        <v>14</v>
      </c>
      <c r="D76" s="11">
        <v>34</v>
      </c>
      <c r="E76" s="121">
        <v>0.12454212454212454</v>
      </c>
      <c r="F76" s="12">
        <v>54</v>
      </c>
      <c r="G76" s="123">
        <v>0.18493150684931506</v>
      </c>
      <c r="H76" s="113">
        <v>-0.37037037037037035</v>
      </c>
      <c r="I76" s="12">
        <v>62</v>
      </c>
      <c r="J76" s="106">
        <v>-0.45161290322580649</v>
      </c>
      <c r="K76" s="11">
        <v>34</v>
      </c>
      <c r="L76" s="121">
        <v>0.12454212454212454</v>
      </c>
      <c r="M76" s="12">
        <v>54</v>
      </c>
      <c r="N76" s="123">
        <v>0.18493150684931506</v>
      </c>
      <c r="O76" s="113">
        <v>-0.37037037037037035</v>
      </c>
    </row>
    <row r="77" spans="2:15">
      <c r="B77" s="13"/>
      <c r="C77" s="118" t="s">
        <v>12</v>
      </c>
      <c r="D77" s="11">
        <v>23</v>
      </c>
      <c r="E77" s="121">
        <v>8.4249084249084255E-2</v>
      </c>
      <c r="F77" s="12">
        <v>47</v>
      </c>
      <c r="G77" s="123">
        <v>0.16095890410958905</v>
      </c>
      <c r="H77" s="113">
        <v>-0.5106382978723405</v>
      </c>
      <c r="I77" s="12">
        <v>91</v>
      </c>
      <c r="J77" s="106">
        <v>-0.74725274725274726</v>
      </c>
      <c r="K77" s="11">
        <v>23</v>
      </c>
      <c r="L77" s="121">
        <v>8.4249084249084255E-2</v>
      </c>
      <c r="M77" s="12">
        <v>47</v>
      </c>
      <c r="N77" s="123">
        <v>0.16095890410958905</v>
      </c>
      <c r="O77" s="113">
        <v>-0.5106382978723405</v>
      </c>
    </row>
    <row r="78" spans="2:15" ht="15" customHeight="1">
      <c r="B78" s="107"/>
      <c r="C78" s="118" t="s">
        <v>15</v>
      </c>
      <c r="D78" s="11">
        <v>19</v>
      </c>
      <c r="E78" s="121">
        <v>6.95970695970696E-2</v>
      </c>
      <c r="F78" s="12">
        <v>12</v>
      </c>
      <c r="G78" s="123">
        <v>4.1095890410958902E-2</v>
      </c>
      <c r="H78" s="113">
        <v>0.58333333333333326</v>
      </c>
      <c r="I78" s="12">
        <v>25</v>
      </c>
      <c r="J78" s="106">
        <v>-0.24</v>
      </c>
      <c r="K78" s="11">
        <v>19</v>
      </c>
      <c r="L78" s="121">
        <v>6.95970695970696E-2</v>
      </c>
      <c r="M78" s="12">
        <v>12</v>
      </c>
      <c r="N78" s="123">
        <v>4.1095890410958902E-2</v>
      </c>
      <c r="O78" s="113">
        <v>0.58333333333333326</v>
      </c>
    </row>
    <row r="79" spans="2:15" ht="15" customHeight="1">
      <c r="B79" s="107"/>
      <c r="C79" s="118" t="s">
        <v>16</v>
      </c>
      <c r="D79" s="11">
        <v>6</v>
      </c>
      <c r="E79" s="121">
        <v>2.197802197802198E-2</v>
      </c>
      <c r="F79" s="12">
        <v>20</v>
      </c>
      <c r="G79" s="123">
        <v>6.8493150684931503E-2</v>
      </c>
      <c r="H79" s="113">
        <v>-0.7</v>
      </c>
      <c r="I79" s="12">
        <v>19</v>
      </c>
      <c r="J79" s="106">
        <v>-0.68421052631578949</v>
      </c>
      <c r="K79" s="11">
        <v>6</v>
      </c>
      <c r="L79" s="121">
        <v>2.197802197802198E-2</v>
      </c>
      <c r="M79" s="12">
        <v>20</v>
      </c>
      <c r="N79" s="123">
        <v>6.8493150684931503E-2</v>
      </c>
      <c r="O79" s="113">
        <v>-0.7</v>
      </c>
    </row>
    <row r="80" spans="2:15" ht="15" customHeight="1">
      <c r="B80" s="39"/>
      <c r="C80" s="119" t="s">
        <v>40</v>
      </c>
      <c r="D80" s="14">
        <v>1</v>
      </c>
      <c r="E80" s="104">
        <v>3.663003663003663E-3</v>
      </c>
      <c r="F80" s="14">
        <v>1</v>
      </c>
      <c r="G80" s="31">
        <v>3.4246575342465752E-3</v>
      </c>
      <c r="H80" s="24">
        <v>0</v>
      </c>
      <c r="I80" s="14">
        <v>14</v>
      </c>
      <c r="J80" s="32">
        <v>-0.9285714285714286</v>
      </c>
      <c r="K80" s="14">
        <v>1</v>
      </c>
      <c r="L80" s="31">
        <v>3.663003663003663E-3</v>
      </c>
      <c r="M80" s="14">
        <v>1</v>
      </c>
      <c r="N80" s="31">
        <v>3.4246575342465752E-3</v>
      </c>
      <c r="O80" s="25">
        <v>0</v>
      </c>
    </row>
    <row r="81" spans="2:15" ht="15" customHeight="1">
      <c r="B81" s="38" t="s">
        <v>6</v>
      </c>
      <c r="C81" s="33" t="s">
        <v>41</v>
      </c>
      <c r="D81" s="58">
        <v>273</v>
      </c>
      <c r="E81" s="27">
        <v>1</v>
      </c>
      <c r="F81" s="58">
        <v>292</v>
      </c>
      <c r="G81" s="27">
        <v>1</v>
      </c>
      <c r="H81" s="28">
        <v>-6.506849315068497E-2</v>
      </c>
      <c r="I81" s="58">
        <v>378</v>
      </c>
      <c r="J81" s="29">
        <v>-0.27777777777777779</v>
      </c>
      <c r="K81" s="58">
        <v>273</v>
      </c>
      <c r="L81" s="27">
        <v>1</v>
      </c>
      <c r="M81" s="58">
        <v>292</v>
      </c>
      <c r="N81" s="29">
        <v>1</v>
      </c>
      <c r="O81" s="34">
        <v>-6.506849315068497E-2</v>
      </c>
    </row>
    <row r="82" spans="2:15">
      <c r="B82" s="38" t="s">
        <v>70</v>
      </c>
      <c r="C82" s="33" t="s">
        <v>41</v>
      </c>
      <c r="D82" s="26">
        <v>1</v>
      </c>
      <c r="E82" s="27">
        <v>1</v>
      </c>
      <c r="F82" s="26">
        <v>0</v>
      </c>
      <c r="G82" s="27">
        <v>1</v>
      </c>
      <c r="H82" s="28"/>
      <c r="I82" s="26">
        <v>0</v>
      </c>
      <c r="J82" s="29"/>
      <c r="K82" s="26">
        <v>1</v>
      </c>
      <c r="L82" s="27">
        <v>1</v>
      </c>
      <c r="M82" s="26">
        <v>0</v>
      </c>
      <c r="N82" s="27">
        <v>1</v>
      </c>
      <c r="O82" s="34"/>
    </row>
    <row r="83" spans="2:15" ht="15" customHeight="1">
      <c r="B83" s="40"/>
      <c r="C83" s="18" t="s">
        <v>41</v>
      </c>
      <c r="D83" s="59">
        <v>420</v>
      </c>
      <c r="E83" s="19">
        <v>1</v>
      </c>
      <c r="F83" s="59">
        <v>451</v>
      </c>
      <c r="G83" s="19">
        <v>1</v>
      </c>
      <c r="H83" s="20">
        <v>-6.8736141906873605E-2</v>
      </c>
      <c r="I83" s="59">
        <v>627</v>
      </c>
      <c r="J83" s="21">
        <v>-0.33014354066985641</v>
      </c>
      <c r="K83" s="59">
        <v>420</v>
      </c>
      <c r="L83" s="19">
        <v>1</v>
      </c>
      <c r="M83" s="59">
        <v>451</v>
      </c>
      <c r="N83" s="19">
        <v>1</v>
      </c>
      <c r="O83" s="35">
        <v>-6.8736141906873605E-2</v>
      </c>
    </row>
    <row r="84" spans="2:15">
      <c r="B84" s="53" t="s">
        <v>55</v>
      </c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</row>
  </sheetData>
  <mergeCells count="69">
    <mergeCell ref="O60:O61"/>
    <mergeCell ref="B61:B63"/>
    <mergeCell ref="C61:C63"/>
    <mergeCell ref="H62:H63"/>
    <mergeCell ref="J62:J63"/>
    <mergeCell ref="O62:O63"/>
    <mergeCell ref="F60:G61"/>
    <mergeCell ref="H60:H61"/>
    <mergeCell ref="I60:I61"/>
    <mergeCell ref="J60:J61"/>
    <mergeCell ref="K5:O5"/>
    <mergeCell ref="D5:H5"/>
    <mergeCell ref="I5:J5"/>
    <mergeCell ref="B33:N33"/>
    <mergeCell ref="B34:N34"/>
    <mergeCell ref="F6:G7"/>
    <mergeCell ref="K59:O59"/>
    <mergeCell ref="D60:E61"/>
    <mergeCell ref="I6:I7"/>
    <mergeCell ref="J6:J7"/>
    <mergeCell ref="K6:L7"/>
    <mergeCell ref="K60:L61"/>
    <mergeCell ref="M60:N61"/>
    <mergeCell ref="B57:N57"/>
    <mergeCell ref="B58:B60"/>
    <mergeCell ref="C58:C60"/>
    <mergeCell ref="D58:H58"/>
    <mergeCell ref="I58:J58"/>
    <mergeCell ref="K58:O58"/>
    <mergeCell ref="D59:H59"/>
    <mergeCell ref="I59:J59"/>
    <mergeCell ref="B56:N56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H37:H38"/>
    <mergeCell ref="I37:I38"/>
    <mergeCell ref="J37:J38"/>
    <mergeCell ref="K37:L38"/>
    <mergeCell ref="M37:N38"/>
    <mergeCell ref="B35:B37"/>
    <mergeCell ref="C35:C37"/>
    <mergeCell ref="D35:H35"/>
    <mergeCell ref="I35:J35"/>
    <mergeCell ref="K35:O35"/>
    <mergeCell ref="D36:H36"/>
    <mergeCell ref="I36:J36"/>
    <mergeCell ref="K36:O36"/>
    <mergeCell ref="D37:E38"/>
    <mergeCell ref="F37:G38"/>
    <mergeCell ref="B38:B40"/>
    <mergeCell ref="C38:C40"/>
    <mergeCell ref="H39:H40"/>
    <mergeCell ref="J39:J40"/>
    <mergeCell ref="O39:O40"/>
    <mergeCell ref="O37:O38"/>
  </mergeCells>
  <phoneticPr fontId="7" type="noConversion"/>
  <conditionalFormatting sqref="H24:H28 J24:J28 O24:O28 H15:H18 O15:O18 H41 J41 O41">
    <cfRule type="cellIs" dxfId="124" priority="33" operator="lessThan">
      <formula>0</formula>
    </cfRule>
  </conditionalFormatting>
  <conditionalFormatting sqref="H10:H14 J10:J14 O10:O14">
    <cfRule type="cellIs" dxfId="123" priority="32" operator="lessThan">
      <formula>0</formula>
    </cfRule>
  </conditionalFormatting>
  <conditionalFormatting sqref="J18 J15:J16">
    <cfRule type="cellIs" dxfId="122" priority="31" operator="lessThan">
      <formula>0</formula>
    </cfRule>
  </conditionalFormatting>
  <conditionalFormatting sqref="D19:O25 D10:O16 D41:O41">
    <cfRule type="cellIs" dxfId="121" priority="30" operator="equal">
      <formula>0</formula>
    </cfRule>
  </conditionalFormatting>
  <conditionalFormatting sqref="H26:H27 O26:O27 H17:H18 O17:O18">
    <cfRule type="cellIs" dxfId="120" priority="29" operator="lessThan">
      <formula>0</formula>
    </cfRule>
  </conditionalFormatting>
  <conditionalFormatting sqref="H19:H23 J19:J23 O19:O23">
    <cfRule type="cellIs" dxfId="119" priority="28" operator="lessThan">
      <formula>0</formula>
    </cfRule>
  </conditionalFormatting>
  <conditionalFormatting sqref="H29 O29">
    <cfRule type="cellIs" dxfId="118" priority="27" operator="lessThan">
      <formula>0</formula>
    </cfRule>
  </conditionalFormatting>
  <conditionalFormatting sqref="H29 O29 J29">
    <cfRule type="cellIs" dxfId="117" priority="26" operator="lessThan">
      <formula>0</formula>
    </cfRule>
  </conditionalFormatting>
  <conditionalFormatting sqref="H48:H50 J48:J50 O48:O50 O42 H42">
    <cfRule type="cellIs" dxfId="116" priority="25" operator="lessThan">
      <formula>0</formula>
    </cfRule>
  </conditionalFormatting>
  <conditionalFormatting sqref="H50 O50 O42 H42">
    <cfRule type="cellIs" dxfId="115" priority="24" operator="lessThan">
      <formula>0</formula>
    </cfRule>
  </conditionalFormatting>
  <conditionalFormatting sqref="H43:H47 J43:J47 O43:O47">
    <cfRule type="cellIs" dxfId="114" priority="22" operator="lessThan">
      <formula>0</formula>
    </cfRule>
  </conditionalFormatting>
  <conditionalFormatting sqref="D43:O49">
    <cfRule type="cellIs" dxfId="113" priority="21" operator="equal">
      <formula>0</formula>
    </cfRule>
  </conditionalFormatting>
  <conditionalFormatting sqref="H52 J52 O52">
    <cfRule type="cellIs" dxfId="112" priority="20" operator="lessThan">
      <formula>0</formula>
    </cfRule>
  </conditionalFormatting>
  <conditionalFormatting sqref="H51 J51 O51">
    <cfRule type="cellIs" dxfId="111" priority="19" operator="lessThan">
      <formula>0</formula>
    </cfRule>
  </conditionalFormatting>
  <conditionalFormatting sqref="H51 O51">
    <cfRule type="cellIs" dxfId="110" priority="18" operator="lessThan">
      <formula>0</formula>
    </cfRule>
  </conditionalFormatting>
  <conditionalFormatting sqref="H53 O53">
    <cfRule type="cellIs" dxfId="109" priority="17" operator="lessThan">
      <formula>0</formula>
    </cfRule>
  </conditionalFormatting>
  <conditionalFormatting sqref="H53 O53 J53">
    <cfRule type="cellIs" dxfId="108" priority="16" operator="lessThan">
      <formula>0</formula>
    </cfRule>
  </conditionalFormatting>
  <conditionalFormatting sqref="H64:H68 J64:J68 O64:O68">
    <cfRule type="cellIs" dxfId="107" priority="15" operator="lessThan">
      <formula>0</formula>
    </cfRule>
  </conditionalFormatting>
  <conditionalFormatting sqref="J69:J70 O69:O70 H69:H70">
    <cfRule type="cellIs" dxfId="106" priority="14" operator="lessThan">
      <formula>0</formula>
    </cfRule>
  </conditionalFormatting>
  <conditionalFormatting sqref="D73:O79 D64:O70">
    <cfRule type="cellIs" dxfId="105" priority="13" operator="equal">
      <formula>0</formula>
    </cfRule>
  </conditionalFormatting>
  <conditionalFormatting sqref="H78:H80 J78:J80 O78:O80">
    <cfRule type="cellIs" dxfId="104" priority="12" operator="lessThan">
      <formula>0</formula>
    </cfRule>
  </conditionalFormatting>
  <conditionalFormatting sqref="H73:H77 J73:J77 O73:O77">
    <cfRule type="cellIs" dxfId="103" priority="11" operator="lessThan">
      <formula>0</formula>
    </cfRule>
  </conditionalFormatting>
  <conditionalFormatting sqref="H71 O71">
    <cfRule type="cellIs" dxfId="102" priority="10" operator="lessThan">
      <formula>0</formula>
    </cfRule>
  </conditionalFormatting>
  <conditionalFormatting sqref="H71 J71 O71">
    <cfRule type="cellIs" dxfId="101" priority="9" operator="lessThan">
      <formula>0</formula>
    </cfRule>
  </conditionalFormatting>
  <conditionalFormatting sqref="H72 J72 O72">
    <cfRule type="cellIs" dxfId="100" priority="8" operator="lessThan">
      <formula>0</formula>
    </cfRule>
  </conditionalFormatting>
  <conditionalFormatting sqref="H72 O72">
    <cfRule type="cellIs" dxfId="99" priority="7" operator="lessThan">
      <formula>0</formula>
    </cfRule>
  </conditionalFormatting>
  <conditionalFormatting sqref="H80 O80">
    <cfRule type="cellIs" dxfId="98" priority="6" operator="lessThan">
      <formula>0</formula>
    </cfRule>
  </conditionalFormatting>
  <conditionalFormatting sqref="H82 J82 O82">
    <cfRule type="cellIs" dxfId="97" priority="5" operator="lessThan">
      <formula>0</formula>
    </cfRule>
  </conditionalFormatting>
  <conditionalFormatting sqref="H81 J81 O81">
    <cfRule type="cellIs" dxfId="96" priority="4" operator="lessThan">
      <formula>0</formula>
    </cfRule>
  </conditionalFormatting>
  <conditionalFormatting sqref="H81 O81">
    <cfRule type="cellIs" dxfId="95" priority="3" operator="lessThan">
      <formula>0</formula>
    </cfRule>
  </conditionalFormatting>
  <conditionalFormatting sqref="H83 O83">
    <cfRule type="cellIs" dxfId="94" priority="2" operator="lessThan">
      <formula>0</formula>
    </cfRule>
  </conditionalFormatting>
  <conditionalFormatting sqref="H83 O83 J83">
    <cfRule type="cellIs" dxfId="93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B1:P95"/>
  <sheetViews>
    <sheetView showGridLines="0" zoomScale="90" zoomScaleNormal="90" workbookViewId="0"/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60"/>
      <c r="I1"/>
      <c r="O1" s="136">
        <v>43502</v>
      </c>
    </row>
    <row r="2" spans="2:15">
      <c r="B2" s="179" t="s">
        <v>30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36"/>
    </row>
    <row r="3" spans="2:15">
      <c r="B3" s="180" t="s">
        <v>31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54" t="s">
        <v>48</v>
      </c>
    </row>
    <row r="4" spans="2:15" ht="14.45" customHeight="1">
      <c r="B4" s="167" t="s">
        <v>32</v>
      </c>
      <c r="C4" s="167" t="s">
        <v>1</v>
      </c>
      <c r="D4" s="169" t="s">
        <v>94</v>
      </c>
      <c r="E4" s="170"/>
      <c r="F4" s="170"/>
      <c r="G4" s="170"/>
      <c r="H4" s="171"/>
      <c r="I4" s="170" t="s">
        <v>86</v>
      </c>
      <c r="J4" s="170"/>
      <c r="K4" s="169" t="s">
        <v>95</v>
      </c>
      <c r="L4" s="170"/>
      <c r="M4" s="170"/>
      <c r="N4" s="170"/>
      <c r="O4" s="171"/>
    </row>
    <row r="5" spans="2:15" ht="14.45" customHeight="1">
      <c r="B5" s="168"/>
      <c r="C5" s="168"/>
      <c r="D5" s="181" t="s">
        <v>96</v>
      </c>
      <c r="E5" s="182"/>
      <c r="F5" s="182"/>
      <c r="G5" s="182"/>
      <c r="H5" s="183"/>
      <c r="I5" s="182" t="s">
        <v>87</v>
      </c>
      <c r="J5" s="182"/>
      <c r="K5" s="181" t="s">
        <v>97</v>
      </c>
      <c r="L5" s="182"/>
      <c r="M5" s="182"/>
      <c r="N5" s="182"/>
      <c r="O5" s="183"/>
    </row>
    <row r="6" spans="2:15" ht="14.45" customHeight="1">
      <c r="B6" s="168"/>
      <c r="C6" s="166"/>
      <c r="D6" s="161">
        <v>2019</v>
      </c>
      <c r="E6" s="162"/>
      <c r="F6" s="172">
        <v>2018</v>
      </c>
      <c r="G6" s="172"/>
      <c r="H6" s="174" t="s">
        <v>33</v>
      </c>
      <c r="I6" s="176">
        <v>2018</v>
      </c>
      <c r="J6" s="161" t="s">
        <v>98</v>
      </c>
      <c r="K6" s="161">
        <v>2019</v>
      </c>
      <c r="L6" s="162"/>
      <c r="M6" s="172">
        <v>2018</v>
      </c>
      <c r="N6" s="162"/>
      <c r="O6" s="152" t="s">
        <v>33</v>
      </c>
    </row>
    <row r="7" spans="2:15" ht="15" customHeight="1">
      <c r="B7" s="184" t="s">
        <v>32</v>
      </c>
      <c r="C7" s="153" t="s">
        <v>35</v>
      </c>
      <c r="D7" s="163"/>
      <c r="E7" s="164"/>
      <c r="F7" s="173"/>
      <c r="G7" s="173"/>
      <c r="H7" s="175"/>
      <c r="I7" s="177"/>
      <c r="J7" s="178"/>
      <c r="K7" s="163"/>
      <c r="L7" s="164"/>
      <c r="M7" s="173"/>
      <c r="N7" s="164"/>
      <c r="O7" s="152"/>
    </row>
    <row r="8" spans="2:15" ht="15" customHeight="1">
      <c r="B8" s="184"/>
      <c r="C8" s="153"/>
      <c r="D8" s="146" t="s">
        <v>36</v>
      </c>
      <c r="E8" s="142" t="s">
        <v>2</v>
      </c>
      <c r="F8" s="145" t="s">
        <v>36</v>
      </c>
      <c r="G8" s="114" t="s">
        <v>2</v>
      </c>
      <c r="H8" s="155" t="s">
        <v>37</v>
      </c>
      <c r="I8" s="115" t="s">
        <v>36</v>
      </c>
      <c r="J8" s="157" t="s">
        <v>99</v>
      </c>
      <c r="K8" s="146" t="s">
        <v>36</v>
      </c>
      <c r="L8" s="110" t="s">
        <v>2</v>
      </c>
      <c r="M8" s="145" t="s">
        <v>36</v>
      </c>
      <c r="N8" s="110" t="s">
        <v>2</v>
      </c>
      <c r="O8" s="159" t="s">
        <v>37</v>
      </c>
    </row>
    <row r="9" spans="2:15" ht="15" customHeight="1">
      <c r="B9" s="185"/>
      <c r="C9" s="154"/>
      <c r="D9" s="143" t="s">
        <v>38</v>
      </c>
      <c r="E9" s="144" t="s">
        <v>39</v>
      </c>
      <c r="F9" s="108" t="s">
        <v>38</v>
      </c>
      <c r="G9" s="109" t="s">
        <v>39</v>
      </c>
      <c r="H9" s="156"/>
      <c r="I9" s="116" t="s">
        <v>38</v>
      </c>
      <c r="J9" s="158"/>
      <c r="K9" s="143" t="s">
        <v>38</v>
      </c>
      <c r="L9" s="144" t="s">
        <v>39</v>
      </c>
      <c r="M9" s="108" t="s">
        <v>38</v>
      </c>
      <c r="N9" s="144" t="s">
        <v>39</v>
      </c>
      <c r="O9" s="160"/>
    </row>
    <row r="10" spans="2:15">
      <c r="B10" s="107"/>
      <c r="C10" s="117" t="s">
        <v>16</v>
      </c>
      <c r="D10" s="10">
        <v>9</v>
      </c>
      <c r="E10" s="120">
        <v>0.40909090909090912</v>
      </c>
      <c r="F10" s="55">
        <v>3</v>
      </c>
      <c r="G10" s="122">
        <v>0.125</v>
      </c>
      <c r="H10" s="112">
        <v>2</v>
      </c>
      <c r="I10" s="55">
        <v>6</v>
      </c>
      <c r="J10" s="111">
        <v>0.5</v>
      </c>
      <c r="K10" s="10">
        <v>9</v>
      </c>
      <c r="L10" s="120">
        <v>0.40909090909090912</v>
      </c>
      <c r="M10" s="55">
        <v>3</v>
      </c>
      <c r="N10" s="122">
        <v>0.125</v>
      </c>
      <c r="O10" s="112">
        <v>2</v>
      </c>
    </row>
    <row r="11" spans="2:15">
      <c r="B11" s="107"/>
      <c r="C11" s="118" t="s">
        <v>13</v>
      </c>
      <c r="D11" s="11">
        <v>8</v>
      </c>
      <c r="E11" s="121">
        <v>0.36363636363636365</v>
      </c>
      <c r="F11" s="12">
        <v>18</v>
      </c>
      <c r="G11" s="123">
        <v>0.75</v>
      </c>
      <c r="H11" s="113">
        <v>-0.55555555555555558</v>
      </c>
      <c r="I11" s="12">
        <v>17</v>
      </c>
      <c r="J11" s="106">
        <v>-0.52941176470588236</v>
      </c>
      <c r="K11" s="11">
        <v>8</v>
      </c>
      <c r="L11" s="121">
        <v>0.36363636363636365</v>
      </c>
      <c r="M11" s="12">
        <v>18</v>
      </c>
      <c r="N11" s="123">
        <v>0.75</v>
      </c>
      <c r="O11" s="113">
        <v>-0.55555555555555558</v>
      </c>
    </row>
    <row r="12" spans="2:15">
      <c r="B12" s="107"/>
      <c r="C12" s="118" t="s">
        <v>22</v>
      </c>
      <c r="D12" s="11">
        <v>3</v>
      </c>
      <c r="E12" s="121">
        <v>0.13636363636363635</v>
      </c>
      <c r="F12" s="12">
        <v>0</v>
      </c>
      <c r="G12" s="123">
        <v>0</v>
      </c>
      <c r="H12" s="113"/>
      <c r="I12" s="12">
        <v>2</v>
      </c>
      <c r="J12" s="106">
        <v>0.5</v>
      </c>
      <c r="K12" s="11">
        <v>3</v>
      </c>
      <c r="L12" s="121">
        <v>0.13636363636363635</v>
      </c>
      <c r="M12" s="12">
        <v>0</v>
      </c>
      <c r="N12" s="123">
        <v>0</v>
      </c>
      <c r="O12" s="113"/>
    </row>
    <row r="13" spans="2:15">
      <c r="B13" s="107"/>
      <c r="C13" s="118" t="s">
        <v>21</v>
      </c>
      <c r="D13" s="11">
        <v>1</v>
      </c>
      <c r="E13" s="121">
        <v>4.5454545454545456E-2</v>
      </c>
      <c r="F13" s="12">
        <v>2</v>
      </c>
      <c r="G13" s="123">
        <v>8.3333333333333329E-2</v>
      </c>
      <c r="H13" s="113">
        <v>-0.5</v>
      </c>
      <c r="I13" s="12">
        <v>2</v>
      </c>
      <c r="J13" s="106">
        <v>-0.5</v>
      </c>
      <c r="K13" s="11">
        <v>1</v>
      </c>
      <c r="L13" s="121">
        <v>4.5454545454545456E-2</v>
      </c>
      <c r="M13" s="12">
        <v>2</v>
      </c>
      <c r="N13" s="123">
        <v>8.3333333333333329E-2</v>
      </c>
      <c r="O13" s="113">
        <v>-0.5</v>
      </c>
    </row>
    <row r="14" spans="2:15">
      <c r="B14" s="13"/>
      <c r="C14" s="118" t="s">
        <v>53</v>
      </c>
      <c r="D14" s="11">
        <v>1</v>
      </c>
      <c r="E14" s="121">
        <v>4.5454545454545456E-2</v>
      </c>
      <c r="F14" s="12">
        <v>0</v>
      </c>
      <c r="G14" s="123">
        <v>0</v>
      </c>
      <c r="H14" s="113"/>
      <c r="I14" s="12">
        <v>0</v>
      </c>
      <c r="J14" s="106"/>
      <c r="K14" s="11">
        <v>1</v>
      </c>
      <c r="L14" s="121">
        <v>4.5454545454545456E-2</v>
      </c>
      <c r="M14" s="12">
        <v>0</v>
      </c>
      <c r="N14" s="123">
        <v>0</v>
      </c>
      <c r="O14" s="113"/>
    </row>
    <row r="15" spans="2:15">
      <c r="B15" s="107"/>
      <c r="C15" s="118" t="s">
        <v>100</v>
      </c>
      <c r="D15" s="11">
        <v>0</v>
      </c>
      <c r="E15" s="121">
        <v>0</v>
      </c>
      <c r="F15" s="12">
        <v>0</v>
      </c>
      <c r="G15" s="123">
        <v>0</v>
      </c>
      <c r="H15" s="113"/>
      <c r="I15" s="12">
        <v>1</v>
      </c>
      <c r="J15" s="106">
        <v>-1</v>
      </c>
      <c r="K15" s="11">
        <v>0</v>
      </c>
      <c r="L15" s="121">
        <v>0</v>
      </c>
      <c r="M15" s="12">
        <v>0</v>
      </c>
      <c r="N15" s="123">
        <v>0</v>
      </c>
      <c r="O15" s="113"/>
    </row>
    <row r="16" spans="2:15">
      <c r="B16" s="107"/>
      <c r="C16" s="118" t="s">
        <v>20</v>
      </c>
      <c r="D16" s="11">
        <v>0</v>
      </c>
      <c r="E16" s="121">
        <v>0</v>
      </c>
      <c r="F16" s="12">
        <v>1</v>
      </c>
      <c r="G16" s="123">
        <v>4.1666666666666664E-2</v>
      </c>
      <c r="H16" s="113">
        <v>-1</v>
      </c>
      <c r="I16" s="12">
        <v>2</v>
      </c>
      <c r="J16" s="106">
        <v>-1</v>
      </c>
      <c r="K16" s="11">
        <v>0</v>
      </c>
      <c r="L16" s="121">
        <v>0</v>
      </c>
      <c r="M16" s="12">
        <v>1</v>
      </c>
      <c r="N16" s="123">
        <v>4.1666666666666664E-2</v>
      </c>
      <c r="O16" s="113">
        <v>-1</v>
      </c>
    </row>
    <row r="17" spans="2:16">
      <c r="B17" s="37"/>
      <c r="C17" s="119" t="s">
        <v>40</v>
      </c>
      <c r="D17" s="14">
        <v>0</v>
      </c>
      <c r="E17" s="104">
        <v>0</v>
      </c>
      <c r="F17" s="14">
        <v>0</v>
      </c>
      <c r="G17" s="104">
        <v>0</v>
      </c>
      <c r="H17" s="24"/>
      <c r="I17" s="14">
        <v>10</v>
      </c>
      <c r="J17" s="104">
        <v>0.25</v>
      </c>
      <c r="K17" s="14">
        <v>0</v>
      </c>
      <c r="L17" s="104">
        <v>0</v>
      </c>
      <c r="M17" s="14">
        <v>0</v>
      </c>
      <c r="N17" s="104">
        <v>0</v>
      </c>
      <c r="O17" s="25"/>
    </row>
    <row r="18" spans="2:16">
      <c r="B18" s="38" t="s">
        <v>49</v>
      </c>
      <c r="C18" s="33" t="s">
        <v>41</v>
      </c>
      <c r="D18" s="58">
        <v>22</v>
      </c>
      <c r="E18" s="27">
        <v>1</v>
      </c>
      <c r="F18" s="58">
        <v>24</v>
      </c>
      <c r="G18" s="27">
        <v>1</v>
      </c>
      <c r="H18" s="28">
        <v>-8.333333333333337E-2</v>
      </c>
      <c r="I18" s="58">
        <v>40</v>
      </c>
      <c r="J18" s="29">
        <v>-0.44999999999999996</v>
      </c>
      <c r="K18" s="58">
        <v>22</v>
      </c>
      <c r="L18" s="27">
        <v>1</v>
      </c>
      <c r="M18" s="58">
        <v>24</v>
      </c>
      <c r="N18" s="29">
        <v>1</v>
      </c>
      <c r="O18" s="34">
        <v>-8.333333333333337E-2</v>
      </c>
    </row>
    <row r="19" spans="2:16">
      <c r="B19" s="107"/>
      <c r="C19" s="117" t="s">
        <v>3</v>
      </c>
      <c r="D19" s="10">
        <v>496</v>
      </c>
      <c r="E19" s="120">
        <v>0.26201796090861068</v>
      </c>
      <c r="F19" s="55">
        <v>459</v>
      </c>
      <c r="G19" s="122">
        <v>0.24959216965742251</v>
      </c>
      <c r="H19" s="112">
        <v>8.0610021786492458E-2</v>
      </c>
      <c r="I19" s="55">
        <v>281</v>
      </c>
      <c r="J19" s="111">
        <v>0.76512455516014244</v>
      </c>
      <c r="K19" s="10">
        <v>496</v>
      </c>
      <c r="L19" s="120">
        <v>0.26201796090861068</v>
      </c>
      <c r="M19" s="55">
        <v>459</v>
      </c>
      <c r="N19" s="122">
        <v>0.24959216965742251</v>
      </c>
      <c r="O19" s="112">
        <v>8.0610021786492458E-2</v>
      </c>
    </row>
    <row r="20" spans="2:16">
      <c r="B20" s="107"/>
      <c r="C20" s="118" t="s">
        <v>4</v>
      </c>
      <c r="D20" s="11">
        <v>363</v>
      </c>
      <c r="E20" s="121">
        <v>0.19175911251980982</v>
      </c>
      <c r="F20" s="12">
        <v>375</v>
      </c>
      <c r="G20" s="123">
        <v>0.2039151712887439</v>
      </c>
      <c r="H20" s="113">
        <v>-3.2000000000000028E-2</v>
      </c>
      <c r="I20" s="12">
        <v>415</v>
      </c>
      <c r="J20" s="106">
        <v>-0.12530120481927709</v>
      </c>
      <c r="K20" s="11">
        <v>363</v>
      </c>
      <c r="L20" s="121">
        <v>0.19175911251980982</v>
      </c>
      <c r="M20" s="12">
        <v>375</v>
      </c>
      <c r="N20" s="123">
        <v>0.2039151712887439</v>
      </c>
      <c r="O20" s="113">
        <v>-3.2000000000000028E-2</v>
      </c>
    </row>
    <row r="21" spans="2:16">
      <c r="B21" s="107"/>
      <c r="C21" s="118" t="s">
        <v>12</v>
      </c>
      <c r="D21" s="11">
        <v>345</v>
      </c>
      <c r="E21" s="121">
        <v>0.18225039619651348</v>
      </c>
      <c r="F21" s="12">
        <v>200</v>
      </c>
      <c r="G21" s="123">
        <v>0.10875475802066341</v>
      </c>
      <c r="H21" s="113">
        <v>0.72500000000000009</v>
      </c>
      <c r="I21" s="12">
        <v>384</v>
      </c>
      <c r="J21" s="106">
        <v>-0.1015625</v>
      </c>
      <c r="K21" s="11">
        <v>345</v>
      </c>
      <c r="L21" s="121">
        <v>0.18225039619651348</v>
      </c>
      <c r="M21" s="12">
        <v>200</v>
      </c>
      <c r="N21" s="123">
        <v>0.10875475802066341</v>
      </c>
      <c r="O21" s="113">
        <v>0.72500000000000009</v>
      </c>
    </row>
    <row r="22" spans="2:16">
      <c r="B22" s="107"/>
      <c r="C22" s="118" t="s">
        <v>14</v>
      </c>
      <c r="D22" s="11">
        <v>270</v>
      </c>
      <c r="E22" s="121">
        <v>0.14263074484944532</v>
      </c>
      <c r="F22" s="12">
        <v>343</v>
      </c>
      <c r="G22" s="123">
        <v>0.18651441000543773</v>
      </c>
      <c r="H22" s="113">
        <v>-0.21282798833819239</v>
      </c>
      <c r="I22" s="12">
        <v>306</v>
      </c>
      <c r="J22" s="106">
        <v>-0.11764705882352944</v>
      </c>
      <c r="K22" s="11">
        <v>270</v>
      </c>
      <c r="L22" s="121">
        <v>0.14263074484944532</v>
      </c>
      <c r="M22" s="12">
        <v>343</v>
      </c>
      <c r="N22" s="123">
        <v>0.18651441000543773</v>
      </c>
      <c r="O22" s="113">
        <v>-0.21282798833819239</v>
      </c>
    </row>
    <row r="23" spans="2:16">
      <c r="B23" s="13"/>
      <c r="C23" s="118" t="s">
        <v>13</v>
      </c>
      <c r="D23" s="11">
        <v>241</v>
      </c>
      <c r="E23" s="121">
        <v>0.12731114632857898</v>
      </c>
      <c r="F23" s="12">
        <v>215</v>
      </c>
      <c r="G23" s="123">
        <v>0.11691136487221315</v>
      </c>
      <c r="H23" s="113">
        <v>0.12093023255813962</v>
      </c>
      <c r="I23" s="12">
        <v>299</v>
      </c>
      <c r="J23" s="106">
        <v>-0.19397993311036787</v>
      </c>
      <c r="K23" s="11">
        <v>241</v>
      </c>
      <c r="L23" s="121">
        <v>0.12731114632857898</v>
      </c>
      <c r="M23" s="12">
        <v>215</v>
      </c>
      <c r="N23" s="123">
        <v>0.11691136487221315</v>
      </c>
      <c r="O23" s="113">
        <v>0.12093023255813962</v>
      </c>
    </row>
    <row r="24" spans="2:16">
      <c r="B24" s="107"/>
      <c r="C24" s="118" t="s">
        <v>16</v>
      </c>
      <c r="D24" s="11">
        <v>77</v>
      </c>
      <c r="E24" s="121">
        <v>4.0676175382989961E-2</v>
      </c>
      <c r="F24" s="12">
        <v>139</v>
      </c>
      <c r="G24" s="123">
        <v>7.5584556824361063E-2</v>
      </c>
      <c r="H24" s="113">
        <v>-0.4460431654676259</v>
      </c>
      <c r="I24" s="12">
        <v>120</v>
      </c>
      <c r="J24" s="106">
        <v>-0.35833333333333328</v>
      </c>
      <c r="K24" s="11">
        <v>77</v>
      </c>
      <c r="L24" s="121">
        <v>4.0676175382989961E-2</v>
      </c>
      <c r="M24" s="12">
        <v>139</v>
      </c>
      <c r="N24" s="123">
        <v>7.5584556824361063E-2</v>
      </c>
      <c r="O24" s="113">
        <v>-0.4460431654676259</v>
      </c>
    </row>
    <row r="25" spans="2:16">
      <c r="B25" s="107"/>
      <c r="C25" s="118" t="s">
        <v>15</v>
      </c>
      <c r="D25" s="11">
        <v>77</v>
      </c>
      <c r="E25" s="121">
        <v>4.0676175382989961E-2</v>
      </c>
      <c r="F25" s="12">
        <v>99</v>
      </c>
      <c r="G25" s="123">
        <v>5.3833605220228384E-2</v>
      </c>
      <c r="H25" s="113">
        <v>-0.22222222222222221</v>
      </c>
      <c r="I25" s="12">
        <v>140</v>
      </c>
      <c r="J25" s="106">
        <v>-0.44999999999999996</v>
      </c>
      <c r="K25" s="11">
        <v>77</v>
      </c>
      <c r="L25" s="121">
        <v>4.0676175382989961E-2</v>
      </c>
      <c r="M25" s="12">
        <v>99</v>
      </c>
      <c r="N25" s="123">
        <v>5.3833605220228384E-2</v>
      </c>
      <c r="O25" s="113">
        <v>-0.22222222222222221</v>
      </c>
    </row>
    <row r="26" spans="2:16">
      <c r="B26" s="39"/>
      <c r="C26" s="119" t="s">
        <v>40</v>
      </c>
      <c r="D26" s="14">
        <v>24</v>
      </c>
      <c r="E26" s="104">
        <v>1.2678288431061807E-2</v>
      </c>
      <c r="F26" s="14">
        <v>9</v>
      </c>
      <c r="G26" s="31">
        <v>4.8939641109298528E-3</v>
      </c>
      <c r="H26" s="24">
        <v>1.6666666666666665</v>
      </c>
      <c r="I26" s="14">
        <v>30</v>
      </c>
      <c r="J26" s="32">
        <v>-0.19999999999999996</v>
      </c>
      <c r="K26" s="14">
        <v>24</v>
      </c>
      <c r="L26" s="31">
        <v>1.2678288431061807E-2</v>
      </c>
      <c r="M26" s="14">
        <v>9</v>
      </c>
      <c r="N26" s="31">
        <v>4.8939641109298528E-3</v>
      </c>
      <c r="O26" s="25">
        <v>1.6666666666666665</v>
      </c>
    </row>
    <row r="27" spans="2:16">
      <c r="B27" s="38" t="s">
        <v>50</v>
      </c>
      <c r="C27" s="33" t="s">
        <v>41</v>
      </c>
      <c r="D27" s="58">
        <v>1893</v>
      </c>
      <c r="E27" s="27">
        <v>1</v>
      </c>
      <c r="F27" s="58">
        <v>1839</v>
      </c>
      <c r="G27" s="27">
        <v>1</v>
      </c>
      <c r="H27" s="28">
        <v>2.9363784665579207E-2</v>
      </c>
      <c r="I27" s="58">
        <v>1975</v>
      </c>
      <c r="J27" s="29">
        <v>-4.1518987341772173E-2</v>
      </c>
      <c r="K27" s="58">
        <v>1893</v>
      </c>
      <c r="L27" s="27">
        <v>1</v>
      </c>
      <c r="M27" s="58">
        <v>1839</v>
      </c>
      <c r="N27" s="29">
        <v>1</v>
      </c>
      <c r="O27" s="34">
        <v>2.9363784665579207E-2</v>
      </c>
    </row>
    <row r="28" spans="2:16">
      <c r="B28" s="38" t="s">
        <v>70</v>
      </c>
      <c r="C28" s="33" t="s">
        <v>41</v>
      </c>
      <c r="D28" s="26">
        <v>1</v>
      </c>
      <c r="E28" s="27">
        <v>1</v>
      </c>
      <c r="F28" s="26">
        <v>0</v>
      </c>
      <c r="G28" s="27">
        <v>1</v>
      </c>
      <c r="H28" s="28"/>
      <c r="I28" s="26">
        <v>1</v>
      </c>
      <c r="J28" s="27">
        <v>0</v>
      </c>
      <c r="K28" s="26">
        <v>1</v>
      </c>
      <c r="L28" s="27">
        <v>1</v>
      </c>
      <c r="M28" s="26">
        <v>0</v>
      </c>
      <c r="N28" s="27">
        <v>1</v>
      </c>
      <c r="O28" s="34"/>
      <c r="P28" s="42"/>
    </row>
    <row r="29" spans="2:16">
      <c r="B29" s="40"/>
      <c r="C29" s="18" t="s">
        <v>41</v>
      </c>
      <c r="D29" s="59">
        <v>1916</v>
      </c>
      <c r="E29" s="19">
        <v>1</v>
      </c>
      <c r="F29" s="59">
        <v>1863</v>
      </c>
      <c r="G29" s="19">
        <v>1</v>
      </c>
      <c r="H29" s="20">
        <v>2.8448738593666034E-2</v>
      </c>
      <c r="I29" s="59">
        <v>2016</v>
      </c>
      <c r="J29" s="21">
        <v>-4.9603174603174649E-2</v>
      </c>
      <c r="K29" s="59">
        <v>1916</v>
      </c>
      <c r="L29" s="19">
        <v>1</v>
      </c>
      <c r="M29" s="59">
        <v>1863</v>
      </c>
      <c r="N29" s="19">
        <v>1</v>
      </c>
      <c r="O29" s="35">
        <v>2.8448738593666034E-2</v>
      </c>
      <c r="P29" s="42"/>
    </row>
    <row r="30" spans="2:16" ht="14.45" customHeight="1">
      <c r="B30" t="s">
        <v>65</v>
      </c>
    </row>
    <row r="31" spans="2:16">
      <c r="B31" s="22" t="s">
        <v>66</v>
      </c>
    </row>
    <row r="32" spans="2:16" ht="14.25" customHeight="1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</row>
    <row r="33" spans="2:15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</row>
    <row r="34" spans="2:15">
      <c r="B34" s="179" t="s">
        <v>51</v>
      </c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36"/>
    </row>
    <row r="35" spans="2:15">
      <c r="B35" s="180" t="s">
        <v>52</v>
      </c>
      <c r="C35" s="180"/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9" t="s">
        <v>48</v>
      </c>
    </row>
    <row r="36" spans="2:15" ht="14.45" customHeight="1">
      <c r="B36" s="167" t="s">
        <v>32</v>
      </c>
      <c r="C36" s="167" t="s">
        <v>1</v>
      </c>
      <c r="D36" s="169" t="s">
        <v>94</v>
      </c>
      <c r="E36" s="170"/>
      <c r="F36" s="170"/>
      <c r="G36" s="170"/>
      <c r="H36" s="171"/>
      <c r="I36" s="170" t="s">
        <v>86</v>
      </c>
      <c r="J36" s="170"/>
      <c r="K36" s="169" t="s">
        <v>95</v>
      </c>
      <c r="L36" s="170"/>
      <c r="M36" s="170"/>
      <c r="N36" s="170"/>
      <c r="O36" s="171"/>
    </row>
    <row r="37" spans="2:15" ht="14.45" customHeight="1">
      <c r="B37" s="168"/>
      <c r="C37" s="168"/>
      <c r="D37" s="181" t="s">
        <v>96</v>
      </c>
      <c r="E37" s="182"/>
      <c r="F37" s="182"/>
      <c r="G37" s="182"/>
      <c r="H37" s="183"/>
      <c r="I37" s="182" t="s">
        <v>87</v>
      </c>
      <c r="J37" s="182"/>
      <c r="K37" s="181" t="s">
        <v>97</v>
      </c>
      <c r="L37" s="182"/>
      <c r="M37" s="182"/>
      <c r="N37" s="182"/>
      <c r="O37" s="183"/>
    </row>
    <row r="38" spans="2:15" ht="14.45" customHeight="1">
      <c r="B38" s="168"/>
      <c r="C38" s="166"/>
      <c r="D38" s="161">
        <v>2019</v>
      </c>
      <c r="E38" s="162"/>
      <c r="F38" s="172">
        <v>2018</v>
      </c>
      <c r="G38" s="172"/>
      <c r="H38" s="174" t="s">
        <v>33</v>
      </c>
      <c r="I38" s="176">
        <v>2018</v>
      </c>
      <c r="J38" s="161" t="s">
        <v>98</v>
      </c>
      <c r="K38" s="161">
        <v>2019</v>
      </c>
      <c r="L38" s="162"/>
      <c r="M38" s="172">
        <v>2018</v>
      </c>
      <c r="N38" s="162"/>
      <c r="O38" s="152" t="s">
        <v>33</v>
      </c>
    </row>
    <row r="39" spans="2:15" ht="14.45" customHeight="1">
      <c r="B39" s="184" t="s">
        <v>32</v>
      </c>
      <c r="C39" s="153" t="s">
        <v>35</v>
      </c>
      <c r="D39" s="163"/>
      <c r="E39" s="164"/>
      <c r="F39" s="173"/>
      <c r="G39" s="173"/>
      <c r="H39" s="175"/>
      <c r="I39" s="177"/>
      <c r="J39" s="178"/>
      <c r="K39" s="163"/>
      <c r="L39" s="164"/>
      <c r="M39" s="173"/>
      <c r="N39" s="164"/>
      <c r="O39" s="152"/>
    </row>
    <row r="40" spans="2:15" ht="14.45" customHeight="1">
      <c r="B40" s="184"/>
      <c r="C40" s="153"/>
      <c r="D40" s="146" t="s">
        <v>36</v>
      </c>
      <c r="E40" s="142" t="s">
        <v>2</v>
      </c>
      <c r="F40" s="145" t="s">
        <v>36</v>
      </c>
      <c r="G40" s="114" t="s">
        <v>2</v>
      </c>
      <c r="H40" s="155" t="s">
        <v>37</v>
      </c>
      <c r="I40" s="115" t="s">
        <v>36</v>
      </c>
      <c r="J40" s="157" t="s">
        <v>99</v>
      </c>
      <c r="K40" s="146" t="s">
        <v>36</v>
      </c>
      <c r="L40" s="110" t="s">
        <v>2</v>
      </c>
      <c r="M40" s="145" t="s">
        <v>36</v>
      </c>
      <c r="N40" s="110" t="s">
        <v>2</v>
      </c>
      <c r="O40" s="159" t="s">
        <v>37</v>
      </c>
    </row>
    <row r="41" spans="2:15" ht="14.45" customHeight="1">
      <c r="B41" s="185"/>
      <c r="C41" s="154"/>
      <c r="D41" s="143" t="s">
        <v>38</v>
      </c>
      <c r="E41" s="144" t="s">
        <v>39</v>
      </c>
      <c r="F41" s="108" t="s">
        <v>38</v>
      </c>
      <c r="G41" s="109" t="s">
        <v>39</v>
      </c>
      <c r="H41" s="156"/>
      <c r="I41" s="116" t="s">
        <v>38</v>
      </c>
      <c r="J41" s="158"/>
      <c r="K41" s="143" t="s">
        <v>38</v>
      </c>
      <c r="L41" s="144" t="s">
        <v>39</v>
      </c>
      <c r="M41" s="108" t="s">
        <v>38</v>
      </c>
      <c r="N41" s="144" t="s">
        <v>39</v>
      </c>
      <c r="O41" s="160"/>
    </row>
    <row r="42" spans="2:15">
      <c r="B42" s="38" t="s">
        <v>49</v>
      </c>
      <c r="C42" s="33" t="s">
        <v>41</v>
      </c>
      <c r="D42" s="26"/>
      <c r="E42" s="27"/>
      <c r="F42" s="26"/>
      <c r="G42" s="27"/>
      <c r="H42" s="28"/>
      <c r="I42" s="26"/>
      <c r="J42" s="27"/>
      <c r="K42" s="26"/>
      <c r="L42" s="27"/>
      <c r="M42" s="26"/>
      <c r="N42" s="27"/>
      <c r="O42" s="30"/>
    </row>
    <row r="43" spans="2:15">
      <c r="B43" s="107"/>
      <c r="C43" s="117" t="s">
        <v>3</v>
      </c>
      <c r="D43" s="10">
        <v>431</v>
      </c>
      <c r="E43" s="120">
        <v>0.28810160427807485</v>
      </c>
      <c r="F43" s="55">
        <v>398</v>
      </c>
      <c r="G43" s="122">
        <v>0.2818696883852691</v>
      </c>
      <c r="H43" s="112">
        <v>8.2914572864321689E-2</v>
      </c>
      <c r="I43" s="55">
        <v>240</v>
      </c>
      <c r="J43" s="111">
        <v>0.79583333333333339</v>
      </c>
      <c r="K43" s="10">
        <v>431</v>
      </c>
      <c r="L43" s="120">
        <v>0.28810160427807485</v>
      </c>
      <c r="M43" s="55">
        <v>398</v>
      </c>
      <c r="N43" s="122">
        <v>0.2818696883852691</v>
      </c>
      <c r="O43" s="112">
        <v>8.2914572864321689E-2</v>
      </c>
    </row>
    <row r="44" spans="2:15">
      <c r="B44" s="107"/>
      <c r="C44" s="118" t="s">
        <v>12</v>
      </c>
      <c r="D44" s="11">
        <v>321</v>
      </c>
      <c r="E44" s="121">
        <v>0.21457219251336898</v>
      </c>
      <c r="F44" s="12">
        <v>153</v>
      </c>
      <c r="G44" s="123">
        <v>0.10835694050991501</v>
      </c>
      <c r="H44" s="113">
        <v>1.0980392156862746</v>
      </c>
      <c r="I44" s="12">
        <v>292</v>
      </c>
      <c r="J44" s="106">
        <v>9.9315068493150749E-2</v>
      </c>
      <c r="K44" s="11">
        <v>321</v>
      </c>
      <c r="L44" s="121">
        <v>0.21457219251336898</v>
      </c>
      <c r="M44" s="12">
        <v>153</v>
      </c>
      <c r="N44" s="123">
        <v>0.10835694050991501</v>
      </c>
      <c r="O44" s="113">
        <v>1.0980392156862746</v>
      </c>
    </row>
    <row r="45" spans="2:15" ht="15" customHeight="1">
      <c r="B45" s="107"/>
      <c r="C45" s="118" t="s">
        <v>4</v>
      </c>
      <c r="D45" s="11">
        <v>272</v>
      </c>
      <c r="E45" s="121">
        <v>0.18181818181818182</v>
      </c>
      <c r="F45" s="12">
        <v>268</v>
      </c>
      <c r="G45" s="123">
        <v>0.18980169971671387</v>
      </c>
      <c r="H45" s="113">
        <v>1.4925373134328401E-2</v>
      </c>
      <c r="I45" s="12">
        <v>272</v>
      </c>
      <c r="J45" s="106">
        <v>0</v>
      </c>
      <c r="K45" s="11">
        <v>272</v>
      </c>
      <c r="L45" s="121">
        <v>0.18181818181818182</v>
      </c>
      <c r="M45" s="12">
        <v>268</v>
      </c>
      <c r="N45" s="123">
        <v>0.18980169971671387</v>
      </c>
      <c r="O45" s="113">
        <v>1.4925373134328401E-2</v>
      </c>
    </row>
    <row r="46" spans="2:15">
      <c r="B46" s="107"/>
      <c r="C46" s="118" t="s">
        <v>14</v>
      </c>
      <c r="D46" s="11">
        <v>236</v>
      </c>
      <c r="E46" s="121">
        <v>0.15775401069518716</v>
      </c>
      <c r="F46" s="12">
        <v>289</v>
      </c>
      <c r="G46" s="123">
        <v>0.20467422096317281</v>
      </c>
      <c r="H46" s="113">
        <v>-0.18339100346020765</v>
      </c>
      <c r="I46" s="12">
        <v>244</v>
      </c>
      <c r="J46" s="106">
        <v>-3.2786885245901676E-2</v>
      </c>
      <c r="K46" s="11">
        <v>236</v>
      </c>
      <c r="L46" s="121">
        <v>0.15775401069518716</v>
      </c>
      <c r="M46" s="12">
        <v>289</v>
      </c>
      <c r="N46" s="123">
        <v>0.20467422096317281</v>
      </c>
      <c r="O46" s="113">
        <v>-0.18339100346020765</v>
      </c>
    </row>
    <row r="47" spans="2:15" ht="15" customHeight="1">
      <c r="B47" s="13"/>
      <c r="C47" s="118" t="s">
        <v>13</v>
      </c>
      <c r="D47" s="11">
        <v>158</v>
      </c>
      <c r="E47" s="121">
        <v>0.10561497326203209</v>
      </c>
      <c r="F47" s="12">
        <v>155</v>
      </c>
      <c r="G47" s="123">
        <v>0.10977337110481586</v>
      </c>
      <c r="H47" s="113">
        <v>1.9354838709677358E-2</v>
      </c>
      <c r="I47" s="12">
        <v>220</v>
      </c>
      <c r="J47" s="106">
        <v>-0.28181818181818186</v>
      </c>
      <c r="K47" s="11">
        <v>158</v>
      </c>
      <c r="L47" s="121">
        <v>0.10561497326203209</v>
      </c>
      <c r="M47" s="12">
        <v>155</v>
      </c>
      <c r="N47" s="123">
        <v>0.10977337110481586</v>
      </c>
      <c r="O47" s="113">
        <v>1.9354838709677358E-2</v>
      </c>
    </row>
    <row r="48" spans="2:15">
      <c r="B48" s="107"/>
      <c r="C48" s="118" t="s">
        <v>15</v>
      </c>
      <c r="D48" s="11">
        <v>55</v>
      </c>
      <c r="E48" s="121">
        <v>3.6764705882352942E-2</v>
      </c>
      <c r="F48" s="12">
        <v>84</v>
      </c>
      <c r="G48" s="123">
        <v>5.9490084985835696E-2</v>
      </c>
      <c r="H48" s="113">
        <v>-0.34523809523809523</v>
      </c>
      <c r="I48" s="12">
        <v>108</v>
      </c>
      <c r="J48" s="106">
        <v>-0.4907407407407407</v>
      </c>
      <c r="K48" s="11">
        <v>55</v>
      </c>
      <c r="L48" s="121">
        <v>3.6764705882352942E-2</v>
      </c>
      <c r="M48" s="12">
        <v>84</v>
      </c>
      <c r="N48" s="123">
        <v>5.9490084985835696E-2</v>
      </c>
      <c r="O48" s="113">
        <v>-0.34523809523809523</v>
      </c>
    </row>
    <row r="49" spans="2:15">
      <c r="B49" s="107"/>
      <c r="C49" s="118" t="s">
        <v>16</v>
      </c>
      <c r="D49" s="11">
        <v>23</v>
      </c>
      <c r="E49" s="121">
        <v>1.537433155080214E-2</v>
      </c>
      <c r="F49" s="12">
        <v>65</v>
      </c>
      <c r="G49" s="123">
        <v>4.6033994334277621E-2</v>
      </c>
      <c r="H49" s="113">
        <v>-0.64615384615384608</v>
      </c>
      <c r="I49" s="12">
        <v>12</v>
      </c>
      <c r="J49" s="106">
        <v>0.91666666666666674</v>
      </c>
      <c r="K49" s="11">
        <v>23</v>
      </c>
      <c r="L49" s="121">
        <v>1.537433155080214E-2</v>
      </c>
      <c r="M49" s="12">
        <v>65</v>
      </c>
      <c r="N49" s="123">
        <v>4.6033994334277621E-2</v>
      </c>
      <c r="O49" s="113">
        <v>-0.64615384615384608</v>
      </c>
    </row>
    <row r="50" spans="2:15">
      <c r="B50" s="39"/>
      <c r="C50" s="119" t="s">
        <v>40</v>
      </c>
      <c r="D50" s="14">
        <v>0</v>
      </c>
      <c r="E50" s="104">
        <v>0</v>
      </c>
      <c r="F50" s="14">
        <v>0</v>
      </c>
      <c r="G50" s="31">
        <v>0</v>
      </c>
      <c r="H50" s="24"/>
      <c r="I50" s="14">
        <v>0</v>
      </c>
      <c r="J50" s="32"/>
      <c r="K50" s="14">
        <v>0</v>
      </c>
      <c r="L50" s="31">
        <v>0</v>
      </c>
      <c r="M50" s="14">
        <v>0</v>
      </c>
      <c r="N50" s="31">
        <v>0</v>
      </c>
      <c r="O50" s="25"/>
    </row>
    <row r="51" spans="2:15">
      <c r="B51" s="38" t="s">
        <v>50</v>
      </c>
      <c r="C51" s="33" t="s">
        <v>41</v>
      </c>
      <c r="D51" s="58">
        <v>1496</v>
      </c>
      <c r="E51" s="27">
        <v>1</v>
      </c>
      <c r="F51" s="58">
        <v>1412</v>
      </c>
      <c r="G51" s="27">
        <v>1</v>
      </c>
      <c r="H51" s="28">
        <v>5.9490084985835745E-2</v>
      </c>
      <c r="I51" s="58">
        <v>1388</v>
      </c>
      <c r="J51" s="29">
        <v>7.7809798270893404E-2</v>
      </c>
      <c r="K51" s="58">
        <v>1496</v>
      </c>
      <c r="L51" s="27">
        <v>1</v>
      </c>
      <c r="M51" s="58">
        <v>1412</v>
      </c>
      <c r="N51" s="29">
        <v>1</v>
      </c>
      <c r="O51" s="34">
        <v>5.9490084985835745E-2</v>
      </c>
    </row>
    <row r="52" spans="2:15">
      <c r="B52" s="38" t="s">
        <v>70</v>
      </c>
      <c r="C52" s="33" t="s">
        <v>41</v>
      </c>
      <c r="D52" s="58">
        <v>0</v>
      </c>
      <c r="E52" s="27">
        <v>1</v>
      </c>
      <c r="F52" s="58">
        <v>0</v>
      </c>
      <c r="G52" s="27">
        <v>1</v>
      </c>
      <c r="H52" s="28"/>
      <c r="I52" s="58">
        <v>1</v>
      </c>
      <c r="J52" s="27">
        <v>-1</v>
      </c>
      <c r="K52" s="58">
        <v>0</v>
      </c>
      <c r="L52" s="27">
        <v>1</v>
      </c>
      <c r="M52" s="58">
        <v>0</v>
      </c>
      <c r="N52" s="27">
        <v>1</v>
      </c>
      <c r="O52" s="34"/>
    </row>
    <row r="53" spans="2:15">
      <c r="B53" s="40"/>
      <c r="C53" s="18" t="s">
        <v>41</v>
      </c>
      <c r="D53" s="59">
        <v>1496</v>
      </c>
      <c r="E53" s="19">
        <v>1</v>
      </c>
      <c r="F53" s="59">
        <v>1412</v>
      </c>
      <c r="G53" s="19">
        <v>1</v>
      </c>
      <c r="H53" s="20">
        <v>5.9490084985835745E-2</v>
      </c>
      <c r="I53" s="59">
        <v>1389</v>
      </c>
      <c r="J53" s="21">
        <v>7.7033837293016605E-2</v>
      </c>
      <c r="K53" s="59">
        <v>1496</v>
      </c>
      <c r="L53" s="19">
        <v>1</v>
      </c>
      <c r="M53" s="59">
        <v>1412</v>
      </c>
      <c r="N53" s="19">
        <v>1</v>
      </c>
      <c r="O53" s="35">
        <v>5.9490084985835745E-2</v>
      </c>
    </row>
    <row r="54" spans="2:15">
      <c r="B54" s="126" t="s">
        <v>65</v>
      </c>
      <c r="C54" s="126"/>
      <c r="D54" s="126"/>
      <c r="E54" s="126"/>
      <c r="F54" s="126"/>
      <c r="G54" s="126"/>
      <c r="H54" s="126"/>
      <c r="I54" s="127"/>
      <c r="J54" s="126"/>
      <c r="K54" s="126"/>
      <c r="L54" s="126"/>
      <c r="M54" s="126"/>
      <c r="N54" s="126"/>
      <c r="O54" s="126"/>
    </row>
    <row r="55" spans="2:15">
      <c r="B55" s="22" t="s">
        <v>66</v>
      </c>
    </row>
    <row r="57" spans="2:15">
      <c r="B57" s="179" t="s">
        <v>30</v>
      </c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79"/>
      <c r="N57" s="179"/>
      <c r="O57" s="36"/>
    </row>
    <row r="58" spans="2:15">
      <c r="B58" s="186" t="s">
        <v>31</v>
      </c>
      <c r="C58" s="186"/>
      <c r="D58" s="186"/>
      <c r="E58" s="186"/>
      <c r="F58" s="186"/>
      <c r="G58" s="186"/>
      <c r="H58" s="186"/>
      <c r="I58" s="186"/>
      <c r="J58" s="186"/>
      <c r="K58" s="186"/>
      <c r="L58" s="186"/>
      <c r="M58" s="186"/>
      <c r="N58" s="186"/>
      <c r="O58" s="9" t="s">
        <v>48</v>
      </c>
    </row>
    <row r="59" spans="2:15">
      <c r="B59" s="167" t="s">
        <v>32</v>
      </c>
      <c r="C59" s="167" t="s">
        <v>1</v>
      </c>
      <c r="D59" s="169" t="s">
        <v>94</v>
      </c>
      <c r="E59" s="170"/>
      <c r="F59" s="170"/>
      <c r="G59" s="170"/>
      <c r="H59" s="171"/>
      <c r="I59" s="170" t="s">
        <v>86</v>
      </c>
      <c r="J59" s="170"/>
      <c r="K59" s="169" t="s">
        <v>95</v>
      </c>
      <c r="L59" s="170"/>
      <c r="M59" s="170"/>
      <c r="N59" s="170"/>
      <c r="O59" s="171"/>
    </row>
    <row r="60" spans="2:15">
      <c r="B60" s="168"/>
      <c r="C60" s="168"/>
      <c r="D60" s="181" t="s">
        <v>96</v>
      </c>
      <c r="E60" s="182"/>
      <c r="F60" s="182"/>
      <c r="G60" s="182"/>
      <c r="H60" s="183"/>
      <c r="I60" s="182" t="s">
        <v>87</v>
      </c>
      <c r="J60" s="182"/>
      <c r="K60" s="181" t="s">
        <v>97</v>
      </c>
      <c r="L60" s="182"/>
      <c r="M60" s="182"/>
      <c r="N60" s="182"/>
      <c r="O60" s="183"/>
    </row>
    <row r="61" spans="2:15" ht="15" customHeight="1">
      <c r="B61" s="168"/>
      <c r="C61" s="166"/>
      <c r="D61" s="161">
        <v>2019</v>
      </c>
      <c r="E61" s="162"/>
      <c r="F61" s="172">
        <v>2018</v>
      </c>
      <c r="G61" s="172"/>
      <c r="H61" s="174" t="s">
        <v>33</v>
      </c>
      <c r="I61" s="176">
        <v>2018</v>
      </c>
      <c r="J61" s="161" t="s">
        <v>98</v>
      </c>
      <c r="K61" s="161">
        <v>2019</v>
      </c>
      <c r="L61" s="162"/>
      <c r="M61" s="172">
        <v>2018</v>
      </c>
      <c r="N61" s="162"/>
      <c r="O61" s="152" t="s">
        <v>33</v>
      </c>
    </row>
    <row r="62" spans="2:15">
      <c r="B62" s="184" t="s">
        <v>32</v>
      </c>
      <c r="C62" s="153" t="s">
        <v>35</v>
      </c>
      <c r="D62" s="163"/>
      <c r="E62" s="164"/>
      <c r="F62" s="173"/>
      <c r="G62" s="173"/>
      <c r="H62" s="175"/>
      <c r="I62" s="177"/>
      <c r="J62" s="178"/>
      <c r="K62" s="163"/>
      <c r="L62" s="164"/>
      <c r="M62" s="173"/>
      <c r="N62" s="164"/>
      <c r="O62" s="152"/>
    </row>
    <row r="63" spans="2:15" ht="15" customHeight="1">
      <c r="B63" s="184"/>
      <c r="C63" s="153"/>
      <c r="D63" s="146" t="s">
        <v>36</v>
      </c>
      <c r="E63" s="142" t="s">
        <v>2</v>
      </c>
      <c r="F63" s="145" t="s">
        <v>36</v>
      </c>
      <c r="G63" s="114" t="s">
        <v>2</v>
      </c>
      <c r="H63" s="155" t="s">
        <v>37</v>
      </c>
      <c r="I63" s="115" t="s">
        <v>36</v>
      </c>
      <c r="J63" s="157" t="s">
        <v>99</v>
      </c>
      <c r="K63" s="146" t="s">
        <v>36</v>
      </c>
      <c r="L63" s="110" t="s">
        <v>2</v>
      </c>
      <c r="M63" s="145" t="s">
        <v>36</v>
      </c>
      <c r="N63" s="110" t="s">
        <v>2</v>
      </c>
      <c r="O63" s="159" t="s">
        <v>37</v>
      </c>
    </row>
    <row r="64" spans="2:15" ht="16.5" customHeight="1">
      <c r="B64" s="185"/>
      <c r="C64" s="154"/>
      <c r="D64" s="143" t="s">
        <v>38</v>
      </c>
      <c r="E64" s="144" t="s">
        <v>39</v>
      </c>
      <c r="F64" s="108" t="s">
        <v>38</v>
      </c>
      <c r="G64" s="109" t="s">
        <v>39</v>
      </c>
      <c r="H64" s="156"/>
      <c r="I64" s="116" t="s">
        <v>38</v>
      </c>
      <c r="J64" s="158"/>
      <c r="K64" s="143" t="s">
        <v>38</v>
      </c>
      <c r="L64" s="144" t="s">
        <v>39</v>
      </c>
      <c r="M64" s="108" t="s">
        <v>38</v>
      </c>
      <c r="N64" s="144" t="s">
        <v>39</v>
      </c>
      <c r="O64" s="160"/>
    </row>
    <row r="65" spans="2:15">
      <c r="B65" s="107"/>
      <c r="C65" s="117" t="s">
        <v>16</v>
      </c>
      <c r="D65" s="10">
        <v>9</v>
      </c>
      <c r="E65" s="120">
        <v>0.40909090909090912</v>
      </c>
      <c r="F65" s="55">
        <v>3</v>
      </c>
      <c r="G65" s="122">
        <v>0.125</v>
      </c>
      <c r="H65" s="112">
        <v>2</v>
      </c>
      <c r="I65" s="55">
        <v>6</v>
      </c>
      <c r="J65" s="111">
        <v>0.5</v>
      </c>
      <c r="K65" s="10">
        <v>9</v>
      </c>
      <c r="L65" s="120">
        <v>0.40909090909090912</v>
      </c>
      <c r="M65" s="55">
        <v>3</v>
      </c>
      <c r="N65" s="122">
        <v>0.125</v>
      </c>
      <c r="O65" s="112">
        <v>2</v>
      </c>
    </row>
    <row r="66" spans="2:15">
      <c r="B66" s="107"/>
      <c r="C66" s="118" t="s">
        <v>13</v>
      </c>
      <c r="D66" s="11">
        <v>8</v>
      </c>
      <c r="E66" s="121">
        <v>0.36363636363636365</v>
      </c>
      <c r="F66" s="12">
        <v>18</v>
      </c>
      <c r="G66" s="123">
        <v>0.75</v>
      </c>
      <c r="H66" s="113">
        <v>-0.55555555555555558</v>
      </c>
      <c r="I66" s="12">
        <v>17</v>
      </c>
      <c r="J66" s="106">
        <v>-0.52941176470588236</v>
      </c>
      <c r="K66" s="11">
        <v>8</v>
      </c>
      <c r="L66" s="121">
        <v>0.36363636363636365</v>
      </c>
      <c r="M66" s="12">
        <v>18</v>
      </c>
      <c r="N66" s="123">
        <v>0.75</v>
      </c>
      <c r="O66" s="113">
        <v>-0.55555555555555558</v>
      </c>
    </row>
    <row r="67" spans="2:15">
      <c r="B67" s="107"/>
      <c r="C67" s="118" t="s">
        <v>22</v>
      </c>
      <c r="D67" s="11">
        <v>3</v>
      </c>
      <c r="E67" s="121">
        <v>0.13636363636363635</v>
      </c>
      <c r="F67" s="12">
        <v>0</v>
      </c>
      <c r="G67" s="123">
        <v>0</v>
      </c>
      <c r="H67" s="113"/>
      <c r="I67" s="12">
        <v>2</v>
      </c>
      <c r="J67" s="106">
        <v>0.5</v>
      </c>
      <c r="K67" s="11">
        <v>3</v>
      </c>
      <c r="L67" s="121">
        <v>0.13636363636363635</v>
      </c>
      <c r="M67" s="12">
        <v>0</v>
      </c>
      <c r="N67" s="123">
        <v>0</v>
      </c>
      <c r="O67" s="113"/>
    </row>
    <row r="68" spans="2:15">
      <c r="B68" s="107"/>
      <c r="C68" s="118" t="s">
        <v>21</v>
      </c>
      <c r="D68" s="11">
        <v>1</v>
      </c>
      <c r="E68" s="121">
        <v>4.5454545454545456E-2</v>
      </c>
      <c r="F68" s="12">
        <v>2</v>
      </c>
      <c r="G68" s="123">
        <v>8.3333333333333329E-2</v>
      </c>
      <c r="H68" s="113">
        <v>-0.5</v>
      </c>
      <c r="I68" s="12">
        <v>2</v>
      </c>
      <c r="J68" s="106">
        <v>-0.5</v>
      </c>
      <c r="K68" s="11">
        <v>1</v>
      </c>
      <c r="L68" s="121">
        <v>4.5454545454545456E-2</v>
      </c>
      <c r="M68" s="12">
        <v>2</v>
      </c>
      <c r="N68" s="123">
        <v>8.3333333333333329E-2</v>
      </c>
      <c r="O68" s="113">
        <v>-0.5</v>
      </c>
    </row>
    <row r="69" spans="2:15">
      <c r="B69" s="13"/>
      <c r="C69" s="118" t="s">
        <v>53</v>
      </c>
      <c r="D69" s="11">
        <v>1</v>
      </c>
      <c r="E69" s="121">
        <v>4.5454545454545456E-2</v>
      </c>
      <c r="F69" s="12">
        <v>0</v>
      </c>
      <c r="G69" s="123">
        <v>0</v>
      </c>
      <c r="H69" s="113"/>
      <c r="I69" s="12">
        <v>0</v>
      </c>
      <c r="J69" s="106"/>
      <c r="K69" s="11">
        <v>1</v>
      </c>
      <c r="L69" s="121">
        <v>4.5454545454545456E-2</v>
      </c>
      <c r="M69" s="12">
        <v>0</v>
      </c>
      <c r="N69" s="123">
        <v>0</v>
      </c>
      <c r="O69" s="113"/>
    </row>
    <row r="70" spans="2:15">
      <c r="B70" s="107"/>
      <c r="C70" s="118" t="s">
        <v>100</v>
      </c>
      <c r="D70" s="11">
        <v>0</v>
      </c>
      <c r="E70" s="121">
        <v>0</v>
      </c>
      <c r="F70" s="12">
        <v>0</v>
      </c>
      <c r="G70" s="123">
        <v>0</v>
      </c>
      <c r="H70" s="113"/>
      <c r="I70" s="12">
        <v>1</v>
      </c>
      <c r="J70" s="106">
        <v>-1</v>
      </c>
      <c r="K70" s="11">
        <v>0</v>
      </c>
      <c r="L70" s="121">
        <v>0</v>
      </c>
      <c r="M70" s="12">
        <v>0</v>
      </c>
      <c r="N70" s="123">
        <v>0</v>
      </c>
      <c r="O70" s="113"/>
    </row>
    <row r="71" spans="2:15">
      <c r="B71" s="107"/>
      <c r="C71" s="118" t="s">
        <v>20</v>
      </c>
      <c r="D71" s="11">
        <v>0</v>
      </c>
      <c r="E71" s="121">
        <v>0</v>
      </c>
      <c r="F71" s="12">
        <v>1</v>
      </c>
      <c r="G71" s="123">
        <v>4.1666666666666664E-2</v>
      </c>
      <c r="H71" s="113">
        <v>-1</v>
      </c>
      <c r="I71" s="12">
        <v>2</v>
      </c>
      <c r="J71" s="106">
        <v>-1</v>
      </c>
      <c r="K71" s="11">
        <v>0</v>
      </c>
      <c r="L71" s="121">
        <v>0</v>
      </c>
      <c r="M71" s="12">
        <v>1</v>
      </c>
      <c r="N71" s="123">
        <v>4.1666666666666664E-2</v>
      </c>
      <c r="O71" s="113">
        <v>-1</v>
      </c>
    </row>
    <row r="72" spans="2:15">
      <c r="B72" s="37"/>
      <c r="C72" s="119" t="s">
        <v>40</v>
      </c>
      <c r="D72" s="14">
        <v>0</v>
      </c>
      <c r="E72" s="104">
        <v>0</v>
      </c>
      <c r="F72" s="14">
        <v>0</v>
      </c>
      <c r="G72" s="104">
        <v>0</v>
      </c>
      <c r="H72" s="24"/>
      <c r="I72" s="14">
        <v>10</v>
      </c>
      <c r="J72" s="104">
        <v>0.25</v>
      </c>
      <c r="K72" s="14">
        <v>0</v>
      </c>
      <c r="L72" s="104">
        <v>0</v>
      </c>
      <c r="M72" s="14">
        <v>0</v>
      </c>
      <c r="N72" s="104">
        <v>0</v>
      </c>
      <c r="O72" s="25"/>
    </row>
    <row r="73" spans="2:15">
      <c r="B73" s="38" t="s">
        <v>49</v>
      </c>
      <c r="C73" s="33" t="s">
        <v>41</v>
      </c>
      <c r="D73" s="58">
        <v>22</v>
      </c>
      <c r="E73" s="27">
        <v>1</v>
      </c>
      <c r="F73" s="58">
        <v>24</v>
      </c>
      <c r="G73" s="27">
        <v>1</v>
      </c>
      <c r="H73" s="28">
        <v>-8.333333333333337E-2</v>
      </c>
      <c r="I73" s="58">
        <v>40</v>
      </c>
      <c r="J73" s="29">
        <v>-0.44999999999999996</v>
      </c>
      <c r="K73" s="58">
        <v>22</v>
      </c>
      <c r="L73" s="27">
        <v>1</v>
      </c>
      <c r="M73" s="58">
        <v>24</v>
      </c>
      <c r="N73" s="29">
        <v>1</v>
      </c>
      <c r="O73" s="34">
        <v>-8.333333333333337E-2</v>
      </c>
    </row>
    <row r="74" spans="2:15">
      <c r="B74" s="107"/>
      <c r="C74" s="117" t="s">
        <v>16</v>
      </c>
      <c r="D74" s="10">
        <v>48</v>
      </c>
      <c r="E74" s="120">
        <v>0.38709677419354838</v>
      </c>
      <c r="F74" s="55">
        <v>54</v>
      </c>
      <c r="G74" s="122">
        <v>0.39705882352941174</v>
      </c>
      <c r="H74" s="112">
        <v>-0.11111111111111116</v>
      </c>
      <c r="I74" s="55">
        <v>89</v>
      </c>
      <c r="J74" s="111">
        <v>-0.4606741573033708</v>
      </c>
      <c r="K74" s="10">
        <v>48</v>
      </c>
      <c r="L74" s="120">
        <v>0.38709677419354838</v>
      </c>
      <c r="M74" s="55">
        <v>54</v>
      </c>
      <c r="N74" s="122">
        <v>0.39705882352941174</v>
      </c>
      <c r="O74" s="112">
        <v>-0.11111111111111116</v>
      </c>
    </row>
    <row r="75" spans="2:15">
      <c r="B75" s="107"/>
      <c r="C75" s="118" t="s">
        <v>4</v>
      </c>
      <c r="D75" s="11">
        <v>29</v>
      </c>
      <c r="E75" s="121">
        <v>0.23387096774193547</v>
      </c>
      <c r="F75" s="12">
        <v>42</v>
      </c>
      <c r="G75" s="123">
        <v>0.30882352941176472</v>
      </c>
      <c r="H75" s="113">
        <v>-0.30952380952380953</v>
      </c>
      <c r="I75" s="12">
        <v>58</v>
      </c>
      <c r="J75" s="106">
        <v>-0.5</v>
      </c>
      <c r="K75" s="11">
        <v>29</v>
      </c>
      <c r="L75" s="121">
        <v>0.23387096774193547</v>
      </c>
      <c r="M75" s="12">
        <v>42</v>
      </c>
      <c r="N75" s="123">
        <v>0.30882352941176472</v>
      </c>
      <c r="O75" s="113">
        <v>-0.30952380952380953</v>
      </c>
    </row>
    <row r="76" spans="2:15">
      <c r="B76" s="107"/>
      <c r="C76" s="118" t="s">
        <v>53</v>
      </c>
      <c r="D76" s="11">
        <v>20</v>
      </c>
      <c r="E76" s="121">
        <v>0.16129032258064516</v>
      </c>
      <c r="F76" s="12">
        <v>7</v>
      </c>
      <c r="G76" s="123">
        <v>5.1470588235294115E-2</v>
      </c>
      <c r="H76" s="113">
        <v>1.8571428571428572</v>
      </c>
      <c r="I76" s="12">
        <v>7</v>
      </c>
      <c r="J76" s="106">
        <v>1.8571428571428572</v>
      </c>
      <c r="K76" s="11">
        <v>20</v>
      </c>
      <c r="L76" s="121">
        <v>0.16129032258064516</v>
      </c>
      <c r="M76" s="12">
        <v>7</v>
      </c>
      <c r="N76" s="123">
        <v>5.1470588235294115E-2</v>
      </c>
      <c r="O76" s="113">
        <v>1.8571428571428572</v>
      </c>
    </row>
    <row r="77" spans="2:15">
      <c r="B77" s="107"/>
      <c r="C77" s="118" t="s">
        <v>13</v>
      </c>
      <c r="D77" s="11">
        <v>13</v>
      </c>
      <c r="E77" s="121">
        <v>0.10483870967741936</v>
      </c>
      <c r="F77" s="12">
        <v>18</v>
      </c>
      <c r="G77" s="123">
        <v>0.13235294117647059</v>
      </c>
      <c r="H77" s="113">
        <v>-0.27777777777777779</v>
      </c>
      <c r="I77" s="12">
        <v>21</v>
      </c>
      <c r="J77" s="106">
        <v>-0.38095238095238093</v>
      </c>
      <c r="K77" s="11">
        <v>13</v>
      </c>
      <c r="L77" s="121">
        <v>0.10483870967741936</v>
      </c>
      <c r="M77" s="12">
        <v>18</v>
      </c>
      <c r="N77" s="123">
        <v>0.13235294117647059</v>
      </c>
      <c r="O77" s="113">
        <v>-0.27777777777777779</v>
      </c>
    </row>
    <row r="78" spans="2:15">
      <c r="B78" s="13"/>
      <c r="C78" s="118" t="s">
        <v>3</v>
      </c>
      <c r="D78" s="11">
        <v>7</v>
      </c>
      <c r="E78" s="121">
        <v>5.6451612903225805E-2</v>
      </c>
      <c r="F78" s="12">
        <v>11</v>
      </c>
      <c r="G78" s="123">
        <v>8.0882352941176475E-2</v>
      </c>
      <c r="H78" s="113">
        <v>-0.36363636363636365</v>
      </c>
      <c r="I78" s="12">
        <v>17</v>
      </c>
      <c r="J78" s="106">
        <v>-0.58823529411764708</v>
      </c>
      <c r="K78" s="11">
        <v>7</v>
      </c>
      <c r="L78" s="121">
        <v>5.6451612903225805E-2</v>
      </c>
      <c r="M78" s="12">
        <v>11</v>
      </c>
      <c r="N78" s="123">
        <v>8.0882352941176475E-2</v>
      </c>
      <c r="O78" s="113">
        <v>-0.36363636363636365</v>
      </c>
    </row>
    <row r="79" spans="2:15">
      <c r="B79" s="107"/>
      <c r="C79" s="118" t="s">
        <v>15</v>
      </c>
      <c r="D79" s="11">
        <v>3</v>
      </c>
      <c r="E79" s="121">
        <v>2.4193548387096774E-2</v>
      </c>
      <c r="F79" s="12">
        <v>3</v>
      </c>
      <c r="G79" s="123">
        <v>2.2058823529411766E-2</v>
      </c>
      <c r="H79" s="113">
        <v>0</v>
      </c>
      <c r="I79" s="12">
        <v>7</v>
      </c>
      <c r="J79" s="106">
        <v>-0.5714285714285714</v>
      </c>
      <c r="K79" s="11">
        <v>3</v>
      </c>
      <c r="L79" s="121">
        <v>2.4193548387096774E-2</v>
      </c>
      <c r="M79" s="12">
        <v>3</v>
      </c>
      <c r="N79" s="123">
        <v>2.2058823529411766E-2</v>
      </c>
      <c r="O79" s="113">
        <v>0</v>
      </c>
    </row>
    <row r="80" spans="2:15">
      <c r="B80" s="107"/>
      <c r="C80" s="118" t="s">
        <v>68</v>
      </c>
      <c r="D80" s="11">
        <v>3</v>
      </c>
      <c r="E80" s="121">
        <v>2.4193548387096774E-2</v>
      </c>
      <c r="F80" s="12">
        <v>0</v>
      </c>
      <c r="G80" s="123">
        <v>0</v>
      </c>
      <c r="H80" s="113"/>
      <c r="I80" s="12">
        <v>1</v>
      </c>
      <c r="J80" s="106">
        <v>2</v>
      </c>
      <c r="K80" s="11">
        <v>3</v>
      </c>
      <c r="L80" s="121">
        <v>2.4193548387096774E-2</v>
      </c>
      <c r="M80" s="12">
        <v>0</v>
      </c>
      <c r="N80" s="123">
        <v>0</v>
      </c>
      <c r="O80" s="113"/>
    </row>
    <row r="81" spans="2:15">
      <c r="B81" s="39"/>
      <c r="C81" s="119" t="s">
        <v>40</v>
      </c>
      <c r="D81" s="14">
        <v>1</v>
      </c>
      <c r="E81" s="104">
        <v>8.0645161290322578E-3</v>
      </c>
      <c r="F81" s="14">
        <v>1</v>
      </c>
      <c r="G81" s="31">
        <v>7.3529411764705881E-3</v>
      </c>
      <c r="H81" s="24">
        <v>0</v>
      </c>
      <c r="I81" s="14">
        <v>9</v>
      </c>
      <c r="J81" s="32">
        <v>-0.88888888888888884</v>
      </c>
      <c r="K81" s="14">
        <v>1</v>
      </c>
      <c r="L81" s="31">
        <v>8.0645161290322578E-3</v>
      </c>
      <c r="M81" s="14">
        <v>1</v>
      </c>
      <c r="N81" s="31">
        <v>7.3529411764705881E-3</v>
      </c>
      <c r="O81" s="25">
        <v>0</v>
      </c>
    </row>
    <row r="82" spans="2:15">
      <c r="B82" s="40" t="s">
        <v>69</v>
      </c>
      <c r="C82" s="33" t="s">
        <v>41</v>
      </c>
      <c r="D82" s="58">
        <v>124</v>
      </c>
      <c r="E82" s="27">
        <v>1</v>
      </c>
      <c r="F82" s="58">
        <v>136</v>
      </c>
      <c r="G82" s="27">
        <v>1</v>
      </c>
      <c r="H82" s="28">
        <v>-8.8235294117647078E-2</v>
      </c>
      <c r="I82" s="58">
        <v>209</v>
      </c>
      <c r="J82" s="29">
        <v>-0.40669856459330145</v>
      </c>
      <c r="K82" s="58">
        <v>124</v>
      </c>
      <c r="L82" s="27">
        <v>1</v>
      </c>
      <c r="M82" s="58">
        <v>136</v>
      </c>
      <c r="N82" s="29">
        <v>1</v>
      </c>
      <c r="O82" s="34">
        <v>-8.8235294117647078E-2</v>
      </c>
    </row>
    <row r="83" spans="2:15">
      <c r="B83" s="107"/>
      <c r="C83" s="117" t="s">
        <v>3</v>
      </c>
      <c r="D83" s="10">
        <v>489</v>
      </c>
      <c r="E83" s="120">
        <v>0.27642736009044661</v>
      </c>
      <c r="F83" s="55">
        <v>448</v>
      </c>
      <c r="G83" s="122">
        <v>0.26306517909571342</v>
      </c>
      <c r="H83" s="112">
        <v>9.1517857142857206E-2</v>
      </c>
      <c r="I83" s="55">
        <v>264</v>
      </c>
      <c r="J83" s="111">
        <v>0.85227272727272729</v>
      </c>
      <c r="K83" s="10">
        <v>489</v>
      </c>
      <c r="L83" s="120">
        <v>0.27642736009044661</v>
      </c>
      <c r="M83" s="55">
        <v>448</v>
      </c>
      <c r="N83" s="122">
        <v>0.26306517909571342</v>
      </c>
      <c r="O83" s="112">
        <v>9.1517857142857206E-2</v>
      </c>
    </row>
    <row r="84" spans="2:15">
      <c r="B84" s="107"/>
      <c r="C84" s="118" t="s">
        <v>12</v>
      </c>
      <c r="D84" s="11">
        <v>344</v>
      </c>
      <c r="E84" s="121">
        <v>0.19446014697569247</v>
      </c>
      <c r="F84" s="12">
        <v>200</v>
      </c>
      <c r="G84" s="123">
        <v>0.11743981209630065</v>
      </c>
      <c r="H84" s="113">
        <v>0.72</v>
      </c>
      <c r="I84" s="12">
        <v>383</v>
      </c>
      <c r="J84" s="106">
        <v>-0.10182767624020883</v>
      </c>
      <c r="K84" s="11">
        <v>344</v>
      </c>
      <c r="L84" s="121">
        <v>0.19446014697569247</v>
      </c>
      <c r="M84" s="12">
        <v>200</v>
      </c>
      <c r="N84" s="123">
        <v>0.11743981209630065</v>
      </c>
      <c r="O84" s="113">
        <v>0.72</v>
      </c>
    </row>
    <row r="85" spans="2:15">
      <c r="B85" s="107"/>
      <c r="C85" s="118" t="s">
        <v>4</v>
      </c>
      <c r="D85" s="11">
        <v>334</v>
      </c>
      <c r="E85" s="121">
        <v>0.1888072357263991</v>
      </c>
      <c r="F85" s="12">
        <v>333</v>
      </c>
      <c r="G85" s="123">
        <v>0.19553728714034058</v>
      </c>
      <c r="H85" s="113">
        <v>3.0030030030030463E-3</v>
      </c>
      <c r="I85" s="12">
        <v>357</v>
      </c>
      <c r="J85" s="106">
        <v>-6.4425770308123242E-2</v>
      </c>
      <c r="K85" s="11">
        <v>334</v>
      </c>
      <c r="L85" s="121">
        <v>0.1888072357263991</v>
      </c>
      <c r="M85" s="12">
        <v>333</v>
      </c>
      <c r="N85" s="123">
        <v>0.19553728714034058</v>
      </c>
      <c r="O85" s="113">
        <v>3.0030030030030463E-3</v>
      </c>
    </row>
    <row r="86" spans="2:15">
      <c r="B86" s="107"/>
      <c r="C86" s="118" t="s">
        <v>14</v>
      </c>
      <c r="D86" s="11">
        <v>270</v>
      </c>
      <c r="E86" s="121">
        <v>0.15262860373092144</v>
      </c>
      <c r="F86" s="12">
        <v>343</v>
      </c>
      <c r="G86" s="123">
        <v>0.2014092777451556</v>
      </c>
      <c r="H86" s="113">
        <v>-0.21282798833819239</v>
      </c>
      <c r="I86" s="12">
        <v>306</v>
      </c>
      <c r="J86" s="106">
        <v>-0.11764705882352944</v>
      </c>
      <c r="K86" s="11">
        <v>270</v>
      </c>
      <c r="L86" s="121">
        <v>0.15262860373092144</v>
      </c>
      <c r="M86" s="12">
        <v>343</v>
      </c>
      <c r="N86" s="123">
        <v>0.2014092777451556</v>
      </c>
      <c r="O86" s="113">
        <v>-0.21282798833819239</v>
      </c>
    </row>
    <row r="87" spans="2:15">
      <c r="B87" s="13"/>
      <c r="C87" s="118" t="s">
        <v>13</v>
      </c>
      <c r="D87" s="11">
        <v>228</v>
      </c>
      <c r="E87" s="121">
        <v>0.1288863764838892</v>
      </c>
      <c r="F87" s="12">
        <v>197</v>
      </c>
      <c r="G87" s="123">
        <v>0.11567821491485614</v>
      </c>
      <c r="H87" s="113">
        <v>0.15736040609137047</v>
      </c>
      <c r="I87" s="12">
        <v>278</v>
      </c>
      <c r="J87" s="106">
        <v>-0.17985611510791366</v>
      </c>
      <c r="K87" s="11">
        <v>228</v>
      </c>
      <c r="L87" s="121">
        <v>0.1288863764838892</v>
      </c>
      <c r="M87" s="12">
        <v>197</v>
      </c>
      <c r="N87" s="123">
        <v>0.11567821491485614</v>
      </c>
      <c r="O87" s="113">
        <v>0.15736040609137047</v>
      </c>
    </row>
    <row r="88" spans="2:15">
      <c r="B88" s="107"/>
      <c r="C88" s="118" t="s">
        <v>15</v>
      </c>
      <c r="D88" s="11">
        <v>74</v>
      </c>
      <c r="E88" s="121">
        <v>4.1831543244771056E-2</v>
      </c>
      <c r="F88" s="12">
        <v>96</v>
      </c>
      <c r="G88" s="123">
        <v>5.6371109806224312E-2</v>
      </c>
      <c r="H88" s="113">
        <v>-0.22916666666666663</v>
      </c>
      <c r="I88" s="12">
        <v>133</v>
      </c>
      <c r="J88" s="106">
        <v>-0.44360902255639101</v>
      </c>
      <c r="K88" s="11">
        <v>74</v>
      </c>
      <c r="L88" s="121">
        <v>4.1831543244771056E-2</v>
      </c>
      <c r="M88" s="12">
        <v>96</v>
      </c>
      <c r="N88" s="123">
        <v>5.6371109806224312E-2</v>
      </c>
      <c r="O88" s="113">
        <v>-0.22916666666666663</v>
      </c>
    </row>
    <row r="89" spans="2:15">
      <c r="B89" s="107"/>
      <c r="C89" s="118" t="s">
        <v>16</v>
      </c>
      <c r="D89" s="11">
        <v>29</v>
      </c>
      <c r="E89" s="121">
        <v>1.6393442622950821E-2</v>
      </c>
      <c r="F89" s="12">
        <v>85</v>
      </c>
      <c r="G89" s="123">
        <v>4.9911920140927775E-2</v>
      </c>
      <c r="H89" s="113">
        <v>-0.6588235294117647</v>
      </c>
      <c r="I89" s="12">
        <v>31</v>
      </c>
      <c r="J89" s="106">
        <v>-6.4516129032258118E-2</v>
      </c>
      <c r="K89" s="11">
        <v>29</v>
      </c>
      <c r="L89" s="121">
        <v>1.6393442622950821E-2</v>
      </c>
      <c r="M89" s="12">
        <v>85</v>
      </c>
      <c r="N89" s="123">
        <v>4.9911920140927775E-2</v>
      </c>
      <c r="O89" s="113">
        <v>-0.6588235294117647</v>
      </c>
    </row>
    <row r="90" spans="2:15">
      <c r="B90" s="39"/>
      <c r="C90" s="119" t="s">
        <v>40</v>
      </c>
      <c r="D90" s="14">
        <v>1</v>
      </c>
      <c r="E90" s="104">
        <v>5.6529112492933857E-4</v>
      </c>
      <c r="F90" s="14">
        <v>1</v>
      </c>
      <c r="G90" s="31">
        <v>5.8719906048150322E-4</v>
      </c>
      <c r="H90" s="24">
        <v>0</v>
      </c>
      <c r="I90" s="14">
        <v>14</v>
      </c>
      <c r="J90" s="32">
        <v>-0.9285714285714286</v>
      </c>
      <c r="K90" s="14">
        <v>1</v>
      </c>
      <c r="L90" s="31">
        <v>5.6529112492933857E-4</v>
      </c>
      <c r="M90" s="14">
        <v>1</v>
      </c>
      <c r="N90" s="31">
        <v>5.8719906048150322E-4</v>
      </c>
      <c r="O90" s="25">
        <v>0</v>
      </c>
    </row>
    <row r="91" spans="2:15" ht="14.45" customHeight="1">
      <c r="B91" s="38" t="s">
        <v>6</v>
      </c>
      <c r="C91" s="33" t="s">
        <v>41</v>
      </c>
      <c r="D91" s="58">
        <v>1769</v>
      </c>
      <c r="E91" s="27">
        <v>1</v>
      </c>
      <c r="F91" s="58">
        <v>1703</v>
      </c>
      <c r="G91" s="27">
        <v>1</v>
      </c>
      <c r="H91" s="28">
        <v>3.8755137991779209E-2</v>
      </c>
      <c r="I91" s="58">
        <v>1766</v>
      </c>
      <c r="J91" s="29">
        <v>1.6987542468855921E-3</v>
      </c>
      <c r="K91" s="58">
        <v>1769</v>
      </c>
      <c r="L91" s="27">
        <v>1</v>
      </c>
      <c r="M91" s="58">
        <v>1703</v>
      </c>
      <c r="N91" s="29">
        <v>1</v>
      </c>
      <c r="O91" s="34">
        <v>3.8755137991779209E-2</v>
      </c>
    </row>
    <row r="92" spans="2:15" ht="14.45" customHeight="1">
      <c r="B92" s="38" t="s">
        <v>70</v>
      </c>
      <c r="C92" s="33" t="s">
        <v>41</v>
      </c>
      <c r="D92" s="26">
        <v>1</v>
      </c>
      <c r="E92" s="27">
        <v>1</v>
      </c>
      <c r="F92" s="26">
        <v>0</v>
      </c>
      <c r="G92" s="27">
        <v>1</v>
      </c>
      <c r="H92" s="28"/>
      <c r="I92" s="26">
        <v>1</v>
      </c>
      <c r="J92" s="29">
        <v>0</v>
      </c>
      <c r="K92" s="26">
        <v>1</v>
      </c>
      <c r="L92" s="27">
        <v>1</v>
      </c>
      <c r="M92" s="26">
        <v>0</v>
      </c>
      <c r="N92" s="27">
        <v>1</v>
      </c>
      <c r="O92" s="34"/>
    </row>
    <row r="93" spans="2:15" ht="14.45" customHeight="1">
      <c r="B93" s="40"/>
      <c r="C93" s="18" t="s">
        <v>41</v>
      </c>
      <c r="D93" s="59">
        <v>1916</v>
      </c>
      <c r="E93" s="19">
        <v>1</v>
      </c>
      <c r="F93" s="59">
        <v>1863</v>
      </c>
      <c r="G93" s="19">
        <v>1</v>
      </c>
      <c r="H93" s="20">
        <v>2.8448738593666034E-2</v>
      </c>
      <c r="I93" s="59">
        <v>2016</v>
      </c>
      <c r="J93" s="21">
        <v>-4.9603174603174649E-2</v>
      </c>
      <c r="K93" s="59">
        <v>1916</v>
      </c>
      <c r="L93" s="19">
        <v>1</v>
      </c>
      <c r="M93" s="59">
        <v>1863</v>
      </c>
      <c r="N93" s="19">
        <v>1</v>
      </c>
      <c r="O93" s="35">
        <v>2.8448738593666034E-2</v>
      </c>
    </row>
    <row r="94" spans="2:15" ht="14.45" customHeight="1">
      <c r="B94" s="53" t="s">
        <v>55</v>
      </c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</row>
    <row r="95" spans="2:15" ht="14.45" customHeight="1"/>
  </sheetData>
  <mergeCells count="69">
    <mergeCell ref="O63:O64"/>
    <mergeCell ref="D61:E62"/>
    <mergeCell ref="F61:G62"/>
    <mergeCell ref="H61:H62"/>
    <mergeCell ref="I61:I62"/>
    <mergeCell ref="J61:J62"/>
    <mergeCell ref="K61:L62"/>
    <mergeCell ref="B57:N57"/>
    <mergeCell ref="B58:N58"/>
    <mergeCell ref="B59:B61"/>
    <mergeCell ref="C59:C61"/>
    <mergeCell ref="D59:H59"/>
    <mergeCell ref="I59:J59"/>
    <mergeCell ref="K59:O59"/>
    <mergeCell ref="M61:N62"/>
    <mergeCell ref="O61:O62"/>
    <mergeCell ref="B62:B64"/>
    <mergeCell ref="C62:C64"/>
    <mergeCell ref="H63:H64"/>
    <mergeCell ref="J63:J64"/>
    <mergeCell ref="D60:H60"/>
    <mergeCell ref="I60:J60"/>
    <mergeCell ref="K60:O60"/>
    <mergeCell ref="B39:B41"/>
    <mergeCell ref="C39:C41"/>
    <mergeCell ref="H40:H41"/>
    <mergeCell ref="J40:J41"/>
    <mergeCell ref="O40:O41"/>
    <mergeCell ref="M38:N39"/>
    <mergeCell ref="O38:O39"/>
    <mergeCell ref="B34:N34"/>
    <mergeCell ref="B35:N35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H38:H39"/>
    <mergeCell ref="I38:I39"/>
    <mergeCell ref="J38:J39"/>
    <mergeCell ref="K38:L39"/>
    <mergeCell ref="B2:N2"/>
    <mergeCell ref="B3:N3"/>
    <mergeCell ref="B4:B6"/>
    <mergeCell ref="C4:C6"/>
    <mergeCell ref="D4:H4"/>
    <mergeCell ref="I4:J4"/>
    <mergeCell ref="K4:O4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D5:H5"/>
    <mergeCell ref="I5:J5"/>
    <mergeCell ref="K5:O5"/>
    <mergeCell ref="I6:I7"/>
    <mergeCell ref="J6:J7"/>
    <mergeCell ref="K6:L7"/>
    <mergeCell ref="H6:H7"/>
  </mergeCells>
  <conditionalFormatting sqref="H24:H26 J24:J26 O24:O26 H15:H17 O15:O17">
    <cfRule type="cellIs" dxfId="92" priority="46" operator="lessThan">
      <formula>0</formula>
    </cfRule>
  </conditionalFormatting>
  <conditionalFormatting sqref="H11:H14 J11:J14 O11:O14">
    <cfRule type="cellIs" dxfId="91" priority="45" operator="lessThan">
      <formula>0</formula>
    </cfRule>
  </conditionalFormatting>
  <conditionalFormatting sqref="J15:J16">
    <cfRule type="cellIs" dxfId="90" priority="44" operator="lessThan">
      <formula>0</formula>
    </cfRule>
  </conditionalFormatting>
  <conditionalFormatting sqref="H10 J10 O10">
    <cfRule type="cellIs" dxfId="89" priority="43" operator="lessThan">
      <formula>0</formula>
    </cfRule>
  </conditionalFormatting>
  <conditionalFormatting sqref="D19:O25 D10:O16">
    <cfRule type="cellIs" dxfId="88" priority="42" operator="equal">
      <formula>0</formula>
    </cfRule>
  </conditionalFormatting>
  <conditionalFormatting sqref="H17 O17">
    <cfRule type="cellIs" dxfId="87" priority="41" operator="lessThan">
      <formula>0</formula>
    </cfRule>
  </conditionalFormatting>
  <conditionalFormatting sqref="H19:H23 J19:J23 O19:O23">
    <cfRule type="cellIs" dxfId="86" priority="40" operator="lessThan">
      <formula>0</formula>
    </cfRule>
  </conditionalFormatting>
  <conditionalFormatting sqref="H18 J18 O18">
    <cfRule type="cellIs" dxfId="85" priority="39" operator="lessThan">
      <formula>0</formula>
    </cfRule>
  </conditionalFormatting>
  <conditionalFormatting sqref="H18 O18">
    <cfRule type="cellIs" dxfId="84" priority="38" operator="lessThan">
      <formula>0</formula>
    </cfRule>
  </conditionalFormatting>
  <conditionalFormatting sqref="H26 O26">
    <cfRule type="cellIs" dxfId="83" priority="37" operator="lessThan">
      <formula>0</formula>
    </cfRule>
  </conditionalFormatting>
  <conditionalFormatting sqref="H27 J27 O27">
    <cfRule type="cellIs" dxfId="82" priority="36" operator="lessThan">
      <formula>0</formula>
    </cfRule>
  </conditionalFormatting>
  <conditionalFormatting sqref="H27 O27">
    <cfRule type="cellIs" dxfId="81" priority="35" operator="lessThan">
      <formula>0</formula>
    </cfRule>
  </conditionalFormatting>
  <conditionalFormatting sqref="H28 O28">
    <cfRule type="cellIs" dxfId="80" priority="34" operator="lessThan">
      <formula>0</formula>
    </cfRule>
  </conditionalFormatting>
  <conditionalFormatting sqref="H28 O28 J28">
    <cfRule type="cellIs" dxfId="79" priority="33" operator="lessThan">
      <formula>0</formula>
    </cfRule>
  </conditionalFormatting>
  <conditionalFormatting sqref="H29 O29">
    <cfRule type="cellIs" dxfId="78" priority="32" operator="lessThan">
      <formula>0</formula>
    </cfRule>
  </conditionalFormatting>
  <conditionalFormatting sqref="H29 O29 J29">
    <cfRule type="cellIs" dxfId="77" priority="31" operator="lessThan">
      <formula>0</formula>
    </cfRule>
  </conditionalFormatting>
  <conditionalFormatting sqref="H42 O42 J42">
    <cfRule type="cellIs" dxfId="76" priority="30" operator="lessThan">
      <formula>0</formula>
    </cfRule>
  </conditionalFormatting>
  <conditionalFormatting sqref="H48:H49 J48:J49 O48:O49">
    <cfRule type="cellIs" dxfId="75" priority="28" operator="lessThan">
      <formula>0</formula>
    </cfRule>
  </conditionalFormatting>
  <conditionalFormatting sqref="H43:H47 J43:J47 O43:O47">
    <cfRule type="cellIs" dxfId="74" priority="29" operator="lessThan">
      <formula>0</formula>
    </cfRule>
  </conditionalFormatting>
  <conditionalFormatting sqref="H50 J50 O50">
    <cfRule type="cellIs" dxfId="73" priority="25" operator="lessThan">
      <formula>0</formula>
    </cfRule>
  </conditionalFormatting>
  <conditionalFormatting sqref="H50 O50">
    <cfRule type="cellIs" dxfId="72" priority="26" operator="lessThan">
      <formula>0</formula>
    </cfRule>
  </conditionalFormatting>
  <conditionalFormatting sqref="H53 O53">
    <cfRule type="cellIs" dxfId="71" priority="24" operator="lessThan">
      <formula>0</formula>
    </cfRule>
  </conditionalFormatting>
  <conditionalFormatting sqref="H53 O53 J53">
    <cfRule type="cellIs" dxfId="70" priority="23" operator="lessThan">
      <formula>0</formula>
    </cfRule>
  </conditionalFormatting>
  <conditionalFormatting sqref="H51 J51 O51">
    <cfRule type="cellIs" dxfId="69" priority="22" operator="lessThan">
      <formula>0</formula>
    </cfRule>
  </conditionalFormatting>
  <conditionalFormatting sqref="H51 O51">
    <cfRule type="cellIs" dxfId="68" priority="21" operator="lessThan">
      <formula>0</formula>
    </cfRule>
  </conditionalFormatting>
  <conditionalFormatting sqref="H52 O52">
    <cfRule type="cellIs" dxfId="67" priority="20" operator="lessThan">
      <formula>0</formula>
    </cfRule>
  </conditionalFormatting>
  <conditionalFormatting sqref="H52 O52 J52">
    <cfRule type="cellIs" dxfId="66" priority="19" operator="lessThan">
      <formula>0</formula>
    </cfRule>
  </conditionalFormatting>
  <conditionalFormatting sqref="H83:H90 J83:J90 O83:O90 H79:H81 J79:J81 O79:O81 H70:H72 O70:O72">
    <cfRule type="cellIs" dxfId="65" priority="18" operator="lessThan">
      <formula>0</formula>
    </cfRule>
  </conditionalFormatting>
  <conditionalFormatting sqref="H66:H69 J66:J69 O66:O69">
    <cfRule type="cellIs" dxfId="64" priority="17" operator="lessThan">
      <formula>0</formula>
    </cfRule>
  </conditionalFormatting>
  <conditionalFormatting sqref="J70:J71">
    <cfRule type="cellIs" dxfId="63" priority="16" operator="lessThan">
      <formula>0</formula>
    </cfRule>
  </conditionalFormatting>
  <conditionalFormatting sqref="H65 J65 O65">
    <cfRule type="cellIs" dxfId="62" priority="15" operator="lessThan">
      <formula>0</formula>
    </cfRule>
  </conditionalFormatting>
  <conditionalFormatting sqref="D83:O89 D74:O80 D65:O71">
    <cfRule type="cellIs" dxfId="61" priority="14" operator="equal">
      <formula>0</formula>
    </cfRule>
  </conditionalFormatting>
  <conditionalFormatting sqref="H74:H78 J74:J78 O74:O78">
    <cfRule type="cellIs" dxfId="60" priority="13" operator="lessThan">
      <formula>0</formula>
    </cfRule>
  </conditionalFormatting>
  <conditionalFormatting sqref="H73 J73 O73">
    <cfRule type="cellIs" dxfId="59" priority="12" operator="lessThan">
      <formula>0</formula>
    </cfRule>
  </conditionalFormatting>
  <conditionalFormatting sqref="H73 O73">
    <cfRule type="cellIs" dxfId="58" priority="11" operator="lessThan">
      <formula>0</formula>
    </cfRule>
  </conditionalFormatting>
  <conditionalFormatting sqref="H90 O90 H81 O81">
    <cfRule type="cellIs" dxfId="57" priority="10" operator="lessThan">
      <formula>0</formula>
    </cfRule>
  </conditionalFormatting>
  <conditionalFormatting sqref="H88:H89 J88:J89 O88:O89">
    <cfRule type="cellIs" dxfId="56" priority="9" operator="lessThan">
      <formula>0</formula>
    </cfRule>
  </conditionalFormatting>
  <conditionalFormatting sqref="H82 J82 O82">
    <cfRule type="cellIs" dxfId="55" priority="8" operator="lessThan">
      <formula>0</formula>
    </cfRule>
  </conditionalFormatting>
  <conditionalFormatting sqref="H82 O82">
    <cfRule type="cellIs" dxfId="54" priority="7" operator="lessThan">
      <formula>0</formula>
    </cfRule>
  </conditionalFormatting>
  <conditionalFormatting sqref="H91 J91 O91">
    <cfRule type="cellIs" dxfId="53" priority="6" operator="lessThan">
      <formula>0</formula>
    </cfRule>
  </conditionalFormatting>
  <conditionalFormatting sqref="H91 O91">
    <cfRule type="cellIs" dxfId="52" priority="5" operator="lessThan">
      <formula>0</formula>
    </cfRule>
  </conditionalFormatting>
  <conditionalFormatting sqref="H92 O92">
    <cfRule type="cellIs" dxfId="51" priority="4" operator="lessThan">
      <formula>0</formula>
    </cfRule>
  </conditionalFormatting>
  <conditionalFormatting sqref="H92 O92 J92">
    <cfRule type="cellIs" dxfId="50" priority="3" operator="lessThan">
      <formula>0</formula>
    </cfRule>
  </conditionalFormatting>
  <conditionalFormatting sqref="H93 O93">
    <cfRule type="cellIs" dxfId="49" priority="2" operator="lessThan">
      <formula>0</formula>
    </cfRule>
  </conditionalFormatting>
  <conditionalFormatting sqref="H93 O93 J93">
    <cfRule type="cellIs" dxfId="4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P53"/>
  <sheetViews>
    <sheetView showGridLines="0" zoomScale="90" zoomScaleNormal="90" workbookViewId="0"/>
  </sheetViews>
  <sheetFormatPr defaultRowHeight="15"/>
  <cols>
    <col min="1" max="1" width="1.140625" customWidth="1"/>
    <col min="2" max="2" width="8.140625" customWidth="1"/>
    <col min="3" max="3" width="21.5703125" customWidth="1"/>
    <col min="4" max="9" width="9" customWidth="1"/>
    <col min="10" max="12" width="10.42578125" customWidth="1"/>
    <col min="13" max="14" width="9" customWidth="1"/>
    <col min="15" max="15" width="12" customWidth="1"/>
    <col min="16" max="16" width="21.85546875" bestFit="1" customWidth="1"/>
    <col min="17" max="22" width="11.5703125" customWidth="1"/>
  </cols>
  <sheetData>
    <row r="1" spans="2:15">
      <c r="B1" t="s">
        <v>7</v>
      </c>
      <c r="F1" s="60"/>
      <c r="O1" s="136">
        <v>43502</v>
      </c>
    </row>
    <row r="2" spans="2:15" ht="14.45" customHeight="1">
      <c r="B2" s="179" t="s">
        <v>43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23"/>
    </row>
    <row r="3" spans="2:15" ht="14.45" customHeight="1">
      <c r="B3" s="186" t="s">
        <v>44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54" t="s">
        <v>42</v>
      </c>
    </row>
    <row r="4" spans="2:15" ht="14.45" customHeight="1">
      <c r="B4" s="165" t="s">
        <v>0</v>
      </c>
      <c r="C4" s="167" t="s">
        <v>1</v>
      </c>
      <c r="D4" s="169" t="s">
        <v>94</v>
      </c>
      <c r="E4" s="170"/>
      <c r="F4" s="170"/>
      <c r="G4" s="170"/>
      <c r="H4" s="171"/>
      <c r="I4" s="170" t="s">
        <v>86</v>
      </c>
      <c r="J4" s="170"/>
      <c r="K4" s="169" t="s">
        <v>95</v>
      </c>
      <c r="L4" s="170"/>
      <c r="M4" s="170"/>
      <c r="N4" s="170"/>
      <c r="O4" s="171"/>
    </row>
    <row r="5" spans="2:15" ht="14.45" customHeight="1">
      <c r="B5" s="166"/>
      <c r="C5" s="168"/>
      <c r="D5" s="181" t="s">
        <v>96</v>
      </c>
      <c r="E5" s="182"/>
      <c r="F5" s="182"/>
      <c r="G5" s="182"/>
      <c r="H5" s="183"/>
      <c r="I5" s="182" t="s">
        <v>87</v>
      </c>
      <c r="J5" s="182"/>
      <c r="K5" s="181" t="s">
        <v>97</v>
      </c>
      <c r="L5" s="182"/>
      <c r="M5" s="182"/>
      <c r="N5" s="182"/>
      <c r="O5" s="183"/>
    </row>
    <row r="6" spans="2:15" ht="14.45" customHeight="1">
      <c r="B6" s="166"/>
      <c r="C6" s="166"/>
      <c r="D6" s="161">
        <v>2019</v>
      </c>
      <c r="E6" s="162"/>
      <c r="F6" s="172">
        <v>2018</v>
      </c>
      <c r="G6" s="172"/>
      <c r="H6" s="174" t="s">
        <v>33</v>
      </c>
      <c r="I6" s="176">
        <v>2018</v>
      </c>
      <c r="J6" s="161" t="s">
        <v>98</v>
      </c>
      <c r="K6" s="161">
        <v>2019</v>
      </c>
      <c r="L6" s="162"/>
      <c r="M6" s="172">
        <v>2018</v>
      </c>
      <c r="N6" s="162"/>
      <c r="O6" s="152" t="s">
        <v>33</v>
      </c>
    </row>
    <row r="7" spans="2:15" ht="14.45" customHeight="1">
      <c r="B7" s="153" t="s">
        <v>34</v>
      </c>
      <c r="C7" s="153" t="s">
        <v>35</v>
      </c>
      <c r="D7" s="163"/>
      <c r="E7" s="164"/>
      <c r="F7" s="173"/>
      <c r="G7" s="173"/>
      <c r="H7" s="175"/>
      <c r="I7" s="177"/>
      <c r="J7" s="178"/>
      <c r="K7" s="163"/>
      <c r="L7" s="164"/>
      <c r="M7" s="173"/>
      <c r="N7" s="164"/>
      <c r="O7" s="152"/>
    </row>
    <row r="8" spans="2:15" ht="14.45" customHeight="1">
      <c r="B8" s="153"/>
      <c r="C8" s="153"/>
      <c r="D8" s="146" t="s">
        <v>36</v>
      </c>
      <c r="E8" s="142" t="s">
        <v>2</v>
      </c>
      <c r="F8" s="145" t="s">
        <v>36</v>
      </c>
      <c r="G8" s="114" t="s">
        <v>2</v>
      </c>
      <c r="H8" s="155" t="s">
        <v>37</v>
      </c>
      <c r="I8" s="115" t="s">
        <v>36</v>
      </c>
      <c r="J8" s="157" t="s">
        <v>99</v>
      </c>
      <c r="K8" s="146" t="s">
        <v>36</v>
      </c>
      <c r="L8" s="110" t="s">
        <v>2</v>
      </c>
      <c r="M8" s="145" t="s">
        <v>36</v>
      </c>
      <c r="N8" s="110" t="s">
        <v>2</v>
      </c>
      <c r="O8" s="159" t="s">
        <v>37</v>
      </c>
    </row>
    <row r="9" spans="2:15" ht="14.45" customHeight="1">
      <c r="B9" s="154"/>
      <c r="C9" s="154"/>
      <c r="D9" s="143" t="s">
        <v>38</v>
      </c>
      <c r="E9" s="144" t="s">
        <v>39</v>
      </c>
      <c r="F9" s="108" t="s">
        <v>38</v>
      </c>
      <c r="G9" s="109" t="s">
        <v>39</v>
      </c>
      <c r="H9" s="156"/>
      <c r="I9" s="116" t="s">
        <v>38</v>
      </c>
      <c r="J9" s="158"/>
      <c r="K9" s="143" t="s">
        <v>38</v>
      </c>
      <c r="L9" s="144" t="s">
        <v>39</v>
      </c>
      <c r="M9" s="108" t="s">
        <v>38</v>
      </c>
      <c r="N9" s="144" t="s">
        <v>39</v>
      </c>
      <c r="O9" s="160"/>
    </row>
    <row r="10" spans="2:15" ht="14.45" customHeight="1">
      <c r="B10" s="86">
        <v>1</v>
      </c>
      <c r="C10" s="117" t="s">
        <v>17</v>
      </c>
      <c r="D10" s="98">
        <v>821</v>
      </c>
      <c r="E10" s="120">
        <v>0.15184020713889404</v>
      </c>
      <c r="F10" s="98">
        <v>857</v>
      </c>
      <c r="G10" s="122">
        <v>0.17285195643404599</v>
      </c>
      <c r="H10" s="112">
        <v>-4.200700116686118E-2</v>
      </c>
      <c r="I10" s="102">
        <v>1073</v>
      </c>
      <c r="J10" s="111">
        <v>-0.23485554520037277</v>
      </c>
      <c r="K10" s="98">
        <v>821</v>
      </c>
      <c r="L10" s="120">
        <v>0.15184020713889404</v>
      </c>
      <c r="M10" s="98">
        <v>857</v>
      </c>
      <c r="N10" s="122">
        <v>0.17285195643404599</v>
      </c>
      <c r="O10" s="112">
        <v>-4.200700116686118E-2</v>
      </c>
    </row>
    <row r="11" spans="2:15" ht="14.45" customHeight="1">
      <c r="B11" s="107">
        <v>2</v>
      </c>
      <c r="C11" s="118" t="s">
        <v>20</v>
      </c>
      <c r="D11" s="124">
        <v>725</v>
      </c>
      <c r="E11" s="121">
        <v>0.13408544479378584</v>
      </c>
      <c r="F11" s="124">
        <v>605</v>
      </c>
      <c r="G11" s="123">
        <v>0.12202501008471157</v>
      </c>
      <c r="H11" s="113">
        <v>0.19834710743801653</v>
      </c>
      <c r="I11" s="125">
        <v>859</v>
      </c>
      <c r="J11" s="106">
        <v>-0.15599534342258436</v>
      </c>
      <c r="K11" s="124">
        <v>725</v>
      </c>
      <c r="L11" s="121">
        <v>0.13408544479378584</v>
      </c>
      <c r="M11" s="124">
        <v>605</v>
      </c>
      <c r="N11" s="123">
        <v>0.12202501008471157</v>
      </c>
      <c r="O11" s="113">
        <v>0.19834710743801653</v>
      </c>
    </row>
    <row r="12" spans="2:15" ht="14.45" customHeight="1">
      <c r="B12" s="107">
        <v>3</v>
      </c>
      <c r="C12" s="118" t="s">
        <v>15</v>
      </c>
      <c r="D12" s="124">
        <v>690</v>
      </c>
      <c r="E12" s="121">
        <v>0.12761235435546514</v>
      </c>
      <c r="F12" s="124">
        <v>651</v>
      </c>
      <c r="G12" s="123">
        <v>0.13130294473578055</v>
      </c>
      <c r="H12" s="113">
        <v>5.9907834101382562E-2</v>
      </c>
      <c r="I12" s="125">
        <v>909</v>
      </c>
      <c r="J12" s="106">
        <v>-0.24092409240924095</v>
      </c>
      <c r="K12" s="124">
        <v>690</v>
      </c>
      <c r="L12" s="121">
        <v>0.12761235435546514</v>
      </c>
      <c r="M12" s="124">
        <v>651</v>
      </c>
      <c r="N12" s="123">
        <v>0.13130294473578055</v>
      </c>
      <c r="O12" s="113">
        <v>5.9907834101382562E-2</v>
      </c>
    </row>
    <row r="13" spans="2:15" ht="14.45" customHeight="1">
      <c r="B13" s="107">
        <v>4</v>
      </c>
      <c r="C13" s="118" t="s">
        <v>21</v>
      </c>
      <c r="D13" s="124">
        <v>635</v>
      </c>
      <c r="E13" s="121">
        <v>0.1174403550952469</v>
      </c>
      <c r="F13" s="124">
        <v>435</v>
      </c>
      <c r="G13" s="123">
        <v>8.7736990722065353E-2</v>
      </c>
      <c r="H13" s="113">
        <v>0.45977011494252884</v>
      </c>
      <c r="I13" s="125">
        <v>789</v>
      </c>
      <c r="J13" s="106">
        <v>-0.1951837769328264</v>
      </c>
      <c r="K13" s="124">
        <v>635</v>
      </c>
      <c r="L13" s="121">
        <v>0.1174403550952469</v>
      </c>
      <c r="M13" s="124">
        <v>435</v>
      </c>
      <c r="N13" s="123">
        <v>8.7736990722065353E-2</v>
      </c>
      <c r="O13" s="113">
        <v>0.45977011494252884</v>
      </c>
    </row>
    <row r="14" spans="2:15" ht="14.45" customHeight="1">
      <c r="B14" s="43">
        <v>5</v>
      </c>
      <c r="C14" s="119" t="s">
        <v>13</v>
      </c>
      <c r="D14" s="99">
        <v>482</v>
      </c>
      <c r="E14" s="96">
        <v>8.9143702607730718E-2</v>
      </c>
      <c r="F14" s="99">
        <v>445</v>
      </c>
      <c r="G14" s="16">
        <v>8.9753933037515124E-2</v>
      </c>
      <c r="H14" s="88">
        <v>8.3146067415730274E-2</v>
      </c>
      <c r="I14" s="57">
        <v>653</v>
      </c>
      <c r="J14" s="87">
        <v>-0.26186830015313933</v>
      </c>
      <c r="K14" s="99">
        <v>482</v>
      </c>
      <c r="L14" s="96">
        <v>8.9143702607730718E-2</v>
      </c>
      <c r="M14" s="99">
        <v>445</v>
      </c>
      <c r="N14" s="16">
        <v>8.9753933037515124E-2</v>
      </c>
      <c r="O14" s="88">
        <v>8.3146067415730274E-2</v>
      </c>
    </row>
    <row r="15" spans="2:15" ht="14.45" customHeight="1">
      <c r="B15" s="86">
        <v>6</v>
      </c>
      <c r="C15" s="117" t="s">
        <v>19</v>
      </c>
      <c r="D15" s="98">
        <v>453</v>
      </c>
      <c r="E15" s="120">
        <v>8.3780284815979281E-2</v>
      </c>
      <c r="F15" s="98">
        <v>576</v>
      </c>
      <c r="G15" s="122">
        <v>0.11617587736990723</v>
      </c>
      <c r="H15" s="112">
        <v>-0.21354166666666663</v>
      </c>
      <c r="I15" s="102">
        <v>558</v>
      </c>
      <c r="J15" s="111">
        <v>-0.18817204301075274</v>
      </c>
      <c r="K15" s="98">
        <v>453</v>
      </c>
      <c r="L15" s="120">
        <v>8.3780284815979281E-2</v>
      </c>
      <c r="M15" s="98">
        <v>576</v>
      </c>
      <c r="N15" s="122">
        <v>0.11617587736990723</v>
      </c>
      <c r="O15" s="112">
        <v>-0.21354166666666663</v>
      </c>
    </row>
    <row r="16" spans="2:15" ht="14.45" customHeight="1">
      <c r="B16" s="107">
        <v>7</v>
      </c>
      <c r="C16" s="118" t="s">
        <v>22</v>
      </c>
      <c r="D16" s="124">
        <v>330</v>
      </c>
      <c r="E16" s="121">
        <v>6.1031995561309414E-2</v>
      </c>
      <c r="F16" s="124">
        <v>213</v>
      </c>
      <c r="G16" s="123">
        <v>4.2960871319080274E-2</v>
      </c>
      <c r="H16" s="113">
        <v>0.54929577464788726</v>
      </c>
      <c r="I16" s="125">
        <v>337</v>
      </c>
      <c r="J16" s="106">
        <v>-2.0771513353115778E-2</v>
      </c>
      <c r="K16" s="124">
        <v>330</v>
      </c>
      <c r="L16" s="121">
        <v>6.1031995561309414E-2</v>
      </c>
      <c r="M16" s="124">
        <v>213</v>
      </c>
      <c r="N16" s="123">
        <v>4.2960871319080274E-2</v>
      </c>
      <c r="O16" s="113">
        <v>0.54929577464788726</v>
      </c>
    </row>
    <row r="17" spans="2:16" ht="14.45" customHeight="1">
      <c r="B17" s="107">
        <v>8</v>
      </c>
      <c r="C17" s="118" t="s">
        <v>18</v>
      </c>
      <c r="D17" s="124">
        <v>324</v>
      </c>
      <c r="E17" s="121">
        <v>5.9922322914740152E-2</v>
      </c>
      <c r="F17" s="124">
        <v>300</v>
      </c>
      <c r="G17" s="123">
        <v>6.0508269463493344E-2</v>
      </c>
      <c r="H17" s="113">
        <v>8.0000000000000071E-2</v>
      </c>
      <c r="I17" s="125">
        <v>404</v>
      </c>
      <c r="J17" s="106">
        <v>-0.19801980198019797</v>
      </c>
      <c r="K17" s="124">
        <v>324</v>
      </c>
      <c r="L17" s="121">
        <v>5.9922322914740152E-2</v>
      </c>
      <c r="M17" s="124">
        <v>300</v>
      </c>
      <c r="N17" s="123">
        <v>6.0508269463493344E-2</v>
      </c>
      <c r="O17" s="113">
        <v>8.0000000000000071E-2</v>
      </c>
    </row>
    <row r="18" spans="2:16" ht="14.45" customHeight="1">
      <c r="B18" s="107">
        <v>9</v>
      </c>
      <c r="C18" s="118" t="s">
        <v>16</v>
      </c>
      <c r="D18" s="124">
        <v>298</v>
      </c>
      <c r="E18" s="121">
        <v>5.5113741446273352E-2</v>
      </c>
      <c r="F18" s="124">
        <v>335</v>
      </c>
      <c r="G18" s="123">
        <v>6.7567567567567571E-2</v>
      </c>
      <c r="H18" s="113">
        <v>-0.11044776119402988</v>
      </c>
      <c r="I18" s="125">
        <v>665</v>
      </c>
      <c r="J18" s="106">
        <v>-0.5518796992481203</v>
      </c>
      <c r="K18" s="124">
        <v>298</v>
      </c>
      <c r="L18" s="121">
        <v>5.5113741446273352E-2</v>
      </c>
      <c r="M18" s="124">
        <v>335</v>
      </c>
      <c r="N18" s="123">
        <v>6.7567567567567571E-2</v>
      </c>
      <c r="O18" s="113">
        <v>-0.11044776119402988</v>
      </c>
    </row>
    <row r="19" spans="2:16" ht="14.45" customHeight="1">
      <c r="B19" s="43">
        <v>10</v>
      </c>
      <c r="C19" s="119" t="s">
        <v>54</v>
      </c>
      <c r="D19" s="99">
        <v>191</v>
      </c>
      <c r="E19" s="96">
        <v>3.532457924912151E-2</v>
      </c>
      <c r="F19" s="99">
        <v>168</v>
      </c>
      <c r="G19" s="16">
        <v>3.3884630899556276E-2</v>
      </c>
      <c r="H19" s="88">
        <v>0.13690476190476186</v>
      </c>
      <c r="I19" s="57">
        <v>221</v>
      </c>
      <c r="J19" s="87">
        <v>-0.13574660633484159</v>
      </c>
      <c r="K19" s="99">
        <v>191</v>
      </c>
      <c r="L19" s="96">
        <v>3.532457924912151E-2</v>
      </c>
      <c r="M19" s="99">
        <v>168</v>
      </c>
      <c r="N19" s="16">
        <v>3.3884630899556276E-2</v>
      </c>
      <c r="O19" s="88">
        <v>0.13690476190476186</v>
      </c>
    </row>
    <row r="20" spans="2:16" ht="14.45" customHeight="1">
      <c r="B20" s="86">
        <v>11</v>
      </c>
      <c r="C20" s="117" t="s">
        <v>47</v>
      </c>
      <c r="D20" s="98">
        <v>179</v>
      </c>
      <c r="E20" s="120">
        <v>3.3105233955982985E-2</v>
      </c>
      <c r="F20" s="98">
        <v>116</v>
      </c>
      <c r="G20" s="122">
        <v>2.3396530859217425E-2</v>
      </c>
      <c r="H20" s="112">
        <v>0.5431034482758621</v>
      </c>
      <c r="I20" s="102">
        <v>234</v>
      </c>
      <c r="J20" s="111">
        <v>-0.2350427350427351</v>
      </c>
      <c r="K20" s="98">
        <v>179</v>
      </c>
      <c r="L20" s="120">
        <v>3.3105233955982985E-2</v>
      </c>
      <c r="M20" s="98">
        <v>116</v>
      </c>
      <c r="N20" s="122">
        <v>2.3396530859217425E-2</v>
      </c>
      <c r="O20" s="112">
        <v>0.5431034482758621</v>
      </c>
    </row>
    <row r="21" spans="2:16" ht="14.45" customHeight="1">
      <c r="B21" s="107">
        <v>12</v>
      </c>
      <c r="C21" s="118" t="s">
        <v>23</v>
      </c>
      <c r="D21" s="124">
        <v>71</v>
      </c>
      <c r="E21" s="121">
        <v>1.3131126317736268E-2</v>
      </c>
      <c r="F21" s="124">
        <v>90</v>
      </c>
      <c r="G21" s="123">
        <v>1.8152480839048003E-2</v>
      </c>
      <c r="H21" s="113">
        <v>-0.21111111111111114</v>
      </c>
      <c r="I21" s="125">
        <v>12</v>
      </c>
      <c r="J21" s="106">
        <v>4.916666666666667</v>
      </c>
      <c r="K21" s="124">
        <v>71</v>
      </c>
      <c r="L21" s="121">
        <v>1.3131126317736268E-2</v>
      </c>
      <c r="M21" s="124">
        <v>90</v>
      </c>
      <c r="N21" s="123">
        <v>1.8152480839048003E-2</v>
      </c>
      <c r="O21" s="113">
        <v>-0.21111111111111114</v>
      </c>
    </row>
    <row r="22" spans="2:16" ht="14.45" customHeight="1">
      <c r="B22" s="107">
        <v>13</v>
      </c>
      <c r="C22" s="118" t="s">
        <v>101</v>
      </c>
      <c r="D22" s="124">
        <v>48</v>
      </c>
      <c r="E22" s="121">
        <v>8.8773811725540962E-3</v>
      </c>
      <c r="F22" s="124">
        <v>22</v>
      </c>
      <c r="G22" s="123">
        <v>4.4372730939895117E-3</v>
      </c>
      <c r="H22" s="113">
        <v>1.1818181818181817</v>
      </c>
      <c r="I22" s="125">
        <v>41</v>
      </c>
      <c r="J22" s="106">
        <v>0.1707317073170731</v>
      </c>
      <c r="K22" s="124">
        <v>48</v>
      </c>
      <c r="L22" s="121">
        <v>8.8773811725540962E-3</v>
      </c>
      <c r="M22" s="124">
        <v>22</v>
      </c>
      <c r="N22" s="123">
        <v>4.4372730939895117E-3</v>
      </c>
      <c r="O22" s="113">
        <v>1.1818181818181817</v>
      </c>
    </row>
    <row r="23" spans="2:16" ht="14.45" customHeight="1">
      <c r="B23" s="107">
        <v>14</v>
      </c>
      <c r="C23" s="118" t="s">
        <v>4</v>
      </c>
      <c r="D23" s="124">
        <v>43</v>
      </c>
      <c r="E23" s="121">
        <v>7.9526539670797119E-3</v>
      </c>
      <c r="F23" s="124">
        <v>23</v>
      </c>
      <c r="G23" s="123">
        <v>4.6389673255344899E-3</v>
      </c>
      <c r="H23" s="113">
        <v>0.86956521739130443</v>
      </c>
      <c r="I23" s="125">
        <v>35</v>
      </c>
      <c r="J23" s="106">
        <v>0.22857142857142865</v>
      </c>
      <c r="K23" s="124">
        <v>43</v>
      </c>
      <c r="L23" s="121">
        <v>7.9526539670797119E-3</v>
      </c>
      <c r="M23" s="124">
        <v>23</v>
      </c>
      <c r="N23" s="123">
        <v>4.6389673255344899E-3</v>
      </c>
      <c r="O23" s="113">
        <v>0.86956521739130443</v>
      </c>
      <c r="P23" s="42"/>
    </row>
    <row r="24" spans="2:16" ht="14.45" customHeight="1">
      <c r="B24" s="43">
        <v>15</v>
      </c>
      <c r="C24" s="119" t="s">
        <v>61</v>
      </c>
      <c r="D24" s="99">
        <v>39</v>
      </c>
      <c r="E24" s="96">
        <v>7.2128722027002034E-3</v>
      </c>
      <c r="F24" s="99">
        <v>62</v>
      </c>
      <c r="G24" s="16">
        <v>1.2505042355788625E-2</v>
      </c>
      <c r="H24" s="88">
        <v>-0.37096774193548387</v>
      </c>
      <c r="I24" s="57">
        <v>59</v>
      </c>
      <c r="J24" s="87">
        <v>-0.33898305084745761</v>
      </c>
      <c r="K24" s="99">
        <v>39</v>
      </c>
      <c r="L24" s="96">
        <v>7.2128722027002034E-3</v>
      </c>
      <c r="M24" s="99">
        <v>62</v>
      </c>
      <c r="N24" s="16">
        <v>1.2505042355788625E-2</v>
      </c>
      <c r="O24" s="88">
        <v>-0.37096774193548387</v>
      </c>
    </row>
    <row r="25" spans="2:16" ht="14.45" customHeight="1">
      <c r="B25" s="150" t="s">
        <v>60</v>
      </c>
      <c r="C25" s="151"/>
      <c r="D25" s="45">
        <f>SUM(D10:D24)</f>
        <v>5329</v>
      </c>
      <c r="E25" s="46">
        <f>D25/D27</f>
        <v>0.98557425559459955</v>
      </c>
      <c r="F25" s="45">
        <f>SUM(F10:F24)</f>
        <v>4898</v>
      </c>
      <c r="G25" s="46">
        <f>F25/F27</f>
        <v>0.98789834610730132</v>
      </c>
      <c r="H25" s="50">
        <f>D25/F25-1</f>
        <v>8.7995100040832996E-2</v>
      </c>
      <c r="I25" s="45">
        <f>SUM(I10:I24)</f>
        <v>6849</v>
      </c>
      <c r="J25" s="46">
        <f>D25/I25-1</f>
        <v>-0.22193020878960434</v>
      </c>
      <c r="K25" s="45">
        <f>SUM(K10:K24)</f>
        <v>5329</v>
      </c>
      <c r="L25" s="46">
        <f>K25/K27</f>
        <v>0.98557425559459955</v>
      </c>
      <c r="M25" s="45">
        <f>SUM(M10:M24)</f>
        <v>4898</v>
      </c>
      <c r="N25" s="46">
        <f>M25/M27</f>
        <v>0.98789834610730132</v>
      </c>
      <c r="O25" s="50">
        <f>K25/M25-1</f>
        <v>8.7995100040832996E-2</v>
      </c>
    </row>
    <row r="26" spans="2:16">
      <c r="B26" s="150" t="s">
        <v>40</v>
      </c>
      <c r="C26" s="151"/>
      <c r="D26" s="45">
        <v>0</v>
      </c>
      <c r="E26" s="46">
        <v>0</v>
      </c>
      <c r="F26" s="45">
        <v>9</v>
      </c>
      <c r="G26" s="47">
        <v>1.8152480839048004E-3</v>
      </c>
      <c r="H26" s="50">
        <v>-1</v>
      </c>
      <c r="I26" s="45">
        <v>9</v>
      </c>
      <c r="J26" s="48">
        <v>-1</v>
      </c>
      <c r="K26" s="45">
        <v>0</v>
      </c>
      <c r="L26" s="46">
        <v>0</v>
      </c>
      <c r="M26" s="45">
        <v>9</v>
      </c>
      <c r="N26" s="46">
        <v>1.8152480839048004E-3</v>
      </c>
      <c r="O26" s="50">
        <v>-1</v>
      </c>
    </row>
    <row r="27" spans="2:16">
      <c r="B27" s="89"/>
      <c r="C27" s="90" t="s">
        <v>41</v>
      </c>
      <c r="D27" s="101">
        <v>5407</v>
      </c>
      <c r="E27" s="91">
        <v>1</v>
      </c>
      <c r="F27" s="101">
        <v>4958</v>
      </c>
      <c r="G27" s="92">
        <v>0.99999999999999967</v>
      </c>
      <c r="H27" s="93">
        <v>9.0560709963695141E-2</v>
      </c>
      <c r="I27" s="103">
        <v>7007</v>
      </c>
      <c r="J27" s="94">
        <v>-0.22834308548594262</v>
      </c>
      <c r="K27" s="101">
        <v>5407</v>
      </c>
      <c r="L27" s="91">
        <v>1</v>
      </c>
      <c r="M27" s="101">
        <v>4958</v>
      </c>
      <c r="N27" s="92">
        <v>0.99999999999999967</v>
      </c>
      <c r="O27" s="93">
        <v>9.0560709963695141E-2</v>
      </c>
      <c r="P27" s="42"/>
    </row>
    <row r="28" spans="2:16">
      <c r="B28" t="s">
        <v>65</v>
      </c>
    </row>
    <row r="29" spans="2:16">
      <c r="B29" s="22" t="s">
        <v>66</v>
      </c>
      <c r="C29" s="56"/>
      <c r="D29" s="56"/>
      <c r="E29" s="56"/>
      <c r="F29" s="56"/>
      <c r="G29" s="56"/>
      <c r="H29" s="56"/>
      <c r="I29" s="56"/>
      <c r="J29" s="56"/>
    </row>
    <row r="30" spans="2:16">
      <c r="B30" s="56"/>
      <c r="C30" s="56"/>
      <c r="D30" s="56"/>
      <c r="E30" s="56"/>
      <c r="F30" s="56"/>
      <c r="G30" s="56"/>
      <c r="H30" s="56"/>
      <c r="I30" s="56"/>
      <c r="J30" s="56"/>
    </row>
    <row r="32" spans="2:16">
      <c r="B32" s="194" t="s">
        <v>88</v>
      </c>
      <c r="C32" s="194"/>
      <c r="D32" s="194"/>
      <c r="E32" s="194"/>
      <c r="F32" s="194"/>
      <c r="G32" s="194"/>
      <c r="H32" s="194"/>
      <c r="I32" s="194"/>
      <c r="J32" s="194"/>
      <c r="K32" s="194"/>
      <c r="L32" s="194"/>
    </row>
    <row r="33" spans="2:12">
      <c r="B33" s="191" t="s">
        <v>89</v>
      </c>
      <c r="C33" s="191"/>
      <c r="D33" s="191"/>
      <c r="E33" s="191"/>
      <c r="F33" s="191"/>
      <c r="G33" s="191"/>
      <c r="H33" s="191"/>
      <c r="I33" s="191"/>
      <c r="J33" s="191"/>
      <c r="K33" s="191"/>
      <c r="L33" s="191"/>
    </row>
    <row r="34" spans="2:12" ht="25.5">
      <c r="B34" s="62"/>
      <c r="C34" s="62"/>
      <c r="D34" s="62"/>
      <c r="E34" s="62"/>
      <c r="F34" s="62"/>
      <c r="G34" s="62"/>
      <c r="H34" s="62"/>
      <c r="I34" s="62"/>
      <c r="J34" s="62"/>
      <c r="K34" s="41"/>
      <c r="L34" s="85" t="s">
        <v>48</v>
      </c>
    </row>
    <row r="35" spans="2:12">
      <c r="B35" s="165" t="s">
        <v>0</v>
      </c>
      <c r="C35" s="165" t="s">
        <v>71</v>
      </c>
      <c r="D35" s="169" t="s">
        <v>94</v>
      </c>
      <c r="E35" s="170"/>
      <c r="F35" s="170"/>
      <c r="G35" s="170"/>
      <c r="H35" s="170"/>
      <c r="I35" s="171"/>
      <c r="J35" s="169" t="s">
        <v>86</v>
      </c>
      <c r="K35" s="170"/>
      <c r="L35" s="171"/>
    </row>
    <row r="36" spans="2:12">
      <c r="B36" s="166"/>
      <c r="C36" s="166"/>
      <c r="D36" s="181" t="s">
        <v>96</v>
      </c>
      <c r="E36" s="182"/>
      <c r="F36" s="182"/>
      <c r="G36" s="182"/>
      <c r="H36" s="182"/>
      <c r="I36" s="183"/>
      <c r="J36" s="181" t="s">
        <v>87</v>
      </c>
      <c r="K36" s="182"/>
      <c r="L36" s="183"/>
    </row>
    <row r="37" spans="2:12" ht="14.45" customHeight="1">
      <c r="B37" s="166"/>
      <c r="C37" s="166"/>
      <c r="D37" s="161">
        <v>2019</v>
      </c>
      <c r="E37" s="162"/>
      <c r="F37" s="172">
        <v>2018</v>
      </c>
      <c r="G37" s="162"/>
      <c r="H37" s="174" t="s">
        <v>33</v>
      </c>
      <c r="I37" s="195" t="s">
        <v>72</v>
      </c>
      <c r="J37" s="190">
        <v>2018</v>
      </c>
      <c r="K37" s="196" t="s">
        <v>98</v>
      </c>
      <c r="L37" s="195" t="s">
        <v>102</v>
      </c>
    </row>
    <row r="38" spans="2:12">
      <c r="B38" s="153" t="s">
        <v>34</v>
      </c>
      <c r="C38" s="153" t="s">
        <v>71</v>
      </c>
      <c r="D38" s="163"/>
      <c r="E38" s="164"/>
      <c r="F38" s="173"/>
      <c r="G38" s="164"/>
      <c r="H38" s="175"/>
      <c r="I38" s="196"/>
      <c r="J38" s="190"/>
      <c r="K38" s="196"/>
      <c r="L38" s="196"/>
    </row>
    <row r="39" spans="2:12" ht="14.45" customHeight="1">
      <c r="B39" s="153"/>
      <c r="C39" s="153"/>
      <c r="D39" s="146" t="s">
        <v>36</v>
      </c>
      <c r="E39" s="63" t="s">
        <v>2</v>
      </c>
      <c r="F39" s="146" t="s">
        <v>36</v>
      </c>
      <c r="G39" s="63" t="s">
        <v>2</v>
      </c>
      <c r="H39" s="155" t="s">
        <v>37</v>
      </c>
      <c r="I39" s="155" t="s">
        <v>73</v>
      </c>
      <c r="J39" s="64" t="s">
        <v>36</v>
      </c>
      <c r="K39" s="188" t="s">
        <v>99</v>
      </c>
      <c r="L39" s="188" t="s">
        <v>103</v>
      </c>
    </row>
    <row r="40" spans="2:12" ht="15" customHeight="1">
      <c r="B40" s="154"/>
      <c r="C40" s="154"/>
      <c r="D40" s="143" t="s">
        <v>38</v>
      </c>
      <c r="E40" s="109" t="s">
        <v>39</v>
      </c>
      <c r="F40" s="143" t="s">
        <v>38</v>
      </c>
      <c r="G40" s="109" t="s">
        <v>39</v>
      </c>
      <c r="H40" s="187"/>
      <c r="I40" s="187"/>
      <c r="J40" s="143" t="s">
        <v>38</v>
      </c>
      <c r="K40" s="189"/>
      <c r="L40" s="189"/>
    </row>
    <row r="41" spans="2:12">
      <c r="B41" s="86">
        <v>1</v>
      </c>
      <c r="C41" s="10" t="s">
        <v>74</v>
      </c>
      <c r="D41" s="98">
        <v>582</v>
      </c>
      <c r="E41" s="111">
        <v>0.10763824671721842</v>
      </c>
      <c r="F41" s="98">
        <v>549</v>
      </c>
      <c r="G41" s="111">
        <v>0.11073013311819283</v>
      </c>
      <c r="H41" s="65">
        <v>6.0109289617486406E-2</v>
      </c>
      <c r="I41" s="66">
        <v>0</v>
      </c>
      <c r="J41" s="98">
        <v>744</v>
      </c>
      <c r="K41" s="67">
        <v>-0.217741935483871</v>
      </c>
      <c r="L41" s="68">
        <v>0</v>
      </c>
    </row>
    <row r="42" spans="2:12">
      <c r="B42" s="13">
        <v>2</v>
      </c>
      <c r="C42" s="11" t="s">
        <v>75</v>
      </c>
      <c r="D42" s="124">
        <v>444</v>
      </c>
      <c r="E42" s="106">
        <v>8.2115775846125394E-2</v>
      </c>
      <c r="F42" s="124">
        <v>536</v>
      </c>
      <c r="G42" s="106">
        <v>0.10810810810810811</v>
      </c>
      <c r="H42" s="69">
        <v>-0.17164179104477617</v>
      </c>
      <c r="I42" s="70">
        <v>0</v>
      </c>
      <c r="J42" s="124">
        <v>527</v>
      </c>
      <c r="K42" s="71">
        <v>-0.1574952561669829</v>
      </c>
      <c r="L42" s="72">
        <v>1</v>
      </c>
    </row>
    <row r="43" spans="2:12">
      <c r="B43" s="13">
        <v>3</v>
      </c>
      <c r="C43" s="11" t="s">
        <v>77</v>
      </c>
      <c r="D43" s="124">
        <v>378</v>
      </c>
      <c r="E43" s="106">
        <v>6.9909376733863507E-2</v>
      </c>
      <c r="F43" s="124">
        <v>347</v>
      </c>
      <c r="G43" s="106">
        <v>6.9987898346107302E-2</v>
      </c>
      <c r="H43" s="69">
        <v>8.9337175792507217E-2</v>
      </c>
      <c r="I43" s="70">
        <v>0</v>
      </c>
      <c r="J43" s="124">
        <v>488</v>
      </c>
      <c r="K43" s="71">
        <v>-0.22540983606557374</v>
      </c>
      <c r="L43" s="72">
        <v>1</v>
      </c>
    </row>
    <row r="44" spans="2:12">
      <c r="B44" s="13">
        <v>4</v>
      </c>
      <c r="C44" s="11" t="s">
        <v>79</v>
      </c>
      <c r="D44" s="124">
        <v>311</v>
      </c>
      <c r="E44" s="106">
        <v>5.7518032180506752E-2</v>
      </c>
      <c r="F44" s="124">
        <v>172</v>
      </c>
      <c r="G44" s="106">
        <v>3.4691407825736181E-2</v>
      </c>
      <c r="H44" s="69">
        <v>0.80813953488372103</v>
      </c>
      <c r="I44" s="70">
        <v>5</v>
      </c>
      <c r="J44" s="124">
        <v>354</v>
      </c>
      <c r="K44" s="71">
        <v>-0.12146892655367236</v>
      </c>
      <c r="L44" s="72">
        <v>1</v>
      </c>
    </row>
    <row r="45" spans="2:12">
      <c r="B45" s="13">
        <v>5</v>
      </c>
      <c r="C45" s="14" t="s">
        <v>76</v>
      </c>
      <c r="D45" s="99">
        <v>298</v>
      </c>
      <c r="E45" s="87">
        <v>5.5113741446273352E-2</v>
      </c>
      <c r="F45" s="99">
        <v>335</v>
      </c>
      <c r="G45" s="87">
        <v>6.7567567567567571E-2</v>
      </c>
      <c r="H45" s="73">
        <v>-0.11044776119402988</v>
      </c>
      <c r="I45" s="74">
        <v>-1</v>
      </c>
      <c r="J45" s="99">
        <v>665</v>
      </c>
      <c r="K45" s="51">
        <v>-0.5518796992481203</v>
      </c>
      <c r="L45" s="75">
        <v>-3</v>
      </c>
    </row>
    <row r="46" spans="2:12">
      <c r="B46" s="76">
        <v>6</v>
      </c>
      <c r="C46" s="10" t="s">
        <v>82</v>
      </c>
      <c r="D46" s="98">
        <v>264</v>
      </c>
      <c r="E46" s="111">
        <v>4.8825596449047534E-2</v>
      </c>
      <c r="F46" s="98">
        <v>150</v>
      </c>
      <c r="G46" s="111">
        <v>3.0254134731746672E-2</v>
      </c>
      <c r="H46" s="65">
        <v>0.76</v>
      </c>
      <c r="I46" s="66">
        <v>5</v>
      </c>
      <c r="J46" s="98">
        <v>270</v>
      </c>
      <c r="K46" s="67">
        <v>-2.2222222222222254E-2</v>
      </c>
      <c r="L46" s="68">
        <v>2</v>
      </c>
    </row>
    <row r="47" spans="2:12">
      <c r="B47" s="13">
        <v>7</v>
      </c>
      <c r="C47" s="11" t="s">
        <v>78</v>
      </c>
      <c r="D47" s="124">
        <v>240</v>
      </c>
      <c r="E47" s="106">
        <v>4.4386905862770484E-2</v>
      </c>
      <c r="F47" s="124">
        <v>263</v>
      </c>
      <c r="G47" s="106">
        <v>5.3045582896329165E-2</v>
      </c>
      <c r="H47" s="69">
        <v>-8.7452471482889704E-2</v>
      </c>
      <c r="I47" s="70">
        <v>-1</v>
      </c>
      <c r="J47" s="124">
        <v>311</v>
      </c>
      <c r="K47" s="71">
        <v>-0.22829581993569137</v>
      </c>
      <c r="L47" s="72">
        <v>0</v>
      </c>
    </row>
    <row r="48" spans="2:12">
      <c r="B48" s="13">
        <v>8</v>
      </c>
      <c r="C48" s="11" t="s">
        <v>104</v>
      </c>
      <c r="D48" s="124">
        <v>218</v>
      </c>
      <c r="E48" s="106">
        <v>4.0318106158683191E-2</v>
      </c>
      <c r="F48" s="124">
        <v>149</v>
      </c>
      <c r="G48" s="106">
        <v>3.0052440500201696E-2</v>
      </c>
      <c r="H48" s="69">
        <v>0.46308724832214776</v>
      </c>
      <c r="I48" s="70">
        <v>4</v>
      </c>
      <c r="J48" s="124">
        <v>155</v>
      </c>
      <c r="K48" s="71">
        <v>0.40645161290322585</v>
      </c>
      <c r="L48" s="72">
        <v>8</v>
      </c>
    </row>
    <row r="49" spans="2:12">
      <c r="B49" s="13">
        <v>9</v>
      </c>
      <c r="C49" s="11" t="s">
        <v>80</v>
      </c>
      <c r="D49" s="124">
        <v>199</v>
      </c>
      <c r="E49" s="106">
        <v>3.6804142777880522E-2</v>
      </c>
      <c r="F49" s="124">
        <v>179</v>
      </c>
      <c r="G49" s="106">
        <v>3.6103267446551027E-2</v>
      </c>
      <c r="H49" s="69">
        <v>0.1117318435754191</v>
      </c>
      <c r="I49" s="70">
        <v>-1</v>
      </c>
      <c r="J49" s="124">
        <v>312</v>
      </c>
      <c r="K49" s="71">
        <v>-0.36217948717948723</v>
      </c>
      <c r="L49" s="72">
        <v>-3</v>
      </c>
    </row>
    <row r="50" spans="2:12">
      <c r="B50" s="37">
        <v>10</v>
      </c>
      <c r="C50" s="14" t="s">
        <v>81</v>
      </c>
      <c r="D50" s="99">
        <v>179</v>
      </c>
      <c r="E50" s="87">
        <v>3.3105233955982985E-2</v>
      </c>
      <c r="F50" s="99">
        <v>115</v>
      </c>
      <c r="G50" s="87">
        <v>2.3194836627672449E-2</v>
      </c>
      <c r="H50" s="73">
        <v>0.55652173913043468</v>
      </c>
      <c r="I50" s="74">
        <v>4</v>
      </c>
      <c r="J50" s="99">
        <v>234</v>
      </c>
      <c r="K50" s="51">
        <v>-0.2350427350427351</v>
      </c>
      <c r="L50" s="75">
        <v>-1</v>
      </c>
    </row>
    <row r="51" spans="2:12">
      <c r="B51" s="150" t="s">
        <v>83</v>
      </c>
      <c r="C51" s="151"/>
      <c r="D51" s="100">
        <f>SUM(D41:D50)</f>
        <v>3113</v>
      </c>
      <c r="E51" s="47">
        <f>D51/D53</f>
        <v>0.57573515812835219</v>
      </c>
      <c r="F51" s="100">
        <f>SUM(F41:F50)</f>
        <v>2795</v>
      </c>
      <c r="G51" s="47">
        <f>F51/F53</f>
        <v>0.56373537716821298</v>
      </c>
      <c r="H51" s="77">
        <f>D51/F51-1</f>
        <v>0.11377459749552776</v>
      </c>
      <c r="I51" s="78"/>
      <c r="J51" s="100">
        <f>SUM(J41:J50)</f>
        <v>4060</v>
      </c>
      <c r="K51" s="49">
        <f>E51/J51-1</f>
        <v>-0.99985819331080583</v>
      </c>
      <c r="L51" s="79"/>
    </row>
    <row r="52" spans="2:12">
      <c r="B52" s="150" t="s">
        <v>40</v>
      </c>
      <c r="C52" s="151"/>
      <c r="D52" s="100">
        <f>D53-D51</f>
        <v>2294</v>
      </c>
      <c r="E52" s="47">
        <f>D52/D53</f>
        <v>0.42426484187164787</v>
      </c>
      <c r="F52" s="100">
        <f>F53-F51</f>
        <v>2163</v>
      </c>
      <c r="G52" s="47">
        <f>F52/F53</f>
        <v>0.43626462283178702</v>
      </c>
      <c r="H52" s="77">
        <f>D52/F52-1</f>
        <v>6.0564031437817745E-2</v>
      </c>
      <c r="I52" s="45"/>
      <c r="J52" s="100">
        <f>J53-SUM(J41:J50)</f>
        <v>2947</v>
      </c>
      <c r="K52" s="49">
        <f>E52/J52-1</f>
        <v>-0.99985603500445486</v>
      </c>
      <c r="L52" s="79"/>
    </row>
    <row r="53" spans="2:12">
      <c r="B53" s="192" t="s">
        <v>84</v>
      </c>
      <c r="C53" s="193"/>
      <c r="D53" s="59">
        <v>5407</v>
      </c>
      <c r="E53" s="80">
        <v>1</v>
      </c>
      <c r="F53" s="59">
        <v>4958</v>
      </c>
      <c r="G53" s="80">
        <v>1</v>
      </c>
      <c r="H53" s="81">
        <v>9.0560709963695141E-2</v>
      </c>
      <c r="I53" s="81"/>
      <c r="J53" s="59">
        <v>7007</v>
      </c>
      <c r="K53" s="21">
        <v>-0.22834308548594262</v>
      </c>
      <c r="L53" s="82"/>
    </row>
  </sheetData>
  <mergeCells count="49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D4:H4"/>
    <mergeCell ref="I4:J4"/>
    <mergeCell ref="K4:O4"/>
    <mergeCell ref="B7:B9"/>
    <mergeCell ref="K37:K38"/>
    <mergeCell ref="F37:G38"/>
    <mergeCell ref="K5:O5"/>
    <mergeCell ref="D6:E7"/>
    <mergeCell ref="F6:G7"/>
    <mergeCell ref="J35:L35"/>
    <mergeCell ref="D35:I35"/>
    <mergeCell ref="I37:I38"/>
    <mergeCell ref="D5:H5"/>
    <mergeCell ref="I5:J5"/>
    <mergeCell ref="O8:O9"/>
    <mergeCell ref="H8:H9"/>
    <mergeCell ref="C35:C37"/>
    <mergeCell ref="B53:C53"/>
    <mergeCell ref="B32:L32"/>
    <mergeCell ref="D36:I36"/>
    <mergeCell ref="J36:L36"/>
    <mergeCell ref="D37:E38"/>
    <mergeCell ref="L37:L38"/>
    <mergeCell ref="B25:C25"/>
    <mergeCell ref="B26:C26"/>
    <mergeCell ref="C7:C9"/>
    <mergeCell ref="J8:J9"/>
    <mergeCell ref="B33:L33"/>
    <mergeCell ref="B52:C52"/>
    <mergeCell ref="B51:C51"/>
    <mergeCell ref="C38:C40"/>
    <mergeCell ref="I39:I40"/>
    <mergeCell ref="L39:L40"/>
    <mergeCell ref="B38:B40"/>
    <mergeCell ref="H37:H38"/>
    <mergeCell ref="H39:H40"/>
    <mergeCell ref="K39:K40"/>
    <mergeCell ref="J37:J38"/>
    <mergeCell ref="B35:B37"/>
  </mergeCells>
  <phoneticPr fontId="7" type="noConversion"/>
  <conditionalFormatting sqref="H25 O25">
    <cfRule type="cellIs" dxfId="47" priority="375" operator="lessThan">
      <formula>0</formula>
    </cfRule>
  </conditionalFormatting>
  <conditionalFormatting sqref="H26 J26 O26">
    <cfRule type="cellIs" dxfId="46" priority="376" operator="lessThan">
      <formula>0</formula>
    </cfRule>
  </conditionalFormatting>
  <conditionalFormatting sqref="H10:H14 J10:J14 O10:O14">
    <cfRule type="cellIs" dxfId="45" priority="36" operator="lessThan">
      <formula>0</formula>
    </cfRule>
  </conditionalFormatting>
  <conditionalFormatting sqref="H15:H24 J15:J24 O15:O24">
    <cfRule type="cellIs" dxfId="44" priority="35" operator="lessThan">
      <formula>0</formula>
    </cfRule>
  </conditionalFormatting>
  <conditionalFormatting sqref="D10:E24 G10:J24 L10:L24 N10:O24">
    <cfRule type="cellIs" dxfId="43" priority="34" operator="equal">
      <formula>0</formula>
    </cfRule>
  </conditionalFormatting>
  <conditionalFormatting sqref="F10:F24">
    <cfRule type="cellIs" dxfId="42" priority="33" operator="equal">
      <formula>0</formula>
    </cfRule>
  </conditionalFormatting>
  <conditionalFormatting sqref="K10:K24">
    <cfRule type="cellIs" dxfId="41" priority="32" operator="equal">
      <formula>0</formula>
    </cfRule>
  </conditionalFormatting>
  <conditionalFormatting sqref="M10:M24">
    <cfRule type="cellIs" dxfId="40" priority="31" operator="equal">
      <formula>0</formula>
    </cfRule>
  </conditionalFormatting>
  <conditionalFormatting sqref="O27 J27 H27">
    <cfRule type="cellIs" dxfId="39" priority="30" operator="lessThan">
      <formula>0</formula>
    </cfRule>
  </conditionalFormatting>
  <conditionalFormatting sqref="K52">
    <cfRule type="cellIs" dxfId="38" priority="28" operator="lessThan">
      <formula>0</formula>
    </cfRule>
  </conditionalFormatting>
  <conditionalFormatting sqref="H52 J52">
    <cfRule type="cellIs" dxfId="37" priority="29" operator="lessThan">
      <formula>0</formula>
    </cfRule>
  </conditionalFormatting>
  <conditionalFormatting sqref="K51">
    <cfRule type="cellIs" dxfId="36" priority="26" operator="lessThan">
      <formula>0</formula>
    </cfRule>
  </conditionalFormatting>
  <conditionalFormatting sqref="H51">
    <cfRule type="cellIs" dxfId="35" priority="27" operator="lessThan">
      <formula>0</formula>
    </cfRule>
  </conditionalFormatting>
  <conditionalFormatting sqref="L52">
    <cfRule type="cellIs" dxfId="34" priority="24" operator="lessThan">
      <formula>0</formula>
    </cfRule>
  </conditionalFormatting>
  <conditionalFormatting sqref="K52">
    <cfRule type="cellIs" dxfId="33" priority="25" operator="lessThan">
      <formula>0</formula>
    </cfRule>
  </conditionalFormatting>
  <conditionalFormatting sqref="L51">
    <cfRule type="cellIs" dxfId="32" priority="22" operator="lessThan">
      <formula>0</formula>
    </cfRule>
  </conditionalFormatting>
  <conditionalFormatting sqref="K51">
    <cfRule type="cellIs" dxfId="31" priority="23" operator="lessThan">
      <formula>0</formula>
    </cfRule>
  </conditionalFormatting>
  <conditionalFormatting sqref="L53">
    <cfRule type="cellIs" dxfId="30" priority="21" operator="lessThan">
      <formula>0</formula>
    </cfRule>
  </conditionalFormatting>
  <conditionalFormatting sqref="K41:K50 H41:H50">
    <cfRule type="cellIs" dxfId="29" priority="20" operator="lessThan">
      <formula>0</formula>
    </cfRule>
  </conditionalFormatting>
  <conditionalFormatting sqref="L41:L50">
    <cfRule type="cellIs" dxfId="28" priority="17" operator="lessThan">
      <formula>0</formula>
    </cfRule>
    <cfRule type="cellIs" dxfId="27" priority="18" operator="equal">
      <formula>0</formula>
    </cfRule>
    <cfRule type="cellIs" dxfId="26" priority="19" operator="greaterThan">
      <formula>0</formula>
    </cfRule>
  </conditionalFormatting>
  <conditionalFormatting sqref="I41:I50">
    <cfRule type="cellIs" dxfId="25" priority="14" operator="lessThan">
      <formula>0</formula>
    </cfRule>
    <cfRule type="cellIs" dxfId="24" priority="15" operator="equal">
      <formula>0</formula>
    </cfRule>
    <cfRule type="cellIs" dxfId="23" priority="16" operator="greaterThan">
      <formula>0</formula>
    </cfRule>
  </conditionalFormatting>
  <conditionalFormatting sqref="H53:I53 K53">
    <cfRule type="cellIs" dxfId="22" priority="13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60"/>
      <c r="O1" s="136">
        <v>43502</v>
      </c>
    </row>
    <row r="2" spans="2:15">
      <c r="B2" s="194" t="s">
        <v>46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23"/>
    </row>
    <row r="3" spans="2:15">
      <c r="B3" s="197" t="s">
        <v>45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54" t="s">
        <v>42</v>
      </c>
    </row>
    <row r="4" spans="2:15" ht="15" customHeight="1">
      <c r="B4" s="165" t="s">
        <v>0</v>
      </c>
      <c r="C4" s="167" t="s">
        <v>1</v>
      </c>
      <c r="D4" s="169" t="s">
        <v>94</v>
      </c>
      <c r="E4" s="170"/>
      <c r="F4" s="170"/>
      <c r="G4" s="170"/>
      <c r="H4" s="171"/>
      <c r="I4" s="170" t="s">
        <v>86</v>
      </c>
      <c r="J4" s="170"/>
      <c r="K4" s="169" t="s">
        <v>95</v>
      </c>
      <c r="L4" s="170"/>
      <c r="M4" s="170"/>
      <c r="N4" s="170"/>
      <c r="O4" s="171"/>
    </row>
    <row r="5" spans="2:15">
      <c r="B5" s="166"/>
      <c r="C5" s="168"/>
      <c r="D5" s="181" t="s">
        <v>96</v>
      </c>
      <c r="E5" s="182"/>
      <c r="F5" s="182"/>
      <c r="G5" s="182"/>
      <c r="H5" s="183"/>
      <c r="I5" s="182" t="s">
        <v>87</v>
      </c>
      <c r="J5" s="182"/>
      <c r="K5" s="181" t="s">
        <v>97</v>
      </c>
      <c r="L5" s="182"/>
      <c r="M5" s="182"/>
      <c r="N5" s="182"/>
      <c r="O5" s="183"/>
    </row>
    <row r="6" spans="2:15" ht="19.5" customHeight="1">
      <c r="B6" s="166"/>
      <c r="C6" s="166"/>
      <c r="D6" s="161">
        <v>2019</v>
      </c>
      <c r="E6" s="162"/>
      <c r="F6" s="172">
        <v>2018</v>
      </c>
      <c r="G6" s="172"/>
      <c r="H6" s="174" t="s">
        <v>33</v>
      </c>
      <c r="I6" s="198">
        <v>2018</v>
      </c>
      <c r="J6" s="161" t="s">
        <v>98</v>
      </c>
      <c r="K6" s="161">
        <v>2019</v>
      </c>
      <c r="L6" s="162"/>
      <c r="M6" s="172">
        <v>2018</v>
      </c>
      <c r="N6" s="162"/>
      <c r="O6" s="152" t="s">
        <v>33</v>
      </c>
    </row>
    <row r="7" spans="2:15" ht="19.5" customHeight="1">
      <c r="B7" s="153" t="s">
        <v>34</v>
      </c>
      <c r="C7" s="153" t="s">
        <v>35</v>
      </c>
      <c r="D7" s="163"/>
      <c r="E7" s="164"/>
      <c r="F7" s="173"/>
      <c r="G7" s="173"/>
      <c r="H7" s="175"/>
      <c r="I7" s="199"/>
      <c r="J7" s="178"/>
      <c r="K7" s="163"/>
      <c r="L7" s="164"/>
      <c r="M7" s="173"/>
      <c r="N7" s="164"/>
      <c r="O7" s="152"/>
    </row>
    <row r="8" spans="2:15" ht="15" customHeight="1">
      <c r="B8" s="153"/>
      <c r="C8" s="153"/>
      <c r="D8" s="146" t="s">
        <v>36</v>
      </c>
      <c r="E8" s="142" t="s">
        <v>2</v>
      </c>
      <c r="F8" s="145" t="s">
        <v>36</v>
      </c>
      <c r="G8" s="114" t="s">
        <v>2</v>
      </c>
      <c r="H8" s="155" t="s">
        <v>37</v>
      </c>
      <c r="I8" s="115" t="s">
        <v>36</v>
      </c>
      <c r="J8" s="157" t="s">
        <v>99</v>
      </c>
      <c r="K8" s="146" t="s">
        <v>36</v>
      </c>
      <c r="L8" s="110" t="s">
        <v>2</v>
      </c>
      <c r="M8" s="145" t="s">
        <v>36</v>
      </c>
      <c r="N8" s="110" t="s">
        <v>2</v>
      </c>
      <c r="O8" s="159" t="s">
        <v>37</v>
      </c>
    </row>
    <row r="9" spans="2:15" ht="15" customHeight="1">
      <c r="B9" s="154"/>
      <c r="C9" s="154"/>
      <c r="D9" s="143" t="s">
        <v>38</v>
      </c>
      <c r="E9" s="144" t="s">
        <v>39</v>
      </c>
      <c r="F9" s="108" t="s">
        <v>38</v>
      </c>
      <c r="G9" s="109" t="s">
        <v>39</v>
      </c>
      <c r="H9" s="156"/>
      <c r="I9" s="116" t="s">
        <v>38</v>
      </c>
      <c r="J9" s="158"/>
      <c r="K9" s="143" t="s">
        <v>38</v>
      </c>
      <c r="L9" s="144" t="s">
        <v>39</v>
      </c>
      <c r="M9" s="108" t="s">
        <v>38</v>
      </c>
      <c r="N9" s="144" t="s">
        <v>39</v>
      </c>
      <c r="O9" s="160"/>
    </row>
    <row r="10" spans="2:15">
      <c r="B10" s="86">
        <v>1</v>
      </c>
      <c r="C10" s="117" t="s">
        <v>13</v>
      </c>
      <c r="D10" s="98">
        <v>72</v>
      </c>
      <c r="E10" s="120">
        <v>0.38918918918918921</v>
      </c>
      <c r="F10" s="98">
        <v>83</v>
      </c>
      <c r="G10" s="122">
        <v>0.44148936170212766</v>
      </c>
      <c r="H10" s="112">
        <v>-0.13253012048192769</v>
      </c>
      <c r="I10" s="102">
        <v>60</v>
      </c>
      <c r="J10" s="111">
        <v>0.19999999999999996</v>
      </c>
      <c r="K10" s="98">
        <v>72</v>
      </c>
      <c r="L10" s="120">
        <v>0.38918918918918921</v>
      </c>
      <c r="M10" s="98">
        <v>83</v>
      </c>
      <c r="N10" s="122">
        <v>0.44148936170212766</v>
      </c>
      <c r="O10" s="112">
        <v>-0.13253012048192769</v>
      </c>
    </row>
    <row r="11" spans="2:15">
      <c r="B11" s="107">
        <v>2</v>
      </c>
      <c r="C11" s="118" t="s">
        <v>16</v>
      </c>
      <c r="D11" s="124">
        <v>36</v>
      </c>
      <c r="E11" s="121">
        <v>0.19459459459459461</v>
      </c>
      <c r="F11" s="124">
        <v>1</v>
      </c>
      <c r="G11" s="123">
        <v>5.3191489361702126E-3</v>
      </c>
      <c r="H11" s="113">
        <v>35</v>
      </c>
      <c r="I11" s="125">
        <v>16</v>
      </c>
      <c r="J11" s="106">
        <v>1.25</v>
      </c>
      <c r="K11" s="124">
        <v>36</v>
      </c>
      <c r="L11" s="121">
        <v>0.19459459459459461</v>
      </c>
      <c r="M11" s="124">
        <v>1</v>
      </c>
      <c r="N11" s="123">
        <v>5.3191489361702126E-3</v>
      </c>
      <c r="O11" s="113">
        <v>35</v>
      </c>
    </row>
    <row r="12" spans="2:15">
      <c r="B12" s="107">
        <v>3</v>
      </c>
      <c r="C12" s="118" t="s">
        <v>58</v>
      </c>
      <c r="D12" s="124">
        <v>18</v>
      </c>
      <c r="E12" s="121">
        <v>9.7297297297297303E-2</v>
      </c>
      <c r="F12" s="124">
        <v>31</v>
      </c>
      <c r="G12" s="123">
        <v>0.16489361702127658</v>
      </c>
      <c r="H12" s="113">
        <v>-0.41935483870967738</v>
      </c>
      <c r="I12" s="125">
        <v>28</v>
      </c>
      <c r="J12" s="106">
        <v>-0.3571428571428571</v>
      </c>
      <c r="K12" s="124">
        <v>18</v>
      </c>
      <c r="L12" s="121">
        <v>9.7297297297297303E-2</v>
      </c>
      <c r="M12" s="124">
        <v>31</v>
      </c>
      <c r="N12" s="123">
        <v>0.16489361702127658</v>
      </c>
      <c r="O12" s="113">
        <v>-0.41935483870967738</v>
      </c>
    </row>
    <row r="13" spans="2:15">
      <c r="B13" s="107">
        <v>4</v>
      </c>
      <c r="C13" s="118" t="s">
        <v>4</v>
      </c>
      <c r="D13" s="124">
        <v>17</v>
      </c>
      <c r="E13" s="121">
        <v>9.1891891891891897E-2</v>
      </c>
      <c r="F13" s="124">
        <v>8</v>
      </c>
      <c r="G13" s="123">
        <v>4.2553191489361701E-2</v>
      </c>
      <c r="H13" s="113">
        <v>1.125</v>
      </c>
      <c r="I13" s="125">
        <v>15</v>
      </c>
      <c r="J13" s="106">
        <v>0.1333333333333333</v>
      </c>
      <c r="K13" s="124">
        <v>17</v>
      </c>
      <c r="L13" s="121">
        <v>9.1891891891891897E-2</v>
      </c>
      <c r="M13" s="124">
        <v>8</v>
      </c>
      <c r="N13" s="123">
        <v>4.2553191489361701E-2</v>
      </c>
      <c r="O13" s="113">
        <v>1.125</v>
      </c>
    </row>
    <row r="14" spans="2:15">
      <c r="B14" s="43">
        <v>5</v>
      </c>
      <c r="C14" s="119" t="s">
        <v>105</v>
      </c>
      <c r="D14" s="99">
        <v>9</v>
      </c>
      <c r="E14" s="96">
        <v>4.8648648648648651E-2</v>
      </c>
      <c r="F14" s="99">
        <v>0</v>
      </c>
      <c r="G14" s="16">
        <v>0</v>
      </c>
      <c r="H14" s="88"/>
      <c r="I14" s="57">
        <v>6</v>
      </c>
      <c r="J14" s="87">
        <v>0.5</v>
      </c>
      <c r="K14" s="99">
        <v>9</v>
      </c>
      <c r="L14" s="96">
        <v>4.8648648648648651E-2</v>
      </c>
      <c r="M14" s="99">
        <v>0</v>
      </c>
      <c r="N14" s="16">
        <v>0</v>
      </c>
      <c r="O14" s="88"/>
    </row>
    <row r="15" spans="2:15">
      <c r="B15" s="150" t="s">
        <v>62</v>
      </c>
      <c r="C15" s="151"/>
      <c r="D15" s="45">
        <f>SUM(D10:D14)</f>
        <v>152</v>
      </c>
      <c r="E15" s="46">
        <f>D15/D17</f>
        <v>0.82162162162162167</v>
      </c>
      <c r="F15" s="45">
        <f>SUM(F10:F14)</f>
        <v>123</v>
      </c>
      <c r="G15" s="46">
        <f>F15/F17</f>
        <v>0.6542553191489362</v>
      </c>
      <c r="H15" s="50">
        <f>D15/F15-1</f>
        <v>0.2357723577235773</v>
      </c>
      <c r="I15" s="45">
        <f>SUM(I10:I14)</f>
        <v>125</v>
      </c>
      <c r="J15" s="46">
        <f>I15/I17</f>
        <v>0.67204301075268813</v>
      </c>
      <c r="K15" s="45">
        <f>SUM(K10:K14)</f>
        <v>152</v>
      </c>
      <c r="L15" s="46">
        <f>K15/K17</f>
        <v>0.82162162162162167</v>
      </c>
      <c r="M15" s="45">
        <f>SUM(M10:M14)</f>
        <v>123</v>
      </c>
      <c r="N15" s="46">
        <f>M15/M17</f>
        <v>0.6542553191489362</v>
      </c>
      <c r="O15" s="50">
        <f>K15/M15-1</f>
        <v>0.2357723577235773</v>
      </c>
    </row>
    <row r="16" spans="2:15" s="44" customFormat="1">
      <c r="B16" s="150" t="s">
        <v>40</v>
      </c>
      <c r="C16" s="151"/>
      <c r="D16" s="14">
        <f>D17-SUM(D10:D14)</f>
        <v>33</v>
      </c>
      <c r="E16" s="15">
        <f>D16/D17</f>
        <v>0.17837837837837839</v>
      </c>
      <c r="F16" s="14">
        <f>F17-SUM(F10:F14)</f>
        <v>65</v>
      </c>
      <c r="G16" s="15">
        <f>F16/F17</f>
        <v>0.34574468085106386</v>
      </c>
      <c r="H16" s="17">
        <f>D16/F16-1</f>
        <v>-0.49230769230769234</v>
      </c>
      <c r="I16" s="14">
        <f>I17-SUM(I10:I14)</f>
        <v>61</v>
      </c>
      <c r="J16" s="51">
        <f>D16/I16-1</f>
        <v>-0.45901639344262291</v>
      </c>
      <c r="K16" s="14">
        <f>K17-SUM(K10:K14)</f>
        <v>33</v>
      </c>
      <c r="L16" s="15">
        <f>K16/K17</f>
        <v>0.17837837837837839</v>
      </c>
      <c r="M16" s="14">
        <f>M17-SUM(M10:M14)</f>
        <v>65</v>
      </c>
      <c r="N16" s="15">
        <f>M16/M17</f>
        <v>0.34574468085106386</v>
      </c>
      <c r="O16" s="17">
        <f>K16/M16-1</f>
        <v>-0.49230769230769234</v>
      </c>
    </row>
    <row r="17" spans="2:15">
      <c r="B17" s="89"/>
      <c r="C17" s="90" t="s">
        <v>41</v>
      </c>
      <c r="D17" s="101">
        <v>185</v>
      </c>
      <c r="E17" s="91">
        <v>1</v>
      </c>
      <c r="F17" s="101">
        <v>188</v>
      </c>
      <c r="G17" s="92">
        <v>0.99999999999999989</v>
      </c>
      <c r="H17" s="93">
        <v>-1.5957446808510634E-2</v>
      </c>
      <c r="I17" s="103">
        <v>186</v>
      </c>
      <c r="J17" s="94">
        <v>-5.3763440860215006E-3</v>
      </c>
      <c r="K17" s="101">
        <v>185</v>
      </c>
      <c r="L17" s="91">
        <v>1</v>
      </c>
      <c r="M17" s="101">
        <v>188</v>
      </c>
      <c r="N17" s="92">
        <v>0.99999999999999989</v>
      </c>
      <c r="O17" s="93">
        <v>-1.5957446808510634E-2</v>
      </c>
    </row>
    <row r="18" spans="2:15">
      <c r="B18" t="s">
        <v>65</v>
      </c>
    </row>
    <row r="19" spans="2:15">
      <c r="B19" s="52" t="s">
        <v>57</v>
      </c>
    </row>
    <row r="20" spans="2:15">
      <c r="B20" s="53" t="s">
        <v>59</v>
      </c>
    </row>
    <row r="21" spans="2:15">
      <c r="B21" s="22" t="s">
        <v>66</v>
      </c>
    </row>
    <row r="22" spans="2:15">
      <c r="B22" s="22" t="s">
        <v>56</v>
      </c>
    </row>
    <row r="23" spans="2:15">
      <c r="B23" s="22"/>
    </row>
  </sheetData>
  <mergeCells count="25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B15:C15"/>
    <mergeCell ref="B16:C16"/>
    <mergeCell ref="D4:H4"/>
    <mergeCell ref="I4:J4"/>
    <mergeCell ref="K4:O4"/>
    <mergeCell ref="F6:G7"/>
    <mergeCell ref="D5:H5"/>
    <mergeCell ref="I5:J5"/>
    <mergeCell ref="K5:O5"/>
  </mergeCells>
  <phoneticPr fontId="7" type="noConversion"/>
  <conditionalFormatting sqref="H16">
    <cfRule type="cellIs" dxfId="9" priority="249" operator="lessThan">
      <formula>0</formula>
    </cfRule>
  </conditionalFormatting>
  <conditionalFormatting sqref="O16">
    <cfRule type="cellIs" dxfId="8" priority="248" operator="lessThan">
      <formula>0</formula>
    </cfRule>
  </conditionalFormatting>
  <conditionalFormatting sqref="J16">
    <cfRule type="cellIs" dxfId="7" priority="247" operator="lessThan">
      <formula>0</formula>
    </cfRule>
  </conditionalFormatting>
  <conditionalFormatting sqref="H15 O15">
    <cfRule type="cellIs" dxfId="6" priority="234" operator="lessThan">
      <formula>0</formula>
    </cfRule>
  </conditionalFormatting>
  <conditionalFormatting sqref="H10:H14 J10:J14 O10:O14">
    <cfRule type="cellIs" dxfId="5" priority="6" operator="lessThan">
      <formula>0</formula>
    </cfRule>
  </conditionalFormatting>
  <conditionalFormatting sqref="D10:E14 G10:J14 L10:L14 N10:O14">
    <cfRule type="cellIs" dxfId="4" priority="5" operator="equal">
      <formula>0</formula>
    </cfRule>
  </conditionalFormatting>
  <conditionalFormatting sqref="F10:F14">
    <cfRule type="cellIs" dxfId="3" priority="4" operator="equal">
      <formula>0</formula>
    </cfRule>
  </conditionalFormatting>
  <conditionalFormatting sqref="K10:K14">
    <cfRule type="cellIs" dxfId="2" priority="3" operator="equal">
      <formula>0</formula>
    </cfRule>
  </conditionalFormatting>
  <conditionalFormatting sqref="M10:M14">
    <cfRule type="cellIs" dxfId="1" priority="2" operator="equal">
      <formula>0</formula>
    </cfRule>
  </conditionalFormatting>
  <conditionalFormatting sqref="O17 J17 H17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Samochody dostawcze</vt:lpstr>
      <vt:lpstr>Autobusy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Marek_Wolfigiel</cp:lastModifiedBy>
  <cp:lastPrinted>2012-07-06T16:37:03Z</cp:lastPrinted>
  <dcterms:created xsi:type="dcterms:W3CDTF">2011-02-21T10:08:17Z</dcterms:created>
  <dcterms:modified xsi:type="dcterms:W3CDTF">2019-02-06T13:54:25Z</dcterms:modified>
</cp:coreProperties>
</file>