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SOiSD\"/>
    </mc:Choice>
  </mc:AlternateContent>
  <xr:revisionPtr revIDLastSave="0" documentId="13_ncr:1_{BA3CD05F-6BC1-4044-904F-762D0EE124F6}" xr6:coauthVersionLast="47" xr6:coauthVersionMax="47" xr10:uidLastSave="{00000000-0000-0000-0000-000000000000}"/>
  <bookViews>
    <workbookView xWindow="-108" yWindow="-108" windowWidth="41496" windowHeight="16776" activeTab="2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2" l="1"/>
  <c r="R68" i="12" s="1"/>
  <c r="S68" i="12"/>
  <c r="T68" i="12" s="1"/>
  <c r="Q68" i="1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/>
  <c r="Q30" i="4"/>
  <c r="R30" i="4" s="1"/>
  <c r="U30" i="4"/>
  <c r="J30" i="4"/>
  <c r="F30" i="4"/>
  <c r="G30" i="4" s="1"/>
  <c r="D30" i="4"/>
  <c r="D68" i="11"/>
  <c r="F68" i="11"/>
  <c r="G68" i="11" s="1"/>
  <c r="J68" i="11"/>
  <c r="J51" i="7"/>
  <c r="G7" i="9"/>
  <c r="F7" i="9"/>
  <c r="D7" i="9"/>
  <c r="C7" i="9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F30" i="1"/>
  <c r="G30" i="1" s="1"/>
  <c r="I30" i="1"/>
  <c r="K30" i="1"/>
  <c r="O30" i="1" s="1"/>
  <c r="L30" i="1"/>
  <c r="M30" i="1"/>
  <c r="N30" i="1" s="1"/>
  <c r="D31" i="1"/>
  <c r="F31" i="1"/>
  <c r="G31" i="1" s="1"/>
  <c r="I31" i="1"/>
  <c r="K31" i="1"/>
  <c r="L31" i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H67" i="11" s="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E30" i="1"/>
  <c r="R31" i="12" l="1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E7" i="9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H7" i="9"/>
  <c r="G31" i="11"/>
  <c r="K25" i="7"/>
  <c r="H50" i="7"/>
  <c r="U51" i="7"/>
  <c r="R51" i="7"/>
  <c r="U50" i="7"/>
  <c r="T50" i="7"/>
  <c r="K51" i="7"/>
  <c r="H51" i="7"/>
  <c r="U26" i="7"/>
  <c r="H25" i="7"/>
  <c r="K68" i="12"/>
  <c r="U67" i="12"/>
  <c r="R67" i="12"/>
  <c r="U68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</calcChain>
</file>

<file path=xl/sharedStrings.xml><?xml version="1.0" encoding="utf-8"?>
<sst xmlns="http://schemas.openxmlformats.org/spreadsheetml/2006/main" count="872" uniqueCount="189">
  <si>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</si>
  <si>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</si>
  <si>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</si>
  <si>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</si>
  <si>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</si>
  <si>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</si>
  <si>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</si>
  <si>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</si>
  <si>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</si>
  <si>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</si>
  <si>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</si>
  <si>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</si>
  <si>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</si>
  <si>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</si>
  <si>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</si>
  <si>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</si>
  <si>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</si>
  <si>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</si>
  <si>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</si>
  <si>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</si>
  <si>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</si>
  <si>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</si>
  <si>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</si>
  <si>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</si>
  <si>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</si>
  <si>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</si>
  <si>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</si>
  <si>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</si>
  <si>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</si>
  <si>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</si>
  <si>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</si>
  <si>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</si>
  <si>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</si>
  <si>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</si>
  <si>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</si>
  <si>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</si>
  <si>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</si>
  <si>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</si>
  <si>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</si>
  <si>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</si>
  <si>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</si>
  <si>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</si>
  <si>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</si>
  <si>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</si>
  <si>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</si>
  <si>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</si>
  <si>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</si>
  <si>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ciężarowe o DMC&lt;=3,5t</t>
  </si>
  <si>
    <t>samochody specjalne o DMC&lt;=3,5t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</si>
  <si>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</si>
  <si>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</si>
  <si>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</si>
  <si>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</si>
  <si>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</si>
  <si>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</si>
  <si>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</si>
  <si>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</si>
  <si>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</si>
  <si>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</si>
  <si>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</si>
  <si>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</si>
  <si>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</si>
  <si>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</si>
  <si>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</si>
  <si>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</si>
  <si>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</si>
  <si>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</si>
  <si>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</si>
  <si>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</si>
  <si>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</si>
  <si>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</si>
  <si>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</si>
  <si>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</si>
  <si>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</si>
  <si>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</si>
  <si>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</si>
  <si>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</si>
  <si>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</si>
  <si>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</si>
  <si>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</si>
  <si>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</si>
  <si>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</si>
  <si>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</si>
  <si>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</si>
  <si>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</si>
  <si>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</si>
  <si>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</si>
  <si>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</si>
  <si>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</si>
  <si>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</si>
  <si>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</si>
  <si>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</si>
  <si>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</si>
  <si>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</si>
  <si>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</si>
  <si>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</si>
  <si>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</si>
  <si>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</si>
  <si>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</si>
  <si>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</si>
  <si>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</si>
  <si>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</si>
  <si>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</si>
  <si>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</si>
  <si>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</si>
  <si>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</si>
  <si>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</si>
  <si>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</si>
  <si>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</si>
  <si>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</si>
  <si>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</si>
  <si>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</si>
  <si>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</si>
  <si>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</si>
  <si>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</si>
  <si>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</si>
  <si>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</si>
  <si>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</si>
  <si>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</si>
  <si>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</si>
  <si>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</si>
  <si>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</si>
  <si>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</si>
  <si>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</si>
  <si>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</si>
  <si>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</si>
  <si>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</si>
  <si>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</si>
  <si>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Kia Ceed</t>
  </si>
  <si>
    <t>BAIC</t>
  </si>
  <si>
    <t>MAXUS</t>
  </si>
  <si>
    <t>BYD</t>
  </si>
  <si>
    <t>Cupra Formentor</t>
  </si>
  <si>
    <t>Jaecoo Jaecoo7</t>
  </si>
  <si>
    <t>JAECOO</t>
  </si>
  <si>
    <t>-4,8 pp</t>
  </si>
  <si>
    <t>+0,2 pp</t>
  </si>
  <si>
    <t>Wrzesień</t>
  </si>
  <si>
    <t>September</t>
  </si>
  <si>
    <t>Audi Q5</t>
  </si>
  <si>
    <t>BMW X3</t>
  </si>
  <si>
    <t>LEAPMOTOR</t>
  </si>
  <si>
    <t>Dacia Bigster</t>
  </si>
  <si>
    <t>** PZPM na podstawIe danych CEP</t>
  </si>
  <si>
    <t>Samochody osobowe</t>
  </si>
  <si>
    <t>Samochody dostawcze</t>
  </si>
  <si>
    <t>Samochody osobowe i dostawcze</t>
  </si>
  <si>
    <t>zmiana r/r</t>
  </si>
  <si>
    <t>Rejestracje nowych samochodów dostawczych do 3,5T, ranking marek - Październik 2025</t>
  </si>
  <si>
    <t>Registrations of new LCV up to 3.5T, Top Brands - October 2025</t>
  </si>
  <si>
    <t>Październik</t>
  </si>
  <si>
    <t>October</t>
  </si>
  <si>
    <t>Paż/Wrz
Zmiana %</t>
  </si>
  <si>
    <t>Oct/Sep Ch %</t>
  </si>
  <si>
    <t>Paż/Wrz
Zmiana poz</t>
  </si>
  <si>
    <t>Oct/Sep Ch position</t>
  </si>
  <si>
    <t>Rok narastająco Styczeń -Październik</t>
  </si>
  <si>
    <t>YTD January - October</t>
  </si>
  <si>
    <t>Rejestracje nowych samochodów dostawczych do 3,5T, ranking modeli - Październik 2025</t>
  </si>
  <si>
    <t>Registrations of new LCV up to 3.5T, Top Models - October 2025</t>
  </si>
  <si>
    <t>Citroen Berlingo</t>
  </si>
  <si>
    <t>2025
Paż</t>
  </si>
  <si>
    <t>2024
Paż</t>
  </si>
  <si>
    <t>2025
Sty - Paż</t>
  </si>
  <si>
    <t>2024
Sty - Paż</t>
  </si>
  <si>
    <t>Rok narastająco Styczeń - Październik</t>
  </si>
  <si>
    <t>YTD January -October</t>
  </si>
  <si>
    <t>Rejestracje nowych samochodów osobowych OGÓŁEM, ranking marek - Październik 2025</t>
  </si>
  <si>
    <t>Registrations of new PC, Top Brands - October 2025</t>
  </si>
  <si>
    <t>Rejestracje nowych samochodów osobowych OGÓŁEM, ranking modeli - Październik 2025</t>
  </si>
  <si>
    <t>Registrations of new PC, Top Models - October 2025</t>
  </si>
  <si>
    <t>Skoda Karoq</t>
  </si>
  <si>
    <t>Rejestracje nowych samochodów osobowych na KLIENTÓW INDYWIDUALNYCH, ranking marek - Październik 2025</t>
  </si>
  <si>
    <t>Registrations of New PC For Individual Customers, Top Makes - October 2025</t>
  </si>
  <si>
    <t>Rejestracje nowych samochodów osobowych na KLIENTÓW INDYWIDUALNYCH, ranking modeli - Październik 2025</t>
  </si>
  <si>
    <t>Registrations of New PC For Individual Customers, Top Models - October 2025</t>
  </si>
  <si>
    <t>Rejestracje nowych samochodów osobowych na REGON, ranking marek - Październik 2025</t>
  </si>
  <si>
    <t>Registrations of New PC For Business Activity, Top Makes - October 2025</t>
  </si>
  <si>
    <t>Rejestracje nowych samochodów osobowych na REGON, ranking modeli - Październik 2025</t>
  </si>
  <si>
    <t>Registrations of New PC For Business Activity, Top Models - October 2025</t>
  </si>
  <si>
    <t>Volkswagen Passat</t>
  </si>
  <si>
    <t>Ford Focus</t>
  </si>
  <si>
    <t>-1,3 pp</t>
  </si>
  <si>
    <t>+6,1 pp</t>
  </si>
  <si>
    <t>+3,3 pp</t>
  </si>
  <si>
    <t>+2,4 pp</t>
  </si>
  <si>
    <t>-0,2 pp</t>
  </si>
  <si>
    <t>Sty-Paź 2024</t>
  </si>
  <si>
    <t>Sty-Paź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</si>
</sst>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1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2">
    <xf numFmtId="0" fontId="0" fillId="0" borderId="0" xfId="0"/>
    <xf numFmtId="0" fontId="6" fillId="0" borderId="0" xfId="0" applyFont="1"/>
    <xf numFmtId="0" fontId="7" fillId="0" borderId="0" xfId="1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9" fillId="2" borderId="6" xfId="0" applyFont="1" applyFill="1" applyBorder="1" applyAlignment="1">
      <alignment wrapText="1"/>
    </xf>
    <xf numFmtId="0" fontId="7" fillId="0" borderId="7" xfId="10" applyFont="1" applyBorder="1"/>
    <xf numFmtId="166" fontId="7" fillId="0" borderId="0" xfId="10" applyNumberFormat="1" applyFont="1"/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vertical="center" wrapText="1"/>
    </xf>
    <xf numFmtId="0" fontId="15" fillId="2" borderId="23" xfId="7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/>
    </xf>
    <xf numFmtId="0" fontId="16" fillId="0" borderId="19" xfId="7" applyFont="1" applyBorder="1" applyAlignment="1">
      <alignment vertical="center"/>
    </xf>
    <xf numFmtId="3" fontId="16" fillId="0" borderId="22" xfId="7" applyNumberFormat="1" applyFont="1" applyBorder="1" applyAlignment="1">
      <alignment vertical="center"/>
    </xf>
    <xf numFmtId="10" fontId="16" fillId="0" borderId="19" xfId="17" applyNumberFormat="1" applyFont="1" applyBorder="1" applyAlignment="1">
      <alignment vertical="center"/>
    </xf>
    <xf numFmtId="165" fontId="16" fillId="0" borderId="19" xfId="17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0" fontId="16" fillId="4" borderId="19" xfId="7" applyFont="1" applyFill="1" applyBorder="1" applyAlignment="1">
      <alignment vertical="center"/>
    </xf>
    <xf numFmtId="3" fontId="16" fillId="4" borderId="22" xfId="7" applyNumberFormat="1" applyFont="1" applyFill="1" applyBorder="1" applyAlignment="1">
      <alignment vertical="center"/>
    </xf>
    <xf numFmtId="10" fontId="16" fillId="4" borderId="19" xfId="17" applyNumberFormat="1" applyFont="1" applyFill="1" applyBorder="1" applyAlignment="1">
      <alignment vertical="center"/>
    </xf>
    <xf numFmtId="165" fontId="16" fillId="4" borderId="19" xfId="17" applyNumberFormat="1" applyFont="1" applyFill="1" applyBorder="1" applyAlignment="1">
      <alignment vertical="center"/>
    </xf>
    <xf numFmtId="3" fontId="16" fillId="3" borderId="22" xfId="7" applyNumberFormat="1" applyFont="1" applyFill="1" applyBorder="1" applyAlignment="1">
      <alignment vertical="center"/>
    </xf>
    <xf numFmtId="10" fontId="16" fillId="3" borderId="19" xfId="17" applyNumberFormat="1" applyFont="1" applyFill="1" applyBorder="1" applyAlignment="1">
      <alignment vertical="center"/>
    </xf>
    <xf numFmtId="165" fontId="16" fillId="3" borderId="19" xfId="17" applyNumberFormat="1" applyFont="1" applyFill="1" applyBorder="1" applyAlignment="1">
      <alignment vertical="center"/>
    </xf>
    <xf numFmtId="3" fontId="9" fillId="2" borderId="22" xfId="7" applyNumberFormat="1" applyFont="1" applyFill="1" applyBorder="1" applyAlignment="1">
      <alignment vertical="center"/>
    </xf>
    <xf numFmtId="9" fontId="9" fillId="2" borderId="19" xfId="17" applyFont="1" applyFill="1" applyBorder="1" applyAlignment="1">
      <alignment vertical="center"/>
    </xf>
    <xf numFmtId="165" fontId="9" fillId="2" borderId="19" xfId="7" applyNumberFormat="1" applyFont="1" applyFill="1" applyBorder="1" applyAlignment="1">
      <alignment vertical="center"/>
    </xf>
    <xf numFmtId="0" fontId="16" fillId="0" borderId="0" xfId="7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1" fontId="16" fillId="0" borderId="16" xfId="17" applyNumberFormat="1" applyFont="1" applyBorder="1" applyAlignment="1">
      <alignment horizontal="center"/>
    </xf>
    <xf numFmtId="1" fontId="16" fillId="4" borderId="16" xfId="17" applyNumberFormat="1" applyFont="1" applyFill="1" applyBorder="1" applyAlignment="1">
      <alignment horizontal="center"/>
    </xf>
    <xf numFmtId="3" fontId="16" fillId="3" borderId="16" xfId="7" applyNumberFormat="1" applyFont="1" applyFill="1" applyBorder="1" applyAlignment="1">
      <alignment vertical="center"/>
    </xf>
    <xf numFmtId="0" fontId="16" fillId="3" borderId="16" xfId="7" applyFont="1" applyFill="1" applyBorder="1" applyAlignment="1">
      <alignment vertical="center"/>
    </xf>
    <xf numFmtId="3" fontId="9" fillId="2" borderId="16" xfId="7" applyNumberFormat="1" applyFont="1" applyFill="1" applyBorder="1" applyAlignment="1">
      <alignment vertical="center"/>
    </xf>
    <xf numFmtId="1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165" fontId="16" fillId="0" borderId="12" xfId="21" applyNumberFormat="1" applyFont="1" applyBorder="1" applyAlignment="1">
      <alignment horizontal="right"/>
    </xf>
    <xf numFmtId="168" fontId="16" fillId="0" borderId="15" xfId="17" applyNumberFormat="1" applyFont="1" applyBorder="1"/>
    <xf numFmtId="168" fontId="20" fillId="0" borderId="5" xfId="17" applyNumberFormat="1" applyFont="1" applyBorder="1" applyAlignment="1">
      <alignment horizontal="right"/>
    </xf>
    <xf numFmtId="168" fontId="16" fillId="0" borderId="5" xfId="17" applyNumberFormat="1" applyFont="1" applyBorder="1"/>
    <xf numFmtId="168" fontId="16" fillId="0" borderId="5" xfId="17" applyNumberFormat="1" applyFont="1" applyBorder="1" applyAlignment="1">
      <alignment horizontal="right"/>
    </xf>
    <xf numFmtId="0" fontId="16" fillId="0" borderId="5" xfId="0" applyFont="1" applyBorder="1" applyAlignment="1">
      <alignment horizontal="left" indent="1"/>
    </xf>
    <xf numFmtId="3" fontId="16" fillId="0" borderId="6" xfId="21" applyNumberFormat="1" applyFont="1" applyBorder="1" applyAlignment="1">
      <alignment horizontal="right"/>
    </xf>
    <xf numFmtId="168" fontId="10" fillId="0" borderId="5" xfId="17" applyNumberFormat="1" applyFont="1" applyBorder="1"/>
    <xf numFmtId="168" fontId="10" fillId="0" borderId="5" xfId="17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1"/>
    </xf>
    <xf numFmtId="165" fontId="16" fillId="0" borderId="13" xfId="21" applyNumberFormat="1" applyFont="1" applyBorder="1" applyAlignment="1">
      <alignment horizontal="right"/>
    </xf>
    <xf numFmtId="168" fontId="16" fillId="0" borderId="8" xfId="17" applyNumberFormat="1" applyFont="1" applyBorder="1"/>
    <xf numFmtId="168" fontId="20" fillId="0" borderId="8" xfId="17" applyNumberFormat="1" applyFont="1" applyBorder="1" applyAlignment="1">
      <alignment horizontal="right"/>
    </xf>
    <xf numFmtId="0" fontId="16" fillId="3" borderId="22" xfId="7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3" fontId="16" fillId="0" borderId="9" xfId="21" applyNumberFormat="1" applyFont="1" applyBorder="1" applyAlignment="1">
      <alignment horizontal="right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34" xfId="7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29" fillId="0" borderId="0" xfId="0" applyFont="1"/>
    <xf numFmtId="166" fontId="10" fillId="0" borderId="1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5" fontId="10" fillId="0" borderId="2" xfId="21" applyNumberFormat="1" applyFont="1" applyBorder="1" applyAlignment="1">
      <alignment horizontal="center" vertical="center"/>
    </xf>
    <xf numFmtId="166" fontId="10" fillId="0" borderId="14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5" fontId="10" fillId="0" borderId="11" xfId="2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12" xfId="21" applyNumberFormat="1" applyFont="1" applyBorder="1" applyAlignment="1">
      <alignment horizontal="center" vertical="center"/>
    </xf>
    <xf numFmtId="165" fontId="10" fillId="0" borderId="12" xfId="16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0" fillId="0" borderId="10" xfId="1" applyNumberFormat="1" applyFont="1" applyBorder="1" applyAlignment="1">
      <alignment horizontal="center" vertical="center"/>
    </xf>
    <xf numFmtId="165" fontId="10" fillId="0" borderId="13" xfId="21" applyNumberFormat="1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center" vertical="center"/>
    </xf>
    <xf numFmtId="165" fontId="9" fillId="2" borderId="2" xfId="2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9" fillId="2" borderId="29" xfId="7" applyFont="1" applyFill="1" applyBorder="1" applyAlignment="1">
      <alignment horizontal="center" vertical="top"/>
    </xf>
    <xf numFmtId="0" fontId="9" fillId="2" borderId="19" xfId="7" applyFont="1" applyFill="1" applyBorder="1" applyAlignment="1">
      <alignment horizontal="center" vertical="top"/>
    </xf>
    <xf numFmtId="0" fontId="15" fillId="2" borderId="28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top" wrapText="1"/>
    </xf>
    <xf numFmtId="0" fontId="11" fillId="0" borderId="0" xfId="7" applyFont="1" applyAlignment="1">
      <alignment horizontal="center" vertical="center"/>
    </xf>
    <xf numFmtId="0" fontId="9" fillId="2" borderId="30" xfId="7" applyFont="1" applyFill="1" applyBorder="1" applyAlignment="1">
      <alignment horizontal="center" vertical="center"/>
    </xf>
    <xf numFmtId="0" fontId="9" fillId="2" borderId="25" xfId="7" applyFont="1" applyFill="1" applyBorder="1" applyAlignment="1">
      <alignment horizontal="center" vertical="center"/>
    </xf>
    <xf numFmtId="0" fontId="9" fillId="2" borderId="20" xfId="7" applyFont="1" applyFill="1" applyBorder="1" applyAlignment="1">
      <alignment horizontal="center" vertical="center"/>
    </xf>
    <xf numFmtId="0" fontId="13" fillId="2" borderId="23" xfId="7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24" fillId="2" borderId="17" xfId="7" applyFont="1" applyFill="1" applyBorder="1" applyAlignment="1">
      <alignment horizontal="center" wrapText="1"/>
    </xf>
    <xf numFmtId="0" fontId="24" fillId="2" borderId="28" xfId="7" applyFont="1" applyFill="1" applyBorder="1" applyAlignment="1">
      <alignment horizontal="center" wrapText="1"/>
    </xf>
    <xf numFmtId="0" fontId="13" fillId="2" borderId="31" xfId="7" applyFont="1" applyFill="1" applyBorder="1" applyAlignment="1">
      <alignment horizontal="center" vertical="top"/>
    </xf>
    <xf numFmtId="0" fontId="13" fillId="2" borderId="23" xfId="7" applyFont="1" applyFill="1" applyBorder="1" applyAlignment="1">
      <alignment horizontal="center" vertical="top"/>
    </xf>
    <xf numFmtId="0" fontId="9" fillId="2" borderId="30" xfId="7" applyFont="1" applyFill="1" applyBorder="1" applyAlignment="1">
      <alignment horizontal="center" wrapText="1"/>
    </xf>
    <xf numFmtId="0" fontId="9" fillId="2" borderId="31" xfId="7" applyFont="1" applyFill="1" applyBorder="1" applyAlignment="1">
      <alignment horizontal="center" wrapText="1"/>
    </xf>
    <xf numFmtId="0" fontId="11" fillId="3" borderId="29" xfId="7" applyFont="1" applyFill="1" applyBorder="1" applyAlignment="1">
      <alignment horizontal="center" vertical="center"/>
    </xf>
    <xf numFmtId="0" fontId="11" fillId="3" borderId="19" xfId="7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wrapText="1"/>
    </xf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18" xfId="7" applyFont="1" applyFill="1" applyBorder="1" applyAlignment="1">
      <alignment horizontal="center" vertical="top"/>
    </xf>
    <xf numFmtId="0" fontId="25" fillId="2" borderId="28" xfId="7" applyFont="1" applyFill="1" applyBorder="1" applyAlignment="1">
      <alignment horizontal="center" vertical="top" wrapText="1"/>
    </xf>
    <xf numFmtId="0" fontId="25" fillId="2" borderId="18" xfId="7" applyFont="1" applyFill="1" applyBorder="1" applyAlignment="1">
      <alignment horizontal="center" vertical="top" wrapText="1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wrapText="1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9" fillId="2" borderId="26" xfId="7" applyFont="1" applyFill="1" applyBorder="1" applyAlignment="1">
      <alignment horizontal="center" vertical="center"/>
    </xf>
    <xf numFmtId="0" fontId="9" fillId="2" borderId="24" xfId="7" applyFont="1" applyFill="1" applyBorder="1" applyAlignment="1">
      <alignment horizontal="center" vertical="center"/>
    </xf>
    <xf numFmtId="0" fontId="13" fillId="2" borderId="33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center" wrapText="1"/>
    </xf>
  </cellXfs>
  <cellStyles count="81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3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Normalny" xfId="0" builtinId="0"/>
    <cellStyle name="Normalny 10" xfId="37" xr:uid="{B0D514AF-8D8F-424B-9931-A7277BF01591}"/>
    <cellStyle name="Normalny 11" xfId="36" xr:uid="{411BF4DE-91A2-4917-80F8-F76216BED066}"/>
    <cellStyle name="Normalny 11 2" xfId="64" xr:uid="{7319A7AC-5657-4D63-B746-395CC0C2EB53}"/>
    <cellStyle name="Normalny 12" xfId="51" xr:uid="{51516F7C-DE1D-4AEF-B503-D60499114EE6}"/>
    <cellStyle name="Normalny 13" xfId="50" xr:uid="{6E307ED5-16B5-4881-A571-27F6AED2B587}"/>
    <cellStyle name="Normalny 14" xfId="76" xr:uid="{41724F90-FCA0-4BD0-A284-FBFF998A0506}"/>
    <cellStyle name="Normalny 15" xfId="77" xr:uid="{2FA38085-3203-461D-94E8-41B6F125C037}"/>
    <cellStyle name="Normalny 16" xfId="78" xr:uid="{5AB7640F-AD93-47EA-BEDE-8CCD3AD4B4F5}"/>
    <cellStyle name="Normalny 17" xfId="79" xr:uid="{E33F87FD-0E50-43BF-8B62-17D065B53693}"/>
    <cellStyle name="Normalny 18" xfId="80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9" xr:uid="{DE41CFB4-524C-4137-8676-F97CFD78D261}"/>
    <cellStyle name="Normalny 4 2 2 2" xfId="44" xr:uid="{427C3EC2-DDE1-4690-A38D-A21C9E6066B5}"/>
    <cellStyle name="Normalny 4 2 2 2 2" xfId="70" xr:uid="{DB85246D-5A23-4878-9353-F3BFE095F719}"/>
    <cellStyle name="Normalny 4 2 2 3" xfId="58" xr:uid="{35F5DA2E-CDBF-4CE3-A06D-C5AFFCFE2972}"/>
    <cellStyle name="Normalny 4 2 3" xfId="40" xr:uid="{AD1ECA8A-0EBB-497C-A492-FAC982AF1C70}"/>
    <cellStyle name="Normalny 4 2 3 2" xfId="66" xr:uid="{B8D70C4A-2BB4-436D-828C-B8A9DCEFAC40}"/>
    <cellStyle name="Normalny 4 2 4" xfId="54" xr:uid="{9A0A76C5-44B0-4B52-B05A-C346773166D3}"/>
    <cellStyle name="Normalny 4 2 5" xfId="25" xr:uid="{7121D75C-1C2D-43C0-BCA6-9D9978F53F32}"/>
    <cellStyle name="Normalny 4 3" xfId="30" xr:uid="{3D50B807-72D7-4874-9B1C-3A3009268A92}"/>
    <cellStyle name="Normalny 4 3 2" xfId="45" xr:uid="{D22EC19E-E413-4F66-B0B7-FACFA44DC663}"/>
    <cellStyle name="Normalny 4 3 2 2" xfId="71" xr:uid="{5829AB37-08B4-4E59-8655-6D4C22BF1F17}"/>
    <cellStyle name="Normalny 4 3 3" xfId="59" xr:uid="{AE752856-C9A8-4A03-A6D4-79928A3E9DF7}"/>
    <cellStyle name="Normalny 4 4" xfId="39" xr:uid="{2D1177F6-B1C8-4CB0-8642-B7E9B6E4CBCB}"/>
    <cellStyle name="Normalny 4 4 2" xfId="65" xr:uid="{65F6EA3E-1310-4794-A6B1-6668DE27299B}"/>
    <cellStyle name="Normalny 4 5" xfId="53" xr:uid="{15AE4F2E-F9B9-4E44-8C99-1BBF6316986F}"/>
    <cellStyle name="Normalny 4 6" xfId="24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1" xr:uid="{2495DDEB-CE66-4685-A067-4A674C753106}"/>
    <cellStyle name="Normalny 5 2 2 2" xfId="46" xr:uid="{1A5810FF-5B14-4859-A857-B100E90E6428}"/>
    <cellStyle name="Normalny 5 2 2 2 2" xfId="72" xr:uid="{0D09BE48-DD67-4355-8DB1-86EDC0E15F19}"/>
    <cellStyle name="Normalny 5 2 2 3" xfId="60" xr:uid="{A037C587-6E75-45FD-8759-ECCDFA527723}"/>
    <cellStyle name="Normalny 5 2 3" xfId="42" xr:uid="{CC35DD13-F83E-49F8-9BEC-63B02EA5B07E}"/>
    <cellStyle name="Normalny 5 2 3 2" xfId="68" xr:uid="{7F2D1EDC-1600-4780-9EEB-851FA008A182}"/>
    <cellStyle name="Normalny 5 2 4" xfId="56" xr:uid="{8F1AF815-A784-44EE-A8C5-A9D6B437ACBA}"/>
    <cellStyle name="Normalny 5 2 5" xfId="27" xr:uid="{9E0DC868-9C30-42A7-9DE4-B04781B4DA88}"/>
    <cellStyle name="Normalny 5 3" xfId="32" xr:uid="{1732D38B-EE8C-4B5F-8A72-87790F17DFE1}"/>
    <cellStyle name="Normalny 5 3 2" xfId="47" xr:uid="{CCD358CA-A6E6-4420-BFE6-C40178F56C8A}"/>
    <cellStyle name="Normalny 5 3 2 2" xfId="73" xr:uid="{E92D854A-E2F2-4796-85C0-32CBDAF941EF}"/>
    <cellStyle name="Normalny 5 3 3" xfId="61" xr:uid="{A7C62A30-0388-4708-90DC-8E6BBF2AF7C8}"/>
    <cellStyle name="Normalny 5 4" xfId="41" xr:uid="{7336C80B-0046-47B4-A9E4-5DD2E8A01E36}"/>
    <cellStyle name="Normalny 5 4 2" xfId="67" xr:uid="{F175998E-633B-4526-BB10-E87030BD091A}"/>
    <cellStyle name="Normalny 5 5" xfId="55" xr:uid="{9A8CA1B8-09F0-4501-84C0-8462D88477D5}"/>
    <cellStyle name="Normalny 5 6" xfId="26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3" xr:uid="{BD0F09CB-2825-43C6-9BFE-BD4646D4FBFE}"/>
    <cellStyle name="Normalny 7 2 2" xfId="48" xr:uid="{0D4161BA-9141-4911-B54A-F7FA1429576B}"/>
    <cellStyle name="Normalny 7 2 2 2" xfId="74" xr:uid="{4337AC39-E90A-4328-A294-A037B5CA1ADD}"/>
    <cellStyle name="Normalny 7 2 3" xfId="62" xr:uid="{4E76C5D0-31B2-4DA3-9405-1233053878D4}"/>
    <cellStyle name="Normalny 7 3" xfId="43" xr:uid="{2CA3765A-EB23-457F-9F95-B703D6A1988A}"/>
    <cellStyle name="Normalny 7 3 2" xfId="69" xr:uid="{D9AB8B45-4D89-4A5B-90AA-E91C3EA000F1}"/>
    <cellStyle name="Normalny 7 4" xfId="57" xr:uid="{CC8241EA-5D4A-4BC4-B13F-07912F33673F}"/>
    <cellStyle name="Normalny 7 5" xfId="28" xr:uid="{4CC2216E-F30A-40A8-BBF7-3E4BE00D8147}"/>
    <cellStyle name="Normalny 8" xfId="34" xr:uid="{B8AC3724-8851-4AE1-94F5-DF4BC0A3E21C}"/>
    <cellStyle name="Normalny 9" xfId="35" xr:uid="{9AAFB31F-5E50-4CA3-834B-5F375E23D6AE}"/>
    <cellStyle name="Normalny 9 2" xfId="49" xr:uid="{66A9FD8C-7699-42B3-826D-5C2B266D0E58}"/>
    <cellStyle name="Normalny 9 2 2" xfId="75" xr:uid="{0C52B265-0D6B-4DAB-B0D1-308B4189F8C2}"/>
    <cellStyle name="Normalny 9 3" xfId="63" xr:uid="{392AFE43-784C-421F-8E88-85B865E22D88}"/>
    <cellStyle name="Procentowy" xfId="16" builtinId="5"/>
    <cellStyle name="Procentowy 2" xfId="17" xr:uid="{00000000-0005-0000-0000-000012000000}"/>
    <cellStyle name="Procentowy 3" xfId="18" xr:uid="{00000000-0005-0000-0000-000013000000}"/>
    <cellStyle name="Procentowy 3 2" xfId="19" xr:uid="{00000000-0005-0000-0000-000014000000}"/>
    <cellStyle name="Procentowy 4" xfId="20" xr:uid="{00000000-0005-0000-0000-000015000000}"/>
    <cellStyle name="Procentowy 4 2" xfId="21" xr:uid="{00000000-0005-0000-0000-000016000000}"/>
    <cellStyle name="Procentowy 5" xfId="22" xr:uid="{00000000-0005-0000-0000-000017000000}"/>
    <cellStyle name="Procentowy 6" xfId="38" xr:uid="{AA7DAD75-A8B3-47EE-9EA2-23A474A767AD}"/>
    <cellStyle name="Procentowy 7" xfId="52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20</xdr:row>
      <xdr:rowOff>8467</xdr:rowOff>
    </xdr:from>
    <xdr:to>
      <xdr:col>7</xdr:col>
      <xdr:colOff>377821</xdr:colOff>
      <xdr:row>38</xdr:row>
      <xdr:rowOff>59267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814CE8E-FFC7-CA8D-994D-3C80105D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767667"/>
          <a:ext cx="5457821" cy="3251200"/>
        </a:xfrm>
        <a:prstGeom prst="rect">
          <a:avLst/>
        </a:prstGeom>
      </xdr:spPr>
    </xdr:pic>
    <xdr:clientData/>
  </xdr:twoCellAnchor>
  <xdr:twoCellAnchor editAs="oneCell">
    <xdr:from>
      <xdr:col>8</xdr:col>
      <xdr:colOff>8467</xdr:colOff>
      <xdr:row>19</xdr:row>
      <xdr:rowOff>59267</xdr:rowOff>
    </xdr:from>
    <xdr:to>
      <xdr:col>17</xdr:col>
      <xdr:colOff>411327</xdr:colOff>
      <xdr:row>39</xdr:row>
      <xdr:rowOff>148991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D55AF82-1E68-9E5C-D01F-FCC83075C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8267" y="3640667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zoomScale="90" zoomScaleNormal="90" workbookViewId="0"/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40">
        <v>45966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5.95" customHeight="1" x14ac:dyDescent="0.25">
      <c r="B2" s="91" t="s">
        <v>91</v>
      </c>
      <c r="C2" s="91"/>
      <c r="D2" s="91"/>
      <c r="E2" s="91"/>
      <c r="F2" s="91"/>
      <c r="G2" s="91"/>
      <c r="H2" s="91"/>
    </row>
    <row r="3" spans="1:256" ht="25.95" customHeight="1" x14ac:dyDescent="0.25">
      <c r="B3" s="6"/>
      <c r="C3" s="89" t="s">
        <v>161</v>
      </c>
      <c r="D3" s="90" t="s">
        <v>162</v>
      </c>
      <c r="E3" s="66" t="s">
        <v>147</v>
      </c>
      <c r="F3" s="89" t="s">
        <v>163</v>
      </c>
      <c r="G3" s="90" t="s">
        <v>164</v>
      </c>
      <c r="H3" s="66" t="s">
        <v>147</v>
      </c>
    </row>
    <row r="4" spans="1:256" ht="25.95" customHeight="1" x14ac:dyDescent="0.25">
      <c r="B4" s="67" t="s">
        <v>144</v>
      </c>
      <c r="C4" s="73">
        <v>52728</v>
      </c>
      <c r="D4" s="74">
        <v>48097</v>
      </c>
      <c r="E4" s="75">
        <v>9.6284591554566923E-2</v>
      </c>
      <c r="F4" s="73">
        <v>480636</v>
      </c>
      <c r="G4" s="74">
        <v>446727</v>
      </c>
      <c r="H4" s="75">
        <v>7.5905418745676911E-2</v>
      </c>
    </row>
    <row r="5" spans="1:256" ht="25.95" customHeight="1" x14ac:dyDescent="0.25">
      <c r="B5" s="68" t="s">
        <v>145</v>
      </c>
      <c r="C5" s="76">
        <v>6531</v>
      </c>
      <c r="D5" s="77">
        <v>5927</v>
      </c>
      <c r="E5" s="78">
        <v>0.10190652944153866</v>
      </c>
      <c r="F5" s="76">
        <v>55695</v>
      </c>
      <c r="G5" s="77">
        <v>53976</v>
      </c>
      <c r="H5" s="78">
        <v>3.1847487772343364E-2</v>
      </c>
    </row>
    <row r="6" spans="1:256" ht="12" customHeight="1" x14ac:dyDescent="0.25">
      <c r="B6" s="71" t="s">
        <v>71</v>
      </c>
      <c r="C6" s="79"/>
      <c r="D6" s="80"/>
      <c r="E6" s="81"/>
      <c r="F6" s="79"/>
      <c r="G6" s="80"/>
      <c r="H6" s="81"/>
    </row>
    <row r="7" spans="1:256" ht="25.95" customHeight="1" x14ac:dyDescent="0.25">
      <c r="B7" s="69" t="s">
        <v>47</v>
      </c>
      <c r="C7" s="79">
        <f>C5-C8</f>
        <v>6309</v>
      </c>
      <c r="D7" s="80">
        <f>D5-D8</f>
        <v>5720</v>
      </c>
      <c r="E7" s="82">
        <f>C7/D7-1</f>
        <v>0.10297202797202787</v>
      </c>
      <c r="F7" s="79">
        <f>F5-F8</f>
        <v>53563</v>
      </c>
      <c r="G7" s="80">
        <f>G5-G8</f>
        <v>52041</v>
      </c>
      <c r="H7" s="82">
        <f>F7/G7-1</f>
        <v>2.9246171288022982E-2</v>
      </c>
    </row>
    <row r="8" spans="1:256" ht="25.95" customHeight="1" x14ac:dyDescent="0.25">
      <c r="B8" s="70" t="s">
        <v>48</v>
      </c>
      <c r="C8" s="83">
        <v>222</v>
      </c>
      <c r="D8" s="84">
        <v>207</v>
      </c>
      <c r="E8" s="85">
        <v>7.2463768115942129E-2</v>
      </c>
      <c r="F8" s="83">
        <v>2132</v>
      </c>
      <c r="G8" s="84">
        <v>1935</v>
      </c>
      <c r="H8" s="85">
        <v>0.10180878552971584</v>
      </c>
    </row>
    <row r="9" spans="1:256" ht="25.95" customHeight="1" x14ac:dyDescent="0.25">
      <c r="B9" s="60" t="s">
        <v>146</v>
      </c>
      <c r="C9" s="86">
        <v>59259</v>
      </c>
      <c r="D9" s="87">
        <v>54024</v>
      </c>
      <c r="E9" s="88">
        <v>9.6901377165704128E-2</v>
      </c>
      <c r="F9" s="86">
        <v>536331</v>
      </c>
      <c r="G9" s="87">
        <v>500703</v>
      </c>
      <c r="H9" s="88">
        <v>7.1155954727653015E-2</v>
      </c>
    </row>
    <row r="10" spans="1:256" x14ac:dyDescent="0.25">
      <c r="B10" s="72" t="s">
        <v>143</v>
      </c>
      <c r="C10" s="7"/>
      <c r="D10" s="7"/>
      <c r="E10" s="7"/>
      <c r="F10" s="7"/>
      <c r="G10" s="7"/>
      <c r="H10" s="7"/>
    </row>
    <row r="11" spans="1:256" x14ac:dyDescent="0.25">
      <c r="F11" s="8"/>
      <c r="G11" s="8"/>
    </row>
    <row r="28" spans="2:2" x14ac:dyDescent="0.25">
      <c r="B28" s="5"/>
    </row>
  </sheetData>
  <mergeCells count="1">
    <mergeCell ref="B2:H2"/>
  </mergeCells>
  <conditionalFormatting sqref="E4:E9 H4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40">
        <v>45966</v>
      </c>
    </row>
    <row r="2" spans="2:22" ht="14.4" customHeight="1" x14ac:dyDescent="0.3">
      <c r="B2" s="97" t="s">
        <v>167</v>
      </c>
      <c r="C2" s="97"/>
      <c r="D2" s="97"/>
      <c r="E2" s="97"/>
      <c r="F2" s="97"/>
      <c r="G2" s="97"/>
      <c r="H2" s="97"/>
      <c r="I2" s="97"/>
      <c r="J2" s="97"/>
      <c r="K2" s="97"/>
      <c r="L2" s="97"/>
      <c r="N2" s="34"/>
      <c r="O2" s="97" t="s">
        <v>121</v>
      </c>
      <c r="P2" s="97"/>
      <c r="Q2" s="97"/>
      <c r="R2" s="97"/>
      <c r="S2" s="97"/>
      <c r="T2" s="97"/>
      <c r="U2" s="97"/>
      <c r="V2" s="97"/>
    </row>
    <row r="3" spans="2:22" ht="14.4" customHeight="1" thickBot="1" x14ac:dyDescent="0.35">
      <c r="B3" s="92" t="s">
        <v>168</v>
      </c>
      <c r="C3" s="92"/>
      <c r="D3" s="92"/>
      <c r="E3" s="92"/>
      <c r="F3" s="92"/>
      <c r="G3" s="92"/>
      <c r="H3" s="92"/>
      <c r="I3" s="92"/>
      <c r="J3" s="92"/>
      <c r="K3" s="92"/>
      <c r="L3" s="92"/>
      <c r="N3" s="34"/>
      <c r="O3" s="92" t="s">
        <v>120</v>
      </c>
      <c r="P3" s="92"/>
      <c r="Q3" s="92"/>
      <c r="R3" s="92"/>
      <c r="S3" s="92"/>
      <c r="T3" s="92"/>
      <c r="U3" s="92"/>
      <c r="V3" s="92"/>
    </row>
    <row r="4" spans="2:22" ht="14.4" customHeight="1" x14ac:dyDescent="0.3">
      <c r="B4" s="122" t="s">
        <v>0</v>
      </c>
      <c r="C4" s="122" t="s">
        <v>1</v>
      </c>
      <c r="D4" s="98" t="s">
        <v>150</v>
      </c>
      <c r="E4" s="99"/>
      <c r="F4" s="99"/>
      <c r="G4" s="99"/>
      <c r="H4" s="99"/>
      <c r="I4" s="100"/>
      <c r="J4" s="98" t="s">
        <v>137</v>
      </c>
      <c r="K4" s="99"/>
      <c r="L4" s="100"/>
      <c r="O4" s="122" t="s">
        <v>0</v>
      </c>
      <c r="P4" s="122" t="s">
        <v>1</v>
      </c>
      <c r="Q4" s="98" t="s">
        <v>156</v>
      </c>
      <c r="R4" s="99"/>
      <c r="S4" s="99"/>
      <c r="T4" s="99"/>
      <c r="U4" s="99"/>
      <c r="V4" s="100"/>
    </row>
    <row r="5" spans="2:22" ht="14.4" customHeight="1" thickBot="1" x14ac:dyDescent="0.35">
      <c r="B5" s="123"/>
      <c r="C5" s="123"/>
      <c r="D5" s="101" t="s">
        <v>151</v>
      </c>
      <c r="E5" s="102"/>
      <c r="F5" s="102"/>
      <c r="G5" s="102"/>
      <c r="H5" s="102"/>
      <c r="I5" s="103"/>
      <c r="J5" s="101" t="s">
        <v>138</v>
      </c>
      <c r="K5" s="102"/>
      <c r="L5" s="103"/>
      <c r="O5" s="123"/>
      <c r="P5" s="123"/>
      <c r="Q5" s="101" t="s">
        <v>157</v>
      </c>
      <c r="R5" s="102"/>
      <c r="S5" s="102"/>
      <c r="T5" s="102"/>
      <c r="U5" s="102"/>
      <c r="V5" s="103"/>
    </row>
    <row r="6" spans="2:22" ht="14.4" customHeight="1" x14ac:dyDescent="0.3">
      <c r="B6" s="123"/>
      <c r="C6" s="123"/>
      <c r="D6" s="114">
        <v>2025</v>
      </c>
      <c r="E6" s="115"/>
      <c r="F6" s="114">
        <v>2024</v>
      </c>
      <c r="G6" s="115"/>
      <c r="H6" s="112" t="s">
        <v>4</v>
      </c>
      <c r="I6" s="112" t="s">
        <v>42</v>
      </c>
      <c r="J6" s="112">
        <v>2025</v>
      </c>
      <c r="K6" s="112" t="s">
        <v>152</v>
      </c>
      <c r="L6" s="104" t="s">
        <v>154</v>
      </c>
      <c r="O6" s="123"/>
      <c r="P6" s="123"/>
      <c r="Q6" s="114">
        <v>2025</v>
      </c>
      <c r="R6" s="115"/>
      <c r="S6" s="114">
        <v>2024</v>
      </c>
      <c r="T6" s="115"/>
      <c r="U6" s="112" t="s">
        <v>4</v>
      </c>
      <c r="V6" s="104" t="s">
        <v>59</v>
      </c>
    </row>
    <row r="7" spans="2:22" ht="14.4" customHeight="1" thickBot="1" x14ac:dyDescent="0.35">
      <c r="B7" s="118" t="s">
        <v>5</v>
      </c>
      <c r="C7" s="118" t="s">
        <v>6</v>
      </c>
      <c r="D7" s="116"/>
      <c r="E7" s="117"/>
      <c r="F7" s="116"/>
      <c r="G7" s="117"/>
      <c r="H7" s="113"/>
      <c r="I7" s="113"/>
      <c r="J7" s="113"/>
      <c r="K7" s="113"/>
      <c r="L7" s="105"/>
      <c r="O7" s="118" t="s">
        <v>5</v>
      </c>
      <c r="P7" s="118" t="s">
        <v>6</v>
      </c>
      <c r="Q7" s="116"/>
      <c r="R7" s="117"/>
      <c r="S7" s="116"/>
      <c r="T7" s="117"/>
      <c r="U7" s="113"/>
      <c r="V7" s="105"/>
    </row>
    <row r="8" spans="2:22" ht="14.4" customHeight="1" x14ac:dyDescent="0.3">
      <c r="B8" s="118"/>
      <c r="C8" s="118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95" t="s">
        <v>43</v>
      </c>
      <c r="J8" s="95" t="s">
        <v>7</v>
      </c>
      <c r="K8" s="95" t="s">
        <v>153</v>
      </c>
      <c r="L8" s="120" t="s">
        <v>155</v>
      </c>
      <c r="O8" s="118"/>
      <c r="P8" s="118"/>
      <c r="Q8" s="9" t="s">
        <v>7</v>
      </c>
      <c r="R8" s="10" t="s">
        <v>2</v>
      </c>
      <c r="S8" s="9" t="s">
        <v>7</v>
      </c>
      <c r="T8" s="10" t="s">
        <v>2</v>
      </c>
      <c r="U8" s="95" t="s">
        <v>8</v>
      </c>
      <c r="V8" s="120" t="s">
        <v>60</v>
      </c>
    </row>
    <row r="9" spans="2:22" ht="14.4" customHeight="1" thickBot="1" x14ac:dyDescent="0.35">
      <c r="B9" s="119"/>
      <c r="C9" s="119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96"/>
      <c r="J9" s="96" t="s">
        <v>9</v>
      </c>
      <c r="K9" s="96"/>
      <c r="L9" s="121"/>
      <c r="O9" s="119"/>
      <c r="P9" s="119"/>
      <c r="Q9" s="12" t="s">
        <v>9</v>
      </c>
      <c r="R9" s="13" t="s">
        <v>10</v>
      </c>
      <c r="S9" s="12" t="s">
        <v>9</v>
      </c>
      <c r="T9" s="13" t="s">
        <v>10</v>
      </c>
      <c r="U9" s="96"/>
      <c r="V9" s="121"/>
    </row>
    <row r="10" spans="2:22" ht="14.25" customHeight="1" thickBot="1" x14ac:dyDescent="0.35">
      <c r="B10" s="15">
        <v>1</v>
      </c>
      <c r="C10" s="16" t="s">
        <v>18</v>
      </c>
      <c r="D10" s="17">
        <v>7703</v>
      </c>
      <c r="E10" s="18">
        <v>0.14608936428463057</v>
      </c>
      <c r="F10" s="17">
        <v>8961</v>
      </c>
      <c r="G10" s="18">
        <v>0.18631099652784996</v>
      </c>
      <c r="H10" s="19">
        <v>-0.14038611762080122</v>
      </c>
      <c r="I10" s="35">
        <v>0</v>
      </c>
      <c r="J10" s="17">
        <v>8197</v>
      </c>
      <c r="K10" s="19">
        <v>-6.0265950957667402E-2</v>
      </c>
      <c r="L10" s="35">
        <v>0</v>
      </c>
      <c r="O10" s="15">
        <v>1</v>
      </c>
      <c r="P10" s="16" t="s">
        <v>18</v>
      </c>
      <c r="Q10" s="17">
        <v>76342</v>
      </c>
      <c r="R10" s="18">
        <v>0.15883537645952447</v>
      </c>
      <c r="S10" s="17">
        <v>83143</v>
      </c>
      <c r="T10" s="18">
        <v>0.1861159052396654</v>
      </c>
      <c r="U10" s="19">
        <v>-8.1798828524349609E-2</v>
      </c>
      <c r="V10" s="35">
        <v>0</v>
      </c>
    </row>
    <row r="11" spans="2:22" ht="14.4" customHeight="1" thickBot="1" x14ac:dyDescent="0.35">
      <c r="B11" s="20">
        <v>2</v>
      </c>
      <c r="C11" s="21" t="s">
        <v>16</v>
      </c>
      <c r="D11" s="22">
        <v>6301</v>
      </c>
      <c r="E11" s="23">
        <v>0.11950007586102261</v>
      </c>
      <c r="F11" s="22">
        <v>4835</v>
      </c>
      <c r="G11" s="23">
        <v>0.10052602033390856</v>
      </c>
      <c r="H11" s="24">
        <v>0.30320579110651491</v>
      </c>
      <c r="I11" s="36">
        <v>0</v>
      </c>
      <c r="J11" s="22">
        <v>6023</v>
      </c>
      <c r="K11" s="24">
        <v>4.6156400464884673E-2</v>
      </c>
      <c r="L11" s="36">
        <v>0</v>
      </c>
      <c r="O11" s="20">
        <v>2</v>
      </c>
      <c r="P11" s="21" t="s">
        <v>16</v>
      </c>
      <c r="Q11" s="22">
        <v>51828</v>
      </c>
      <c r="R11" s="23">
        <v>0.10783212243776996</v>
      </c>
      <c r="S11" s="22">
        <v>47877</v>
      </c>
      <c r="T11" s="23">
        <v>0.10717283710185416</v>
      </c>
      <c r="U11" s="24">
        <v>8.252396766714698E-2</v>
      </c>
      <c r="V11" s="36">
        <v>0</v>
      </c>
    </row>
    <row r="12" spans="2:22" ht="14.4" customHeight="1" thickBot="1" x14ac:dyDescent="0.35">
      <c r="B12" s="15">
        <v>3</v>
      </c>
      <c r="C12" s="16" t="s">
        <v>17</v>
      </c>
      <c r="D12" s="17">
        <v>3776</v>
      </c>
      <c r="E12" s="18">
        <v>7.1612805340615995E-2</v>
      </c>
      <c r="F12" s="17">
        <v>3646</v>
      </c>
      <c r="G12" s="18">
        <v>7.5805143771960834E-2</v>
      </c>
      <c r="H12" s="19">
        <v>3.5655512890839347E-2</v>
      </c>
      <c r="I12" s="35">
        <v>0</v>
      </c>
      <c r="J12" s="17">
        <v>3620</v>
      </c>
      <c r="K12" s="19">
        <v>4.3093922651933791E-2</v>
      </c>
      <c r="L12" s="35">
        <v>0</v>
      </c>
      <c r="O12" s="15">
        <v>3</v>
      </c>
      <c r="P12" s="16" t="s">
        <v>17</v>
      </c>
      <c r="Q12" s="17">
        <v>34572</v>
      </c>
      <c r="R12" s="18">
        <v>7.1929693156567553E-2</v>
      </c>
      <c r="S12" s="17">
        <v>30226</v>
      </c>
      <c r="T12" s="18">
        <v>6.766100996805656E-2</v>
      </c>
      <c r="U12" s="19">
        <v>0.14378349765102882</v>
      </c>
      <c r="V12" s="35">
        <v>0</v>
      </c>
    </row>
    <row r="13" spans="2:22" ht="14.4" customHeight="1" thickBot="1" x14ac:dyDescent="0.35">
      <c r="B13" s="20">
        <v>4</v>
      </c>
      <c r="C13" s="21" t="s">
        <v>15</v>
      </c>
      <c r="D13" s="22">
        <v>2944</v>
      </c>
      <c r="E13" s="23">
        <v>5.5833712638446366E-2</v>
      </c>
      <c r="F13" s="22">
        <v>2491</v>
      </c>
      <c r="G13" s="23">
        <v>5.1791172006570053E-2</v>
      </c>
      <c r="H13" s="24">
        <v>0.18185467683661183</v>
      </c>
      <c r="I13" s="36">
        <v>4</v>
      </c>
      <c r="J13" s="22">
        <v>2585</v>
      </c>
      <c r="K13" s="24">
        <v>0.13887814313346225</v>
      </c>
      <c r="L13" s="36">
        <v>1</v>
      </c>
      <c r="O13" s="20">
        <v>4</v>
      </c>
      <c r="P13" s="21" t="s">
        <v>21</v>
      </c>
      <c r="Q13" s="22">
        <v>26239</v>
      </c>
      <c r="R13" s="23">
        <v>5.4592248603933122E-2</v>
      </c>
      <c r="S13" s="22">
        <v>27622</v>
      </c>
      <c r="T13" s="23">
        <v>6.1831946580349968E-2</v>
      </c>
      <c r="U13" s="24">
        <v>-5.0068785750488787E-2</v>
      </c>
      <c r="V13" s="36">
        <v>0</v>
      </c>
    </row>
    <row r="14" spans="2:22" ht="14.4" customHeight="1" thickBot="1" x14ac:dyDescent="0.35">
      <c r="B14" s="15">
        <v>5</v>
      </c>
      <c r="C14" s="16" t="s">
        <v>31</v>
      </c>
      <c r="D14" s="17">
        <v>2876</v>
      </c>
      <c r="E14" s="18">
        <v>5.4544075254134426E-2</v>
      </c>
      <c r="F14" s="17">
        <v>2574</v>
      </c>
      <c r="G14" s="18">
        <v>5.3516851362870863E-2</v>
      </c>
      <c r="H14" s="19">
        <v>0.11732711732711731</v>
      </c>
      <c r="I14" s="35">
        <v>2</v>
      </c>
      <c r="J14" s="17">
        <v>2699</v>
      </c>
      <c r="K14" s="19">
        <v>6.557984438680986E-2</v>
      </c>
      <c r="L14" s="35">
        <v>-1</v>
      </c>
      <c r="O14" s="15">
        <v>5</v>
      </c>
      <c r="P14" s="16" t="s">
        <v>15</v>
      </c>
      <c r="Q14" s="17">
        <v>25492</v>
      </c>
      <c r="R14" s="18">
        <v>5.3038057906607081E-2</v>
      </c>
      <c r="S14" s="17">
        <v>22468</v>
      </c>
      <c r="T14" s="18">
        <v>5.0294698999612739E-2</v>
      </c>
      <c r="U14" s="19">
        <v>0.13459141890688975</v>
      </c>
      <c r="V14" s="35">
        <v>3</v>
      </c>
    </row>
    <row r="15" spans="2:22" ht="14.4" customHeight="1" thickBot="1" x14ac:dyDescent="0.35">
      <c r="B15" s="20"/>
      <c r="C15" s="21" t="s">
        <v>21</v>
      </c>
      <c r="D15" s="22">
        <v>2876</v>
      </c>
      <c r="E15" s="23">
        <v>5.4544075254134426E-2</v>
      </c>
      <c r="F15" s="22">
        <v>2959</v>
      </c>
      <c r="G15" s="23">
        <v>6.1521508618001125E-2</v>
      </c>
      <c r="H15" s="24">
        <v>-2.805001689760056E-2</v>
      </c>
      <c r="I15" s="36">
        <v>-1</v>
      </c>
      <c r="J15" s="22">
        <v>2527</v>
      </c>
      <c r="K15" s="24">
        <v>0.13810842896715481</v>
      </c>
      <c r="L15" s="36">
        <v>1</v>
      </c>
      <c r="O15" s="20">
        <v>6</v>
      </c>
      <c r="P15" s="21" t="s">
        <v>31</v>
      </c>
      <c r="Q15" s="22">
        <v>24328</v>
      </c>
      <c r="R15" s="23">
        <v>5.0616266779850032E-2</v>
      </c>
      <c r="S15" s="22">
        <v>23869</v>
      </c>
      <c r="T15" s="23">
        <v>5.3430842550371928E-2</v>
      </c>
      <c r="U15" s="24">
        <v>1.9229963551049556E-2</v>
      </c>
      <c r="V15" s="36">
        <v>0</v>
      </c>
    </row>
    <row r="16" spans="2:22" ht="14.4" customHeight="1" thickBot="1" x14ac:dyDescent="0.35">
      <c r="B16" s="15">
        <v>7</v>
      </c>
      <c r="C16" s="16" t="s">
        <v>30</v>
      </c>
      <c r="D16" s="17">
        <v>2868</v>
      </c>
      <c r="E16" s="18">
        <v>5.439235320892126E-2</v>
      </c>
      <c r="F16" s="17">
        <v>2646</v>
      </c>
      <c r="G16" s="18">
        <v>5.5013826226167954E-2</v>
      </c>
      <c r="H16" s="19">
        <v>8.3900226757369634E-2</v>
      </c>
      <c r="I16" s="35">
        <v>-1</v>
      </c>
      <c r="J16" s="17">
        <v>2520</v>
      </c>
      <c r="K16" s="19">
        <v>0.13809523809523805</v>
      </c>
      <c r="L16" s="35">
        <v>0</v>
      </c>
      <c r="O16" s="15">
        <v>7</v>
      </c>
      <c r="P16" s="16" t="s">
        <v>30</v>
      </c>
      <c r="Q16" s="17">
        <v>24075</v>
      </c>
      <c r="R16" s="18">
        <v>5.0089880907797167E-2</v>
      </c>
      <c r="S16" s="17">
        <v>23616</v>
      </c>
      <c r="T16" s="18">
        <v>5.2864501138279084E-2</v>
      </c>
      <c r="U16" s="19">
        <v>1.9435975609756184E-2</v>
      </c>
      <c r="V16" s="35">
        <v>0</v>
      </c>
    </row>
    <row r="17" spans="2:22" ht="14.4" customHeight="1" thickBot="1" x14ac:dyDescent="0.35">
      <c r="B17" s="20">
        <v>8</v>
      </c>
      <c r="C17" s="21" t="s">
        <v>22</v>
      </c>
      <c r="D17" s="22">
        <v>2172</v>
      </c>
      <c r="E17" s="23">
        <v>4.1192535275375509E-2</v>
      </c>
      <c r="F17" s="22">
        <v>2711</v>
      </c>
      <c r="G17" s="23">
        <v>5.6365261866644492E-2</v>
      </c>
      <c r="H17" s="24">
        <v>-0.19881962375507189</v>
      </c>
      <c r="I17" s="36">
        <v>-3</v>
      </c>
      <c r="J17" s="22">
        <v>1522</v>
      </c>
      <c r="K17" s="24">
        <v>0.42706964520367929</v>
      </c>
      <c r="L17" s="36">
        <v>2</v>
      </c>
      <c r="O17" s="20">
        <v>8</v>
      </c>
      <c r="P17" s="21" t="s">
        <v>22</v>
      </c>
      <c r="Q17" s="22">
        <v>23704</v>
      </c>
      <c r="R17" s="23">
        <v>4.9317987000557596E-2</v>
      </c>
      <c r="S17" s="22">
        <v>25362</v>
      </c>
      <c r="T17" s="23">
        <v>5.677292843280124E-2</v>
      </c>
      <c r="U17" s="24">
        <v>-6.5373393265515389E-2</v>
      </c>
      <c r="V17" s="36">
        <v>-3</v>
      </c>
    </row>
    <row r="18" spans="2:22" ht="14.4" customHeight="1" thickBot="1" x14ac:dyDescent="0.35">
      <c r="B18" s="15">
        <v>9</v>
      </c>
      <c r="C18" s="16" t="s">
        <v>28</v>
      </c>
      <c r="D18" s="17">
        <v>1887</v>
      </c>
      <c r="E18" s="18">
        <v>3.5787437414656349E-2</v>
      </c>
      <c r="F18" s="17">
        <v>1875</v>
      </c>
      <c r="G18" s="18">
        <v>3.8983720398361642E-2</v>
      </c>
      <c r="H18" s="19">
        <v>6.3999999999999613E-3</v>
      </c>
      <c r="I18" s="35">
        <v>1</v>
      </c>
      <c r="J18" s="17">
        <v>1837</v>
      </c>
      <c r="K18" s="19">
        <v>2.7218290691344516E-2</v>
      </c>
      <c r="L18" s="35">
        <v>-1</v>
      </c>
      <c r="O18" s="15">
        <v>9</v>
      </c>
      <c r="P18" s="16" t="s">
        <v>28</v>
      </c>
      <c r="Q18" s="17">
        <v>17753</v>
      </c>
      <c r="R18" s="18">
        <v>3.6936475836183723E-2</v>
      </c>
      <c r="S18" s="17">
        <v>15054</v>
      </c>
      <c r="T18" s="18">
        <v>3.369843327132678E-2</v>
      </c>
      <c r="U18" s="19">
        <v>0.17928789690447711</v>
      </c>
      <c r="V18" s="35">
        <v>1</v>
      </c>
    </row>
    <row r="19" spans="2:22" ht="14.4" customHeight="1" thickBot="1" x14ac:dyDescent="0.35">
      <c r="B19" s="20">
        <v>10</v>
      </c>
      <c r="C19" s="21" t="s">
        <v>23</v>
      </c>
      <c r="D19" s="22">
        <v>1885</v>
      </c>
      <c r="E19" s="23">
        <v>3.5749506903353059E-2</v>
      </c>
      <c r="F19" s="22">
        <v>1942</v>
      </c>
      <c r="G19" s="23">
        <v>4.0376738673929768E-2</v>
      </c>
      <c r="H19" s="24">
        <v>-2.9351184346035009E-2</v>
      </c>
      <c r="I19" s="36">
        <v>-1</v>
      </c>
      <c r="J19" s="22">
        <v>1622</v>
      </c>
      <c r="K19" s="24">
        <v>0.16214549938347722</v>
      </c>
      <c r="L19" s="36">
        <v>-1</v>
      </c>
      <c r="O19" s="20">
        <v>10</v>
      </c>
      <c r="P19" s="21" t="s">
        <v>23</v>
      </c>
      <c r="Q19" s="22">
        <v>16976</v>
      </c>
      <c r="R19" s="23">
        <v>3.5319867841776313E-2</v>
      </c>
      <c r="S19" s="22">
        <v>16410</v>
      </c>
      <c r="T19" s="23">
        <v>3.6733844159856019E-2</v>
      </c>
      <c r="U19" s="24">
        <v>3.4491163924436297E-2</v>
      </c>
      <c r="V19" s="36">
        <v>-1</v>
      </c>
    </row>
    <row r="20" spans="2:22" ht="14.4" customHeight="1" thickBot="1" x14ac:dyDescent="0.35">
      <c r="B20" s="15">
        <v>11</v>
      </c>
      <c r="C20" s="16" t="s">
        <v>96</v>
      </c>
      <c r="D20" s="17">
        <v>1629</v>
      </c>
      <c r="E20" s="18">
        <v>3.0894401456531634E-2</v>
      </c>
      <c r="F20" s="17">
        <v>682</v>
      </c>
      <c r="G20" s="18">
        <v>1.4179678566230742E-2</v>
      </c>
      <c r="H20" s="19">
        <v>1.3885630498533725</v>
      </c>
      <c r="I20" s="35">
        <v>6</v>
      </c>
      <c r="J20" s="17">
        <v>1313</v>
      </c>
      <c r="K20" s="19">
        <v>0.24067022086824075</v>
      </c>
      <c r="L20" s="35">
        <v>2</v>
      </c>
      <c r="O20" s="15">
        <v>11</v>
      </c>
      <c r="P20" s="16" t="s">
        <v>32</v>
      </c>
      <c r="Q20" s="17">
        <v>14465</v>
      </c>
      <c r="R20" s="18">
        <v>3.009554007606588E-2</v>
      </c>
      <c r="S20" s="17">
        <v>12912</v>
      </c>
      <c r="T20" s="18">
        <v>2.8903558549181044E-2</v>
      </c>
      <c r="U20" s="19">
        <v>0.12027571251548941</v>
      </c>
      <c r="V20" s="35">
        <v>0</v>
      </c>
    </row>
    <row r="21" spans="2:22" ht="14.4" customHeight="1" thickBot="1" x14ac:dyDescent="0.35">
      <c r="B21" s="20">
        <v>12</v>
      </c>
      <c r="C21" s="21" t="s">
        <v>92</v>
      </c>
      <c r="D21" s="22">
        <v>1424</v>
      </c>
      <c r="E21" s="23">
        <v>2.7006524047944167E-2</v>
      </c>
      <c r="F21" s="22">
        <v>1606</v>
      </c>
      <c r="G21" s="23">
        <v>3.3390855978543361E-2</v>
      </c>
      <c r="H21" s="24">
        <v>-0.11332503113325032</v>
      </c>
      <c r="I21" s="36">
        <v>-1</v>
      </c>
      <c r="J21" s="22">
        <v>960</v>
      </c>
      <c r="K21" s="24">
        <v>0.48333333333333339</v>
      </c>
      <c r="L21" s="36">
        <v>2</v>
      </c>
      <c r="O21" s="20">
        <v>12</v>
      </c>
      <c r="P21" s="21" t="s">
        <v>20</v>
      </c>
      <c r="Q21" s="22">
        <v>12933</v>
      </c>
      <c r="R21" s="23">
        <v>2.6908096771777395E-2</v>
      </c>
      <c r="S21" s="22">
        <v>11542</v>
      </c>
      <c r="T21" s="23">
        <v>2.5836808610180267E-2</v>
      </c>
      <c r="U21" s="24">
        <v>0.12051637497834</v>
      </c>
      <c r="V21" s="36">
        <v>1</v>
      </c>
    </row>
    <row r="22" spans="2:22" ht="14.25" customHeight="1" thickBot="1" x14ac:dyDescent="0.35">
      <c r="B22" s="15">
        <v>13</v>
      </c>
      <c r="C22" s="16" t="s">
        <v>20</v>
      </c>
      <c r="D22" s="17">
        <v>1422</v>
      </c>
      <c r="E22" s="18">
        <v>2.6968593536640873E-2</v>
      </c>
      <c r="F22" s="17">
        <v>1483</v>
      </c>
      <c r="G22" s="18">
        <v>3.0833523920410836E-2</v>
      </c>
      <c r="H22" s="19">
        <v>-4.1132838840188812E-2</v>
      </c>
      <c r="I22" s="35">
        <v>-1</v>
      </c>
      <c r="J22" s="17">
        <v>1359</v>
      </c>
      <c r="K22" s="19">
        <v>4.635761589403975E-2</v>
      </c>
      <c r="L22" s="35">
        <v>-2</v>
      </c>
      <c r="O22" s="15">
        <v>13</v>
      </c>
      <c r="P22" s="16" t="s">
        <v>58</v>
      </c>
      <c r="Q22" s="17">
        <v>12540</v>
      </c>
      <c r="R22" s="18">
        <v>2.6090430180011486E-2</v>
      </c>
      <c r="S22" s="17">
        <v>11899</v>
      </c>
      <c r="T22" s="18">
        <v>2.6635954397204557E-2</v>
      </c>
      <c r="U22" s="19">
        <v>5.3870073115387829E-2</v>
      </c>
      <c r="V22" s="35">
        <v>-1</v>
      </c>
    </row>
    <row r="23" spans="2:22" ht="14.25" customHeight="1" thickBot="1" x14ac:dyDescent="0.35">
      <c r="B23" s="20">
        <v>14</v>
      </c>
      <c r="C23" s="21" t="s">
        <v>58</v>
      </c>
      <c r="D23" s="22">
        <v>1200</v>
      </c>
      <c r="E23" s="23">
        <v>2.2758306781975421E-2</v>
      </c>
      <c r="F23" s="22">
        <v>1195</v>
      </c>
      <c r="G23" s="23">
        <v>2.4845624467222487E-2</v>
      </c>
      <c r="H23" s="24">
        <v>4.1841004184099972E-3</v>
      </c>
      <c r="I23" s="36">
        <v>-1</v>
      </c>
      <c r="J23" s="22">
        <v>1348</v>
      </c>
      <c r="K23" s="24">
        <v>-0.10979228486646886</v>
      </c>
      <c r="L23" s="36">
        <v>-2</v>
      </c>
      <c r="O23" s="20">
        <v>14</v>
      </c>
      <c r="P23" s="21" t="s">
        <v>96</v>
      </c>
      <c r="Q23" s="22">
        <v>11782</v>
      </c>
      <c r="R23" s="23">
        <v>2.4513353140422273E-2</v>
      </c>
      <c r="S23" s="22">
        <v>4944</v>
      </c>
      <c r="T23" s="23">
        <v>1.1067161823664117E-2</v>
      </c>
      <c r="U23" s="24">
        <v>1.3830906148867315</v>
      </c>
      <c r="V23" s="36">
        <v>7</v>
      </c>
    </row>
    <row r="24" spans="2:22" ht="14.25" customHeight="1" thickBot="1" x14ac:dyDescent="0.35">
      <c r="B24" s="15">
        <v>15</v>
      </c>
      <c r="C24" s="16" t="s">
        <v>19</v>
      </c>
      <c r="D24" s="17">
        <v>1070</v>
      </c>
      <c r="E24" s="18">
        <v>2.0292823547261418E-2</v>
      </c>
      <c r="F24" s="17">
        <v>1000</v>
      </c>
      <c r="G24" s="18">
        <v>2.0791317545792876E-2</v>
      </c>
      <c r="H24" s="19">
        <v>7.0000000000000062E-2</v>
      </c>
      <c r="I24" s="35">
        <v>0</v>
      </c>
      <c r="J24" s="17">
        <v>805</v>
      </c>
      <c r="K24" s="19">
        <v>0.329192546583851</v>
      </c>
      <c r="L24" s="35">
        <v>4</v>
      </c>
      <c r="O24" s="15">
        <v>15</v>
      </c>
      <c r="P24" s="16" t="s">
        <v>92</v>
      </c>
      <c r="Q24" s="17">
        <v>10989</v>
      </c>
      <c r="R24" s="18">
        <v>2.2863455920904802E-2</v>
      </c>
      <c r="S24" s="17">
        <v>9662</v>
      </c>
      <c r="T24" s="18">
        <v>2.1628421832573363E-2</v>
      </c>
      <c r="U24" s="19">
        <v>0.13734216518319187</v>
      </c>
      <c r="V24" s="35">
        <v>0</v>
      </c>
    </row>
    <row r="25" spans="2:22" ht="14.4" customHeight="1" thickBot="1" x14ac:dyDescent="0.35">
      <c r="B25" s="20">
        <v>16</v>
      </c>
      <c r="C25" s="21" t="s">
        <v>32</v>
      </c>
      <c r="D25" s="22">
        <v>924</v>
      </c>
      <c r="E25" s="23">
        <v>1.7523896222121076E-2</v>
      </c>
      <c r="F25" s="22">
        <v>1092</v>
      </c>
      <c r="G25" s="23">
        <v>2.2704118760005821E-2</v>
      </c>
      <c r="H25" s="24">
        <v>-0.15384615384615385</v>
      </c>
      <c r="I25" s="36">
        <v>-2</v>
      </c>
      <c r="J25" s="22">
        <v>864</v>
      </c>
      <c r="K25" s="24">
        <v>6.944444444444442E-2</v>
      </c>
      <c r="L25" s="36">
        <v>0</v>
      </c>
      <c r="O25" s="20">
        <v>16</v>
      </c>
      <c r="P25" s="21" t="s">
        <v>24</v>
      </c>
      <c r="Q25" s="22">
        <v>8521</v>
      </c>
      <c r="R25" s="23">
        <v>1.772859294767766E-2</v>
      </c>
      <c r="S25" s="22">
        <v>7821</v>
      </c>
      <c r="T25" s="23">
        <v>1.7507336695565749E-2</v>
      </c>
      <c r="U25" s="24">
        <v>8.9502621148190853E-2</v>
      </c>
      <c r="V25" s="36">
        <v>3</v>
      </c>
    </row>
    <row r="26" spans="2:22" ht="14.4" customHeight="1" thickBot="1" x14ac:dyDescent="0.35">
      <c r="B26" s="15">
        <v>17</v>
      </c>
      <c r="C26" s="16" t="s">
        <v>109</v>
      </c>
      <c r="D26" s="17">
        <v>900</v>
      </c>
      <c r="E26" s="18">
        <v>1.7068730086481566E-2</v>
      </c>
      <c r="F26" s="17">
        <v>256</v>
      </c>
      <c r="G26" s="18">
        <v>5.3225772917229767E-3</v>
      </c>
      <c r="H26" s="19">
        <v>2.515625</v>
      </c>
      <c r="I26" s="35">
        <v>8</v>
      </c>
      <c r="J26" s="17">
        <v>734</v>
      </c>
      <c r="K26" s="19">
        <v>0.22615803814713886</v>
      </c>
      <c r="L26" s="35">
        <v>5</v>
      </c>
      <c r="O26" s="15">
        <v>17</v>
      </c>
      <c r="P26" s="16" t="s">
        <v>26</v>
      </c>
      <c r="Q26" s="17">
        <v>8257</v>
      </c>
      <c r="R26" s="18">
        <v>1.717932073336163E-2</v>
      </c>
      <c r="S26" s="17">
        <v>7961</v>
      </c>
      <c r="T26" s="18">
        <v>1.7820727200281158E-2</v>
      </c>
      <c r="U26" s="19">
        <v>3.7181258635849757E-2</v>
      </c>
      <c r="V26" s="35">
        <v>0</v>
      </c>
    </row>
    <row r="27" spans="2:22" ht="14.4" customHeight="1" thickBot="1" x14ac:dyDescent="0.35">
      <c r="B27" s="20">
        <v>18</v>
      </c>
      <c r="C27" s="21" t="s">
        <v>26</v>
      </c>
      <c r="D27" s="22">
        <v>887</v>
      </c>
      <c r="E27" s="23">
        <v>1.6822181763010164E-2</v>
      </c>
      <c r="F27" s="22">
        <v>895</v>
      </c>
      <c r="G27" s="23">
        <v>1.8608229203484625E-2</v>
      </c>
      <c r="H27" s="24">
        <v>-8.9385474860335101E-3</v>
      </c>
      <c r="I27" s="36">
        <v>-2</v>
      </c>
      <c r="J27" s="22">
        <v>854</v>
      </c>
      <c r="K27" s="24">
        <v>3.8641686182669721E-2</v>
      </c>
      <c r="L27" s="36">
        <v>-1</v>
      </c>
      <c r="O27" s="20">
        <v>18</v>
      </c>
      <c r="P27" s="21" t="s">
        <v>19</v>
      </c>
      <c r="Q27" s="22">
        <v>7735</v>
      </c>
      <c r="R27" s="23">
        <v>1.6093259764145839E-2</v>
      </c>
      <c r="S27" s="22">
        <v>8636</v>
      </c>
      <c r="T27" s="23">
        <v>1.9331717133730445E-2</v>
      </c>
      <c r="U27" s="24">
        <v>-0.10433070866141736</v>
      </c>
      <c r="V27" s="36">
        <v>-2</v>
      </c>
    </row>
    <row r="28" spans="2:22" ht="14.4" customHeight="1" thickBot="1" x14ac:dyDescent="0.35">
      <c r="B28" s="15">
        <v>19</v>
      </c>
      <c r="C28" s="16" t="s">
        <v>131</v>
      </c>
      <c r="D28" s="17">
        <v>873</v>
      </c>
      <c r="E28" s="18">
        <v>1.6556668183887117E-2</v>
      </c>
      <c r="F28" s="17">
        <v>44</v>
      </c>
      <c r="G28" s="18">
        <v>9.1481797201488661E-4</v>
      </c>
      <c r="H28" s="19">
        <v>18.84090909090909</v>
      </c>
      <c r="I28" s="35">
        <v>18</v>
      </c>
      <c r="J28" s="17">
        <v>735</v>
      </c>
      <c r="K28" s="19">
        <v>0.18775510204081636</v>
      </c>
      <c r="L28" s="35">
        <v>2</v>
      </c>
      <c r="O28" s="15">
        <v>19</v>
      </c>
      <c r="P28" s="16" t="s">
        <v>27</v>
      </c>
      <c r="Q28" s="17">
        <v>7323</v>
      </c>
      <c r="R28" s="18">
        <v>1.5236062217561731E-2</v>
      </c>
      <c r="S28" s="17">
        <v>5719</v>
      </c>
      <c r="T28" s="18">
        <v>1.280200211762441E-2</v>
      </c>
      <c r="U28" s="19">
        <v>0.28046861339395002</v>
      </c>
      <c r="V28" s="35">
        <v>1</v>
      </c>
    </row>
    <row r="29" spans="2:22" ht="14.4" customHeight="1" thickBot="1" x14ac:dyDescent="0.35">
      <c r="B29" s="20">
        <v>20</v>
      </c>
      <c r="C29" s="21" t="s">
        <v>27</v>
      </c>
      <c r="D29" s="22">
        <v>730</v>
      </c>
      <c r="E29" s="23">
        <v>1.3844636625701715E-2</v>
      </c>
      <c r="F29" s="22">
        <v>339</v>
      </c>
      <c r="G29" s="23">
        <v>7.0482566480237849E-3</v>
      </c>
      <c r="H29" s="24">
        <v>1.1533923303834808</v>
      </c>
      <c r="I29" s="36">
        <v>3</v>
      </c>
      <c r="J29" s="22">
        <v>744</v>
      </c>
      <c r="K29" s="24">
        <v>-1.8817204301075252E-2</v>
      </c>
      <c r="L29" s="36">
        <v>0</v>
      </c>
      <c r="O29" s="20">
        <v>20</v>
      </c>
      <c r="P29" s="21" t="s">
        <v>29</v>
      </c>
      <c r="Q29" s="22">
        <v>6534</v>
      </c>
      <c r="R29" s="23">
        <v>1.3594487304321773E-2</v>
      </c>
      <c r="S29" s="22">
        <v>7890</v>
      </c>
      <c r="T29" s="23">
        <v>1.7661793444318341E-2</v>
      </c>
      <c r="U29" s="24">
        <v>-0.17186311787072239</v>
      </c>
      <c r="V29" s="36">
        <v>-2</v>
      </c>
    </row>
    <row r="30" spans="2:22" ht="14.4" customHeight="1" thickBot="1" x14ac:dyDescent="0.35">
      <c r="B30" s="110" t="s">
        <v>40</v>
      </c>
      <c r="C30" s="111"/>
      <c r="D30" s="25">
        <f>SUM(D10:D29)</f>
        <v>46347</v>
      </c>
      <c r="E30" s="26">
        <f>D30/D32</f>
        <v>0.87898270368684572</v>
      </c>
      <c r="F30" s="25">
        <f>SUM(F10:F29)</f>
        <v>43232</v>
      </c>
      <c r="G30" s="26">
        <f>F30/F32</f>
        <v>0.8988502401397177</v>
      </c>
      <c r="H30" s="27">
        <f>D30/F30-1</f>
        <v>7.2053108808290078E-2</v>
      </c>
      <c r="I30" s="37"/>
      <c r="J30" s="25">
        <f>SUM(J10:J29)</f>
        <v>42868</v>
      </c>
      <c r="K30" s="26">
        <f>E30/J30-1</f>
        <v>-0.99997949559802912</v>
      </c>
      <c r="L30" s="25"/>
      <c r="O30" s="110" t="s">
        <v>40</v>
      </c>
      <c r="P30" s="111"/>
      <c r="Q30" s="25">
        <f>SUM(Q10:Q29)</f>
        <v>422388</v>
      </c>
      <c r="R30" s="26">
        <f>Q30/Q32</f>
        <v>0.87881057598681744</v>
      </c>
      <c r="S30" s="25">
        <f>SUM(S10:S29)</f>
        <v>404633</v>
      </c>
      <c r="T30" s="26">
        <f>S30/S32</f>
        <v>0.90577242924649726</v>
      </c>
      <c r="U30" s="27">
        <f>Q30/S30-1</f>
        <v>4.3879268374057423E-2</v>
      </c>
      <c r="V30" s="37"/>
    </row>
    <row r="31" spans="2:22" ht="14.4" customHeight="1" thickBot="1" x14ac:dyDescent="0.35">
      <c r="B31" s="110" t="s">
        <v>11</v>
      </c>
      <c r="C31" s="111"/>
      <c r="D31" s="25">
        <f>D32-SUM(D10:D29)</f>
        <v>6381</v>
      </c>
      <c r="E31" s="26">
        <f>D31/D32</f>
        <v>0.1210172963131543</v>
      </c>
      <c r="F31" s="25">
        <f>F32-SUM(F10:F29)</f>
        <v>4865</v>
      </c>
      <c r="G31" s="26">
        <f>F31/F32</f>
        <v>0.10114975986028235</v>
      </c>
      <c r="H31" s="27">
        <f>D31/F31-1</f>
        <v>0.31161356628982517</v>
      </c>
      <c r="I31" s="37"/>
      <c r="J31" s="25">
        <f>J32-SUM(J10:J29)</f>
        <v>6985</v>
      </c>
      <c r="K31" s="26">
        <f>E31/J31-1</f>
        <v>-0.99998267468914626</v>
      </c>
      <c r="L31" s="25"/>
      <c r="O31" s="110" t="s">
        <v>11</v>
      </c>
      <c r="P31" s="111"/>
      <c r="Q31" s="25">
        <f>Q32-SUM(Q10:Q29)</f>
        <v>58248</v>
      </c>
      <c r="R31" s="26">
        <f>Q31/Q32</f>
        <v>0.12118942401318253</v>
      </c>
      <c r="S31" s="25">
        <f>S32-SUM(S10:S29)</f>
        <v>42094</v>
      </c>
      <c r="T31" s="26">
        <f>S31/S32</f>
        <v>9.4227570753502701E-2</v>
      </c>
      <c r="U31" s="27">
        <f>Q31/S31-1</f>
        <v>0.38376015584168766</v>
      </c>
      <c r="V31" s="38"/>
    </row>
    <row r="32" spans="2:22" ht="14.4" customHeight="1" thickBot="1" x14ac:dyDescent="0.35">
      <c r="B32" s="93" t="s">
        <v>33</v>
      </c>
      <c r="C32" s="94"/>
      <c r="D32" s="28">
        <v>52728</v>
      </c>
      <c r="E32" s="29">
        <v>1</v>
      </c>
      <c r="F32" s="28">
        <v>48097</v>
      </c>
      <c r="G32" s="29">
        <v>1</v>
      </c>
      <c r="H32" s="30">
        <v>9.6284591554566923E-2</v>
      </c>
      <c r="I32" s="39"/>
      <c r="J32" s="28">
        <v>49853</v>
      </c>
      <c r="K32" s="30">
        <v>5.7669548472509158E-2</v>
      </c>
      <c r="L32" s="28"/>
      <c r="N32" s="31"/>
      <c r="O32" s="93" t="s">
        <v>33</v>
      </c>
      <c r="P32" s="94"/>
      <c r="Q32" s="28">
        <v>480636</v>
      </c>
      <c r="R32" s="29">
        <v>1</v>
      </c>
      <c r="S32" s="28">
        <v>446727</v>
      </c>
      <c r="T32" s="29">
        <v>1</v>
      </c>
      <c r="U32" s="30">
        <v>7.5905418745676911E-2</v>
      </c>
      <c r="V32" s="39"/>
    </row>
    <row r="33" spans="2:22" ht="14.4" customHeight="1" x14ac:dyDescent="0.3">
      <c r="B33" s="32" t="s">
        <v>64</v>
      </c>
      <c r="O33" s="32" t="s">
        <v>64</v>
      </c>
    </row>
    <row r="34" spans="2:22" x14ac:dyDescent="0.3">
      <c r="B34" s="33" t="s">
        <v>63</v>
      </c>
      <c r="O34" s="33" t="s">
        <v>63</v>
      </c>
    </row>
    <row r="36" spans="2:22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22" x14ac:dyDescent="0.3">
      <c r="B37" s="97" t="s">
        <v>169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N37" s="34"/>
      <c r="O37" s="97" t="s">
        <v>123</v>
      </c>
      <c r="P37" s="97"/>
      <c r="Q37" s="97"/>
      <c r="R37" s="97"/>
      <c r="S37" s="97"/>
      <c r="T37" s="97"/>
      <c r="U37" s="97"/>
      <c r="V37" s="97"/>
    </row>
    <row r="38" spans="2:22" ht="15" thickBot="1" x14ac:dyDescent="0.35">
      <c r="B38" s="92" t="s">
        <v>170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N38" s="34"/>
      <c r="O38" s="92" t="s">
        <v>122</v>
      </c>
      <c r="P38" s="92"/>
      <c r="Q38" s="92"/>
      <c r="R38" s="92"/>
      <c r="S38" s="92"/>
      <c r="T38" s="92"/>
      <c r="U38" s="92"/>
      <c r="V38" s="92"/>
    </row>
    <row r="39" spans="2:22" x14ac:dyDescent="0.3">
      <c r="B39" s="108" t="s">
        <v>0</v>
      </c>
      <c r="C39" s="122" t="s">
        <v>39</v>
      </c>
      <c r="D39" s="98" t="s">
        <v>150</v>
      </c>
      <c r="E39" s="99"/>
      <c r="F39" s="99"/>
      <c r="G39" s="99"/>
      <c r="H39" s="99"/>
      <c r="I39" s="100"/>
      <c r="J39" s="98" t="s">
        <v>137</v>
      </c>
      <c r="K39" s="99"/>
      <c r="L39" s="100"/>
      <c r="O39" s="108" t="s">
        <v>0</v>
      </c>
      <c r="P39" s="122" t="s">
        <v>39</v>
      </c>
      <c r="Q39" s="98" t="s">
        <v>156</v>
      </c>
      <c r="R39" s="99"/>
      <c r="S39" s="99"/>
      <c r="T39" s="99"/>
      <c r="U39" s="99"/>
      <c r="V39" s="100"/>
    </row>
    <row r="40" spans="2:22" ht="15" customHeight="1" thickBot="1" x14ac:dyDescent="0.35">
      <c r="B40" s="109"/>
      <c r="C40" s="123"/>
      <c r="D40" s="101" t="s">
        <v>151</v>
      </c>
      <c r="E40" s="102"/>
      <c r="F40" s="102"/>
      <c r="G40" s="102"/>
      <c r="H40" s="102"/>
      <c r="I40" s="103"/>
      <c r="J40" s="101" t="s">
        <v>138</v>
      </c>
      <c r="K40" s="102"/>
      <c r="L40" s="103"/>
      <c r="O40" s="109"/>
      <c r="P40" s="123"/>
      <c r="Q40" s="101" t="s">
        <v>157</v>
      </c>
      <c r="R40" s="102"/>
      <c r="S40" s="102"/>
      <c r="T40" s="102"/>
      <c r="U40" s="102"/>
      <c r="V40" s="103"/>
    </row>
    <row r="41" spans="2:22" ht="15" customHeight="1" x14ac:dyDescent="0.3">
      <c r="B41" s="109"/>
      <c r="C41" s="123"/>
      <c r="D41" s="114">
        <v>2025</v>
      </c>
      <c r="E41" s="115"/>
      <c r="F41" s="114">
        <v>2024</v>
      </c>
      <c r="G41" s="115"/>
      <c r="H41" s="112" t="s">
        <v>4</v>
      </c>
      <c r="I41" s="112" t="s">
        <v>42</v>
      </c>
      <c r="J41" s="112">
        <v>2025</v>
      </c>
      <c r="K41" s="112" t="s">
        <v>152</v>
      </c>
      <c r="L41" s="104" t="s">
        <v>154</v>
      </c>
      <c r="O41" s="109"/>
      <c r="P41" s="123"/>
      <c r="Q41" s="114">
        <v>2025</v>
      </c>
      <c r="R41" s="115"/>
      <c r="S41" s="114">
        <v>2024</v>
      </c>
      <c r="T41" s="115"/>
      <c r="U41" s="112" t="s">
        <v>4</v>
      </c>
      <c r="V41" s="104" t="s">
        <v>59</v>
      </c>
    </row>
    <row r="42" spans="2:22" ht="15" customHeight="1" thickBot="1" x14ac:dyDescent="0.35">
      <c r="B42" s="106" t="s">
        <v>5</v>
      </c>
      <c r="C42" s="118" t="s">
        <v>39</v>
      </c>
      <c r="D42" s="116"/>
      <c r="E42" s="117"/>
      <c r="F42" s="116"/>
      <c r="G42" s="117"/>
      <c r="H42" s="113"/>
      <c r="I42" s="113"/>
      <c r="J42" s="113"/>
      <c r="K42" s="113"/>
      <c r="L42" s="105"/>
      <c r="O42" s="106" t="s">
        <v>5</v>
      </c>
      <c r="P42" s="118" t="s">
        <v>39</v>
      </c>
      <c r="Q42" s="116"/>
      <c r="R42" s="117"/>
      <c r="S42" s="116"/>
      <c r="T42" s="117"/>
      <c r="U42" s="113"/>
      <c r="V42" s="105"/>
    </row>
    <row r="43" spans="2:22" ht="15" customHeight="1" x14ac:dyDescent="0.3">
      <c r="B43" s="106"/>
      <c r="C43" s="118"/>
      <c r="D43" s="9" t="s">
        <v>7</v>
      </c>
      <c r="E43" s="10" t="s">
        <v>2</v>
      </c>
      <c r="F43" s="9" t="s">
        <v>7</v>
      </c>
      <c r="G43" s="10" t="s">
        <v>2</v>
      </c>
      <c r="H43" s="95" t="s">
        <v>8</v>
      </c>
      <c r="I43" s="95" t="s">
        <v>43</v>
      </c>
      <c r="J43" s="95" t="s">
        <v>7</v>
      </c>
      <c r="K43" s="95" t="s">
        <v>153</v>
      </c>
      <c r="L43" s="120" t="s">
        <v>155</v>
      </c>
      <c r="O43" s="106"/>
      <c r="P43" s="118"/>
      <c r="Q43" s="9" t="s">
        <v>7</v>
      </c>
      <c r="R43" s="10" t="s">
        <v>2</v>
      </c>
      <c r="S43" s="9" t="s">
        <v>7</v>
      </c>
      <c r="T43" s="10" t="s">
        <v>2</v>
      </c>
      <c r="U43" s="95" t="s">
        <v>8</v>
      </c>
      <c r="V43" s="120" t="s">
        <v>60</v>
      </c>
    </row>
    <row r="44" spans="2:22" ht="15" customHeight="1" thickBot="1" x14ac:dyDescent="0.35">
      <c r="B44" s="107"/>
      <c r="C44" s="119"/>
      <c r="D44" s="12" t="s">
        <v>9</v>
      </c>
      <c r="E44" s="13" t="s">
        <v>10</v>
      </c>
      <c r="F44" s="12" t="s">
        <v>9</v>
      </c>
      <c r="G44" s="13" t="s">
        <v>10</v>
      </c>
      <c r="H44" s="96"/>
      <c r="I44" s="96"/>
      <c r="J44" s="96" t="s">
        <v>9</v>
      </c>
      <c r="K44" s="96"/>
      <c r="L44" s="121"/>
      <c r="O44" s="107"/>
      <c r="P44" s="119"/>
      <c r="Q44" s="12" t="s">
        <v>9</v>
      </c>
      <c r="R44" s="13" t="s">
        <v>10</v>
      </c>
      <c r="S44" s="12" t="s">
        <v>9</v>
      </c>
      <c r="T44" s="13" t="s">
        <v>10</v>
      </c>
      <c r="U44" s="96"/>
      <c r="V44" s="121"/>
    </row>
    <row r="45" spans="2:22" ht="15" thickBot="1" x14ac:dyDescent="0.35">
      <c r="B45" s="15">
        <v>1</v>
      </c>
      <c r="C45" s="16" t="s">
        <v>34</v>
      </c>
      <c r="D45" s="17">
        <v>1952</v>
      </c>
      <c r="E45" s="18">
        <v>3.7020179032013351E-2</v>
      </c>
      <c r="F45" s="17">
        <v>1175</v>
      </c>
      <c r="G45" s="18">
        <v>2.442979811630663E-2</v>
      </c>
      <c r="H45" s="19">
        <v>0.6612765957446809</v>
      </c>
      <c r="I45" s="35">
        <v>5</v>
      </c>
      <c r="J45" s="17">
        <v>2079</v>
      </c>
      <c r="K45" s="19">
        <v>-6.1087061087061079E-2</v>
      </c>
      <c r="L45" s="35">
        <v>1</v>
      </c>
      <c r="O45" s="15">
        <v>1</v>
      </c>
      <c r="P45" s="16" t="s">
        <v>45</v>
      </c>
      <c r="Q45" s="17">
        <v>19876</v>
      </c>
      <c r="R45" s="18">
        <v>4.135353989297514E-2</v>
      </c>
      <c r="S45" s="17">
        <v>21539</v>
      </c>
      <c r="T45" s="18">
        <v>4.8215129150465497E-2</v>
      </c>
      <c r="U45" s="19">
        <v>-7.7208784066112646E-2</v>
      </c>
      <c r="V45" s="35">
        <v>0</v>
      </c>
    </row>
    <row r="46" spans="2:22" ht="15" customHeight="1" thickBot="1" x14ac:dyDescent="0.35">
      <c r="B46" s="20">
        <v>2</v>
      </c>
      <c r="C46" s="21" t="s">
        <v>45</v>
      </c>
      <c r="D46" s="22">
        <v>1832</v>
      </c>
      <c r="E46" s="23">
        <v>3.4744348353815811E-2</v>
      </c>
      <c r="F46" s="22">
        <v>2081</v>
      </c>
      <c r="G46" s="23">
        <v>4.326673181279498E-2</v>
      </c>
      <c r="H46" s="24">
        <v>-0.11965401249399332</v>
      </c>
      <c r="I46" s="36">
        <v>-1</v>
      </c>
      <c r="J46" s="22">
        <v>2200</v>
      </c>
      <c r="K46" s="24">
        <v>-0.16727272727272724</v>
      </c>
      <c r="L46" s="36">
        <v>-1</v>
      </c>
      <c r="O46" s="20">
        <v>2</v>
      </c>
      <c r="P46" s="21" t="s">
        <v>34</v>
      </c>
      <c r="Q46" s="22">
        <v>16733</v>
      </c>
      <c r="R46" s="23">
        <v>3.481428773541724E-2</v>
      </c>
      <c r="S46" s="22">
        <v>15655</v>
      </c>
      <c r="T46" s="23">
        <v>3.504377393799793E-2</v>
      </c>
      <c r="U46" s="24">
        <v>6.8859789204726907E-2</v>
      </c>
      <c r="V46" s="36">
        <v>0</v>
      </c>
    </row>
    <row r="47" spans="2:22" ht="15" customHeight="1" thickBot="1" x14ac:dyDescent="0.35">
      <c r="B47" s="15">
        <v>3</v>
      </c>
      <c r="C47" s="16" t="s">
        <v>38</v>
      </c>
      <c r="D47" s="17">
        <v>1359</v>
      </c>
      <c r="E47" s="18">
        <v>2.5773782430587165E-2</v>
      </c>
      <c r="F47" s="17">
        <v>1347</v>
      </c>
      <c r="G47" s="18">
        <v>2.8005904734183004E-2</v>
      </c>
      <c r="H47" s="19">
        <v>8.9086859688196629E-3</v>
      </c>
      <c r="I47" s="35">
        <v>1</v>
      </c>
      <c r="J47" s="17">
        <v>1218</v>
      </c>
      <c r="K47" s="19">
        <v>0.11576354679802958</v>
      </c>
      <c r="L47" s="35">
        <v>0</v>
      </c>
      <c r="O47" s="15">
        <v>3</v>
      </c>
      <c r="P47" s="16" t="s">
        <v>49</v>
      </c>
      <c r="Q47" s="17">
        <v>11993</v>
      </c>
      <c r="R47" s="18">
        <v>2.4952354796561223E-2</v>
      </c>
      <c r="S47" s="17">
        <v>11724</v>
      </c>
      <c r="T47" s="18">
        <v>2.6244216266310297E-2</v>
      </c>
      <c r="U47" s="19">
        <v>2.2944387581030457E-2</v>
      </c>
      <c r="V47" s="35">
        <v>2</v>
      </c>
    </row>
    <row r="48" spans="2:22" ht="15" thickBot="1" x14ac:dyDescent="0.35">
      <c r="B48" s="20">
        <v>4</v>
      </c>
      <c r="C48" s="21" t="s">
        <v>85</v>
      </c>
      <c r="D48" s="22">
        <v>1188</v>
      </c>
      <c r="E48" s="23">
        <v>2.2530723714155668E-2</v>
      </c>
      <c r="F48" s="22">
        <v>1318</v>
      </c>
      <c r="G48" s="23">
        <v>2.7402956525355012E-2</v>
      </c>
      <c r="H48" s="24">
        <v>-9.8634294385432475E-2</v>
      </c>
      <c r="I48" s="36">
        <v>1</v>
      </c>
      <c r="J48" s="22">
        <v>1028</v>
      </c>
      <c r="K48" s="24">
        <v>0.15564202334630339</v>
      </c>
      <c r="L48" s="36">
        <v>2</v>
      </c>
      <c r="O48" s="20">
        <v>4</v>
      </c>
      <c r="P48" s="21" t="s">
        <v>38</v>
      </c>
      <c r="Q48" s="22">
        <v>11740</v>
      </c>
      <c r="R48" s="23">
        <v>2.4425968924508358E-2</v>
      </c>
      <c r="S48" s="22">
        <v>11564</v>
      </c>
      <c r="T48" s="23">
        <v>2.5886055689492687E-2</v>
      </c>
      <c r="U48" s="24">
        <v>1.5219647180906293E-2</v>
      </c>
      <c r="V48" s="36">
        <v>2</v>
      </c>
    </row>
    <row r="49" spans="2:22" ht="15" customHeight="1" thickBot="1" x14ac:dyDescent="0.35">
      <c r="B49" s="15">
        <v>5</v>
      </c>
      <c r="C49" s="16" t="s">
        <v>55</v>
      </c>
      <c r="D49" s="17">
        <v>1076</v>
      </c>
      <c r="E49" s="18">
        <v>2.0406615081171295E-2</v>
      </c>
      <c r="F49" s="17">
        <v>730</v>
      </c>
      <c r="G49" s="18">
        <v>1.51776618084288E-2</v>
      </c>
      <c r="H49" s="19">
        <v>0.47397260273972597</v>
      </c>
      <c r="I49" s="35">
        <v>8</v>
      </c>
      <c r="J49" s="17">
        <v>1078</v>
      </c>
      <c r="K49" s="19">
        <v>-1.8552875695733162E-3</v>
      </c>
      <c r="L49" s="35">
        <v>-1</v>
      </c>
      <c r="O49" s="15">
        <v>5</v>
      </c>
      <c r="P49" s="16" t="s">
        <v>85</v>
      </c>
      <c r="Q49" s="17">
        <v>10933</v>
      </c>
      <c r="R49" s="18">
        <v>2.2746943633019583E-2</v>
      </c>
      <c r="S49" s="17">
        <v>12887</v>
      </c>
      <c r="T49" s="18">
        <v>2.8847595959053292E-2</v>
      </c>
      <c r="U49" s="19">
        <v>-0.15162566927911847</v>
      </c>
      <c r="V49" s="35">
        <v>-2</v>
      </c>
    </row>
    <row r="50" spans="2:22" ht="15" thickBot="1" x14ac:dyDescent="0.35">
      <c r="B50" s="20">
        <v>6</v>
      </c>
      <c r="C50" s="21" t="s">
        <v>103</v>
      </c>
      <c r="D50" s="22">
        <v>1030</v>
      </c>
      <c r="E50" s="23">
        <v>1.9534213321195568E-2</v>
      </c>
      <c r="F50" s="22">
        <v>597</v>
      </c>
      <c r="G50" s="23">
        <v>1.2412416574838348E-2</v>
      </c>
      <c r="H50" s="24">
        <v>0.72529313232830828</v>
      </c>
      <c r="I50" s="36">
        <v>15</v>
      </c>
      <c r="J50" s="22">
        <v>794</v>
      </c>
      <c r="K50" s="24">
        <v>0.29722921914357681</v>
      </c>
      <c r="L50" s="36">
        <v>3</v>
      </c>
      <c r="O50" s="20">
        <v>6</v>
      </c>
      <c r="P50" s="21" t="s">
        <v>46</v>
      </c>
      <c r="Q50" s="22">
        <v>9717</v>
      </c>
      <c r="R50" s="23">
        <v>2.0216962524654832E-2</v>
      </c>
      <c r="S50" s="22">
        <v>10721</v>
      </c>
      <c r="T50" s="23">
        <v>2.399899715038491E-2</v>
      </c>
      <c r="U50" s="24">
        <v>-9.3647980598824732E-2</v>
      </c>
      <c r="V50" s="36">
        <v>1</v>
      </c>
    </row>
    <row r="51" spans="2:22" ht="15" thickBot="1" x14ac:dyDescent="0.35">
      <c r="B51" s="15">
        <v>7</v>
      </c>
      <c r="C51" s="16" t="s">
        <v>49</v>
      </c>
      <c r="D51" s="17">
        <v>1020</v>
      </c>
      <c r="E51" s="18">
        <v>1.9344560764679108E-2</v>
      </c>
      <c r="F51" s="17">
        <v>1872</v>
      </c>
      <c r="G51" s="18">
        <v>3.8921346445724266E-2</v>
      </c>
      <c r="H51" s="19">
        <v>-0.45512820512820518</v>
      </c>
      <c r="I51" s="35">
        <v>-5</v>
      </c>
      <c r="J51" s="17">
        <v>1059</v>
      </c>
      <c r="K51" s="19">
        <v>-3.682719546742208E-2</v>
      </c>
      <c r="L51" s="35">
        <v>-2</v>
      </c>
      <c r="O51" s="15">
        <v>7</v>
      </c>
      <c r="P51" s="16" t="s">
        <v>37</v>
      </c>
      <c r="Q51" s="17">
        <v>8960</v>
      </c>
      <c r="R51" s="18">
        <v>1.8641966061634999E-2</v>
      </c>
      <c r="S51" s="17">
        <v>11864</v>
      </c>
      <c r="T51" s="18">
        <v>2.6557606771025706E-2</v>
      </c>
      <c r="U51" s="19">
        <v>-0.24477410654079568</v>
      </c>
      <c r="V51" s="35">
        <v>-3</v>
      </c>
    </row>
    <row r="52" spans="2:22" ht="15" thickBot="1" x14ac:dyDescent="0.35">
      <c r="B52" s="20">
        <v>8</v>
      </c>
      <c r="C52" s="21" t="s">
        <v>46</v>
      </c>
      <c r="D52" s="22">
        <v>946</v>
      </c>
      <c r="E52" s="23">
        <v>1.7941131846457289E-2</v>
      </c>
      <c r="F52" s="22">
        <v>1139</v>
      </c>
      <c r="G52" s="23">
        <v>2.3681310684658088E-2</v>
      </c>
      <c r="H52" s="24">
        <v>-0.16944688323090429</v>
      </c>
      <c r="I52" s="36">
        <v>-1</v>
      </c>
      <c r="J52" s="22">
        <v>506</v>
      </c>
      <c r="K52" s="24">
        <v>0.86956521739130443</v>
      </c>
      <c r="L52" s="36">
        <v>21</v>
      </c>
      <c r="O52" s="20">
        <v>8</v>
      </c>
      <c r="P52" s="21" t="s">
        <v>61</v>
      </c>
      <c r="Q52" s="22">
        <v>8235</v>
      </c>
      <c r="R52" s="23">
        <v>1.7133548048835292E-2</v>
      </c>
      <c r="S52" s="22">
        <v>7047</v>
      </c>
      <c r="T52" s="23">
        <v>1.5774734905210565E-2</v>
      </c>
      <c r="U52" s="24">
        <v>0.16858237547892729</v>
      </c>
      <c r="V52" s="36">
        <v>2</v>
      </c>
    </row>
    <row r="53" spans="2:22" ht="15" thickBot="1" x14ac:dyDescent="0.35">
      <c r="B53" s="15">
        <v>9</v>
      </c>
      <c r="C53" s="16" t="s">
        <v>61</v>
      </c>
      <c r="D53" s="17">
        <v>941</v>
      </c>
      <c r="E53" s="18">
        <v>1.7846305568199061E-2</v>
      </c>
      <c r="F53" s="17">
        <v>873</v>
      </c>
      <c r="G53" s="18">
        <v>1.815082021747718E-2</v>
      </c>
      <c r="H53" s="19">
        <v>7.7892325315005673E-2</v>
      </c>
      <c r="I53" s="35">
        <v>1</v>
      </c>
      <c r="J53" s="17">
        <v>986</v>
      </c>
      <c r="K53" s="19">
        <v>-4.5638945233265726E-2</v>
      </c>
      <c r="L53" s="35">
        <v>-2</v>
      </c>
      <c r="O53" s="15">
        <v>9</v>
      </c>
      <c r="P53" s="16" t="s">
        <v>55</v>
      </c>
      <c r="Q53" s="17">
        <v>7802</v>
      </c>
      <c r="R53" s="18">
        <v>1.6232658394294226E-2</v>
      </c>
      <c r="S53" s="17">
        <v>9764</v>
      </c>
      <c r="T53" s="18">
        <v>2.1856749200294588E-2</v>
      </c>
      <c r="U53" s="19">
        <v>-0.20094223678820156</v>
      </c>
      <c r="V53" s="35">
        <v>-1</v>
      </c>
    </row>
    <row r="54" spans="2:22" ht="15" thickBot="1" x14ac:dyDescent="0.35">
      <c r="B54" s="20">
        <v>10</v>
      </c>
      <c r="C54" s="21" t="s">
        <v>37</v>
      </c>
      <c r="D54" s="22">
        <v>880</v>
      </c>
      <c r="E54" s="23">
        <v>1.6689424973448642E-2</v>
      </c>
      <c r="F54" s="22">
        <v>1401</v>
      </c>
      <c r="G54" s="23">
        <v>2.9128635881655821E-2</v>
      </c>
      <c r="H54" s="24">
        <v>-0.37187723054960742</v>
      </c>
      <c r="I54" s="36">
        <v>-7</v>
      </c>
      <c r="J54" s="22">
        <v>783</v>
      </c>
      <c r="K54" s="24">
        <v>0.1238825031928481</v>
      </c>
      <c r="L54" s="36">
        <v>0</v>
      </c>
      <c r="O54" s="20">
        <v>10</v>
      </c>
      <c r="P54" s="21" t="s">
        <v>36</v>
      </c>
      <c r="Q54" s="22">
        <v>6993</v>
      </c>
      <c r="R54" s="23">
        <v>1.4549471949666692E-2</v>
      </c>
      <c r="S54" s="22">
        <v>8030</v>
      </c>
      <c r="T54" s="23">
        <v>1.797518394903375E-2</v>
      </c>
      <c r="U54" s="24">
        <v>-0.12914072229140727</v>
      </c>
      <c r="V54" s="36">
        <v>-1</v>
      </c>
    </row>
    <row r="55" spans="2:22" ht="15" thickBot="1" x14ac:dyDescent="0.35">
      <c r="B55" s="15">
        <v>11</v>
      </c>
      <c r="C55" s="16" t="s">
        <v>98</v>
      </c>
      <c r="D55" s="17">
        <v>792</v>
      </c>
      <c r="E55" s="18">
        <v>1.5020482476103778E-2</v>
      </c>
      <c r="F55" s="17">
        <v>408</v>
      </c>
      <c r="G55" s="18">
        <v>8.4828575586834935E-3</v>
      </c>
      <c r="H55" s="19">
        <v>0.94117647058823528</v>
      </c>
      <c r="I55" s="35">
        <v>22</v>
      </c>
      <c r="J55" s="17">
        <v>662</v>
      </c>
      <c r="K55" s="19">
        <v>0.1963746223564955</v>
      </c>
      <c r="L55" s="35">
        <v>1</v>
      </c>
      <c r="O55" s="15">
        <v>11</v>
      </c>
      <c r="P55" s="16" t="s">
        <v>87</v>
      </c>
      <c r="Q55" s="17">
        <v>6622</v>
      </c>
      <c r="R55" s="18">
        <v>1.3777578042427118E-2</v>
      </c>
      <c r="S55" s="17">
        <v>5108</v>
      </c>
      <c r="T55" s="18">
        <v>1.1434276414902167E-2</v>
      </c>
      <c r="U55" s="19">
        <v>0.2963978073610023</v>
      </c>
      <c r="V55" s="35">
        <v>6</v>
      </c>
    </row>
    <row r="56" spans="2:22" ht="15" thickBot="1" x14ac:dyDescent="0.35">
      <c r="B56" s="20">
        <v>12</v>
      </c>
      <c r="C56" s="21" t="s">
        <v>35</v>
      </c>
      <c r="D56" s="22">
        <v>789</v>
      </c>
      <c r="E56" s="23">
        <v>1.496358670914884E-2</v>
      </c>
      <c r="F56" s="22">
        <v>638</v>
      </c>
      <c r="G56" s="23">
        <v>1.3264860594215855E-2</v>
      </c>
      <c r="H56" s="24">
        <v>0.23667711598746077</v>
      </c>
      <c r="I56" s="36">
        <v>4</v>
      </c>
      <c r="J56" s="22">
        <v>659</v>
      </c>
      <c r="K56" s="24">
        <v>0.19726858877086495</v>
      </c>
      <c r="L56" s="36">
        <v>1</v>
      </c>
      <c r="O56" s="20">
        <v>12</v>
      </c>
      <c r="P56" s="21" t="s">
        <v>103</v>
      </c>
      <c r="Q56" s="22">
        <v>6401</v>
      </c>
      <c r="R56" s="23">
        <v>1.3317770620594379E-2</v>
      </c>
      <c r="S56" s="22">
        <v>3018</v>
      </c>
      <c r="T56" s="23">
        <v>6.755803880222149E-3</v>
      </c>
      <c r="U56" s="24">
        <v>1.1209410205434063</v>
      </c>
      <c r="V56" s="36">
        <v>32</v>
      </c>
    </row>
    <row r="57" spans="2:22" ht="15" thickBot="1" x14ac:dyDescent="0.35">
      <c r="B57" s="15">
        <v>13</v>
      </c>
      <c r="C57" s="16" t="s">
        <v>41</v>
      </c>
      <c r="D57" s="17">
        <v>735</v>
      </c>
      <c r="E57" s="18">
        <v>1.3939462903959945E-2</v>
      </c>
      <c r="F57" s="17">
        <v>952</v>
      </c>
      <c r="G57" s="18">
        <v>1.9793334303594819E-2</v>
      </c>
      <c r="H57" s="19">
        <v>-0.2279411764705882</v>
      </c>
      <c r="I57" s="35">
        <v>-4</v>
      </c>
      <c r="J57" s="17">
        <v>659</v>
      </c>
      <c r="K57" s="19">
        <v>0.11532625189681345</v>
      </c>
      <c r="L57" s="35">
        <v>0</v>
      </c>
      <c r="O57" s="15">
        <v>13</v>
      </c>
      <c r="P57" s="16" t="s">
        <v>57</v>
      </c>
      <c r="Q57" s="17">
        <v>6293</v>
      </c>
      <c r="R57" s="18">
        <v>1.3093068351101458E-2</v>
      </c>
      <c r="S57" s="17">
        <v>6503</v>
      </c>
      <c r="T57" s="18">
        <v>1.4556988944030694E-2</v>
      </c>
      <c r="U57" s="19">
        <v>-3.2292787944025791E-2</v>
      </c>
      <c r="V57" s="35">
        <v>0</v>
      </c>
    </row>
    <row r="58" spans="2:22" ht="15" thickBot="1" x14ac:dyDescent="0.35">
      <c r="B58" s="20">
        <v>14</v>
      </c>
      <c r="C58" s="21" t="s">
        <v>132</v>
      </c>
      <c r="D58" s="22">
        <v>729</v>
      </c>
      <c r="E58" s="23">
        <v>1.3825671370050068E-2</v>
      </c>
      <c r="F58" s="22">
        <v>579</v>
      </c>
      <c r="G58" s="23">
        <v>1.2038172859014075E-2</v>
      </c>
      <c r="H58" s="24">
        <v>0.2590673575129534</v>
      </c>
      <c r="I58" s="36">
        <v>8</v>
      </c>
      <c r="J58" s="22">
        <v>532</v>
      </c>
      <c r="K58" s="24">
        <v>0.37030075187969924</v>
      </c>
      <c r="L58" s="36">
        <v>10</v>
      </c>
      <c r="O58" s="20">
        <v>14</v>
      </c>
      <c r="P58" s="21" t="s">
        <v>41</v>
      </c>
      <c r="Q58" s="22">
        <v>6252</v>
      </c>
      <c r="R58" s="23">
        <v>1.3007764711756922E-2</v>
      </c>
      <c r="S58" s="22">
        <v>6563</v>
      </c>
      <c r="T58" s="23">
        <v>1.4691299160337297E-2</v>
      </c>
      <c r="U58" s="24">
        <v>-4.7386865762608532E-2</v>
      </c>
      <c r="V58" s="36">
        <v>-2</v>
      </c>
    </row>
    <row r="59" spans="2:22" ht="15" thickBot="1" x14ac:dyDescent="0.35">
      <c r="B59" s="15">
        <v>15</v>
      </c>
      <c r="C59" s="16" t="s">
        <v>112</v>
      </c>
      <c r="D59" s="17">
        <v>726</v>
      </c>
      <c r="E59" s="18">
        <v>1.376877560309513E-2</v>
      </c>
      <c r="F59" s="17">
        <v>256</v>
      </c>
      <c r="G59" s="18">
        <v>5.3225772917229767E-3</v>
      </c>
      <c r="H59" s="19">
        <v>1.8359375</v>
      </c>
      <c r="I59" s="35">
        <v>37</v>
      </c>
      <c r="J59" s="17">
        <v>971</v>
      </c>
      <c r="K59" s="19">
        <v>-0.2523171987641607</v>
      </c>
      <c r="L59" s="35">
        <v>-7</v>
      </c>
      <c r="O59" s="15">
        <v>15</v>
      </c>
      <c r="P59" s="16" t="s">
        <v>35</v>
      </c>
      <c r="Q59" s="17">
        <v>6108</v>
      </c>
      <c r="R59" s="18">
        <v>1.2708161685766359E-2</v>
      </c>
      <c r="S59" s="17">
        <v>5798</v>
      </c>
      <c r="T59" s="18">
        <v>1.2978843902428105E-2</v>
      </c>
      <c r="U59" s="19">
        <v>5.3466712659537841E-2</v>
      </c>
      <c r="V59" s="35">
        <v>-1</v>
      </c>
    </row>
    <row r="60" spans="2:22" ht="15" thickBot="1" x14ac:dyDescent="0.35">
      <c r="B60" s="20">
        <v>16</v>
      </c>
      <c r="C60" s="21" t="s">
        <v>95</v>
      </c>
      <c r="D60" s="22">
        <v>718</v>
      </c>
      <c r="E60" s="23">
        <v>1.361705355788196E-2</v>
      </c>
      <c r="F60" s="22">
        <v>754</v>
      </c>
      <c r="G60" s="23">
        <v>1.5676653429527829E-2</v>
      </c>
      <c r="H60" s="24">
        <v>-4.7745358090185652E-2</v>
      </c>
      <c r="I60" s="36">
        <v>-4</v>
      </c>
      <c r="J60" s="22">
        <v>678</v>
      </c>
      <c r="K60" s="24">
        <v>5.8997050147492569E-2</v>
      </c>
      <c r="L60" s="36">
        <v>-5</v>
      </c>
      <c r="O60" s="20">
        <v>16</v>
      </c>
      <c r="P60" s="21" t="s">
        <v>94</v>
      </c>
      <c r="Q60" s="22">
        <v>5920</v>
      </c>
      <c r="R60" s="23">
        <v>1.2317013290723126E-2</v>
      </c>
      <c r="S60" s="22">
        <v>5645</v>
      </c>
      <c r="T60" s="23">
        <v>1.2636352850846267E-2</v>
      </c>
      <c r="U60" s="24">
        <v>4.8715677590788209E-2</v>
      </c>
      <c r="V60" s="36">
        <v>-1</v>
      </c>
    </row>
    <row r="61" spans="2:22" ht="15" thickBot="1" x14ac:dyDescent="0.35">
      <c r="B61" s="15">
        <v>17</v>
      </c>
      <c r="C61" s="16" t="s">
        <v>57</v>
      </c>
      <c r="D61" s="17">
        <v>707</v>
      </c>
      <c r="E61" s="18">
        <v>1.3408435745713852E-2</v>
      </c>
      <c r="F61" s="17">
        <v>633</v>
      </c>
      <c r="G61" s="18">
        <v>1.3160904006486892E-2</v>
      </c>
      <c r="H61" s="19">
        <v>0.11690363349131117</v>
      </c>
      <c r="I61" s="35">
        <v>0</v>
      </c>
      <c r="J61" s="17">
        <v>636</v>
      </c>
      <c r="K61" s="19">
        <v>0.11163522012578619</v>
      </c>
      <c r="L61" s="35">
        <v>-1</v>
      </c>
      <c r="O61" s="15">
        <v>17</v>
      </c>
      <c r="P61" s="16" t="s">
        <v>98</v>
      </c>
      <c r="Q61" s="17">
        <v>5673</v>
      </c>
      <c r="R61" s="18">
        <v>1.1803110878086536E-2</v>
      </c>
      <c r="S61" s="17">
        <v>4557</v>
      </c>
      <c r="T61" s="18">
        <v>1.0200860928486525E-2</v>
      </c>
      <c r="U61" s="19">
        <v>0.24489795918367352</v>
      </c>
      <c r="V61" s="35">
        <v>4</v>
      </c>
    </row>
    <row r="62" spans="2:22" x14ac:dyDescent="0.3">
      <c r="B62" s="20">
        <v>18</v>
      </c>
      <c r="C62" s="21" t="s">
        <v>133</v>
      </c>
      <c r="D62" s="22">
        <v>706</v>
      </c>
      <c r="E62" s="23">
        <v>1.3389470490062207E-2</v>
      </c>
      <c r="F62" s="22">
        <v>137</v>
      </c>
      <c r="G62" s="23">
        <v>2.8484105037736239E-3</v>
      </c>
      <c r="H62" s="24">
        <v>4.1532846715328464</v>
      </c>
      <c r="I62" s="36">
        <v>75</v>
      </c>
      <c r="J62" s="22">
        <v>638</v>
      </c>
      <c r="K62" s="24">
        <v>0.10658307210031337</v>
      </c>
      <c r="L62" s="36">
        <v>-3</v>
      </c>
      <c r="O62" s="20">
        <v>18</v>
      </c>
      <c r="P62" s="21" t="s">
        <v>132</v>
      </c>
      <c r="Q62" s="22">
        <v>5563</v>
      </c>
      <c r="R62" s="23">
        <v>1.1574247455454855E-2</v>
      </c>
      <c r="S62" s="22">
        <v>6845</v>
      </c>
      <c r="T62" s="23">
        <v>1.5322557176978334E-2</v>
      </c>
      <c r="U62" s="24">
        <v>-0.18728999269539814</v>
      </c>
      <c r="V62" s="36">
        <v>-7</v>
      </c>
    </row>
    <row r="63" spans="2:22" ht="15" thickBot="1" x14ac:dyDescent="0.35">
      <c r="B63" s="15">
        <v>19</v>
      </c>
      <c r="C63" s="16" t="s">
        <v>94</v>
      </c>
      <c r="D63" s="17">
        <v>676</v>
      </c>
      <c r="E63" s="18">
        <v>1.282051282051282E-2</v>
      </c>
      <c r="F63" s="17">
        <v>617</v>
      </c>
      <c r="G63" s="18">
        <v>1.2828242925754204E-2</v>
      </c>
      <c r="H63" s="19">
        <v>9.5623987034035629E-2</v>
      </c>
      <c r="I63" s="35">
        <v>0</v>
      </c>
      <c r="J63" s="17">
        <v>582</v>
      </c>
      <c r="K63" s="19">
        <v>0.16151202749140903</v>
      </c>
      <c r="L63" s="35">
        <v>2</v>
      </c>
      <c r="O63" s="15">
        <v>19</v>
      </c>
      <c r="P63" s="16" t="s">
        <v>93</v>
      </c>
      <c r="Q63" s="17">
        <v>5494</v>
      </c>
      <c r="R63" s="18">
        <v>1.1430687672167711E-2</v>
      </c>
      <c r="S63" s="17">
        <v>4793</v>
      </c>
      <c r="T63" s="18">
        <v>1.0729147779292498E-2</v>
      </c>
      <c r="U63" s="19">
        <v>0.14625495514291664</v>
      </c>
      <c r="V63" s="35">
        <v>-1</v>
      </c>
    </row>
    <row r="64" spans="2:22" ht="15" thickBot="1" x14ac:dyDescent="0.35">
      <c r="B64" s="20">
        <v>20</v>
      </c>
      <c r="C64" s="21" t="s">
        <v>171</v>
      </c>
      <c r="D64" s="22">
        <v>629</v>
      </c>
      <c r="E64" s="23">
        <v>1.192914580488545E-2</v>
      </c>
      <c r="F64" s="22">
        <v>489</v>
      </c>
      <c r="G64" s="23">
        <v>1.0166954279892717E-2</v>
      </c>
      <c r="H64" s="24">
        <v>0.28629856850715751</v>
      </c>
      <c r="I64" s="36">
        <v>5</v>
      </c>
      <c r="J64" s="22">
        <v>504</v>
      </c>
      <c r="K64" s="24">
        <v>0.24801587301587302</v>
      </c>
      <c r="L64" s="36">
        <v>10</v>
      </c>
      <c r="O64" s="20">
        <v>20</v>
      </c>
      <c r="P64" s="21" t="s">
        <v>95</v>
      </c>
      <c r="Q64" s="22">
        <v>5431</v>
      </c>
      <c r="R64" s="23">
        <v>1.129961134829684E-2</v>
      </c>
      <c r="S64" s="22">
        <v>4363</v>
      </c>
      <c r="T64" s="23">
        <v>9.7665912290951749E-3</v>
      </c>
      <c r="U64" s="24">
        <v>0.24478569791427907</v>
      </c>
      <c r="V64" s="36">
        <v>5</v>
      </c>
    </row>
    <row r="65" spans="2:22" ht="15" thickBot="1" x14ac:dyDescent="0.35">
      <c r="B65" s="110" t="s">
        <v>40</v>
      </c>
      <c r="C65" s="111"/>
      <c r="D65" s="25">
        <f>SUM(D45:D64)</f>
        <v>19431</v>
      </c>
      <c r="E65" s="26">
        <f>D65/D67</f>
        <v>0.36851388256713702</v>
      </c>
      <c r="F65" s="25">
        <f>SUM(F45:F64)</f>
        <v>17996</v>
      </c>
      <c r="G65" s="26">
        <f>F65/F67</f>
        <v>0.37416055055408859</v>
      </c>
      <c r="H65" s="27">
        <f>D65/F65-1</f>
        <v>7.9739942209379855E-2</v>
      </c>
      <c r="I65" s="37"/>
      <c r="J65" s="25">
        <f>SUM(J45:J64)</f>
        <v>18252</v>
      </c>
      <c r="K65" s="26">
        <f>E65/J65-1</f>
        <v>-0.99997980967112821</v>
      </c>
      <c r="L65" s="25"/>
      <c r="O65" s="110" t="s">
        <v>40</v>
      </c>
      <c r="P65" s="111"/>
      <c r="Q65" s="25">
        <f>SUM(Q45:Q64)</f>
        <v>172739</v>
      </c>
      <c r="R65" s="26">
        <f>Q65/Q67</f>
        <v>0.35939671601794287</v>
      </c>
      <c r="S65" s="25">
        <f>SUM(S45:S64)</f>
        <v>173988</v>
      </c>
      <c r="T65" s="26">
        <f>S65/S67</f>
        <v>0.38947276524588842</v>
      </c>
      <c r="U65" s="27">
        <f>Q65/S65-1</f>
        <v>-7.1786559992643717E-3</v>
      </c>
      <c r="V65" s="37"/>
    </row>
    <row r="66" spans="2:22" ht="15" thickBot="1" x14ac:dyDescent="0.35">
      <c r="B66" s="110" t="s">
        <v>11</v>
      </c>
      <c r="C66" s="111"/>
      <c r="D66" s="25">
        <f>D67-SUM(D45:D64)</f>
        <v>33297</v>
      </c>
      <c r="E66" s="26">
        <f>D66/D67</f>
        <v>0.63148611743286298</v>
      </c>
      <c r="F66" s="25">
        <f>F67-SUM(F45:F64)</f>
        <v>30101</v>
      </c>
      <c r="G66" s="26">
        <f>F66/F67</f>
        <v>0.62583944944591141</v>
      </c>
      <c r="H66" s="27">
        <f>D66/F66-1</f>
        <v>0.10617587455566269</v>
      </c>
      <c r="I66" s="37"/>
      <c r="J66" s="25">
        <f>J67-SUM(J45:J64)</f>
        <v>31601</v>
      </c>
      <c r="K66" s="26">
        <f>E66/J66-1</f>
        <v>-0.99998001689448335</v>
      </c>
      <c r="L66" s="25"/>
      <c r="O66" s="110" t="s">
        <v>11</v>
      </c>
      <c r="P66" s="111"/>
      <c r="Q66" s="25">
        <f>Q67-SUM(Q45:Q64)</f>
        <v>307897</v>
      </c>
      <c r="R66" s="26">
        <f>Q66/Q67</f>
        <v>0.64060328398205713</v>
      </c>
      <c r="S66" s="25">
        <f>S67-SUM(S45:S64)</f>
        <v>272739</v>
      </c>
      <c r="T66" s="26">
        <f>S66/S67</f>
        <v>0.61052723475411153</v>
      </c>
      <c r="U66" s="27">
        <f>Q66/S66-1</f>
        <v>0.12890712366034918</v>
      </c>
      <c r="V66" s="38"/>
    </row>
    <row r="67" spans="2:22" ht="15" thickBot="1" x14ac:dyDescent="0.35">
      <c r="B67" s="93" t="s">
        <v>33</v>
      </c>
      <c r="C67" s="94"/>
      <c r="D67" s="28">
        <v>52728</v>
      </c>
      <c r="E67" s="29">
        <v>1</v>
      </c>
      <c r="F67" s="28">
        <v>48097</v>
      </c>
      <c r="G67" s="29">
        <v>1</v>
      </c>
      <c r="H67" s="30">
        <v>9.6284591554566923E-2</v>
      </c>
      <c r="I67" s="39"/>
      <c r="J67" s="28">
        <v>49853</v>
      </c>
      <c r="K67" s="30">
        <v>5.7669548472509158E-2</v>
      </c>
      <c r="L67" s="28"/>
      <c r="N67" s="31"/>
      <c r="O67" s="93" t="s">
        <v>33</v>
      </c>
      <c r="P67" s="94"/>
      <c r="Q67" s="28">
        <v>480636</v>
      </c>
      <c r="R67" s="29">
        <v>1</v>
      </c>
      <c r="S67" s="28">
        <v>446727</v>
      </c>
      <c r="T67" s="29">
        <v>1</v>
      </c>
      <c r="U67" s="30">
        <v>7.5905418745676911E-2</v>
      </c>
      <c r="V67" s="39"/>
    </row>
    <row r="68" spans="2:22" x14ac:dyDescent="0.3">
      <c r="B68" s="32" t="s">
        <v>64</v>
      </c>
      <c r="O68" s="32" t="s">
        <v>64</v>
      </c>
    </row>
    <row r="69" spans="2:22" x14ac:dyDescent="0.3">
      <c r="B69" s="33" t="s">
        <v>63</v>
      </c>
      <c r="O69" s="33" t="s">
        <v>63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tabSelected="1" zoomScale="90" zoomScaleNormal="90" workbookViewId="0"/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34"/>
      <c r="C1" s="34"/>
      <c r="D1" s="34"/>
      <c r="E1" s="34"/>
      <c r="F1" s="34"/>
      <c r="G1" s="34"/>
      <c r="H1" s="40">
        <v>45966</v>
      </c>
    </row>
    <row r="2" spans="1:8" ht="14.4" customHeight="1" x14ac:dyDescent="0.25">
      <c r="A2" s="34"/>
      <c r="B2" s="91" t="s">
        <v>66</v>
      </c>
      <c r="C2" s="91"/>
      <c r="D2" s="91"/>
      <c r="E2" s="91"/>
      <c r="F2" s="91"/>
      <c r="G2" s="91"/>
      <c r="H2" s="91"/>
    </row>
    <row r="3" spans="1:8" ht="14.4" customHeight="1" x14ac:dyDescent="0.25">
      <c r="A3" s="34"/>
      <c r="B3" s="124"/>
      <c r="C3" s="124"/>
      <c r="D3" s="124"/>
      <c r="E3" s="124"/>
      <c r="F3" s="124"/>
      <c r="G3" s="124"/>
      <c r="H3" s="124"/>
    </row>
    <row r="4" spans="1:8" ht="21" customHeight="1" x14ac:dyDescent="0.25">
      <c r="A4" s="34"/>
      <c r="B4" s="125" t="s">
        <v>67</v>
      </c>
      <c r="C4" s="127" t="s">
        <v>187</v>
      </c>
      <c r="D4" s="128"/>
      <c r="E4" s="127" t="s">
        <v>188</v>
      </c>
      <c r="F4" s="128"/>
      <c r="G4" s="129" t="s">
        <v>79</v>
      </c>
      <c r="H4" s="129" t="s">
        <v>80</v>
      </c>
    </row>
    <row r="5" spans="1:8" ht="21" customHeight="1" x14ac:dyDescent="0.25">
      <c r="A5" s="34"/>
      <c r="B5" s="126"/>
      <c r="C5" s="41" t="s">
        <v>81</v>
      </c>
      <c r="D5" s="42" t="s">
        <v>68</v>
      </c>
      <c r="E5" s="41" t="s">
        <v>81</v>
      </c>
      <c r="F5" s="42" t="s">
        <v>68</v>
      </c>
      <c r="G5" s="130"/>
      <c r="H5" s="130"/>
    </row>
    <row r="6" spans="1:8" x14ac:dyDescent="0.25">
      <c r="A6" s="34"/>
      <c r="B6" s="43" t="s">
        <v>69</v>
      </c>
      <c r="C6" s="50">
        <v>160148</v>
      </c>
      <c r="D6" s="44">
        <v>0.35849187535116528</v>
      </c>
      <c r="E6" s="50">
        <v>149409</v>
      </c>
      <c r="F6" s="44">
        <v>0.31085686465433299</v>
      </c>
      <c r="G6" s="45">
        <v>-6.7056722531658175E-2</v>
      </c>
      <c r="H6" s="46" t="s">
        <v>135</v>
      </c>
    </row>
    <row r="7" spans="1:8" x14ac:dyDescent="0.25">
      <c r="A7" s="34"/>
      <c r="B7" s="43" t="s">
        <v>70</v>
      </c>
      <c r="C7" s="50">
        <v>38493</v>
      </c>
      <c r="D7" s="44">
        <v>8.6166719271501394E-2</v>
      </c>
      <c r="E7" s="50">
        <v>35102</v>
      </c>
      <c r="F7" s="44">
        <v>7.3032398738338375E-2</v>
      </c>
      <c r="G7" s="47">
        <v>-8.8093939157768975E-2</v>
      </c>
      <c r="H7" s="46" t="s">
        <v>182</v>
      </c>
    </row>
    <row r="8" spans="1:8" x14ac:dyDescent="0.25">
      <c r="A8" s="34"/>
      <c r="B8" s="43" t="s">
        <v>82</v>
      </c>
      <c r="C8" s="50">
        <v>248086</v>
      </c>
      <c r="D8" s="44">
        <v>0.55534140537733334</v>
      </c>
      <c r="E8" s="50">
        <v>296125</v>
      </c>
      <c r="F8" s="44">
        <v>0.61611073660732862</v>
      </c>
      <c r="G8" s="47">
        <v>0.19363849632788632</v>
      </c>
      <c r="H8" s="48" t="s">
        <v>183</v>
      </c>
    </row>
    <row r="9" spans="1:8" x14ac:dyDescent="0.25">
      <c r="A9" s="34"/>
      <c r="B9" s="49" t="s">
        <v>71</v>
      </c>
      <c r="C9" s="50"/>
      <c r="D9" s="44"/>
      <c r="E9" s="50"/>
      <c r="F9" s="44"/>
      <c r="G9" s="51"/>
      <c r="H9" s="52"/>
    </row>
    <row r="10" spans="1:8" x14ac:dyDescent="0.25">
      <c r="A10" s="34"/>
      <c r="B10" s="49" t="s">
        <v>72</v>
      </c>
      <c r="C10" s="50">
        <v>13643</v>
      </c>
      <c r="D10" s="44">
        <v>3.0539904684516495E-2</v>
      </c>
      <c r="E10" s="50">
        <v>30641</v>
      </c>
      <c r="F10" s="44">
        <v>6.3750946662339061E-2</v>
      </c>
      <c r="G10" s="47">
        <v>1.2459136553543941</v>
      </c>
      <c r="H10" s="48" t="s">
        <v>184</v>
      </c>
    </row>
    <row r="11" spans="1:8" x14ac:dyDescent="0.25">
      <c r="A11" s="34"/>
      <c r="B11" s="49" t="s">
        <v>73</v>
      </c>
      <c r="C11" s="50">
        <v>12426</v>
      </c>
      <c r="D11" s="44">
        <v>2.7815645797097555E-2</v>
      </c>
      <c r="E11" s="50">
        <v>24990</v>
      </c>
      <c r="F11" s="44">
        <v>5.1993608468778867E-2</v>
      </c>
      <c r="G11" s="47">
        <v>1.0111057460164172</v>
      </c>
      <c r="H11" s="48" t="s">
        <v>185</v>
      </c>
    </row>
    <row r="12" spans="1:8" x14ac:dyDescent="0.25">
      <c r="A12" s="34"/>
      <c r="B12" s="49" t="s">
        <v>74</v>
      </c>
      <c r="C12" s="50">
        <v>7</v>
      </c>
      <c r="D12" s="44">
        <v>1.5669525235770392E-5</v>
      </c>
      <c r="E12" s="50">
        <v>121</v>
      </c>
      <c r="F12" s="44">
        <v>2.5174976489484766E-4</v>
      </c>
      <c r="G12" s="47">
        <v>16.285714285714285</v>
      </c>
      <c r="H12" s="48" t="s">
        <v>84</v>
      </c>
    </row>
    <row r="13" spans="1:8" x14ac:dyDescent="0.25">
      <c r="A13" s="34"/>
      <c r="B13" s="49" t="s">
        <v>75</v>
      </c>
      <c r="C13" s="50">
        <v>98951</v>
      </c>
      <c r="D13" s="44">
        <v>0.22150217022924515</v>
      </c>
      <c r="E13" s="50">
        <v>105694</v>
      </c>
      <c r="F13" s="44">
        <v>0.21990445992393412</v>
      </c>
      <c r="G13" s="47">
        <v>6.8144839364938203E-2</v>
      </c>
      <c r="H13" s="48" t="s">
        <v>186</v>
      </c>
    </row>
    <row r="14" spans="1:8" x14ac:dyDescent="0.25">
      <c r="A14" s="34"/>
      <c r="B14" s="49" t="s">
        <v>76</v>
      </c>
      <c r="C14" s="50">
        <v>110893</v>
      </c>
      <c r="D14" s="44">
        <v>0.24823438028146944</v>
      </c>
      <c r="E14" s="50">
        <v>120484</v>
      </c>
      <c r="F14" s="44">
        <v>0.25067618738504815</v>
      </c>
      <c r="G14" s="47">
        <v>8.6488777470173916E-2</v>
      </c>
      <c r="H14" s="48" t="s">
        <v>136</v>
      </c>
    </row>
    <row r="15" spans="1:8" x14ac:dyDescent="0.25">
      <c r="A15" s="34"/>
      <c r="B15" s="49" t="s">
        <v>77</v>
      </c>
      <c r="C15" s="50">
        <v>12099</v>
      </c>
      <c r="D15" s="44">
        <v>2.7083655118226569E-2</v>
      </c>
      <c r="E15" s="50">
        <v>14175</v>
      </c>
      <c r="F15" s="44">
        <v>2.9492172870945996E-2</v>
      </c>
      <c r="G15" s="47">
        <v>0.17158442846516242</v>
      </c>
      <c r="H15" s="46" t="s">
        <v>136</v>
      </c>
    </row>
    <row r="16" spans="1:8" x14ac:dyDescent="0.25">
      <c r="A16" s="34"/>
      <c r="B16" s="49" t="s">
        <v>78</v>
      </c>
      <c r="C16" s="50">
        <v>0</v>
      </c>
      <c r="D16" s="44">
        <v>0</v>
      </c>
      <c r="E16" s="50">
        <v>0</v>
      </c>
      <c r="F16" s="44">
        <v>0</v>
      </c>
      <c r="G16" s="47" t="s">
        <v>104</v>
      </c>
      <c r="H16" s="48" t="s">
        <v>84</v>
      </c>
    </row>
    <row r="17" spans="1:8" x14ac:dyDescent="0.25">
      <c r="A17" s="34"/>
      <c r="B17" s="53" t="s">
        <v>83</v>
      </c>
      <c r="C17" s="61">
        <v>0</v>
      </c>
      <c r="D17" s="54">
        <v>1.4997974154229432E-4</v>
      </c>
      <c r="E17" s="61">
        <v>0</v>
      </c>
      <c r="F17" s="54">
        <v>4.1611531387708567E-5</v>
      </c>
      <c r="G17" s="55"/>
      <c r="H17" s="56" t="s">
        <v>84</v>
      </c>
    </row>
    <row r="18" spans="1:8" x14ac:dyDescent="0.25">
      <c r="A18" s="34"/>
      <c r="B18" s="34" t="s">
        <v>64</v>
      </c>
      <c r="C18" s="34"/>
      <c r="D18" s="34"/>
      <c r="E18" s="34"/>
      <c r="F18" s="34"/>
      <c r="G18" s="34"/>
      <c r="H18" s="34"/>
    </row>
    <row r="19" spans="1:8" x14ac:dyDescent="0.25">
      <c r="B19" s="5" t="s">
        <v>63</v>
      </c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bestFit="1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45966</v>
      </c>
    </row>
    <row r="2" spans="2:22" x14ac:dyDescent="0.25">
      <c r="D2" s="3"/>
      <c r="L2" s="4"/>
      <c r="O2" s="131" t="s">
        <v>116</v>
      </c>
      <c r="P2" s="131"/>
      <c r="Q2" s="131"/>
      <c r="R2" s="131"/>
      <c r="S2" s="131"/>
      <c r="T2" s="131"/>
      <c r="U2" s="131"/>
      <c r="V2" s="131"/>
    </row>
    <row r="3" spans="2:22" ht="14.4" customHeight="1" x14ac:dyDescent="0.25">
      <c r="B3" s="97" t="s">
        <v>172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31"/>
      <c r="N3" s="34"/>
      <c r="O3" s="131"/>
      <c r="P3" s="131"/>
      <c r="Q3" s="131"/>
      <c r="R3" s="131"/>
      <c r="S3" s="131"/>
      <c r="T3" s="131"/>
      <c r="U3" s="131"/>
      <c r="V3" s="131"/>
    </row>
    <row r="4" spans="2:22" ht="14.4" customHeight="1" thickBot="1" x14ac:dyDescent="0.3">
      <c r="B4" s="92" t="s">
        <v>173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31"/>
      <c r="N4" s="34"/>
      <c r="O4" s="92" t="s">
        <v>117</v>
      </c>
      <c r="P4" s="92"/>
      <c r="Q4" s="92"/>
      <c r="R4" s="92"/>
      <c r="S4" s="92"/>
      <c r="T4" s="92"/>
      <c r="U4" s="92"/>
      <c r="V4" s="92"/>
    </row>
    <row r="5" spans="2:22" ht="14.4" customHeight="1" x14ac:dyDescent="0.25">
      <c r="B5" s="108" t="s">
        <v>0</v>
      </c>
      <c r="C5" s="122" t="s">
        <v>1</v>
      </c>
      <c r="D5" s="98" t="s">
        <v>150</v>
      </c>
      <c r="E5" s="99"/>
      <c r="F5" s="99"/>
      <c r="G5" s="99"/>
      <c r="H5" s="99"/>
      <c r="I5" s="100"/>
      <c r="J5" s="98" t="s">
        <v>137</v>
      </c>
      <c r="K5" s="99"/>
      <c r="L5" s="100"/>
      <c r="M5" s="31"/>
      <c r="N5" s="31"/>
      <c r="O5" s="108" t="s">
        <v>0</v>
      </c>
      <c r="P5" s="122" t="s">
        <v>1</v>
      </c>
      <c r="Q5" s="98" t="s">
        <v>156</v>
      </c>
      <c r="R5" s="99"/>
      <c r="S5" s="99"/>
      <c r="T5" s="99"/>
      <c r="U5" s="99"/>
      <c r="V5" s="100"/>
    </row>
    <row r="6" spans="2:22" ht="14.4" customHeight="1" thickBot="1" x14ac:dyDescent="0.3">
      <c r="B6" s="109"/>
      <c r="C6" s="123"/>
      <c r="D6" s="101" t="s">
        <v>151</v>
      </c>
      <c r="E6" s="102"/>
      <c r="F6" s="102"/>
      <c r="G6" s="102"/>
      <c r="H6" s="102"/>
      <c r="I6" s="103"/>
      <c r="J6" s="101" t="s">
        <v>138</v>
      </c>
      <c r="K6" s="102"/>
      <c r="L6" s="103"/>
      <c r="M6" s="31"/>
      <c r="N6" s="31"/>
      <c r="O6" s="109"/>
      <c r="P6" s="123"/>
      <c r="Q6" s="101" t="s">
        <v>157</v>
      </c>
      <c r="R6" s="102"/>
      <c r="S6" s="102"/>
      <c r="T6" s="102"/>
      <c r="U6" s="102"/>
      <c r="V6" s="103"/>
    </row>
    <row r="7" spans="2:22" ht="14.4" customHeight="1" x14ac:dyDescent="0.25">
      <c r="B7" s="109"/>
      <c r="C7" s="123"/>
      <c r="D7" s="114">
        <v>2025</v>
      </c>
      <c r="E7" s="115"/>
      <c r="F7" s="114">
        <v>2024</v>
      </c>
      <c r="G7" s="115"/>
      <c r="H7" s="112" t="s">
        <v>4</v>
      </c>
      <c r="I7" s="112" t="s">
        <v>42</v>
      </c>
      <c r="J7" s="112">
        <v>2025</v>
      </c>
      <c r="K7" s="112" t="s">
        <v>152</v>
      </c>
      <c r="L7" s="104" t="s">
        <v>154</v>
      </c>
      <c r="M7" s="31"/>
      <c r="N7" s="31"/>
      <c r="O7" s="109"/>
      <c r="P7" s="123"/>
      <c r="Q7" s="114">
        <v>2024</v>
      </c>
      <c r="R7" s="115"/>
      <c r="S7" s="114">
        <v>2023</v>
      </c>
      <c r="T7" s="115"/>
      <c r="U7" s="112" t="s">
        <v>4</v>
      </c>
      <c r="V7" s="104" t="s">
        <v>59</v>
      </c>
    </row>
    <row r="8" spans="2:22" ht="14.4" customHeight="1" thickBot="1" x14ac:dyDescent="0.3">
      <c r="B8" s="106" t="s">
        <v>5</v>
      </c>
      <c r="C8" s="118" t="s">
        <v>6</v>
      </c>
      <c r="D8" s="116"/>
      <c r="E8" s="117"/>
      <c r="F8" s="116"/>
      <c r="G8" s="117"/>
      <c r="H8" s="113"/>
      <c r="I8" s="113"/>
      <c r="J8" s="113"/>
      <c r="K8" s="113"/>
      <c r="L8" s="105"/>
      <c r="M8" s="31"/>
      <c r="N8" s="31"/>
      <c r="O8" s="106" t="s">
        <v>5</v>
      </c>
      <c r="P8" s="118" t="s">
        <v>6</v>
      </c>
      <c r="Q8" s="116"/>
      <c r="R8" s="117"/>
      <c r="S8" s="116"/>
      <c r="T8" s="117"/>
      <c r="U8" s="113"/>
      <c r="V8" s="105"/>
    </row>
    <row r="9" spans="2:22" ht="14.4" customHeight="1" x14ac:dyDescent="0.25">
      <c r="B9" s="106"/>
      <c r="C9" s="118"/>
      <c r="D9" s="9" t="s">
        <v>7</v>
      </c>
      <c r="E9" s="10" t="s">
        <v>2</v>
      </c>
      <c r="F9" s="9" t="s">
        <v>7</v>
      </c>
      <c r="G9" s="10" t="s">
        <v>2</v>
      </c>
      <c r="H9" s="95" t="s">
        <v>8</v>
      </c>
      <c r="I9" s="95" t="s">
        <v>43</v>
      </c>
      <c r="J9" s="95" t="s">
        <v>7</v>
      </c>
      <c r="K9" s="95" t="s">
        <v>153</v>
      </c>
      <c r="L9" s="120" t="s">
        <v>155</v>
      </c>
      <c r="M9" s="31"/>
      <c r="N9" s="31"/>
      <c r="O9" s="106"/>
      <c r="P9" s="118"/>
      <c r="Q9" s="9" t="s">
        <v>7</v>
      </c>
      <c r="R9" s="10" t="s">
        <v>2</v>
      </c>
      <c r="S9" s="9" t="s">
        <v>7</v>
      </c>
      <c r="T9" s="10" t="s">
        <v>2</v>
      </c>
      <c r="U9" s="95" t="s">
        <v>8</v>
      </c>
      <c r="V9" s="120" t="s">
        <v>60</v>
      </c>
    </row>
    <row r="10" spans="2:22" ht="14.4" customHeight="1" thickBot="1" x14ac:dyDescent="0.3">
      <c r="B10" s="107"/>
      <c r="C10" s="119"/>
      <c r="D10" s="12" t="s">
        <v>9</v>
      </c>
      <c r="E10" s="13" t="s">
        <v>10</v>
      </c>
      <c r="F10" s="12" t="s">
        <v>9</v>
      </c>
      <c r="G10" s="13" t="s">
        <v>10</v>
      </c>
      <c r="H10" s="96"/>
      <c r="I10" s="96"/>
      <c r="J10" s="96" t="s">
        <v>9</v>
      </c>
      <c r="K10" s="96"/>
      <c r="L10" s="121"/>
      <c r="M10" s="31"/>
      <c r="N10" s="31"/>
      <c r="O10" s="107"/>
      <c r="P10" s="119"/>
      <c r="Q10" s="12" t="s">
        <v>9</v>
      </c>
      <c r="R10" s="13" t="s">
        <v>10</v>
      </c>
      <c r="S10" s="12" t="s">
        <v>9</v>
      </c>
      <c r="T10" s="13" t="s">
        <v>10</v>
      </c>
      <c r="U10" s="96"/>
      <c r="V10" s="121"/>
    </row>
    <row r="11" spans="2:22" ht="14.4" customHeight="1" thickBot="1" x14ac:dyDescent="0.3">
      <c r="B11" s="15">
        <v>1</v>
      </c>
      <c r="C11" s="16" t="s">
        <v>18</v>
      </c>
      <c r="D11" s="17">
        <v>2469</v>
      </c>
      <c r="E11" s="18">
        <v>0.15350659040039791</v>
      </c>
      <c r="F11" s="17">
        <v>3498</v>
      </c>
      <c r="G11" s="18">
        <v>0.214128305582762</v>
      </c>
      <c r="H11" s="19">
        <v>-0.29416809605488847</v>
      </c>
      <c r="I11" s="35">
        <v>0</v>
      </c>
      <c r="J11" s="17">
        <v>2614</v>
      </c>
      <c r="K11" s="19">
        <v>-5.547054322876821E-2</v>
      </c>
      <c r="L11" s="35">
        <v>0</v>
      </c>
      <c r="M11" s="31"/>
      <c r="N11" s="31"/>
      <c r="O11" s="15">
        <v>1</v>
      </c>
      <c r="P11" s="16" t="s">
        <v>18</v>
      </c>
      <c r="Q11" s="17">
        <v>25444</v>
      </c>
      <c r="R11" s="18">
        <v>0.16739804075080431</v>
      </c>
      <c r="S11" s="17">
        <v>28891</v>
      </c>
      <c r="T11" s="18">
        <v>0.2054339633374575</v>
      </c>
      <c r="U11" s="19">
        <v>-0.11931051192412867</v>
      </c>
      <c r="V11" s="35">
        <v>0</v>
      </c>
    </row>
    <row r="12" spans="2:22" ht="14.4" customHeight="1" thickBot="1" x14ac:dyDescent="0.3">
      <c r="B12" s="20">
        <v>2</v>
      </c>
      <c r="C12" s="21" t="s">
        <v>21</v>
      </c>
      <c r="D12" s="22">
        <v>1462</v>
      </c>
      <c r="E12" s="23">
        <v>9.0897786620243726E-2</v>
      </c>
      <c r="F12" s="22">
        <v>1563</v>
      </c>
      <c r="G12" s="23">
        <v>9.5678256611165524E-2</v>
      </c>
      <c r="H12" s="24">
        <v>-6.4619321817018571E-2</v>
      </c>
      <c r="I12" s="36">
        <v>0</v>
      </c>
      <c r="J12" s="22">
        <v>1380</v>
      </c>
      <c r="K12" s="24">
        <v>5.9420289855072417E-2</v>
      </c>
      <c r="L12" s="36">
        <v>0</v>
      </c>
      <c r="M12" s="31"/>
      <c r="N12" s="31"/>
      <c r="O12" s="20">
        <v>2</v>
      </c>
      <c r="P12" s="21" t="s">
        <v>21</v>
      </c>
      <c r="Q12" s="22">
        <v>13271</v>
      </c>
      <c r="R12" s="23">
        <v>8.7310933768429647E-2</v>
      </c>
      <c r="S12" s="22">
        <v>13560</v>
      </c>
      <c r="T12" s="23">
        <v>9.6420495754938357E-2</v>
      </c>
      <c r="U12" s="24">
        <v>-2.1312684365781709E-2</v>
      </c>
      <c r="V12" s="36">
        <v>0</v>
      </c>
    </row>
    <row r="13" spans="2:22" ht="14.4" customHeight="1" thickBot="1" x14ac:dyDescent="0.3">
      <c r="B13" s="15">
        <v>3</v>
      </c>
      <c r="C13" s="16" t="s">
        <v>16</v>
      </c>
      <c r="D13" s="17">
        <v>1394</v>
      </c>
      <c r="E13" s="18">
        <v>8.6669982591395175E-2</v>
      </c>
      <c r="F13" s="17">
        <v>1326</v>
      </c>
      <c r="G13" s="18">
        <v>8.1170421155729672E-2</v>
      </c>
      <c r="H13" s="19">
        <v>5.1282051282051322E-2</v>
      </c>
      <c r="I13" s="35">
        <v>0</v>
      </c>
      <c r="J13" s="17">
        <v>994</v>
      </c>
      <c r="K13" s="19">
        <v>0.40241448692152915</v>
      </c>
      <c r="L13" s="35">
        <v>2</v>
      </c>
      <c r="M13" s="31"/>
      <c r="N13" s="31"/>
      <c r="O13" s="15">
        <v>3</v>
      </c>
      <c r="P13" s="16" t="s">
        <v>17</v>
      </c>
      <c r="Q13" s="17">
        <v>12512</v>
      </c>
      <c r="R13" s="18">
        <v>8.2317414159489996E-2</v>
      </c>
      <c r="S13" s="17">
        <v>9863</v>
      </c>
      <c r="T13" s="18">
        <v>7.0132400415262308E-2</v>
      </c>
      <c r="U13" s="19">
        <v>0.2685795396938051</v>
      </c>
      <c r="V13" s="35">
        <v>1</v>
      </c>
    </row>
    <row r="14" spans="2:22" ht="14.4" customHeight="1" thickBot="1" x14ac:dyDescent="0.3">
      <c r="B14" s="20">
        <v>4</v>
      </c>
      <c r="C14" s="21" t="s">
        <v>17</v>
      </c>
      <c r="D14" s="22">
        <v>1315</v>
      </c>
      <c r="E14" s="23">
        <v>8.1758269087291724E-2</v>
      </c>
      <c r="F14" s="22">
        <v>1254</v>
      </c>
      <c r="G14" s="23">
        <v>7.6762977473065624E-2</v>
      </c>
      <c r="H14" s="24">
        <v>4.8644338118022379E-2</v>
      </c>
      <c r="I14" s="36">
        <v>0</v>
      </c>
      <c r="J14" s="22">
        <v>1044</v>
      </c>
      <c r="K14" s="24">
        <v>0.25957854406130276</v>
      </c>
      <c r="L14" s="36">
        <v>0</v>
      </c>
      <c r="M14" s="31"/>
      <c r="N14" s="31"/>
      <c r="O14" s="20">
        <v>4</v>
      </c>
      <c r="P14" s="21" t="s">
        <v>16</v>
      </c>
      <c r="Q14" s="22">
        <v>10827</v>
      </c>
      <c r="R14" s="23">
        <v>7.1231669046099594E-2</v>
      </c>
      <c r="S14" s="22">
        <v>13538</v>
      </c>
      <c r="T14" s="23">
        <v>9.6264061322297589E-2</v>
      </c>
      <c r="U14" s="24">
        <v>-0.2002511449253952</v>
      </c>
      <c r="V14" s="36">
        <v>-1</v>
      </c>
    </row>
    <row r="15" spans="2:22" ht="14.4" customHeight="1" thickBot="1" x14ac:dyDescent="0.3">
      <c r="B15" s="15">
        <v>5</v>
      </c>
      <c r="C15" s="16" t="s">
        <v>28</v>
      </c>
      <c r="D15" s="17">
        <v>1044</v>
      </c>
      <c r="E15" s="18">
        <v>6.4909226560557073E-2</v>
      </c>
      <c r="F15" s="17">
        <v>1218</v>
      </c>
      <c r="G15" s="18">
        <v>7.4559255631733601E-2</v>
      </c>
      <c r="H15" s="19">
        <v>-0.1428571428571429</v>
      </c>
      <c r="I15" s="35">
        <v>0</v>
      </c>
      <c r="J15" s="17">
        <v>1058</v>
      </c>
      <c r="K15" s="19">
        <v>-1.3232514177693777E-2</v>
      </c>
      <c r="L15" s="35">
        <v>-2</v>
      </c>
      <c r="M15" s="31"/>
      <c r="N15" s="31"/>
      <c r="O15" s="15">
        <v>5</v>
      </c>
      <c r="P15" s="16" t="s">
        <v>28</v>
      </c>
      <c r="Q15" s="17">
        <v>10047</v>
      </c>
      <c r="R15" s="18">
        <v>6.6099988815568722E-2</v>
      </c>
      <c r="S15" s="17">
        <v>8252</v>
      </c>
      <c r="T15" s="18">
        <v>5.867713355234154E-2</v>
      </c>
      <c r="U15" s="19">
        <v>0.2175230247212796</v>
      </c>
      <c r="V15" s="35">
        <v>1</v>
      </c>
    </row>
    <row r="16" spans="2:22" ht="14.4" customHeight="1" thickBot="1" x14ac:dyDescent="0.3">
      <c r="B16" s="20">
        <v>6</v>
      </c>
      <c r="C16" s="21" t="s">
        <v>96</v>
      </c>
      <c r="D16" s="22">
        <v>958</v>
      </c>
      <c r="E16" s="23">
        <v>5.956229793583686E-2</v>
      </c>
      <c r="F16" s="22">
        <v>393</v>
      </c>
      <c r="G16" s="23">
        <v>2.4057296767874634E-2</v>
      </c>
      <c r="H16" s="24">
        <v>1.4376590330788805</v>
      </c>
      <c r="I16" s="36">
        <v>4</v>
      </c>
      <c r="J16" s="22">
        <v>769</v>
      </c>
      <c r="K16" s="24">
        <v>0.24577373211963582</v>
      </c>
      <c r="L16" s="36">
        <v>0</v>
      </c>
      <c r="M16" s="31"/>
      <c r="N16" s="31"/>
      <c r="O16" s="20">
        <v>6</v>
      </c>
      <c r="P16" s="21" t="s">
        <v>22</v>
      </c>
      <c r="Q16" s="22">
        <v>8625</v>
      </c>
      <c r="R16" s="23">
        <v>5.6744541010677843E-2</v>
      </c>
      <c r="S16" s="22">
        <v>9062</v>
      </c>
      <c r="T16" s="23">
        <v>6.4436764935932991E-2</v>
      </c>
      <c r="U16" s="24">
        <v>-4.8223350253807085E-2</v>
      </c>
      <c r="V16" s="36">
        <v>-1</v>
      </c>
    </row>
    <row r="17" spans="2:22" ht="14.4" customHeight="1" thickBot="1" x14ac:dyDescent="0.3">
      <c r="B17" s="15">
        <v>7</v>
      </c>
      <c r="C17" s="16" t="s">
        <v>23</v>
      </c>
      <c r="D17" s="17">
        <v>878</v>
      </c>
      <c r="E17" s="18">
        <v>5.4588410843073865E-2</v>
      </c>
      <c r="F17" s="17">
        <v>889</v>
      </c>
      <c r="G17" s="18">
        <v>5.4419686581782568E-2</v>
      </c>
      <c r="H17" s="19">
        <v>-1.237345331833517E-2</v>
      </c>
      <c r="I17" s="35">
        <v>0</v>
      </c>
      <c r="J17" s="17">
        <v>721</v>
      </c>
      <c r="K17" s="19">
        <v>0.21775312066574193</v>
      </c>
      <c r="L17" s="35">
        <v>0</v>
      </c>
      <c r="M17" s="31"/>
      <c r="N17" s="31"/>
      <c r="O17" s="15">
        <v>7</v>
      </c>
      <c r="P17" s="16" t="s">
        <v>96</v>
      </c>
      <c r="Q17" s="17">
        <v>7335</v>
      </c>
      <c r="R17" s="18">
        <v>4.8257531398646025E-2</v>
      </c>
      <c r="S17" s="17">
        <v>2932</v>
      </c>
      <c r="T17" s="18">
        <v>2.0848443477395225E-2</v>
      </c>
      <c r="U17" s="19">
        <v>1.5017053206002728</v>
      </c>
      <c r="V17" s="35">
        <v>7</v>
      </c>
    </row>
    <row r="18" spans="2:22" ht="14.4" customHeight="1" thickBot="1" x14ac:dyDescent="0.3">
      <c r="B18" s="20">
        <v>8</v>
      </c>
      <c r="C18" s="21" t="s">
        <v>22</v>
      </c>
      <c r="D18" s="22">
        <v>792</v>
      </c>
      <c r="E18" s="23">
        <v>4.9241482218353644E-2</v>
      </c>
      <c r="F18" s="22">
        <v>1081</v>
      </c>
      <c r="G18" s="23">
        <v>6.6172869735553377E-2</v>
      </c>
      <c r="H18" s="24">
        <v>-0.26734505087881588</v>
      </c>
      <c r="I18" s="36">
        <v>-2</v>
      </c>
      <c r="J18" s="22">
        <v>585</v>
      </c>
      <c r="K18" s="24">
        <v>0.35384615384615392</v>
      </c>
      <c r="L18" s="36">
        <v>0</v>
      </c>
      <c r="M18" s="31"/>
      <c r="N18" s="31"/>
      <c r="O18" s="20">
        <v>8</v>
      </c>
      <c r="P18" s="21" t="s">
        <v>23</v>
      </c>
      <c r="Q18" s="22">
        <v>6510</v>
      </c>
      <c r="R18" s="23">
        <v>4.2829792693276844E-2</v>
      </c>
      <c r="S18" s="22">
        <v>6165</v>
      </c>
      <c r="T18" s="23">
        <v>4.3837194419557149E-2</v>
      </c>
      <c r="U18" s="24">
        <v>5.5961070559610748E-2</v>
      </c>
      <c r="V18" s="36">
        <v>-1</v>
      </c>
    </row>
    <row r="19" spans="2:22" ht="14.4" customHeight="1" thickBot="1" x14ac:dyDescent="0.3">
      <c r="B19" s="15">
        <v>9</v>
      </c>
      <c r="C19" s="16" t="s">
        <v>92</v>
      </c>
      <c r="D19" s="17">
        <v>459</v>
      </c>
      <c r="E19" s="18">
        <v>2.8537677194727679E-2</v>
      </c>
      <c r="F19" s="17">
        <v>369</v>
      </c>
      <c r="G19" s="18">
        <v>2.2588148873653281E-2</v>
      </c>
      <c r="H19" s="19">
        <v>0.24390243902439024</v>
      </c>
      <c r="I19" s="35">
        <v>2</v>
      </c>
      <c r="J19" s="17">
        <v>279</v>
      </c>
      <c r="K19" s="19">
        <v>0.64516129032258074</v>
      </c>
      <c r="L19" s="35">
        <v>6</v>
      </c>
      <c r="M19" s="31"/>
      <c r="N19" s="31"/>
      <c r="O19" s="15">
        <v>9</v>
      </c>
      <c r="P19" s="16" t="s">
        <v>29</v>
      </c>
      <c r="Q19" s="17">
        <v>4061</v>
      </c>
      <c r="R19" s="18">
        <v>2.671763258485365E-2</v>
      </c>
      <c r="S19" s="17">
        <v>5039</v>
      </c>
      <c r="T19" s="18">
        <v>3.5830595730762117E-2</v>
      </c>
      <c r="U19" s="19">
        <v>-0.19408612820003968</v>
      </c>
      <c r="V19" s="35">
        <v>-1</v>
      </c>
    </row>
    <row r="20" spans="2:22" ht="14.4" customHeight="1" thickBot="1" x14ac:dyDescent="0.3">
      <c r="B20" s="20">
        <v>10</v>
      </c>
      <c r="C20" s="21" t="s">
        <v>29</v>
      </c>
      <c r="D20" s="22">
        <v>383</v>
      </c>
      <c r="E20" s="23">
        <v>2.3812484456602834E-2</v>
      </c>
      <c r="F20" s="22">
        <v>486</v>
      </c>
      <c r="G20" s="23">
        <v>2.9750244857982371E-2</v>
      </c>
      <c r="H20" s="24">
        <v>-0.2119341563786008</v>
      </c>
      <c r="I20" s="36">
        <v>-1</v>
      </c>
      <c r="J20" s="22">
        <v>334</v>
      </c>
      <c r="K20" s="24">
        <v>0.1467065868263473</v>
      </c>
      <c r="L20" s="36">
        <v>0</v>
      </c>
      <c r="M20" s="31"/>
      <c r="N20" s="31"/>
      <c r="O20" s="20">
        <v>10</v>
      </c>
      <c r="P20" s="21" t="s">
        <v>58</v>
      </c>
      <c r="Q20" s="22">
        <v>3674</v>
      </c>
      <c r="R20" s="23">
        <v>2.4171529701244105E-2</v>
      </c>
      <c r="S20" s="22">
        <v>3364</v>
      </c>
      <c r="T20" s="23">
        <v>2.3920246881977331E-2</v>
      </c>
      <c r="U20" s="24">
        <v>9.2152199762187914E-2</v>
      </c>
      <c r="V20" s="36">
        <v>2</v>
      </c>
    </row>
    <row r="21" spans="2:22" ht="14.4" customHeight="1" thickBot="1" x14ac:dyDescent="0.3">
      <c r="B21" s="15">
        <v>11</v>
      </c>
      <c r="C21" s="16" t="s">
        <v>31</v>
      </c>
      <c r="D21" s="17">
        <v>358</v>
      </c>
      <c r="E21" s="18">
        <v>2.2258144740114401E-2</v>
      </c>
      <c r="F21" s="17">
        <v>490</v>
      </c>
      <c r="G21" s="18">
        <v>2.9995102840352596E-2</v>
      </c>
      <c r="H21" s="19">
        <v>-0.26938775510204083</v>
      </c>
      <c r="I21" s="35">
        <v>-3</v>
      </c>
      <c r="J21" s="17">
        <v>327</v>
      </c>
      <c r="K21" s="19">
        <v>9.4801223241590238E-2</v>
      </c>
      <c r="L21" s="35">
        <v>0</v>
      </c>
      <c r="M21" s="31"/>
      <c r="N21" s="31"/>
      <c r="O21" s="15">
        <v>11</v>
      </c>
      <c r="P21" s="16" t="s">
        <v>31</v>
      </c>
      <c r="Q21" s="17">
        <v>3598</v>
      </c>
      <c r="R21" s="18">
        <v>2.3671519832628274E-2</v>
      </c>
      <c r="S21" s="17">
        <v>4124</v>
      </c>
      <c r="T21" s="18">
        <v>2.9324345464112517E-2</v>
      </c>
      <c r="U21" s="19">
        <v>-0.12754607177497579</v>
      </c>
      <c r="V21" s="35">
        <v>-2</v>
      </c>
    </row>
    <row r="22" spans="2:22" ht="14.4" customHeight="1" thickBot="1" x14ac:dyDescent="0.3">
      <c r="B22" s="20">
        <v>12</v>
      </c>
      <c r="C22" s="21" t="s">
        <v>109</v>
      </c>
      <c r="D22" s="22">
        <v>354</v>
      </c>
      <c r="E22" s="23">
        <v>2.2009450385476248E-2</v>
      </c>
      <c r="F22" s="22">
        <v>132</v>
      </c>
      <c r="G22" s="23">
        <v>8.0803134182174333E-3</v>
      </c>
      <c r="H22" s="24">
        <v>1.6818181818181817</v>
      </c>
      <c r="I22" s="36">
        <v>10</v>
      </c>
      <c r="J22" s="22">
        <v>286</v>
      </c>
      <c r="K22" s="24">
        <v>0.2377622377622377</v>
      </c>
      <c r="L22" s="36">
        <v>0</v>
      </c>
      <c r="M22" s="31"/>
      <c r="N22" s="31"/>
      <c r="O22" s="20">
        <v>12</v>
      </c>
      <c r="P22" s="21" t="s">
        <v>92</v>
      </c>
      <c r="Q22" s="22">
        <v>3535</v>
      </c>
      <c r="R22" s="23">
        <v>2.3257037967854628E-2</v>
      </c>
      <c r="S22" s="22">
        <v>2564</v>
      </c>
      <c r="T22" s="23">
        <v>1.8231722058677135E-2</v>
      </c>
      <c r="U22" s="24">
        <v>0.37870514820592827</v>
      </c>
      <c r="V22" s="36">
        <v>5</v>
      </c>
    </row>
    <row r="23" spans="2:22" ht="14.4" customHeight="1" thickBot="1" x14ac:dyDescent="0.3">
      <c r="B23" s="15">
        <v>13</v>
      </c>
      <c r="C23" s="16" t="s">
        <v>97</v>
      </c>
      <c r="D23" s="17">
        <v>296</v>
      </c>
      <c r="E23" s="18">
        <v>1.840338224322308E-2</v>
      </c>
      <c r="F23" s="17">
        <v>283</v>
      </c>
      <c r="G23" s="18">
        <v>1.7323702252693439E-2</v>
      </c>
      <c r="H23" s="19">
        <v>4.5936395759717419E-2</v>
      </c>
      <c r="I23" s="35">
        <v>4</v>
      </c>
      <c r="J23" s="17">
        <v>156</v>
      </c>
      <c r="K23" s="19">
        <v>0.89743589743589736</v>
      </c>
      <c r="L23" s="35">
        <v>14</v>
      </c>
      <c r="M23" s="31"/>
      <c r="N23" s="31"/>
      <c r="O23" s="15">
        <v>13</v>
      </c>
      <c r="P23" s="16" t="s">
        <v>32</v>
      </c>
      <c r="Q23" s="17">
        <v>3513</v>
      </c>
      <c r="R23" s="18">
        <v>2.3112298269044783E-2</v>
      </c>
      <c r="S23" s="17">
        <v>2575</v>
      </c>
      <c r="T23" s="18">
        <v>1.8309939274997512E-2</v>
      </c>
      <c r="U23" s="19">
        <v>0.36427184466019424</v>
      </c>
      <c r="V23" s="35">
        <v>3</v>
      </c>
    </row>
    <row r="24" spans="2:22" ht="14.4" customHeight="1" thickBot="1" x14ac:dyDescent="0.3">
      <c r="B24" s="20">
        <v>14</v>
      </c>
      <c r="C24" s="21" t="s">
        <v>15</v>
      </c>
      <c r="D24" s="22">
        <v>289</v>
      </c>
      <c r="E24" s="23">
        <v>1.7968167122606318E-2</v>
      </c>
      <c r="F24" s="22">
        <v>233</v>
      </c>
      <c r="G24" s="23">
        <v>1.4262977473065623E-2</v>
      </c>
      <c r="H24" s="24">
        <v>0.24034334763948495</v>
      </c>
      <c r="I24" s="36">
        <v>5</v>
      </c>
      <c r="J24" s="22">
        <v>280</v>
      </c>
      <c r="K24" s="24">
        <v>3.2142857142857251E-2</v>
      </c>
      <c r="L24" s="36">
        <v>0</v>
      </c>
      <c r="M24" s="31"/>
      <c r="N24" s="31"/>
      <c r="O24" s="20">
        <v>14</v>
      </c>
      <c r="P24" s="21" t="s">
        <v>30</v>
      </c>
      <c r="Q24" s="22">
        <v>3019</v>
      </c>
      <c r="R24" s="23">
        <v>1.9862234123041903E-2</v>
      </c>
      <c r="S24" s="22">
        <v>3540</v>
      </c>
      <c r="T24" s="23">
        <v>2.5171722343103376E-2</v>
      </c>
      <c r="U24" s="24">
        <v>-0.14717514124293785</v>
      </c>
      <c r="V24" s="36">
        <v>-3</v>
      </c>
    </row>
    <row r="25" spans="2:22" ht="14.4" customHeight="1" thickBot="1" x14ac:dyDescent="0.3">
      <c r="B25" s="15">
        <v>15</v>
      </c>
      <c r="C25" s="16" t="s">
        <v>58</v>
      </c>
      <c r="D25" s="17">
        <v>282</v>
      </c>
      <c r="E25" s="18">
        <v>1.7532952001989555E-2</v>
      </c>
      <c r="F25" s="17">
        <v>339</v>
      </c>
      <c r="G25" s="18">
        <v>2.0751714005876592E-2</v>
      </c>
      <c r="H25" s="19">
        <v>-0.16814159292035402</v>
      </c>
      <c r="I25" s="35">
        <v>-2</v>
      </c>
      <c r="J25" s="17">
        <v>341</v>
      </c>
      <c r="K25" s="19">
        <v>-0.17302052785923749</v>
      </c>
      <c r="L25" s="35">
        <v>-6</v>
      </c>
      <c r="M25" s="31"/>
      <c r="N25" s="31"/>
      <c r="O25" s="15">
        <v>15</v>
      </c>
      <c r="P25" s="16" t="s">
        <v>109</v>
      </c>
      <c r="Q25" s="17">
        <v>2986</v>
      </c>
      <c r="R25" s="18">
        <v>1.9645124574827134E-2</v>
      </c>
      <c r="S25" s="17">
        <v>322</v>
      </c>
      <c r="T25" s="18">
        <v>2.2896312413783295E-3</v>
      </c>
      <c r="U25" s="19">
        <v>8.2732919254658377</v>
      </c>
      <c r="V25" s="35">
        <v>18</v>
      </c>
    </row>
    <row r="26" spans="2:22" ht="14.4" customHeight="1" thickBot="1" x14ac:dyDescent="0.3">
      <c r="B26" s="20">
        <v>16</v>
      </c>
      <c r="C26" s="21" t="s">
        <v>131</v>
      </c>
      <c r="D26" s="22">
        <v>280</v>
      </c>
      <c r="E26" s="23">
        <v>1.7408604824670479E-2</v>
      </c>
      <c r="F26" s="22">
        <v>10</v>
      </c>
      <c r="G26" s="23">
        <v>6.1214495592556322E-4</v>
      </c>
      <c r="H26" s="24">
        <v>27</v>
      </c>
      <c r="I26" s="36">
        <v>21</v>
      </c>
      <c r="J26" s="22">
        <v>283</v>
      </c>
      <c r="K26" s="24">
        <v>-1.0600706713780883E-2</v>
      </c>
      <c r="L26" s="36">
        <v>-3</v>
      </c>
      <c r="M26" s="31"/>
      <c r="N26" s="31"/>
      <c r="O26" s="20">
        <v>16</v>
      </c>
      <c r="P26" s="21" t="s">
        <v>15</v>
      </c>
      <c r="Q26" s="22">
        <v>2933</v>
      </c>
      <c r="R26" s="23">
        <v>1.9296433482239781E-2</v>
      </c>
      <c r="S26" s="22">
        <v>2331</v>
      </c>
      <c r="T26" s="23">
        <v>1.657493920389095E-2</v>
      </c>
      <c r="U26" s="24">
        <v>0.25825825825825821</v>
      </c>
      <c r="V26" s="36">
        <v>3</v>
      </c>
    </row>
    <row r="27" spans="2:22" ht="14.4" customHeight="1" thickBot="1" x14ac:dyDescent="0.3">
      <c r="B27" s="15">
        <v>17</v>
      </c>
      <c r="C27" s="16" t="s">
        <v>30</v>
      </c>
      <c r="D27" s="17">
        <v>277</v>
      </c>
      <c r="E27" s="18">
        <v>1.7222084058691869E-2</v>
      </c>
      <c r="F27" s="17">
        <v>329</v>
      </c>
      <c r="G27" s="18">
        <v>2.0139569049951029E-2</v>
      </c>
      <c r="H27" s="19">
        <v>-0.15805471124620063</v>
      </c>
      <c r="I27" s="35">
        <v>-2</v>
      </c>
      <c r="J27" s="17">
        <v>260</v>
      </c>
      <c r="K27" s="19">
        <v>6.5384615384615374E-2</v>
      </c>
      <c r="L27" s="35">
        <v>-1</v>
      </c>
      <c r="M27" s="31"/>
      <c r="N27" s="31"/>
      <c r="O27" s="15">
        <v>17</v>
      </c>
      <c r="P27" s="16" t="s">
        <v>20</v>
      </c>
      <c r="Q27" s="17">
        <v>2877</v>
      </c>
      <c r="R27" s="18">
        <v>1.8928005157996541E-2</v>
      </c>
      <c r="S27" s="17">
        <v>2637</v>
      </c>
      <c r="T27" s="18">
        <v>1.8750799948803278E-2</v>
      </c>
      <c r="U27" s="19">
        <v>9.1012514220705443E-2</v>
      </c>
      <c r="V27" s="35">
        <v>-2</v>
      </c>
    </row>
    <row r="28" spans="2:22" ht="14.4" customHeight="1" thickBot="1" x14ac:dyDescent="0.3">
      <c r="B28" s="20">
        <v>18</v>
      </c>
      <c r="C28" s="21" t="s">
        <v>20</v>
      </c>
      <c r="D28" s="22">
        <v>269</v>
      </c>
      <c r="E28" s="23">
        <v>1.6724695349415567E-2</v>
      </c>
      <c r="F28" s="22">
        <v>331</v>
      </c>
      <c r="G28" s="23">
        <v>2.0261998041136139E-2</v>
      </c>
      <c r="H28" s="24">
        <v>-0.18731117824773413</v>
      </c>
      <c r="I28" s="36">
        <v>-4</v>
      </c>
      <c r="J28" s="22">
        <v>203</v>
      </c>
      <c r="K28" s="24">
        <v>0.32512315270935965</v>
      </c>
      <c r="L28" s="36">
        <v>5</v>
      </c>
      <c r="M28" s="31"/>
      <c r="N28" s="31"/>
      <c r="O28" s="20">
        <v>18</v>
      </c>
      <c r="P28" s="21" t="s">
        <v>24</v>
      </c>
      <c r="Q28" s="22">
        <v>2792</v>
      </c>
      <c r="R28" s="23">
        <v>1.8368783594413046E-2</v>
      </c>
      <c r="S28" s="22">
        <v>2367</v>
      </c>
      <c r="T28" s="23">
        <v>1.683092282093946E-2</v>
      </c>
      <c r="U28" s="24">
        <v>0.17955217574989435</v>
      </c>
      <c r="V28" s="36">
        <v>0</v>
      </c>
    </row>
    <row r="29" spans="2:22" ht="14.4" customHeight="1" thickBot="1" x14ac:dyDescent="0.3">
      <c r="B29" s="15">
        <v>19</v>
      </c>
      <c r="C29" s="16" t="s">
        <v>134</v>
      </c>
      <c r="D29" s="17">
        <v>254</v>
      </c>
      <c r="E29" s="18">
        <v>1.5792091519522506E-2</v>
      </c>
      <c r="F29" s="17">
        <v>42</v>
      </c>
      <c r="G29" s="18">
        <v>2.5710088148873651E-3</v>
      </c>
      <c r="H29" s="19">
        <v>5.0476190476190474</v>
      </c>
      <c r="I29" s="35">
        <v>12</v>
      </c>
      <c r="J29" s="17">
        <v>223</v>
      </c>
      <c r="K29" s="19">
        <v>0.13901345291479816</v>
      </c>
      <c r="L29" s="35">
        <v>-1</v>
      </c>
      <c r="O29" s="15">
        <v>19</v>
      </c>
      <c r="P29" s="16" t="s">
        <v>97</v>
      </c>
      <c r="Q29" s="17">
        <v>2482</v>
      </c>
      <c r="R29" s="18">
        <v>1.632926965663796E-2</v>
      </c>
      <c r="S29" s="17">
        <v>1692</v>
      </c>
      <c r="T29" s="18">
        <v>1.2031230001279918E-2</v>
      </c>
      <c r="U29" s="19">
        <v>0.46690307328605196</v>
      </c>
      <c r="V29" s="35">
        <v>1</v>
      </c>
    </row>
    <row r="30" spans="2:22" ht="14.4" customHeight="1" thickBot="1" x14ac:dyDescent="0.3">
      <c r="B30" s="20" t="s">
        <v>104</v>
      </c>
      <c r="C30" s="21" t="s">
        <v>141</v>
      </c>
      <c r="D30" s="22">
        <v>219</v>
      </c>
      <c r="E30" s="23">
        <v>1.3616015916438696E-2</v>
      </c>
      <c r="F30" s="22">
        <v>0</v>
      </c>
      <c r="G30" s="23">
        <v>0</v>
      </c>
      <c r="H30" s="24"/>
      <c r="I30" s="36"/>
      <c r="J30" s="22">
        <v>221</v>
      </c>
      <c r="K30" s="24">
        <v>-9.0497737556560764E-3</v>
      </c>
      <c r="L30" s="36">
        <v>-1</v>
      </c>
      <c r="O30" s="20">
        <v>20</v>
      </c>
      <c r="P30" s="21" t="s">
        <v>129</v>
      </c>
      <c r="Q30" s="22">
        <v>2360</v>
      </c>
      <c r="R30" s="23">
        <v>1.5526622235965183E-2</v>
      </c>
      <c r="S30" s="22">
        <v>622</v>
      </c>
      <c r="T30" s="23">
        <v>4.4228280501159038E-3</v>
      </c>
      <c r="U30" s="24">
        <v>2.7942122186495175</v>
      </c>
      <c r="V30" s="36">
        <v>9</v>
      </c>
    </row>
    <row r="31" spans="2:22" ht="14.4" customHeight="1" thickBot="1" x14ac:dyDescent="0.3">
      <c r="B31" s="110" t="s">
        <v>40</v>
      </c>
      <c r="C31" s="111"/>
      <c r="D31" s="25">
        <f>SUM(D11:D30)</f>
        <v>14032</v>
      </c>
      <c r="E31" s="26">
        <f>D31/D33</f>
        <v>0.87241979607062925</v>
      </c>
      <c r="F31" s="25">
        <f>SUM(F11:F30)</f>
        <v>14266</v>
      </c>
      <c r="G31" s="26">
        <f>F31/F33</f>
        <v>0.87328599412340846</v>
      </c>
      <c r="H31" s="27">
        <f>D31/F31-1</f>
        <v>-1.6402635637179253E-2</v>
      </c>
      <c r="I31" s="37"/>
      <c r="J31" s="25">
        <f>SUM(J11:J30)</f>
        <v>12358</v>
      </c>
      <c r="K31" s="26">
        <f>D31/J31-1</f>
        <v>0.13545881210551869</v>
      </c>
      <c r="L31" s="25"/>
      <c r="O31" s="110" t="s">
        <v>40</v>
      </c>
      <c r="P31" s="111"/>
      <c r="Q31" s="25">
        <f>SUM(Q11:Q30)</f>
        <v>132401</v>
      </c>
      <c r="R31" s="26">
        <f>Q31/Q33</f>
        <v>0.87107640282373999</v>
      </c>
      <c r="S31" s="25">
        <f>SUM(S11:S30)</f>
        <v>123440</v>
      </c>
      <c r="T31" s="26">
        <f>S31/S33</f>
        <v>0.87773938023522047</v>
      </c>
      <c r="U31" s="27">
        <f>Q31/S31-1</f>
        <v>7.2593972780298222E-2</v>
      </c>
      <c r="V31" s="37"/>
    </row>
    <row r="32" spans="2:22" ht="14.4" customHeight="1" thickBot="1" x14ac:dyDescent="0.3">
      <c r="B32" s="110" t="s">
        <v>11</v>
      </c>
      <c r="C32" s="111"/>
      <c r="D32" s="25">
        <f>D33-SUM(D11:D30)</f>
        <v>2052</v>
      </c>
      <c r="E32" s="26">
        <f>D32/D33</f>
        <v>0.12758020392937081</v>
      </c>
      <c r="F32" s="25">
        <f>F33-SUM(F11:F30)</f>
        <v>2070</v>
      </c>
      <c r="G32" s="26">
        <f>F32/F33</f>
        <v>0.12671400587659157</v>
      </c>
      <c r="H32" s="27">
        <f>D32/F32-1</f>
        <v>-8.6956521739129933E-3</v>
      </c>
      <c r="I32" s="37"/>
      <c r="J32" s="25">
        <f>J33-SUM(J11:J30)</f>
        <v>2190</v>
      </c>
      <c r="K32" s="26">
        <f>D32/J32-1</f>
        <v>-6.3013698630136949E-2</v>
      </c>
      <c r="L32" s="25"/>
      <c r="O32" s="110" t="s">
        <v>11</v>
      </c>
      <c r="P32" s="111"/>
      <c r="Q32" s="25">
        <f>Q33-SUM(Q11:Q30)</f>
        <v>19596</v>
      </c>
      <c r="R32" s="26">
        <f>Q32/Q33</f>
        <v>0.12892359717626006</v>
      </c>
      <c r="S32" s="25">
        <f>S33-SUM(S11:S30)</f>
        <v>17194</v>
      </c>
      <c r="T32" s="26">
        <f>S32/S33</f>
        <v>0.1222606197647795</v>
      </c>
      <c r="U32" s="27">
        <f>Q32/S32-1</f>
        <v>0.1396998953123183</v>
      </c>
      <c r="V32" s="37"/>
    </row>
    <row r="33" spans="2:23" ht="14.4" customHeight="1" thickBot="1" x14ac:dyDescent="0.3">
      <c r="B33" s="93" t="s">
        <v>33</v>
      </c>
      <c r="C33" s="94"/>
      <c r="D33" s="28">
        <v>16084</v>
      </c>
      <c r="E33" s="29">
        <v>1</v>
      </c>
      <c r="F33" s="28">
        <v>16336</v>
      </c>
      <c r="G33" s="29">
        <v>0.99455190989226216</v>
      </c>
      <c r="H33" s="30">
        <v>-1.5426052889324193E-2</v>
      </c>
      <c r="I33" s="39"/>
      <c r="J33" s="28">
        <v>14548</v>
      </c>
      <c r="K33" s="30">
        <v>0.10558152323343406</v>
      </c>
      <c r="L33" s="28"/>
      <c r="M33" s="31"/>
      <c r="N33" s="31"/>
      <c r="O33" s="93" t="s">
        <v>33</v>
      </c>
      <c r="P33" s="94"/>
      <c r="Q33" s="28">
        <v>151997</v>
      </c>
      <c r="R33" s="29">
        <v>1</v>
      </c>
      <c r="S33" s="28">
        <v>140634</v>
      </c>
      <c r="T33" s="29">
        <v>1</v>
      </c>
      <c r="U33" s="30">
        <v>8.0798384458950157E-2</v>
      </c>
      <c r="V33" s="39"/>
    </row>
    <row r="34" spans="2:23" ht="14.4" customHeight="1" x14ac:dyDescent="0.25">
      <c r="B34" s="32" t="s">
        <v>64</v>
      </c>
      <c r="O34" s="32" t="s">
        <v>64</v>
      </c>
    </row>
    <row r="35" spans="2:23" x14ac:dyDescent="0.25">
      <c r="B35" s="33" t="s">
        <v>63</v>
      </c>
      <c r="O35" s="33" t="s">
        <v>63</v>
      </c>
    </row>
    <row r="37" spans="2:23" x14ac:dyDescent="0.25">
      <c r="W37" s="4"/>
    </row>
    <row r="38" spans="2:23" ht="15" customHeight="1" x14ac:dyDescent="0.25">
      <c r="O38" s="131" t="s">
        <v>110</v>
      </c>
      <c r="P38" s="131"/>
      <c r="Q38" s="131"/>
      <c r="R38" s="131"/>
      <c r="S38" s="131"/>
      <c r="T38" s="131"/>
      <c r="U38" s="131"/>
      <c r="V38" s="131"/>
    </row>
    <row r="39" spans="2:23" ht="15" customHeight="1" x14ac:dyDescent="0.25">
      <c r="B39" s="97" t="s">
        <v>174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1"/>
      <c r="N39" s="34"/>
      <c r="O39" s="131"/>
      <c r="P39" s="131"/>
      <c r="Q39" s="131"/>
      <c r="R39" s="131"/>
      <c r="S39" s="131"/>
      <c r="T39" s="131"/>
      <c r="U39" s="131"/>
      <c r="V39" s="131"/>
    </row>
    <row r="40" spans="2:23" ht="14.4" thickBot="1" x14ac:dyDescent="0.3">
      <c r="B40" s="92" t="s">
        <v>175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31"/>
      <c r="N40" s="34"/>
      <c r="O40" s="92" t="s">
        <v>124</v>
      </c>
      <c r="P40" s="92"/>
      <c r="Q40" s="92"/>
      <c r="R40" s="92"/>
      <c r="S40" s="92"/>
      <c r="T40" s="92"/>
      <c r="U40" s="92"/>
      <c r="V40" s="92"/>
    </row>
    <row r="41" spans="2:23" x14ac:dyDescent="0.25">
      <c r="B41" s="108" t="s">
        <v>0</v>
      </c>
      <c r="C41" s="122" t="s">
        <v>39</v>
      </c>
      <c r="D41" s="98" t="s">
        <v>150</v>
      </c>
      <c r="E41" s="99"/>
      <c r="F41" s="99"/>
      <c r="G41" s="99"/>
      <c r="H41" s="99"/>
      <c r="I41" s="100"/>
      <c r="J41" s="98" t="s">
        <v>137</v>
      </c>
      <c r="K41" s="99"/>
      <c r="L41" s="100"/>
      <c r="M41" s="31"/>
      <c r="N41" s="31"/>
      <c r="O41" s="108" t="s">
        <v>0</v>
      </c>
      <c r="P41" s="122" t="s">
        <v>39</v>
      </c>
      <c r="Q41" s="98" t="s">
        <v>156</v>
      </c>
      <c r="R41" s="99"/>
      <c r="S41" s="99"/>
      <c r="T41" s="99"/>
      <c r="U41" s="99"/>
      <c r="V41" s="100"/>
    </row>
    <row r="42" spans="2:23" ht="14.4" thickBot="1" x14ac:dyDescent="0.3">
      <c r="B42" s="109"/>
      <c r="C42" s="123"/>
      <c r="D42" s="101" t="s">
        <v>151</v>
      </c>
      <c r="E42" s="102"/>
      <c r="F42" s="102"/>
      <c r="G42" s="102"/>
      <c r="H42" s="102"/>
      <c r="I42" s="103"/>
      <c r="J42" s="101" t="s">
        <v>138</v>
      </c>
      <c r="K42" s="102"/>
      <c r="L42" s="103"/>
      <c r="M42" s="31"/>
      <c r="N42" s="31"/>
      <c r="O42" s="109"/>
      <c r="P42" s="123"/>
      <c r="Q42" s="101" t="s">
        <v>157</v>
      </c>
      <c r="R42" s="102"/>
      <c r="S42" s="102"/>
      <c r="T42" s="102"/>
      <c r="U42" s="102"/>
      <c r="V42" s="103"/>
    </row>
    <row r="43" spans="2:23" ht="15" customHeight="1" x14ac:dyDescent="0.25">
      <c r="B43" s="109"/>
      <c r="C43" s="123"/>
      <c r="D43" s="114">
        <v>2025</v>
      </c>
      <c r="E43" s="115"/>
      <c r="F43" s="114">
        <v>2024</v>
      </c>
      <c r="G43" s="115"/>
      <c r="H43" s="112" t="s">
        <v>4</v>
      </c>
      <c r="I43" s="112" t="s">
        <v>42</v>
      </c>
      <c r="J43" s="112">
        <v>2025</v>
      </c>
      <c r="K43" s="112" t="s">
        <v>152</v>
      </c>
      <c r="L43" s="104" t="s">
        <v>154</v>
      </c>
      <c r="M43" s="31"/>
      <c r="N43" s="31"/>
      <c r="O43" s="109"/>
      <c r="P43" s="123"/>
      <c r="Q43" s="114">
        <v>2024</v>
      </c>
      <c r="R43" s="115"/>
      <c r="S43" s="114">
        <v>2023</v>
      </c>
      <c r="T43" s="115"/>
      <c r="U43" s="112" t="s">
        <v>4</v>
      </c>
      <c r="V43" s="104" t="s">
        <v>59</v>
      </c>
    </row>
    <row r="44" spans="2:23" ht="15" customHeight="1" thickBot="1" x14ac:dyDescent="0.3">
      <c r="B44" s="106" t="s">
        <v>5</v>
      </c>
      <c r="C44" s="118" t="s">
        <v>39</v>
      </c>
      <c r="D44" s="116"/>
      <c r="E44" s="117"/>
      <c r="F44" s="116"/>
      <c r="G44" s="117"/>
      <c r="H44" s="113"/>
      <c r="I44" s="113"/>
      <c r="J44" s="113"/>
      <c r="K44" s="113"/>
      <c r="L44" s="105"/>
      <c r="M44" s="31"/>
      <c r="N44" s="31"/>
      <c r="O44" s="106" t="s">
        <v>5</v>
      </c>
      <c r="P44" s="118" t="s">
        <v>39</v>
      </c>
      <c r="Q44" s="116"/>
      <c r="R44" s="117"/>
      <c r="S44" s="116"/>
      <c r="T44" s="117"/>
      <c r="U44" s="113"/>
      <c r="V44" s="105"/>
    </row>
    <row r="45" spans="2:23" ht="15" customHeight="1" x14ac:dyDescent="0.25">
      <c r="B45" s="106"/>
      <c r="C45" s="118"/>
      <c r="D45" s="9" t="s">
        <v>7</v>
      </c>
      <c r="E45" s="10" t="s">
        <v>2</v>
      </c>
      <c r="F45" s="9" t="s">
        <v>7</v>
      </c>
      <c r="G45" s="10" t="s">
        <v>2</v>
      </c>
      <c r="H45" s="95" t="s">
        <v>8</v>
      </c>
      <c r="I45" s="95" t="s">
        <v>43</v>
      </c>
      <c r="J45" s="95" t="s">
        <v>7</v>
      </c>
      <c r="K45" s="95" t="s">
        <v>153</v>
      </c>
      <c r="L45" s="120" t="s">
        <v>155</v>
      </c>
      <c r="M45" s="31"/>
      <c r="N45" s="31"/>
      <c r="O45" s="106"/>
      <c r="P45" s="118"/>
      <c r="Q45" s="9" t="s">
        <v>7</v>
      </c>
      <c r="R45" s="10" t="s">
        <v>2</v>
      </c>
      <c r="S45" s="9" t="s">
        <v>7</v>
      </c>
      <c r="T45" s="10" t="s">
        <v>2</v>
      </c>
      <c r="U45" s="95" t="s">
        <v>8</v>
      </c>
      <c r="V45" s="120" t="s">
        <v>60</v>
      </c>
    </row>
    <row r="46" spans="2:23" ht="15" customHeight="1" thickBot="1" x14ac:dyDescent="0.3">
      <c r="B46" s="107"/>
      <c r="C46" s="119"/>
      <c r="D46" s="12" t="s">
        <v>9</v>
      </c>
      <c r="E46" s="13" t="s">
        <v>10</v>
      </c>
      <c r="F46" s="12" t="s">
        <v>9</v>
      </c>
      <c r="G46" s="13" t="s">
        <v>10</v>
      </c>
      <c r="H46" s="96"/>
      <c r="I46" s="96"/>
      <c r="J46" s="96" t="s">
        <v>9</v>
      </c>
      <c r="K46" s="96"/>
      <c r="L46" s="121"/>
      <c r="M46" s="31"/>
      <c r="N46" s="31"/>
      <c r="O46" s="107"/>
      <c r="P46" s="119"/>
      <c r="Q46" s="12" t="s">
        <v>9</v>
      </c>
      <c r="R46" s="13" t="s">
        <v>10</v>
      </c>
      <c r="S46" s="12" t="s">
        <v>9</v>
      </c>
      <c r="T46" s="13" t="s">
        <v>10</v>
      </c>
      <c r="U46" s="96"/>
      <c r="V46" s="121"/>
    </row>
    <row r="47" spans="2:23" ht="14.4" thickBot="1" x14ac:dyDescent="0.3">
      <c r="B47" s="15">
        <v>1</v>
      </c>
      <c r="C47" s="16" t="s">
        <v>38</v>
      </c>
      <c r="D47" s="17">
        <v>712</v>
      </c>
      <c r="E47" s="18">
        <v>4.4267595125590649E-2</v>
      </c>
      <c r="F47" s="17">
        <v>772</v>
      </c>
      <c r="G47" s="18">
        <v>4.7257590597453478E-2</v>
      </c>
      <c r="H47" s="19">
        <v>-7.7720207253886064E-2</v>
      </c>
      <c r="I47" s="35">
        <v>2</v>
      </c>
      <c r="J47" s="17">
        <v>719</v>
      </c>
      <c r="K47" s="19">
        <v>-9.7357440890125657E-3</v>
      </c>
      <c r="L47" s="35">
        <v>0</v>
      </c>
      <c r="M47" s="31"/>
      <c r="N47" s="31"/>
      <c r="O47" s="15">
        <v>1</v>
      </c>
      <c r="P47" s="16" t="s">
        <v>38</v>
      </c>
      <c r="Q47" s="17">
        <v>6679</v>
      </c>
      <c r="R47" s="18">
        <v>4.3941656743225192E-2</v>
      </c>
      <c r="S47" s="17">
        <v>6492</v>
      </c>
      <c r="T47" s="18">
        <v>4.6162378941081106E-2</v>
      </c>
      <c r="U47" s="19">
        <v>2.8804682686383254E-2</v>
      </c>
      <c r="V47" s="35">
        <v>1</v>
      </c>
    </row>
    <row r="48" spans="2:23" ht="14.4" thickBot="1" x14ac:dyDescent="0.3">
      <c r="B48" s="20">
        <v>2</v>
      </c>
      <c r="C48" s="21" t="s">
        <v>61</v>
      </c>
      <c r="D48" s="22">
        <v>600</v>
      </c>
      <c r="E48" s="23">
        <v>3.7304153195722459E-2</v>
      </c>
      <c r="F48" s="22">
        <v>480</v>
      </c>
      <c r="G48" s="23">
        <v>2.9382957884427033E-2</v>
      </c>
      <c r="H48" s="24">
        <v>0.25</v>
      </c>
      <c r="I48" s="36">
        <v>4</v>
      </c>
      <c r="J48" s="22">
        <v>463</v>
      </c>
      <c r="K48" s="24">
        <v>0.29589632829373658</v>
      </c>
      <c r="L48" s="36">
        <v>2</v>
      </c>
      <c r="M48" s="31"/>
      <c r="N48" s="31"/>
      <c r="O48" s="20">
        <v>2</v>
      </c>
      <c r="P48" s="21" t="s">
        <v>49</v>
      </c>
      <c r="Q48" s="22">
        <v>5792</v>
      </c>
      <c r="R48" s="23">
        <v>3.8106015250300995E-2</v>
      </c>
      <c r="S48" s="22">
        <v>5479</v>
      </c>
      <c r="T48" s="23">
        <v>3.8959284383577229E-2</v>
      </c>
      <c r="U48" s="24">
        <v>5.7127212995072174E-2</v>
      </c>
      <c r="V48" s="36">
        <v>1</v>
      </c>
    </row>
    <row r="49" spans="2:22" ht="14.4" thickBot="1" x14ac:dyDescent="0.3">
      <c r="B49" s="15">
        <v>3</v>
      </c>
      <c r="C49" s="16" t="s">
        <v>85</v>
      </c>
      <c r="D49" s="17">
        <v>597</v>
      </c>
      <c r="E49" s="18">
        <v>3.7117632429743842E-2</v>
      </c>
      <c r="F49" s="17">
        <v>819</v>
      </c>
      <c r="G49" s="18">
        <v>5.0134671890303621E-2</v>
      </c>
      <c r="H49" s="19">
        <v>-0.2710622710622711</v>
      </c>
      <c r="I49" s="35">
        <v>-1</v>
      </c>
      <c r="J49" s="17">
        <v>455</v>
      </c>
      <c r="K49" s="19">
        <v>0.31208791208791209</v>
      </c>
      <c r="L49" s="35">
        <v>3</v>
      </c>
      <c r="M49" s="31"/>
      <c r="N49" s="31"/>
      <c r="O49" s="15">
        <v>3</v>
      </c>
      <c r="P49" s="16" t="s">
        <v>85</v>
      </c>
      <c r="Q49" s="17">
        <v>5576</v>
      </c>
      <c r="R49" s="18">
        <v>3.6684934571077063E-2</v>
      </c>
      <c r="S49" s="17">
        <v>7431</v>
      </c>
      <c r="T49" s="18">
        <v>5.2839284952429712E-2</v>
      </c>
      <c r="U49" s="19">
        <v>-0.24962992867716327</v>
      </c>
      <c r="V49" s="35">
        <v>-2</v>
      </c>
    </row>
    <row r="50" spans="2:22" ht="14.4" thickBot="1" x14ac:dyDescent="0.3">
      <c r="B50" s="20">
        <v>4</v>
      </c>
      <c r="C50" s="21" t="s">
        <v>103</v>
      </c>
      <c r="D50" s="22">
        <v>571</v>
      </c>
      <c r="E50" s="23">
        <v>3.5501119124595873E-2</v>
      </c>
      <c r="F50" s="22">
        <v>342</v>
      </c>
      <c r="G50" s="23">
        <v>2.0935357492654259E-2</v>
      </c>
      <c r="H50" s="24">
        <v>0.66959064327485374</v>
      </c>
      <c r="I50" s="36">
        <v>6</v>
      </c>
      <c r="J50" s="22">
        <v>451</v>
      </c>
      <c r="K50" s="24">
        <v>0.26607538802660757</v>
      </c>
      <c r="L50" s="36">
        <v>3</v>
      </c>
      <c r="M50" s="31"/>
      <c r="N50" s="31"/>
      <c r="O50" s="20">
        <v>4</v>
      </c>
      <c r="P50" s="21" t="s">
        <v>61</v>
      </c>
      <c r="Q50" s="22">
        <v>5209</v>
      </c>
      <c r="R50" s="23">
        <v>3.4270413231840102E-2</v>
      </c>
      <c r="S50" s="22">
        <v>3752</v>
      </c>
      <c r="T50" s="23">
        <v>2.6679181421277925E-2</v>
      </c>
      <c r="U50" s="24">
        <v>0.3883262260127931</v>
      </c>
      <c r="V50" s="36">
        <v>3</v>
      </c>
    </row>
    <row r="51" spans="2:22" ht="14.4" thickBot="1" x14ac:dyDescent="0.3">
      <c r="B51" s="15">
        <v>5</v>
      </c>
      <c r="C51" s="16" t="s">
        <v>95</v>
      </c>
      <c r="D51" s="17">
        <v>491</v>
      </c>
      <c r="E51" s="18">
        <v>3.0527232031832878E-2</v>
      </c>
      <c r="F51" s="17">
        <v>446</v>
      </c>
      <c r="G51" s="18">
        <v>2.7301665034280116E-2</v>
      </c>
      <c r="H51" s="19">
        <v>0.10089686098654704</v>
      </c>
      <c r="I51" s="35">
        <v>2</v>
      </c>
      <c r="J51" s="17">
        <v>463</v>
      </c>
      <c r="K51" s="19">
        <v>6.0475161987040948E-2</v>
      </c>
      <c r="L51" s="35">
        <v>-1</v>
      </c>
      <c r="M51" s="31"/>
      <c r="N51" s="31"/>
      <c r="O51" s="15">
        <v>5</v>
      </c>
      <c r="P51" s="16" t="s">
        <v>36</v>
      </c>
      <c r="Q51" s="17">
        <v>3856</v>
      </c>
      <c r="R51" s="18">
        <v>2.5368921755034638E-2</v>
      </c>
      <c r="S51" s="17">
        <v>4378</v>
      </c>
      <c r="T51" s="18">
        <v>3.1130452095510332E-2</v>
      </c>
      <c r="U51" s="19">
        <v>-0.1192325262677022</v>
      </c>
      <c r="V51" s="35">
        <v>-1</v>
      </c>
    </row>
    <row r="52" spans="2:22" ht="14.4" thickBot="1" x14ac:dyDescent="0.3">
      <c r="B52" s="20">
        <v>6</v>
      </c>
      <c r="C52" s="21" t="s">
        <v>49</v>
      </c>
      <c r="D52" s="22">
        <v>454</v>
      </c>
      <c r="E52" s="23">
        <v>2.8226809251429993E-2</v>
      </c>
      <c r="F52" s="22">
        <v>1048</v>
      </c>
      <c r="G52" s="23">
        <v>6.4152791380999025E-2</v>
      </c>
      <c r="H52" s="24">
        <v>-0.56679389312977091</v>
      </c>
      <c r="I52" s="36">
        <v>-5</v>
      </c>
      <c r="J52" s="22">
        <v>500</v>
      </c>
      <c r="K52" s="24">
        <v>-9.1999999999999971E-2</v>
      </c>
      <c r="L52" s="36">
        <v>-4</v>
      </c>
      <c r="M52" s="31"/>
      <c r="N52" s="31"/>
      <c r="O52" s="20">
        <v>6</v>
      </c>
      <c r="P52" s="21" t="s">
        <v>103</v>
      </c>
      <c r="Q52" s="22">
        <v>3665</v>
      </c>
      <c r="R52" s="23">
        <v>2.4112318006276438E-2</v>
      </c>
      <c r="S52" s="22">
        <v>1750</v>
      </c>
      <c r="T52" s="23">
        <v>1.2443648050969182E-2</v>
      </c>
      <c r="U52" s="24">
        <v>1.0942857142857143</v>
      </c>
      <c r="V52" s="36">
        <v>15</v>
      </c>
    </row>
    <row r="53" spans="2:22" ht="14.4" thickBot="1" x14ac:dyDescent="0.3">
      <c r="B53" s="15">
        <v>7</v>
      </c>
      <c r="C53" s="16" t="s">
        <v>46</v>
      </c>
      <c r="D53" s="17">
        <v>375</v>
      </c>
      <c r="E53" s="18">
        <v>2.3315095747326535E-2</v>
      </c>
      <c r="F53" s="17">
        <v>393</v>
      </c>
      <c r="G53" s="18">
        <v>2.4057296767874634E-2</v>
      </c>
      <c r="H53" s="19">
        <v>-4.5801526717557217E-2</v>
      </c>
      <c r="I53" s="35">
        <v>1</v>
      </c>
      <c r="J53" s="17">
        <v>191</v>
      </c>
      <c r="K53" s="19">
        <v>0.96335078534031404</v>
      </c>
      <c r="L53" s="35">
        <v>13</v>
      </c>
      <c r="M53" s="31"/>
      <c r="N53" s="31"/>
      <c r="O53" s="15">
        <v>7</v>
      </c>
      <c r="P53" s="16" t="s">
        <v>95</v>
      </c>
      <c r="Q53" s="17">
        <v>3489</v>
      </c>
      <c r="R53" s="18">
        <v>2.2954400415797681E-2</v>
      </c>
      <c r="S53" s="17">
        <v>2904</v>
      </c>
      <c r="T53" s="18">
        <v>2.0649345108579718E-2</v>
      </c>
      <c r="U53" s="19">
        <v>0.20144628099173545</v>
      </c>
      <c r="V53" s="35">
        <v>4</v>
      </c>
    </row>
    <row r="54" spans="2:22" ht="14.4" thickBot="1" x14ac:dyDescent="0.3">
      <c r="B54" s="20">
        <v>8</v>
      </c>
      <c r="C54" s="21" t="s">
        <v>112</v>
      </c>
      <c r="D54" s="22">
        <v>355</v>
      </c>
      <c r="E54" s="23">
        <v>2.2071623974135788E-2</v>
      </c>
      <c r="F54" s="22">
        <v>100</v>
      </c>
      <c r="G54" s="23">
        <v>6.1214495592556315E-3</v>
      </c>
      <c r="H54" s="24">
        <v>2.5499999999999998</v>
      </c>
      <c r="I54" s="36">
        <v>37</v>
      </c>
      <c r="J54" s="22">
        <v>499</v>
      </c>
      <c r="K54" s="24">
        <v>-0.28857715430861719</v>
      </c>
      <c r="L54" s="36">
        <v>-5</v>
      </c>
      <c r="M54" s="31"/>
      <c r="N54" s="31"/>
      <c r="O54" s="20">
        <v>8</v>
      </c>
      <c r="P54" s="21" t="s">
        <v>46</v>
      </c>
      <c r="Q54" s="22">
        <v>3274</v>
      </c>
      <c r="R54" s="23">
        <v>2.1539898813792379E-2</v>
      </c>
      <c r="S54" s="22">
        <v>3666</v>
      </c>
      <c r="T54" s="23">
        <v>2.6067665002773157E-2</v>
      </c>
      <c r="U54" s="24">
        <v>-0.10692853246044731</v>
      </c>
      <c r="V54" s="36">
        <v>0</v>
      </c>
    </row>
    <row r="55" spans="2:22" ht="14.4" thickBot="1" x14ac:dyDescent="0.3">
      <c r="B55" s="15">
        <v>9</v>
      </c>
      <c r="C55" s="16" t="s">
        <v>36</v>
      </c>
      <c r="D55" s="17">
        <v>335</v>
      </c>
      <c r="E55" s="18">
        <v>2.0828152200945037E-2</v>
      </c>
      <c r="F55" s="17">
        <v>766</v>
      </c>
      <c r="G55" s="18">
        <v>4.6890303623898136E-2</v>
      </c>
      <c r="H55" s="19">
        <v>-0.56266318537859006</v>
      </c>
      <c r="I55" s="35">
        <v>-5</v>
      </c>
      <c r="J55" s="17">
        <v>307</v>
      </c>
      <c r="K55" s="19">
        <v>9.1205211726384405E-2</v>
      </c>
      <c r="L55" s="35">
        <v>0</v>
      </c>
      <c r="M55" s="31"/>
      <c r="N55" s="31"/>
      <c r="O55" s="15">
        <v>9</v>
      </c>
      <c r="P55" s="16" t="s">
        <v>57</v>
      </c>
      <c r="Q55" s="17">
        <v>3026</v>
      </c>
      <c r="R55" s="18">
        <v>1.9908287663572308E-2</v>
      </c>
      <c r="S55" s="17">
        <v>3972</v>
      </c>
      <c r="T55" s="18">
        <v>2.8243525747685481E-2</v>
      </c>
      <c r="U55" s="19">
        <v>-0.23816717019133937</v>
      </c>
      <c r="V55" s="35">
        <v>-3</v>
      </c>
    </row>
    <row r="56" spans="2:22" ht="14.4" thickBot="1" x14ac:dyDescent="0.3">
      <c r="B56" s="20">
        <v>10</v>
      </c>
      <c r="C56" s="21" t="s">
        <v>55</v>
      </c>
      <c r="D56" s="22">
        <v>332</v>
      </c>
      <c r="E56" s="23">
        <v>2.0641631434966425E-2</v>
      </c>
      <c r="F56" s="22">
        <v>252</v>
      </c>
      <c r="G56" s="23">
        <v>1.5426052889324192E-2</v>
      </c>
      <c r="H56" s="24">
        <v>0.31746031746031744</v>
      </c>
      <c r="I56" s="36">
        <v>7</v>
      </c>
      <c r="J56" s="22">
        <v>369</v>
      </c>
      <c r="K56" s="24">
        <v>-0.10027100271002709</v>
      </c>
      <c r="L56" s="36">
        <v>-2</v>
      </c>
      <c r="M56" s="31"/>
      <c r="N56" s="31"/>
      <c r="O56" s="20">
        <v>10</v>
      </c>
      <c r="P56" s="21" t="s">
        <v>111</v>
      </c>
      <c r="Q56" s="22">
        <v>2968</v>
      </c>
      <c r="R56" s="23">
        <v>1.9526701184891807E-2</v>
      </c>
      <c r="S56" s="22">
        <v>949</v>
      </c>
      <c r="T56" s="23">
        <v>6.7480125716398599E-3</v>
      </c>
      <c r="U56" s="24">
        <v>2.1275026343519494</v>
      </c>
      <c r="V56" s="36">
        <v>29</v>
      </c>
    </row>
    <row r="57" spans="2:22" ht="14.4" thickBot="1" x14ac:dyDescent="0.3">
      <c r="B57" s="15">
        <v>11</v>
      </c>
      <c r="C57" s="16" t="s">
        <v>57</v>
      </c>
      <c r="D57" s="17">
        <v>330</v>
      </c>
      <c r="E57" s="18">
        <v>2.0517284257647352E-2</v>
      </c>
      <c r="F57" s="17">
        <v>391</v>
      </c>
      <c r="G57" s="18">
        <v>2.393486777668952E-2</v>
      </c>
      <c r="H57" s="19">
        <v>-0.15601023017902815</v>
      </c>
      <c r="I57" s="35">
        <v>-2</v>
      </c>
      <c r="J57" s="17">
        <v>247</v>
      </c>
      <c r="K57" s="19">
        <v>0.33603238866396756</v>
      </c>
      <c r="L57" s="35">
        <v>2</v>
      </c>
      <c r="M57" s="31"/>
      <c r="N57" s="31"/>
      <c r="O57" s="15">
        <v>11</v>
      </c>
      <c r="P57" s="16" t="s">
        <v>65</v>
      </c>
      <c r="Q57" s="17">
        <v>2963</v>
      </c>
      <c r="R57" s="18">
        <v>1.9493805798798662E-2</v>
      </c>
      <c r="S57" s="17">
        <v>2789</v>
      </c>
      <c r="T57" s="18">
        <v>1.9831619665230314E-2</v>
      </c>
      <c r="U57" s="19">
        <v>6.2387952671208335E-2</v>
      </c>
      <c r="V57" s="35">
        <v>1</v>
      </c>
    </row>
    <row r="58" spans="2:22" ht="14.4" thickBot="1" x14ac:dyDescent="0.3">
      <c r="B58" s="20">
        <v>12</v>
      </c>
      <c r="C58" s="21" t="s">
        <v>171</v>
      </c>
      <c r="D58" s="22">
        <v>298</v>
      </c>
      <c r="E58" s="23">
        <v>1.8527729420542153E-2</v>
      </c>
      <c r="F58" s="22">
        <v>234</v>
      </c>
      <c r="G58" s="23">
        <v>1.4324191968658178E-2</v>
      </c>
      <c r="H58" s="24">
        <v>0.27350427350427342</v>
      </c>
      <c r="I58" s="36">
        <v>6</v>
      </c>
      <c r="J58" s="22">
        <v>170</v>
      </c>
      <c r="K58" s="24">
        <v>0.75294117647058822</v>
      </c>
      <c r="L58" s="36">
        <v>16</v>
      </c>
      <c r="M58" s="31"/>
      <c r="N58" s="31"/>
      <c r="O58" s="20">
        <v>12</v>
      </c>
      <c r="P58" s="21" t="s">
        <v>55</v>
      </c>
      <c r="Q58" s="22">
        <v>2739</v>
      </c>
      <c r="R58" s="23">
        <v>1.8020092501825694E-2</v>
      </c>
      <c r="S58" s="22">
        <v>3318</v>
      </c>
      <c r="T58" s="23">
        <v>2.3593156704637571E-2</v>
      </c>
      <c r="U58" s="24">
        <v>-0.17450271247739602</v>
      </c>
      <c r="V58" s="36">
        <v>-2</v>
      </c>
    </row>
    <row r="59" spans="2:22" ht="14.4" thickBot="1" x14ac:dyDescent="0.3">
      <c r="B59" s="15">
        <v>13</v>
      </c>
      <c r="C59" s="16" t="s">
        <v>111</v>
      </c>
      <c r="D59" s="17">
        <v>292</v>
      </c>
      <c r="E59" s="18">
        <v>1.8154687888584931E-2</v>
      </c>
      <c r="F59" s="17">
        <v>11</v>
      </c>
      <c r="G59" s="18">
        <v>6.7335945151811944E-4</v>
      </c>
      <c r="H59" s="19">
        <v>25.545454545454547</v>
      </c>
      <c r="I59" s="35">
        <v>136</v>
      </c>
      <c r="J59" s="17">
        <v>219</v>
      </c>
      <c r="K59" s="19">
        <v>0.33333333333333326</v>
      </c>
      <c r="L59" s="35">
        <v>3</v>
      </c>
      <c r="M59" s="31"/>
      <c r="N59" s="31"/>
      <c r="O59" s="15">
        <v>13</v>
      </c>
      <c r="P59" s="16" t="s">
        <v>37</v>
      </c>
      <c r="Q59" s="17">
        <v>2698</v>
      </c>
      <c r="R59" s="18">
        <v>1.7750350335861892E-2</v>
      </c>
      <c r="S59" s="17">
        <v>4230</v>
      </c>
      <c r="T59" s="18">
        <v>3.0078075003199794E-2</v>
      </c>
      <c r="U59" s="19">
        <v>-0.36217494089834512</v>
      </c>
      <c r="V59" s="35">
        <v>-8</v>
      </c>
    </row>
    <row r="60" spans="2:22" ht="14.4" thickBot="1" x14ac:dyDescent="0.3">
      <c r="B60" s="20">
        <v>14</v>
      </c>
      <c r="C60" s="21" t="s">
        <v>65</v>
      </c>
      <c r="D60" s="22">
        <v>279</v>
      </c>
      <c r="E60" s="23">
        <v>1.7346431236010942E-2</v>
      </c>
      <c r="F60" s="22">
        <v>332</v>
      </c>
      <c r="G60" s="23">
        <v>2.0323212536728696E-2</v>
      </c>
      <c r="H60" s="24">
        <v>-0.15963855421686746</v>
      </c>
      <c r="I60" s="36">
        <v>-3</v>
      </c>
      <c r="J60" s="22">
        <v>291</v>
      </c>
      <c r="K60" s="24">
        <v>-4.123711340206182E-2</v>
      </c>
      <c r="L60" s="36">
        <v>-4</v>
      </c>
      <c r="M60" s="31"/>
      <c r="N60" s="31"/>
      <c r="O60" s="20">
        <v>14</v>
      </c>
      <c r="P60" s="21" t="s">
        <v>112</v>
      </c>
      <c r="Q60" s="22">
        <v>2662</v>
      </c>
      <c r="R60" s="23">
        <v>1.7513503555991235E-2</v>
      </c>
      <c r="S60" s="22">
        <v>1580</v>
      </c>
      <c r="T60" s="23">
        <v>1.123483652601789E-2</v>
      </c>
      <c r="U60" s="24">
        <v>0.68481012658227858</v>
      </c>
      <c r="V60" s="36">
        <v>10</v>
      </c>
    </row>
    <row r="61" spans="2:22" ht="14.4" thickBot="1" x14ac:dyDescent="0.3">
      <c r="B61" s="15">
        <v>15</v>
      </c>
      <c r="C61" s="16" t="s">
        <v>100</v>
      </c>
      <c r="D61" s="17">
        <v>259</v>
      </c>
      <c r="E61" s="18">
        <v>1.6102959462820195E-2</v>
      </c>
      <c r="F61" s="17">
        <v>290</v>
      </c>
      <c r="G61" s="18">
        <v>1.7752203721841331E-2</v>
      </c>
      <c r="H61" s="19">
        <v>-0.10689655172413792</v>
      </c>
      <c r="I61" s="35">
        <v>-2</v>
      </c>
      <c r="J61" s="17">
        <v>291</v>
      </c>
      <c r="K61" s="19">
        <v>-0.10996563573883167</v>
      </c>
      <c r="L61" s="35">
        <v>-5</v>
      </c>
      <c r="M61" s="31"/>
      <c r="N61" s="31"/>
      <c r="O61" s="15">
        <v>15</v>
      </c>
      <c r="P61" s="16" t="s">
        <v>113</v>
      </c>
      <c r="Q61" s="17">
        <v>2591</v>
      </c>
      <c r="R61" s="18">
        <v>1.7046389073468556E-2</v>
      </c>
      <c r="S61" s="17">
        <v>322</v>
      </c>
      <c r="T61" s="18">
        <v>2.2896312413783295E-3</v>
      </c>
      <c r="U61" s="19">
        <v>7.0465838509316772</v>
      </c>
      <c r="V61" s="35">
        <v>77</v>
      </c>
    </row>
    <row r="62" spans="2:22" ht="14.4" thickBot="1" x14ac:dyDescent="0.3">
      <c r="B62" s="20">
        <v>16</v>
      </c>
      <c r="C62" s="21" t="s">
        <v>133</v>
      </c>
      <c r="D62" s="22">
        <v>254</v>
      </c>
      <c r="E62" s="23">
        <v>1.5792091519522506E-2</v>
      </c>
      <c r="F62" s="22">
        <v>42</v>
      </c>
      <c r="G62" s="23">
        <v>2.5710088148873651E-3</v>
      </c>
      <c r="H62" s="24">
        <v>5.0476190476190474</v>
      </c>
      <c r="I62" s="36">
        <v>64</v>
      </c>
      <c r="J62" s="22">
        <v>223</v>
      </c>
      <c r="K62" s="24">
        <v>0.13901345291479816</v>
      </c>
      <c r="L62" s="36">
        <v>-1</v>
      </c>
      <c r="M62" s="31"/>
      <c r="N62" s="31"/>
      <c r="O62" s="20">
        <v>16</v>
      </c>
      <c r="P62" s="21" t="s">
        <v>100</v>
      </c>
      <c r="Q62" s="22">
        <v>2548</v>
      </c>
      <c r="R62" s="23">
        <v>1.6763488753067494E-2</v>
      </c>
      <c r="S62" s="22">
        <v>2087</v>
      </c>
      <c r="T62" s="23">
        <v>1.4839939132784391E-2</v>
      </c>
      <c r="U62" s="24">
        <v>0.22089123143267853</v>
      </c>
      <c r="V62" s="36">
        <v>1</v>
      </c>
    </row>
    <row r="63" spans="2:22" ht="14.4" thickBot="1" x14ac:dyDescent="0.3">
      <c r="B63" s="15">
        <v>17</v>
      </c>
      <c r="C63" s="16" t="s">
        <v>142</v>
      </c>
      <c r="D63" s="17">
        <v>251</v>
      </c>
      <c r="E63" s="18">
        <v>1.5605570753543895E-2</v>
      </c>
      <c r="F63" s="17">
        <v>0</v>
      </c>
      <c r="G63" s="18">
        <v>0</v>
      </c>
      <c r="H63" s="19"/>
      <c r="I63" s="35"/>
      <c r="J63" s="17">
        <v>278</v>
      </c>
      <c r="K63" s="19">
        <v>-9.7122302158273333E-2</v>
      </c>
      <c r="L63" s="35">
        <v>-5</v>
      </c>
      <c r="M63" s="31"/>
      <c r="N63" s="31"/>
      <c r="O63" s="15">
        <v>17</v>
      </c>
      <c r="P63" s="16" t="s">
        <v>105</v>
      </c>
      <c r="Q63" s="17">
        <v>2278</v>
      </c>
      <c r="R63" s="18">
        <v>1.498713790403758E-2</v>
      </c>
      <c r="S63" s="17">
        <v>1069</v>
      </c>
      <c r="T63" s="18">
        <v>7.6012912951348892E-3</v>
      </c>
      <c r="U63" s="19">
        <v>1.1309635173058932</v>
      </c>
      <c r="V63" s="35">
        <v>18</v>
      </c>
    </row>
    <row r="64" spans="2:22" ht="14.4" thickBot="1" x14ac:dyDescent="0.3">
      <c r="B64" s="20">
        <v>18</v>
      </c>
      <c r="C64" s="21" t="s">
        <v>132</v>
      </c>
      <c r="D64" s="22">
        <v>245</v>
      </c>
      <c r="E64" s="23">
        <v>1.5232529221586671E-2</v>
      </c>
      <c r="F64" s="22">
        <v>157</v>
      </c>
      <c r="G64" s="23">
        <v>9.6106758080313423E-3</v>
      </c>
      <c r="H64" s="24">
        <v>0.56050955414012749</v>
      </c>
      <c r="I64" s="36">
        <v>9</v>
      </c>
      <c r="J64" s="22">
        <v>182</v>
      </c>
      <c r="K64" s="24">
        <v>0.34615384615384626</v>
      </c>
      <c r="L64" s="36">
        <v>5</v>
      </c>
      <c r="M64" s="31"/>
      <c r="N64" s="31"/>
      <c r="O64" s="20">
        <v>18</v>
      </c>
      <c r="P64" s="21" t="s">
        <v>45</v>
      </c>
      <c r="Q64" s="22">
        <v>2185</v>
      </c>
      <c r="R64" s="23">
        <v>1.4375283722705053E-2</v>
      </c>
      <c r="S64" s="22">
        <v>3428</v>
      </c>
      <c r="T64" s="23">
        <v>2.4375328867841346E-2</v>
      </c>
      <c r="U64" s="24">
        <v>-0.36260210035005835</v>
      </c>
      <c r="V64" s="36">
        <v>-9</v>
      </c>
    </row>
    <row r="65" spans="2:22" ht="14.4" thickBot="1" x14ac:dyDescent="0.3">
      <c r="B65" s="15">
        <v>19</v>
      </c>
      <c r="C65" s="16" t="s">
        <v>113</v>
      </c>
      <c r="D65" s="17">
        <v>242</v>
      </c>
      <c r="E65" s="18">
        <v>1.5046008455608058E-2</v>
      </c>
      <c r="F65" s="17">
        <v>132</v>
      </c>
      <c r="G65" s="18">
        <v>8.0803134182174333E-3</v>
      </c>
      <c r="H65" s="19">
        <v>0.83333333333333326</v>
      </c>
      <c r="I65" s="35">
        <v>13</v>
      </c>
      <c r="J65" s="17">
        <v>199</v>
      </c>
      <c r="K65" s="19">
        <v>0.21608040201005019</v>
      </c>
      <c r="L65" s="35">
        <v>0</v>
      </c>
      <c r="O65" s="15">
        <v>19</v>
      </c>
      <c r="P65" s="16" t="s">
        <v>132</v>
      </c>
      <c r="Q65" s="17">
        <v>2067</v>
      </c>
      <c r="R65" s="18">
        <v>1.3598952610906795E-2</v>
      </c>
      <c r="S65" s="17">
        <v>1911</v>
      </c>
      <c r="T65" s="18">
        <v>1.3588463671658347E-2</v>
      </c>
      <c r="U65" s="19">
        <v>8.163265306122458E-2</v>
      </c>
      <c r="V65" s="35">
        <v>1</v>
      </c>
    </row>
    <row r="66" spans="2:22" ht="14.4" thickBot="1" x14ac:dyDescent="0.3">
      <c r="B66" s="20">
        <v>20</v>
      </c>
      <c r="C66" s="21" t="s">
        <v>34</v>
      </c>
      <c r="D66" s="22">
        <v>233</v>
      </c>
      <c r="E66" s="23">
        <v>1.4486446157672221E-2</v>
      </c>
      <c r="F66" s="22">
        <v>166</v>
      </c>
      <c r="G66" s="23">
        <v>1.0161606268364348E-2</v>
      </c>
      <c r="H66" s="24">
        <v>0.40361445783132521</v>
      </c>
      <c r="I66" s="36">
        <v>4</v>
      </c>
      <c r="J66" s="22">
        <v>181</v>
      </c>
      <c r="K66" s="24">
        <v>0.28729281767955794</v>
      </c>
      <c r="L66" s="36">
        <v>4</v>
      </c>
      <c r="O66" s="20">
        <v>20</v>
      </c>
      <c r="P66" s="21" t="s">
        <v>34</v>
      </c>
      <c r="Q66" s="22">
        <v>2003</v>
      </c>
      <c r="R66" s="23">
        <v>1.3177891668914518E-2</v>
      </c>
      <c r="S66" s="22">
        <v>2567</v>
      </c>
      <c r="T66" s="23">
        <v>1.8253054026764508E-2</v>
      </c>
      <c r="U66" s="24">
        <v>-0.21971172574990261</v>
      </c>
      <c r="V66" s="36">
        <v>-7</v>
      </c>
    </row>
    <row r="67" spans="2:22" ht="14.4" thickBot="1" x14ac:dyDescent="0.3">
      <c r="B67" s="110" t="s">
        <v>40</v>
      </c>
      <c r="C67" s="111"/>
      <c r="D67" s="25">
        <f>SUM(D47:D66)</f>
        <v>7505</v>
      </c>
      <c r="E67" s="26">
        <f>D67/D69</f>
        <v>0.46661278288982838</v>
      </c>
      <c r="F67" s="25">
        <f>SUM(F47:F66)</f>
        <v>7173</v>
      </c>
      <c r="G67" s="26">
        <f>F67/F69</f>
        <v>0.43909157688540645</v>
      </c>
      <c r="H67" s="27">
        <f>D67/F67-1</f>
        <v>4.6284678656071332E-2</v>
      </c>
      <c r="I67" s="37"/>
      <c r="J67" s="25">
        <f>SUM(J47:J66)</f>
        <v>6698</v>
      </c>
      <c r="K67" s="26">
        <f>D67/J67-1</f>
        <v>0.12048372648551808</v>
      </c>
      <c r="L67" s="25"/>
      <c r="O67" s="110" t="s">
        <v>40</v>
      </c>
      <c r="P67" s="111"/>
      <c r="Q67" s="25">
        <f>SUM(Q47:Q66)</f>
        <v>68268</v>
      </c>
      <c r="R67" s="26">
        <f>Q67/Q69</f>
        <v>0.4491404435613861</v>
      </c>
      <c r="S67" s="25">
        <f>SUM(S47:S66)</f>
        <v>64074</v>
      </c>
      <c r="T67" s="26">
        <f>S67/S69</f>
        <v>0.4556081744101711</v>
      </c>
      <c r="U67" s="27">
        <f>Q67/S67-1</f>
        <v>6.5455567000655579E-2</v>
      </c>
      <c r="V67" s="37"/>
    </row>
    <row r="68" spans="2:22" ht="14.4" thickBot="1" x14ac:dyDescent="0.3">
      <c r="B68" s="110" t="s">
        <v>11</v>
      </c>
      <c r="C68" s="111"/>
      <c r="D68" s="25">
        <f>D69-SUM(D47:D66)</f>
        <v>8579</v>
      </c>
      <c r="E68" s="26">
        <f>D68/D69</f>
        <v>0.53338721711017156</v>
      </c>
      <c r="F68" s="25">
        <f>F69-SUM(F47:F66)</f>
        <v>9163</v>
      </c>
      <c r="G68" s="26">
        <f>F68/F69</f>
        <v>0.56090842311459355</v>
      </c>
      <c r="H68" s="27">
        <f>D68/F68-1</f>
        <v>-6.3734584742988099E-2</v>
      </c>
      <c r="I68" s="37"/>
      <c r="J68" s="25">
        <f>J69-SUM(J47:J66)</f>
        <v>7850</v>
      </c>
      <c r="K68" s="26">
        <f>D68/J68-1</f>
        <v>9.2866242038216473E-2</v>
      </c>
      <c r="L68" s="25"/>
      <c r="O68" s="110" t="s">
        <v>11</v>
      </c>
      <c r="P68" s="111"/>
      <c r="Q68" s="25">
        <f>Q69-SUM(Q47:Q66)</f>
        <v>83729</v>
      </c>
      <c r="R68" s="26">
        <f>Q68/Q69</f>
        <v>0.55085955643861395</v>
      </c>
      <c r="S68" s="25">
        <f>S69-SUM(S47:S66)</f>
        <v>76560</v>
      </c>
      <c r="T68" s="26">
        <f>S68/S69</f>
        <v>0.5443918255898289</v>
      </c>
      <c r="U68" s="27">
        <f>Q68/S68-1</f>
        <v>9.3638975966562121E-2</v>
      </c>
      <c r="V68" s="37"/>
    </row>
    <row r="69" spans="2:22" ht="14.4" thickBot="1" x14ac:dyDescent="0.3">
      <c r="B69" s="93" t="s">
        <v>33</v>
      </c>
      <c r="C69" s="94"/>
      <c r="D69" s="28">
        <v>16084</v>
      </c>
      <c r="E69" s="29">
        <v>1</v>
      </c>
      <c r="F69" s="28">
        <v>16336</v>
      </c>
      <c r="G69" s="29">
        <v>1</v>
      </c>
      <c r="H69" s="30">
        <v>-1.5426052889324193E-2</v>
      </c>
      <c r="I69" s="39"/>
      <c r="J69" s="28">
        <v>14548</v>
      </c>
      <c r="K69" s="30">
        <v>0.10558152323343406</v>
      </c>
      <c r="L69" s="28"/>
      <c r="M69" s="31"/>
      <c r="O69" s="93" t="s">
        <v>33</v>
      </c>
      <c r="P69" s="94"/>
      <c r="Q69" s="28">
        <v>151997</v>
      </c>
      <c r="R69" s="29">
        <v>1</v>
      </c>
      <c r="S69" s="28">
        <v>140634</v>
      </c>
      <c r="T69" s="29">
        <v>1</v>
      </c>
      <c r="U69" s="30">
        <v>8.0798384458950157E-2</v>
      </c>
      <c r="V69" s="39"/>
    </row>
    <row r="70" spans="2:22" x14ac:dyDescent="0.25">
      <c r="B70" s="32" t="s">
        <v>64</v>
      </c>
    </row>
    <row r="71" spans="2:22" ht="15" customHeight="1" x14ac:dyDescent="0.25">
      <c r="B71" s="33" t="s">
        <v>63</v>
      </c>
      <c r="O71" s="32" t="s">
        <v>64</v>
      </c>
    </row>
    <row r="72" spans="2:22" x14ac:dyDescent="0.25">
      <c r="O72" s="33" t="s">
        <v>63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45966</v>
      </c>
    </row>
    <row r="2" spans="2:22" ht="15" customHeight="1" x14ac:dyDescent="0.25">
      <c r="D2" s="3"/>
      <c r="L2" s="4"/>
      <c r="O2" s="131" t="s">
        <v>115</v>
      </c>
      <c r="P2" s="131"/>
      <c r="Q2" s="131"/>
      <c r="R2" s="131"/>
      <c r="S2" s="131"/>
      <c r="T2" s="131"/>
      <c r="U2" s="131"/>
      <c r="V2" s="131"/>
    </row>
    <row r="3" spans="2:22" ht="14.4" customHeight="1" x14ac:dyDescent="0.25">
      <c r="B3" s="132" t="s">
        <v>176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31"/>
      <c r="N3" s="34"/>
      <c r="O3" s="131"/>
      <c r="P3" s="131"/>
      <c r="Q3" s="131"/>
      <c r="R3" s="131"/>
      <c r="S3" s="131"/>
      <c r="T3" s="131"/>
      <c r="U3" s="131"/>
      <c r="V3" s="131"/>
    </row>
    <row r="4" spans="2:22" ht="14.4" customHeight="1" thickBot="1" x14ac:dyDescent="0.3">
      <c r="B4" s="133" t="s">
        <v>177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31"/>
      <c r="N4" s="34"/>
      <c r="O4" s="92" t="s">
        <v>125</v>
      </c>
      <c r="P4" s="92"/>
      <c r="Q4" s="92"/>
      <c r="R4" s="92"/>
      <c r="S4" s="92"/>
      <c r="T4" s="92"/>
      <c r="U4" s="92"/>
      <c r="V4" s="92"/>
    </row>
    <row r="5" spans="2:22" ht="14.4" customHeight="1" x14ac:dyDescent="0.25">
      <c r="B5" s="108" t="s">
        <v>0</v>
      </c>
      <c r="C5" s="122" t="s">
        <v>1</v>
      </c>
      <c r="D5" s="98" t="s">
        <v>150</v>
      </c>
      <c r="E5" s="99"/>
      <c r="F5" s="99"/>
      <c r="G5" s="99"/>
      <c r="H5" s="99"/>
      <c r="I5" s="100"/>
      <c r="J5" s="98" t="s">
        <v>137</v>
      </c>
      <c r="K5" s="99"/>
      <c r="L5" s="100"/>
      <c r="M5" s="31"/>
      <c r="N5" s="31"/>
      <c r="O5" s="108" t="s">
        <v>0</v>
      </c>
      <c r="P5" s="122" t="s">
        <v>1</v>
      </c>
      <c r="Q5" s="98" t="s">
        <v>156</v>
      </c>
      <c r="R5" s="99"/>
      <c r="S5" s="99"/>
      <c r="T5" s="99"/>
      <c r="U5" s="99"/>
      <c r="V5" s="100"/>
    </row>
    <row r="6" spans="2:22" ht="14.4" customHeight="1" thickBot="1" x14ac:dyDescent="0.3">
      <c r="B6" s="109"/>
      <c r="C6" s="123"/>
      <c r="D6" s="101" t="s">
        <v>151</v>
      </c>
      <c r="E6" s="102"/>
      <c r="F6" s="102"/>
      <c r="G6" s="102"/>
      <c r="H6" s="102"/>
      <c r="I6" s="103"/>
      <c r="J6" s="101" t="s">
        <v>138</v>
      </c>
      <c r="K6" s="102"/>
      <c r="L6" s="103"/>
      <c r="M6" s="31"/>
      <c r="N6" s="31"/>
      <c r="O6" s="109"/>
      <c r="P6" s="123"/>
      <c r="Q6" s="101" t="s">
        <v>157</v>
      </c>
      <c r="R6" s="102"/>
      <c r="S6" s="102"/>
      <c r="T6" s="102"/>
      <c r="U6" s="102"/>
      <c r="V6" s="103"/>
    </row>
    <row r="7" spans="2:22" ht="14.4" customHeight="1" x14ac:dyDescent="0.25">
      <c r="B7" s="109"/>
      <c r="C7" s="123"/>
      <c r="D7" s="114">
        <v>2025</v>
      </c>
      <c r="E7" s="115"/>
      <c r="F7" s="114">
        <v>2024</v>
      </c>
      <c r="G7" s="115"/>
      <c r="H7" s="112" t="s">
        <v>4</v>
      </c>
      <c r="I7" s="112" t="s">
        <v>42</v>
      </c>
      <c r="J7" s="112">
        <v>2025</v>
      </c>
      <c r="K7" s="112" t="s">
        <v>152</v>
      </c>
      <c r="L7" s="104" t="s">
        <v>154</v>
      </c>
      <c r="M7" s="31"/>
      <c r="N7" s="31"/>
      <c r="O7" s="109"/>
      <c r="P7" s="123"/>
      <c r="Q7" s="114">
        <v>2024</v>
      </c>
      <c r="R7" s="115"/>
      <c r="S7" s="114">
        <v>2023</v>
      </c>
      <c r="T7" s="115"/>
      <c r="U7" s="112" t="s">
        <v>4</v>
      </c>
      <c r="V7" s="104" t="s">
        <v>59</v>
      </c>
    </row>
    <row r="8" spans="2:22" ht="14.4" customHeight="1" thickBot="1" x14ac:dyDescent="0.3">
      <c r="B8" s="106" t="s">
        <v>5</v>
      </c>
      <c r="C8" s="118" t="s">
        <v>6</v>
      </c>
      <c r="D8" s="116"/>
      <c r="E8" s="117"/>
      <c r="F8" s="116"/>
      <c r="G8" s="117"/>
      <c r="H8" s="113"/>
      <c r="I8" s="113"/>
      <c r="J8" s="113"/>
      <c r="K8" s="113"/>
      <c r="L8" s="105"/>
      <c r="M8" s="31"/>
      <c r="N8" s="31"/>
      <c r="O8" s="106" t="s">
        <v>5</v>
      </c>
      <c r="P8" s="118" t="s">
        <v>6</v>
      </c>
      <c r="Q8" s="116"/>
      <c r="R8" s="117"/>
      <c r="S8" s="116"/>
      <c r="T8" s="117"/>
      <c r="U8" s="113"/>
      <c r="V8" s="105"/>
    </row>
    <row r="9" spans="2:22" ht="14.4" customHeight="1" x14ac:dyDescent="0.25">
      <c r="B9" s="106"/>
      <c r="C9" s="118"/>
      <c r="D9" s="9" t="s">
        <v>7</v>
      </c>
      <c r="E9" s="10" t="s">
        <v>2</v>
      </c>
      <c r="F9" s="9" t="s">
        <v>7</v>
      </c>
      <c r="G9" s="10" t="s">
        <v>2</v>
      </c>
      <c r="H9" s="95" t="s">
        <v>8</v>
      </c>
      <c r="I9" s="95" t="s">
        <v>43</v>
      </c>
      <c r="J9" s="95" t="s">
        <v>7</v>
      </c>
      <c r="K9" s="95" t="s">
        <v>153</v>
      </c>
      <c r="L9" s="120" t="s">
        <v>155</v>
      </c>
      <c r="M9" s="31"/>
      <c r="N9" s="31"/>
      <c r="O9" s="106"/>
      <c r="P9" s="118"/>
      <c r="Q9" s="9" t="s">
        <v>7</v>
      </c>
      <c r="R9" s="10" t="s">
        <v>2</v>
      </c>
      <c r="S9" s="9" t="s">
        <v>7</v>
      </c>
      <c r="T9" s="10" t="s">
        <v>2</v>
      </c>
      <c r="U9" s="95" t="s">
        <v>8</v>
      </c>
      <c r="V9" s="120" t="s">
        <v>60</v>
      </c>
    </row>
    <row r="10" spans="2:22" ht="14.4" customHeight="1" thickBot="1" x14ac:dyDescent="0.3">
      <c r="B10" s="107"/>
      <c r="C10" s="119"/>
      <c r="D10" s="12" t="s">
        <v>9</v>
      </c>
      <c r="E10" s="13" t="s">
        <v>10</v>
      </c>
      <c r="F10" s="12" t="s">
        <v>9</v>
      </c>
      <c r="G10" s="13" t="s">
        <v>10</v>
      </c>
      <c r="H10" s="96"/>
      <c r="I10" s="96"/>
      <c r="J10" s="96" t="s">
        <v>9</v>
      </c>
      <c r="K10" s="96"/>
      <c r="L10" s="121"/>
      <c r="M10" s="31"/>
      <c r="N10" s="31"/>
      <c r="O10" s="107"/>
      <c r="P10" s="119"/>
      <c r="Q10" s="12" t="s">
        <v>9</v>
      </c>
      <c r="R10" s="13" t="s">
        <v>10</v>
      </c>
      <c r="S10" s="12" t="s">
        <v>9</v>
      </c>
      <c r="T10" s="13" t="s">
        <v>10</v>
      </c>
      <c r="U10" s="96"/>
      <c r="V10" s="121"/>
    </row>
    <row r="11" spans="2:22" ht="14.4" customHeight="1" thickBot="1" x14ac:dyDescent="0.3">
      <c r="B11" s="15">
        <v>1</v>
      </c>
      <c r="C11" s="16" t="s">
        <v>18</v>
      </c>
      <c r="D11" s="17">
        <v>5234</v>
      </c>
      <c r="E11" s="18">
        <v>0.14283375177382382</v>
      </c>
      <c r="F11" s="17">
        <v>5463</v>
      </c>
      <c r="G11" s="18">
        <v>0.17200340039671294</v>
      </c>
      <c r="H11" s="19">
        <v>-4.1918359875526279E-2</v>
      </c>
      <c r="I11" s="35">
        <v>0</v>
      </c>
      <c r="J11" s="17">
        <v>5583</v>
      </c>
      <c r="K11" s="19">
        <v>-6.2511194698190886E-2</v>
      </c>
      <c r="L11" s="35">
        <v>0</v>
      </c>
      <c r="M11" s="31"/>
      <c r="N11" s="31"/>
      <c r="O11" s="15">
        <v>1</v>
      </c>
      <c r="P11" s="16" t="s">
        <v>18</v>
      </c>
      <c r="Q11" s="17">
        <v>50898</v>
      </c>
      <c r="R11" s="18">
        <v>0.15487510611948063</v>
      </c>
      <c r="S11" s="17">
        <v>54252</v>
      </c>
      <c r="T11" s="18">
        <v>0.17724025051209927</v>
      </c>
      <c r="U11" s="19">
        <v>-6.1822605618226056E-2</v>
      </c>
      <c r="V11" s="35">
        <v>0</v>
      </c>
    </row>
    <row r="12" spans="2:22" ht="14.4" customHeight="1" thickBot="1" x14ac:dyDescent="0.3">
      <c r="B12" s="20">
        <v>2</v>
      </c>
      <c r="C12" s="21" t="s">
        <v>16</v>
      </c>
      <c r="D12" s="22">
        <v>4907</v>
      </c>
      <c r="E12" s="23">
        <v>0.13391005348761054</v>
      </c>
      <c r="F12" s="22">
        <v>3509</v>
      </c>
      <c r="G12" s="23">
        <v>0.1104814080161204</v>
      </c>
      <c r="H12" s="24">
        <v>0.3984041037332573</v>
      </c>
      <c r="I12" s="36">
        <v>0</v>
      </c>
      <c r="J12" s="22">
        <v>5029</v>
      </c>
      <c r="K12" s="24">
        <v>-2.4259296082720261E-2</v>
      </c>
      <c r="L12" s="36">
        <v>0</v>
      </c>
      <c r="M12" s="31"/>
      <c r="N12" s="31"/>
      <c r="O12" s="20">
        <v>2</v>
      </c>
      <c r="P12" s="21" t="s">
        <v>16</v>
      </c>
      <c r="Q12" s="22">
        <v>41001</v>
      </c>
      <c r="R12" s="23">
        <v>0.12475999500972192</v>
      </c>
      <c r="S12" s="22">
        <v>34339</v>
      </c>
      <c r="T12" s="23">
        <v>0.11218485885008804</v>
      </c>
      <c r="U12" s="24">
        <v>0.19400681440927237</v>
      </c>
      <c r="V12" s="36">
        <v>0</v>
      </c>
    </row>
    <row r="13" spans="2:22" ht="14.4" customHeight="1" thickBot="1" x14ac:dyDescent="0.3">
      <c r="B13" s="15">
        <v>3</v>
      </c>
      <c r="C13" s="16" t="s">
        <v>15</v>
      </c>
      <c r="D13" s="17">
        <v>2655</v>
      </c>
      <c r="E13" s="18">
        <v>7.2453880580722635E-2</v>
      </c>
      <c r="F13" s="17">
        <v>2258</v>
      </c>
      <c r="G13" s="18">
        <v>7.1093479424451378E-2</v>
      </c>
      <c r="H13" s="19">
        <v>0.17581930912311772</v>
      </c>
      <c r="I13" s="35">
        <v>2</v>
      </c>
      <c r="J13" s="17">
        <v>2305</v>
      </c>
      <c r="K13" s="19">
        <v>0.15184381778741862</v>
      </c>
      <c r="L13" s="35">
        <v>2</v>
      </c>
      <c r="M13" s="31"/>
      <c r="N13" s="31"/>
      <c r="O13" s="15">
        <v>3</v>
      </c>
      <c r="P13" s="16" t="s">
        <v>15</v>
      </c>
      <c r="Q13" s="17">
        <v>22559</v>
      </c>
      <c r="R13" s="18">
        <v>6.8643709358901406E-2</v>
      </c>
      <c r="S13" s="17">
        <v>20137</v>
      </c>
      <c r="T13" s="18">
        <v>6.5787195394863648E-2</v>
      </c>
      <c r="U13" s="19">
        <v>0.12027610865570848</v>
      </c>
      <c r="V13" s="35">
        <v>1</v>
      </c>
    </row>
    <row r="14" spans="2:22" ht="14.4" customHeight="1" thickBot="1" x14ac:dyDescent="0.3">
      <c r="B14" s="20">
        <v>4</v>
      </c>
      <c r="C14" s="21" t="s">
        <v>30</v>
      </c>
      <c r="D14" s="22">
        <v>2591</v>
      </c>
      <c r="E14" s="23">
        <v>7.0707346359567727E-2</v>
      </c>
      <c r="F14" s="22">
        <v>2317</v>
      </c>
      <c r="G14" s="23">
        <v>7.2951103554673977E-2</v>
      </c>
      <c r="H14" s="24">
        <v>0.11825636599050493</v>
      </c>
      <c r="I14" s="36">
        <v>0</v>
      </c>
      <c r="J14" s="22">
        <v>2260</v>
      </c>
      <c r="K14" s="24">
        <v>0.14646017699115044</v>
      </c>
      <c r="L14" s="36">
        <v>2</v>
      </c>
      <c r="M14" s="31"/>
      <c r="N14" s="31"/>
      <c r="O14" s="20">
        <v>4</v>
      </c>
      <c r="P14" s="21" t="s">
        <v>17</v>
      </c>
      <c r="Q14" s="22">
        <v>22060</v>
      </c>
      <c r="R14" s="23">
        <v>6.7125325965573163E-2</v>
      </c>
      <c r="S14" s="22">
        <v>20363</v>
      </c>
      <c r="T14" s="23">
        <v>6.6525533089616548E-2</v>
      </c>
      <c r="U14" s="24">
        <v>8.3337425723125191E-2</v>
      </c>
      <c r="V14" s="36">
        <v>-1</v>
      </c>
    </row>
    <row r="15" spans="2:22" ht="14.4" customHeight="1" thickBot="1" x14ac:dyDescent="0.3">
      <c r="B15" s="15">
        <v>5</v>
      </c>
      <c r="C15" s="16" t="s">
        <v>31</v>
      </c>
      <c r="D15" s="17">
        <v>2518</v>
      </c>
      <c r="E15" s="18">
        <v>6.8715205763562937E-2</v>
      </c>
      <c r="F15" s="17">
        <v>2084</v>
      </c>
      <c r="G15" s="18">
        <v>6.5615062498032173E-2</v>
      </c>
      <c r="H15" s="19">
        <v>0.20825335892514385</v>
      </c>
      <c r="I15" s="35">
        <v>1</v>
      </c>
      <c r="J15" s="17">
        <v>2372</v>
      </c>
      <c r="K15" s="19">
        <v>6.1551433389544608E-2</v>
      </c>
      <c r="L15" s="35">
        <v>-1</v>
      </c>
      <c r="M15" s="31"/>
      <c r="N15" s="31"/>
      <c r="O15" s="15">
        <v>5</v>
      </c>
      <c r="P15" s="16" t="s">
        <v>30</v>
      </c>
      <c r="Q15" s="17">
        <v>21056</v>
      </c>
      <c r="R15" s="18">
        <v>6.4070302063966841E-2</v>
      </c>
      <c r="S15" s="17">
        <v>20076</v>
      </c>
      <c r="T15" s="18">
        <v>6.5587909556899374E-2</v>
      </c>
      <c r="U15" s="19">
        <v>4.881450488145056E-2</v>
      </c>
      <c r="V15" s="35">
        <v>0</v>
      </c>
    </row>
    <row r="16" spans="2:22" ht="14.4" customHeight="1" thickBot="1" x14ac:dyDescent="0.3">
      <c r="B16" s="20">
        <v>6</v>
      </c>
      <c r="C16" s="21" t="s">
        <v>17</v>
      </c>
      <c r="D16" s="22">
        <v>2461</v>
      </c>
      <c r="E16" s="23">
        <v>6.7159698722846856E-2</v>
      </c>
      <c r="F16" s="22">
        <v>2392</v>
      </c>
      <c r="G16" s="23">
        <v>7.5312490160889145E-2</v>
      </c>
      <c r="H16" s="24">
        <v>2.8846153846153744E-2</v>
      </c>
      <c r="I16" s="36">
        <v>-3</v>
      </c>
      <c r="J16" s="22">
        <v>2576</v>
      </c>
      <c r="K16" s="24">
        <v>-4.4642857142857095E-2</v>
      </c>
      <c r="L16" s="36">
        <v>-3</v>
      </c>
      <c r="M16" s="31"/>
      <c r="N16" s="31"/>
      <c r="O16" s="20">
        <v>6</v>
      </c>
      <c r="P16" s="21" t="s">
        <v>31</v>
      </c>
      <c r="Q16" s="22">
        <v>20730</v>
      </c>
      <c r="R16" s="23">
        <v>6.3078332151692285E-2</v>
      </c>
      <c r="S16" s="22">
        <v>19745</v>
      </c>
      <c r="T16" s="23">
        <v>6.4506538862371898E-2</v>
      </c>
      <c r="U16" s="24">
        <v>4.9886047100531794E-2</v>
      </c>
      <c r="V16" s="36">
        <v>0</v>
      </c>
    </row>
    <row r="17" spans="2:22" ht="14.4" customHeight="1" thickBot="1" x14ac:dyDescent="0.3">
      <c r="B17" s="15">
        <v>7</v>
      </c>
      <c r="C17" s="16" t="s">
        <v>21</v>
      </c>
      <c r="D17" s="17">
        <v>1414</v>
      </c>
      <c r="E17" s="18">
        <v>3.8587490448640981E-2</v>
      </c>
      <c r="F17" s="17">
        <v>1396</v>
      </c>
      <c r="G17" s="18">
        <v>4.3953276030351686E-2</v>
      </c>
      <c r="H17" s="19">
        <v>1.2893982808023008E-2</v>
      </c>
      <c r="I17" s="35">
        <v>1</v>
      </c>
      <c r="J17" s="17">
        <v>1147</v>
      </c>
      <c r="K17" s="19">
        <v>0.23278116826503914</v>
      </c>
      <c r="L17" s="35">
        <v>1</v>
      </c>
      <c r="M17" s="31"/>
      <c r="N17" s="31"/>
      <c r="O17" s="15">
        <v>7</v>
      </c>
      <c r="P17" s="16" t="s">
        <v>22</v>
      </c>
      <c r="Q17" s="17">
        <v>15079</v>
      </c>
      <c r="R17" s="18">
        <v>4.588317272143598E-2</v>
      </c>
      <c r="S17" s="17">
        <v>16300</v>
      </c>
      <c r="T17" s="18">
        <v>5.3251789488815489E-2</v>
      </c>
      <c r="U17" s="19">
        <v>-7.4907975460122733E-2</v>
      </c>
      <c r="V17" s="35">
        <v>0</v>
      </c>
    </row>
    <row r="18" spans="2:22" ht="14.4" customHeight="1" thickBot="1" x14ac:dyDescent="0.3">
      <c r="B18" s="20">
        <v>8</v>
      </c>
      <c r="C18" s="21" t="s">
        <v>22</v>
      </c>
      <c r="D18" s="22">
        <v>1380</v>
      </c>
      <c r="E18" s="23">
        <v>3.7659644143652436E-2</v>
      </c>
      <c r="F18" s="22">
        <v>1630</v>
      </c>
      <c r="G18" s="23">
        <v>5.132080224174302E-2</v>
      </c>
      <c r="H18" s="24">
        <v>-0.15337423312883436</v>
      </c>
      <c r="I18" s="36">
        <v>-1</v>
      </c>
      <c r="J18" s="22">
        <v>937</v>
      </c>
      <c r="K18" s="24">
        <v>0.47278548559231592</v>
      </c>
      <c r="L18" s="36">
        <v>2</v>
      </c>
      <c r="M18" s="31"/>
      <c r="N18" s="31"/>
      <c r="O18" s="20">
        <v>8</v>
      </c>
      <c r="P18" s="21" t="s">
        <v>21</v>
      </c>
      <c r="Q18" s="22">
        <v>12968</v>
      </c>
      <c r="R18" s="23">
        <v>3.9459711111584445E-2</v>
      </c>
      <c r="S18" s="22">
        <v>14062</v>
      </c>
      <c r="T18" s="23">
        <v>4.5940286122191622E-2</v>
      </c>
      <c r="U18" s="24">
        <v>-7.7798321718105523E-2</v>
      </c>
      <c r="V18" s="36">
        <v>0</v>
      </c>
    </row>
    <row r="19" spans="2:22" ht="14.4" customHeight="1" thickBot="1" x14ac:dyDescent="0.3">
      <c r="B19" s="15">
        <v>9</v>
      </c>
      <c r="C19" s="16" t="s">
        <v>20</v>
      </c>
      <c r="D19" s="17">
        <v>1153</v>
      </c>
      <c r="E19" s="18">
        <v>3.1464905577993668E-2</v>
      </c>
      <c r="F19" s="17">
        <v>1152</v>
      </c>
      <c r="G19" s="18">
        <v>3.6270898271465006E-2</v>
      </c>
      <c r="H19" s="19">
        <v>8.6805555555558023E-4</v>
      </c>
      <c r="I19" s="35">
        <v>1</v>
      </c>
      <c r="J19" s="17">
        <v>1156</v>
      </c>
      <c r="K19" s="19">
        <v>-2.5951557093425448E-3</v>
      </c>
      <c r="L19" s="35">
        <v>-2</v>
      </c>
      <c r="M19" s="31"/>
      <c r="N19" s="31"/>
      <c r="O19" s="15">
        <v>9</v>
      </c>
      <c r="P19" s="16" t="s">
        <v>32</v>
      </c>
      <c r="Q19" s="17">
        <v>10952</v>
      </c>
      <c r="R19" s="18">
        <v>3.3325320488438684E-2</v>
      </c>
      <c r="S19" s="17">
        <v>10337</v>
      </c>
      <c r="T19" s="18">
        <v>3.3770782082569679E-2</v>
      </c>
      <c r="U19" s="19">
        <v>5.9495017896875391E-2</v>
      </c>
      <c r="V19" s="35">
        <v>0</v>
      </c>
    </row>
    <row r="20" spans="2:22" ht="14.4" customHeight="1" thickBot="1" x14ac:dyDescent="0.3">
      <c r="B20" s="20">
        <v>10</v>
      </c>
      <c r="C20" s="21" t="s">
        <v>23</v>
      </c>
      <c r="D20" s="22">
        <v>1007</v>
      </c>
      <c r="E20" s="23">
        <v>2.7480624385984063E-2</v>
      </c>
      <c r="F20" s="22">
        <v>1053</v>
      </c>
      <c r="G20" s="23">
        <v>3.3153867951260983E-2</v>
      </c>
      <c r="H20" s="24">
        <v>-4.3684710351376999E-2</v>
      </c>
      <c r="I20" s="36">
        <v>1</v>
      </c>
      <c r="J20" s="22">
        <v>901</v>
      </c>
      <c r="K20" s="24">
        <v>0.11764705882352944</v>
      </c>
      <c r="L20" s="36">
        <v>1</v>
      </c>
      <c r="M20" s="31"/>
      <c r="N20" s="31"/>
      <c r="O20" s="20">
        <v>10</v>
      </c>
      <c r="P20" s="21" t="s">
        <v>23</v>
      </c>
      <c r="Q20" s="22">
        <v>10466</v>
      </c>
      <c r="R20" s="23">
        <v>3.1846494177501759E-2</v>
      </c>
      <c r="S20" s="22">
        <v>10245</v>
      </c>
      <c r="T20" s="23">
        <v>3.3470219835148141E-2</v>
      </c>
      <c r="U20" s="24">
        <v>2.1571498291849789E-2</v>
      </c>
      <c r="V20" s="36">
        <v>0</v>
      </c>
    </row>
    <row r="21" spans="2:22" ht="14.4" customHeight="1" thickBot="1" x14ac:dyDescent="0.3">
      <c r="B21" s="15">
        <v>11</v>
      </c>
      <c r="C21" s="16" t="s">
        <v>92</v>
      </c>
      <c r="D21" s="17">
        <v>965</v>
      </c>
      <c r="E21" s="18">
        <v>2.6334461303351164E-2</v>
      </c>
      <c r="F21" s="17">
        <v>1237</v>
      </c>
      <c r="G21" s="18">
        <v>3.8947136425175527E-2</v>
      </c>
      <c r="H21" s="19">
        <v>-0.21988682295877127</v>
      </c>
      <c r="I21" s="35">
        <v>-2</v>
      </c>
      <c r="J21" s="17">
        <v>681</v>
      </c>
      <c r="K21" s="19">
        <v>0.4170337738619676</v>
      </c>
      <c r="L21" s="35">
        <v>4</v>
      </c>
      <c r="M21" s="31"/>
      <c r="N21" s="31"/>
      <c r="O21" s="15">
        <v>11</v>
      </c>
      <c r="P21" s="16" t="s">
        <v>20</v>
      </c>
      <c r="Q21" s="17">
        <v>10056</v>
      </c>
      <c r="R21" s="18">
        <v>3.0598924655929456E-2</v>
      </c>
      <c r="S21" s="17">
        <v>8905</v>
      </c>
      <c r="T21" s="18">
        <v>2.9092465361834473E-2</v>
      </c>
      <c r="U21" s="19">
        <v>0.12925322852330146</v>
      </c>
      <c r="V21" s="35">
        <v>0</v>
      </c>
    </row>
    <row r="22" spans="2:22" ht="14.4" customHeight="1" thickBot="1" x14ac:dyDescent="0.3">
      <c r="B22" s="20">
        <v>12</v>
      </c>
      <c r="C22" s="21" t="s">
        <v>58</v>
      </c>
      <c r="D22" s="22">
        <v>918</v>
      </c>
      <c r="E22" s="23">
        <v>2.5051850234690535E-2</v>
      </c>
      <c r="F22" s="22">
        <v>856</v>
      </c>
      <c r="G22" s="23">
        <v>2.6951292465602468E-2</v>
      </c>
      <c r="H22" s="24">
        <v>7.2429906542056166E-2</v>
      </c>
      <c r="I22" s="36">
        <v>1</v>
      </c>
      <c r="J22" s="22">
        <v>1007</v>
      </c>
      <c r="K22" s="24">
        <v>-8.8381330685203596E-2</v>
      </c>
      <c r="L22" s="36">
        <v>-3</v>
      </c>
      <c r="M22" s="31"/>
      <c r="N22" s="31"/>
      <c r="O22" s="20">
        <v>12</v>
      </c>
      <c r="P22" s="21" t="s">
        <v>58</v>
      </c>
      <c r="Q22" s="22">
        <v>8866</v>
      </c>
      <c r="R22" s="23">
        <v>2.6977930190878137E-2</v>
      </c>
      <c r="S22" s="22">
        <v>8535</v>
      </c>
      <c r="T22" s="23">
        <v>2.7883682410247867E-2</v>
      </c>
      <c r="U22" s="24">
        <v>3.8781487990626751E-2</v>
      </c>
      <c r="V22" s="36">
        <v>0</v>
      </c>
    </row>
    <row r="23" spans="2:22" ht="14.4" customHeight="1" thickBot="1" x14ac:dyDescent="0.3">
      <c r="B23" s="15">
        <v>13</v>
      </c>
      <c r="C23" s="16" t="s">
        <v>19</v>
      </c>
      <c r="D23" s="17">
        <v>880</v>
      </c>
      <c r="E23" s="18">
        <v>2.4014845540879817E-2</v>
      </c>
      <c r="F23" s="17">
        <v>645</v>
      </c>
      <c r="G23" s="18">
        <v>2.0307924813450458E-2</v>
      </c>
      <c r="H23" s="19">
        <v>0.36434108527131781</v>
      </c>
      <c r="I23" s="35">
        <v>3</v>
      </c>
      <c r="J23" s="17">
        <v>622</v>
      </c>
      <c r="K23" s="19">
        <v>0.41479099678456599</v>
      </c>
      <c r="L23" s="35">
        <v>5</v>
      </c>
      <c r="M23" s="31"/>
      <c r="N23" s="31"/>
      <c r="O23" s="15">
        <v>13</v>
      </c>
      <c r="P23" s="16" t="s">
        <v>28</v>
      </c>
      <c r="Q23" s="17">
        <v>7706</v>
      </c>
      <c r="R23" s="18">
        <v>2.344822130057601E-2</v>
      </c>
      <c r="S23" s="17">
        <v>6802</v>
      </c>
      <c r="T23" s="18">
        <v>2.2222004423492207E-2</v>
      </c>
      <c r="U23" s="19">
        <v>0.13290208762128786</v>
      </c>
      <c r="V23" s="35">
        <v>1</v>
      </c>
    </row>
    <row r="24" spans="2:22" ht="14.4" customHeight="1" thickBot="1" x14ac:dyDescent="0.3">
      <c r="B24" s="20">
        <v>14</v>
      </c>
      <c r="C24" s="21" t="s">
        <v>28</v>
      </c>
      <c r="D24" s="22">
        <v>843</v>
      </c>
      <c r="E24" s="23">
        <v>2.3005130444274643E-2</v>
      </c>
      <c r="F24" s="22">
        <v>657</v>
      </c>
      <c r="G24" s="23">
        <v>2.0685746670444885E-2</v>
      </c>
      <c r="H24" s="24">
        <v>0.28310502283105032</v>
      </c>
      <c r="I24" s="36">
        <v>1</v>
      </c>
      <c r="J24" s="22">
        <v>779</v>
      </c>
      <c r="K24" s="24">
        <v>8.2156611039794658E-2</v>
      </c>
      <c r="L24" s="36">
        <v>-2</v>
      </c>
      <c r="M24" s="31"/>
      <c r="N24" s="31"/>
      <c r="O24" s="20">
        <v>14</v>
      </c>
      <c r="P24" s="21" t="s">
        <v>92</v>
      </c>
      <c r="Q24" s="22">
        <v>7454</v>
      </c>
      <c r="R24" s="23">
        <v>2.2681422472682792E-2</v>
      </c>
      <c r="S24" s="22">
        <v>7098</v>
      </c>
      <c r="T24" s="23">
        <v>2.3189030784761495E-2</v>
      </c>
      <c r="U24" s="24">
        <v>5.0154973231896216E-2</v>
      </c>
      <c r="V24" s="36">
        <v>-1</v>
      </c>
    </row>
    <row r="25" spans="2:22" ht="14.4" customHeight="1" thickBot="1" x14ac:dyDescent="0.3">
      <c r="B25" s="15">
        <v>15</v>
      </c>
      <c r="C25" s="16" t="s">
        <v>26</v>
      </c>
      <c r="D25" s="17">
        <v>750</v>
      </c>
      <c r="E25" s="18">
        <v>2.0467197904158935E-2</v>
      </c>
      <c r="F25" s="17">
        <v>807</v>
      </c>
      <c r="G25" s="18">
        <v>2.5408519882875225E-2</v>
      </c>
      <c r="H25" s="19">
        <v>-7.0631970260223054E-2</v>
      </c>
      <c r="I25" s="35">
        <v>-1</v>
      </c>
      <c r="J25" s="17">
        <v>709</v>
      </c>
      <c r="K25" s="19">
        <v>5.7827926657263662E-2</v>
      </c>
      <c r="L25" s="35">
        <v>-2</v>
      </c>
      <c r="M25" s="31"/>
      <c r="N25" s="31"/>
      <c r="O25" s="15">
        <v>15</v>
      </c>
      <c r="P25" s="16" t="s">
        <v>26</v>
      </c>
      <c r="Q25" s="17">
        <v>6856</v>
      </c>
      <c r="R25" s="18">
        <v>2.0861796682682215E-2</v>
      </c>
      <c r="S25" s="17">
        <v>6645</v>
      </c>
      <c r="T25" s="18">
        <v>2.1709088414305456E-2</v>
      </c>
      <c r="U25" s="19">
        <v>3.1753197893152674E-2</v>
      </c>
      <c r="V25" s="35">
        <v>0</v>
      </c>
    </row>
    <row r="26" spans="2:22" ht="14.4" customHeight="1" thickBot="1" x14ac:dyDescent="0.3">
      <c r="B26" s="20">
        <v>16</v>
      </c>
      <c r="C26" s="21" t="s">
        <v>32</v>
      </c>
      <c r="D26" s="22">
        <v>746</v>
      </c>
      <c r="E26" s="23">
        <v>2.0358039515336754E-2</v>
      </c>
      <c r="F26" s="22">
        <v>857</v>
      </c>
      <c r="G26" s="23">
        <v>2.6982777620352005E-2</v>
      </c>
      <c r="H26" s="24">
        <v>-0.12952158693115523</v>
      </c>
      <c r="I26" s="36">
        <v>-4</v>
      </c>
      <c r="J26" s="22">
        <v>643</v>
      </c>
      <c r="K26" s="24">
        <v>0.1601866251944013</v>
      </c>
      <c r="L26" s="36">
        <v>1</v>
      </c>
      <c r="M26" s="31"/>
      <c r="N26" s="31"/>
      <c r="O26" s="20">
        <v>16</v>
      </c>
      <c r="P26" s="21" t="s">
        <v>19</v>
      </c>
      <c r="Q26" s="22">
        <v>5824</v>
      </c>
      <c r="R26" s="23">
        <v>1.7721572911309977E-2</v>
      </c>
      <c r="S26" s="22">
        <v>5048</v>
      </c>
      <c r="T26" s="23">
        <v>1.6491719836781632E-2</v>
      </c>
      <c r="U26" s="24">
        <v>0.15372424722662448</v>
      </c>
      <c r="V26" s="36">
        <v>2</v>
      </c>
    </row>
    <row r="27" spans="2:22" ht="14.4" customHeight="1" thickBot="1" x14ac:dyDescent="0.3">
      <c r="B27" s="15">
        <v>17</v>
      </c>
      <c r="C27" s="16" t="s">
        <v>96</v>
      </c>
      <c r="D27" s="17">
        <v>671</v>
      </c>
      <c r="E27" s="18">
        <v>1.8311319724920859E-2</v>
      </c>
      <c r="F27" s="17">
        <v>289</v>
      </c>
      <c r="G27" s="18">
        <v>9.0992097226157871E-3</v>
      </c>
      <c r="H27" s="19">
        <v>1.3217993079584773</v>
      </c>
      <c r="I27" s="35">
        <v>1</v>
      </c>
      <c r="J27" s="17">
        <v>544</v>
      </c>
      <c r="K27" s="19">
        <v>0.23345588235294112</v>
      </c>
      <c r="L27" s="35">
        <v>3</v>
      </c>
      <c r="M27" s="31"/>
      <c r="N27" s="31"/>
      <c r="O27" s="15">
        <v>17</v>
      </c>
      <c r="P27" s="16" t="s">
        <v>24</v>
      </c>
      <c r="Q27" s="17">
        <v>5729</v>
      </c>
      <c r="R27" s="18">
        <v>1.7432501924604202E-2</v>
      </c>
      <c r="S27" s="17">
        <v>5454</v>
      </c>
      <c r="T27" s="18">
        <v>1.7818114102576669E-2</v>
      </c>
      <c r="U27" s="19">
        <v>5.0421708837550483E-2</v>
      </c>
      <c r="V27" s="35">
        <v>0</v>
      </c>
    </row>
    <row r="28" spans="2:22" ht="14.4" customHeight="1" thickBot="1" x14ac:dyDescent="0.3">
      <c r="B28" s="20">
        <v>18</v>
      </c>
      <c r="C28" s="21" t="s">
        <v>131</v>
      </c>
      <c r="D28" s="22">
        <v>593</v>
      </c>
      <c r="E28" s="23">
        <v>1.6182731142888332E-2</v>
      </c>
      <c r="F28" s="22">
        <v>34</v>
      </c>
      <c r="G28" s="23">
        <v>1.0704952614842102E-3</v>
      </c>
      <c r="H28" s="24">
        <v>16.441176470588236</v>
      </c>
      <c r="I28" s="36">
        <v>18</v>
      </c>
      <c r="J28" s="22">
        <v>452</v>
      </c>
      <c r="K28" s="24">
        <v>0.31194690265486735</v>
      </c>
      <c r="L28" s="36">
        <v>3</v>
      </c>
      <c r="M28" s="31"/>
      <c r="N28" s="31"/>
      <c r="O28" s="20">
        <v>18</v>
      </c>
      <c r="P28" s="21" t="s">
        <v>27</v>
      </c>
      <c r="Q28" s="22">
        <v>5175</v>
      </c>
      <c r="R28" s="23">
        <v>1.5746761644235774E-2</v>
      </c>
      <c r="S28" s="22">
        <v>4491</v>
      </c>
      <c r="T28" s="23">
        <v>1.467201144750125E-2</v>
      </c>
      <c r="U28" s="24">
        <v>0.1523046092184368</v>
      </c>
      <c r="V28" s="36">
        <v>1</v>
      </c>
    </row>
    <row r="29" spans="2:22" ht="14.4" customHeight="1" thickBot="1" x14ac:dyDescent="0.3">
      <c r="B29" s="15">
        <v>19</v>
      </c>
      <c r="C29" s="16" t="s">
        <v>109</v>
      </c>
      <c r="D29" s="17">
        <v>546</v>
      </c>
      <c r="E29" s="18">
        <v>1.4900120074227705E-2</v>
      </c>
      <c r="F29" s="17">
        <v>124</v>
      </c>
      <c r="G29" s="18">
        <v>3.9041591889424137E-3</v>
      </c>
      <c r="H29" s="19">
        <v>3.403225806451613</v>
      </c>
      <c r="I29" s="35">
        <v>11</v>
      </c>
      <c r="J29" s="17">
        <v>448</v>
      </c>
      <c r="K29" s="19">
        <v>0.21875</v>
      </c>
      <c r="L29" s="35">
        <v>3</v>
      </c>
      <c r="O29" s="15">
        <v>19</v>
      </c>
      <c r="P29" s="16" t="s">
        <v>96</v>
      </c>
      <c r="Q29" s="17">
        <v>4447</v>
      </c>
      <c r="R29" s="18">
        <v>1.3531565030322025E-2</v>
      </c>
      <c r="S29" s="17">
        <v>2012</v>
      </c>
      <c r="T29" s="18">
        <v>6.5731656718709675E-3</v>
      </c>
      <c r="U29" s="19">
        <v>1.2102385685884691</v>
      </c>
      <c r="V29" s="35">
        <v>5</v>
      </c>
    </row>
    <row r="30" spans="2:22" ht="14.4" customHeight="1" thickBot="1" x14ac:dyDescent="0.3">
      <c r="B30" s="20">
        <v>20</v>
      </c>
      <c r="C30" s="21" t="s">
        <v>27</v>
      </c>
      <c r="D30" s="22">
        <v>520</v>
      </c>
      <c r="E30" s="23">
        <v>1.4190590546883528E-2</v>
      </c>
      <c r="F30" s="22">
        <v>258</v>
      </c>
      <c r="G30" s="23">
        <v>8.1231699253801835E-3</v>
      </c>
      <c r="H30" s="24">
        <v>1.0155038759689923</v>
      </c>
      <c r="I30" s="36">
        <v>0</v>
      </c>
      <c r="J30" s="22">
        <v>556</v>
      </c>
      <c r="K30" s="24">
        <v>-6.4748201438848962E-2</v>
      </c>
      <c r="L30" s="36">
        <v>-1</v>
      </c>
      <c r="O30" s="20">
        <v>20</v>
      </c>
      <c r="P30" s="21" t="s">
        <v>109</v>
      </c>
      <c r="Q30" s="22">
        <v>3104</v>
      </c>
      <c r="R30" s="23">
        <v>9.4450141340498232E-3</v>
      </c>
      <c r="S30" s="22">
        <v>277</v>
      </c>
      <c r="T30" s="23">
        <v>9.0495372321483991E-4</v>
      </c>
      <c r="U30" s="24">
        <v>10.205776173285198</v>
      </c>
      <c r="V30" s="36">
        <v>16</v>
      </c>
    </row>
    <row r="31" spans="2:22" ht="14.4" customHeight="1" thickBot="1" x14ac:dyDescent="0.3">
      <c r="B31" s="110" t="s">
        <v>40</v>
      </c>
      <c r="C31" s="111"/>
      <c r="D31" s="25">
        <f>SUM(D11:D30)</f>
        <v>32752</v>
      </c>
      <c r="E31" s="26">
        <f>D31/D33</f>
        <v>0.89378888767601794</v>
      </c>
      <c r="F31" s="25">
        <f>SUM(F11:F30)</f>
        <v>29018</v>
      </c>
      <c r="G31" s="26">
        <f>F31/F33</f>
        <v>0.91363622052202387</v>
      </c>
      <c r="H31" s="27">
        <f>D31/F31-1</f>
        <v>0.12867875111999449</v>
      </c>
      <c r="I31" s="37"/>
      <c r="J31" s="25">
        <f>SUM(J11:J30)</f>
        <v>30707</v>
      </c>
      <c r="K31" s="26">
        <f>D31/J31-1</f>
        <v>6.6597192822483553E-2</v>
      </c>
      <c r="L31" s="25"/>
      <c r="O31" s="110" t="s">
        <v>40</v>
      </c>
      <c r="P31" s="111"/>
      <c r="Q31" s="25">
        <f>SUM(Q11:Q30)</f>
        <v>292986</v>
      </c>
      <c r="R31" s="26">
        <f>Q31/Q33</f>
        <v>0.89151318011556757</v>
      </c>
      <c r="S31" s="25">
        <f>SUM(S11:S30)</f>
        <v>275123</v>
      </c>
      <c r="T31" s="26">
        <f>S31/S33</f>
        <v>0.89882159997125055</v>
      </c>
      <c r="U31" s="27">
        <f>Q31/S31-1</f>
        <v>6.4927323415345128E-2</v>
      </c>
      <c r="V31" s="37"/>
    </row>
    <row r="32" spans="2:22" ht="14.4" customHeight="1" thickBot="1" x14ac:dyDescent="0.3">
      <c r="B32" s="110" t="s">
        <v>11</v>
      </c>
      <c r="C32" s="111"/>
      <c r="D32" s="25">
        <f>D33-SUM(D11:D30)</f>
        <v>3892</v>
      </c>
      <c r="E32" s="26">
        <f>D32/D33</f>
        <v>0.1062111123239821</v>
      </c>
      <c r="F32" s="25">
        <f>F33-SUM(F11:F30)</f>
        <v>2743</v>
      </c>
      <c r="G32" s="26">
        <f>F32/F33</f>
        <v>8.6363779477976133E-2</v>
      </c>
      <c r="H32" s="27">
        <f>D32/F32-1</f>
        <v>0.41888443310244261</v>
      </c>
      <c r="I32" s="37"/>
      <c r="J32" s="25">
        <f>J33-SUM(J11:J30)</f>
        <v>4598</v>
      </c>
      <c r="K32" s="26">
        <f>D32/J32-1</f>
        <v>-0.15354501957372768</v>
      </c>
      <c r="L32" s="25"/>
      <c r="O32" s="110" t="s">
        <v>11</v>
      </c>
      <c r="P32" s="111"/>
      <c r="Q32" s="25">
        <f>Q33-SUM(Q11:Q30)</f>
        <v>35653</v>
      </c>
      <c r="R32" s="26">
        <f>Q32/Q33</f>
        <v>0.10848681988443246</v>
      </c>
      <c r="S32" s="25">
        <f>S33-SUM(S11:S30)</f>
        <v>30970</v>
      </c>
      <c r="T32" s="26">
        <f>S32/S33</f>
        <v>0.10117840002874944</v>
      </c>
      <c r="U32" s="27">
        <f>Q32/S32-1</f>
        <v>0.15121084920891192</v>
      </c>
      <c r="V32" s="37"/>
    </row>
    <row r="33" spans="2:22" ht="14.4" customHeight="1" thickBot="1" x14ac:dyDescent="0.3">
      <c r="B33" s="93" t="s">
        <v>33</v>
      </c>
      <c r="C33" s="94"/>
      <c r="D33" s="28">
        <v>36644</v>
      </c>
      <c r="E33" s="29">
        <v>1</v>
      </c>
      <c r="F33" s="28">
        <v>31761</v>
      </c>
      <c r="G33" s="29">
        <v>0.98825603727842326</v>
      </c>
      <c r="H33" s="30">
        <v>0.15374201064198223</v>
      </c>
      <c r="I33" s="39"/>
      <c r="J33" s="28">
        <v>35305</v>
      </c>
      <c r="K33" s="30">
        <v>3.7926639286220087E-2</v>
      </c>
      <c r="L33" s="28"/>
      <c r="M33" s="31"/>
      <c r="N33" s="31"/>
      <c r="O33" s="93" t="s">
        <v>33</v>
      </c>
      <c r="P33" s="94"/>
      <c r="Q33" s="28">
        <v>328639</v>
      </c>
      <c r="R33" s="29">
        <v>1</v>
      </c>
      <c r="S33" s="28">
        <v>306093</v>
      </c>
      <c r="T33" s="29">
        <v>1</v>
      </c>
      <c r="U33" s="30">
        <v>7.3657352503977647E-2</v>
      </c>
      <c r="V33" s="39"/>
    </row>
    <row r="34" spans="2:22" ht="14.4" customHeight="1" x14ac:dyDescent="0.25">
      <c r="B34" s="32" t="s">
        <v>64</v>
      </c>
      <c r="O34" s="32" t="s">
        <v>64</v>
      </c>
    </row>
    <row r="35" spans="2:22" x14ac:dyDescent="0.25">
      <c r="B35" s="33" t="s">
        <v>63</v>
      </c>
      <c r="O35" s="33" t="s">
        <v>63</v>
      </c>
    </row>
    <row r="38" spans="2:22" ht="15" customHeight="1" x14ac:dyDescent="0.25">
      <c r="O38" s="131" t="s">
        <v>114</v>
      </c>
      <c r="P38" s="131"/>
      <c r="Q38" s="131"/>
      <c r="R38" s="131"/>
      <c r="S38" s="131"/>
      <c r="T38" s="131"/>
      <c r="U38" s="131"/>
      <c r="V38" s="131"/>
    </row>
    <row r="39" spans="2:22" ht="15" customHeight="1" x14ac:dyDescent="0.25">
      <c r="B39" s="97" t="s">
        <v>178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1"/>
      <c r="N39" s="34"/>
      <c r="O39" s="131"/>
      <c r="P39" s="131"/>
      <c r="Q39" s="131"/>
      <c r="R39" s="131"/>
      <c r="S39" s="131"/>
      <c r="T39" s="131"/>
      <c r="U39" s="131"/>
      <c r="V39" s="131"/>
    </row>
    <row r="40" spans="2:22" ht="14.4" thickBot="1" x14ac:dyDescent="0.3">
      <c r="B40" s="92" t="s">
        <v>179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31"/>
      <c r="N40" s="34"/>
      <c r="O40" s="92" t="s">
        <v>124</v>
      </c>
      <c r="P40" s="92"/>
      <c r="Q40" s="92"/>
      <c r="R40" s="92"/>
      <c r="S40" s="92"/>
      <c r="T40" s="92"/>
      <c r="U40" s="92"/>
      <c r="V40" s="92"/>
    </row>
    <row r="41" spans="2:22" ht="15" customHeight="1" x14ac:dyDescent="0.25">
      <c r="B41" s="108" t="s">
        <v>0</v>
      </c>
      <c r="C41" s="122" t="s">
        <v>39</v>
      </c>
      <c r="D41" s="98" t="s">
        <v>150</v>
      </c>
      <c r="E41" s="99"/>
      <c r="F41" s="99"/>
      <c r="G41" s="99"/>
      <c r="H41" s="99"/>
      <c r="I41" s="100"/>
      <c r="J41" s="98" t="s">
        <v>137</v>
      </c>
      <c r="K41" s="99"/>
      <c r="L41" s="100"/>
      <c r="M41" s="31"/>
      <c r="N41" s="31"/>
      <c r="O41" s="108" t="s">
        <v>0</v>
      </c>
      <c r="P41" s="122" t="s">
        <v>39</v>
      </c>
      <c r="Q41" s="98" t="s">
        <v>156</v>
      </c>
      <c r="R41" s="99"/>
      <c r="S41" s="99"/>
      <c r="T41" s="99"/>
      <c r="U41" s="99"/>
      <c r="V41" s="100"/>
    </row>
    <row r="42" spans="2:22" ht="15" customHeight="1" thickBot="1" x14ac:dyDescent="0.3">
      <c r="B42" s="109"/>
      <c r="C42" s="123"/>
      <c r="D42" s="101" t="s">
        <v>151</v>
      </c>
      <c r="E42" s="102"/>
      <c r="F42" s="102"/>
      <c r="G42" s="102"/>
      <c r="H42" s="102"/>
      <c r="I42" s="103"/>
      <c r="J42" s="101" t="s">
        <v>138</v>
      </c>
      <c r="K42" s="102"/>
      <c r="L42" s="103"/>
      <c r="M42" s="31"/>
      <c r="N42" s="31"/>
      <c r="O42" s="109"/>
      <c r="P42" s="123"/>
      <c r="Q42" s="101" t="s">
        <v>157</v>
      </c>
      <c r="R42" s="102"/>
      <c r="S42" s="102"/>
      <c r="T42" s="102"/>
      <c r="U42" s="102"/>
      <c r="V42" s="103"/>
    </row>
    <row r="43" spans="2:22" ht="15" customHeight="1" x14ac:dyDescent="0.25">
      <c r="B43" s="109"/>
      <c r="C43" s="123"/>
      <c r="D43" s="114">
        <v>2025</v>
      </c>
      <c r="E43" s="115"/>
      <c r="F43" s="114">
        <v>2024</v>
      </c>
      <c r="G43" s="115"/>
      <c r="H43" s="112" t="s">
        <v>4</v>
      </c>
      <c r="I43" s="112" t="s">
        <v>42</v>
      </c>
      <c r="J43" s="112">
        <v>2025</v>
      </c>
      <c r="K43" s="112" t="s">
        <v>152</v>
      </c>
      <c r="L43" s="104" t="s">
        <v>154</v>
      </c>
      <c r="M43" s="31"/>
      <c r="N43" s="31"/>
      <c r="O43" s="109"/>
      <c r="P43" s="123"/>
      <c r="Q43" s="114">
        <v>2024</v>
      </c>
      <c r="R43" s="115"/>
      <c r="S43" s="114">
        <v>2023</v>
      </c>
      <c r="T43" s="115"/>
      <c r="U43" s="112" t="s">
        <v>4</v>
      </c>
      <c r="V43" s="104" t="s">
        <v>59</v>
      </c>
    </row>
    <row r="44" spans="2:22" ht="15" customHeight="1" thickBot="1" x14ac:dyDescent="0.3">
      <c r="B44" s="106" t="s">
        <v>5</v>
      </c>
      <c r="C44" s="118" t="s">
        <v>39</v>
      </c>
      <c r="D44" s="116"/>
      <c r="E44" s="117"/>
      <c r="F44" s="116"/>
      <c r="G44" s="117"/>
      <c r="H44" s="113"/>
      <c r="I44" s="113"/>
      <c r="J44" s="113"/>
      <c r="K44" s="113"/>
      <c r="L44" s="105"/>
      <c r="M44" s="31"/>
      <c r="N44" s="31"/>
      <c r="O44" s="106" t="s">
        <v>5</v>
      </c>
      <c r="P44" s="118" t="s">
        <v>39</v>
      </c>
      <c r="Q44" s="116"/>
      <c r="R44" s="117"/>
      <c r="S44" s="116"/>
      <c r="T44" s="117"/>
      <c r="U44" s="113"/>
      <c r="V44" s="105"/>
    </row>
    <row r="45" spans="2:22" ht="15" customHeight="1" x14ac:dyDescent="0.25">
      <c r="B45" s="106"/>
      <c r="C45" s="118"/>
      <c r="D45" s="9" t="s">
        <v>7</v>
      </c>
      <c r="E45" s="10" t="s">
        <v>2</v>
      </c>
      <c r="F45" s="9" t="s">
        <v>7</v>
      </c>
      <c r="G45" s="10" t="s">
        <v>2</v>
      </c>
      <c r="H45" s="95" t="s">
        <v>8</v>
      </c>
      <c r="I45" s="95" t="s">
        <v>43</v>
      </c>
      <c r="J45" s="95" t="s">
        <v>7</v>
      </c>
      <c r="K45" s="95" t="s">
        <v>153</v>
      </c>
      <c r="L45" s="120" t="s">
        <v>155</v>
      </c>
      <c r="M45" s="31"/>
      <c r="N45" s="31"/>
      <c r="O45" s="106"/>
      <c r="P45" s="118"/>
      <c r="Q45" s="9" t="s">
        <v>7</v>
      </c>
      <c r="R45" s="10" t="s">
        <v>2</v>
      </c>
      <c r="S45" s="9" t="s">
        <v>7</v>
      </c>
      <c r="T45" s="10" t="s">
        <v>2</v>
      </c>
      <c r="U45" s="95" t="s">
        <v>8</v>
      </c>
      <c r="V45" s="120" t="s">
        <v>60</v>
      </c>
    </row>
    <row r="46" spans="2:22" ht="15" customHeight="1" thickBot="1" x14ac:dyDescent="0.3">
      <c r="B46" s="107"/>
      <c r="C46" s="119"/>
      <c r="D46" s="12" t="s">
        <v>9</v>
      </c>
      <c r="E46" s="13" t="s">
        <v>10</v>
      </c>
      <c r="F46" s="12" t="s">
        <v>9</v>
      </c>
      <c r="G46" s="13" t="s">
        <v>10</v>
      </c>
      <c r="H46" s="96"/>
      <c r="I46" s="96"/>
      <c r="J46" s="96" t="s">
        <v>9</v>
      </c>
      <c r="K46" s="96"/>
      <c r="L46" s="121"/>
      <c r="M46" s="31"/>
      <c r="N46" s="31"/>
      <c r="O46" s="107"/>
      <c r="P46" s="119"/>
      <c r="Q46" s="12" t="s">
        <v>9</v>
      </c>
      <c r="R46" s="13" t="s">
        <v>10</v>
      </c>
      <c r="S46" s="12" t="s">
        <v>9</v>
      </c>
      <c r="T46" s="13" t="s">
        <v>10</v>
      </c>
      <c r="U46" s="96"/>
      <c r="V46" s="121"/>
    </row>
    <row r="47" spans="2:22" ht="14.4" thickBot="1" x14ac:dyDescent="0.3">
      <c r="B47" s="15">
        <v>1</v>
      </c>
      <c r="C47" s="16" t="s">
        <v>34</v>
      </c>
      <c r="D47" s="17">
        <v>1719</v>
      </c>
      <c r="E47" s="18">
        <v>4.6910817596332276E-2</v>
      </c>
      <c r="F47" s="17">
        <v>1009</v>
      </c>
      <c r="G47" s="18">
        <v>3.1768521142281417E-2</v>
      </c>
      <c r="H47" s="19">
        <v>0.70366699702675928</v>
      </c>
      <c r="I47" s="35">
        <v>1</v>
      </c>
      <c r="J47" s="17">
        <v>1898</v>
      </c>
      <c r="K47" s="19">
        <v>-9.4309799789251803E-2</v>
      </c>
      <c r="L47" s="35">
        <v>1</v>
      </c>
      <c r="M47" s="31"/>
      <c r="N47" s="31"/>
      <c r="O47" s="15">
        <v>1</v>
      </c>
      <c r="P47" s="16" t="s">
        <v>45</v>
      </c>
      <c r="Q47" s="17">
        <v>17691</v>
      </c>
      <c r="R47" s="18">
        <v>5.3831103429599042E-2</v>
      </c>
      <c r="S47" s="17">
        <v>18111</v>
      </c>
      <c r="T47" s="18">
        <v>5.9168291989689405E-2</v>
      </c>
      <c r="U47" s="19">
        <v>-2.319032632102036E-2</v>
      </c>
      <c r="V47" s="35">
        <v>0</v>
      </c>
    </row>
    <row r="48" spans="2:22" ht="14.4" thickBot="1" x14ac:dyDescent="0.3">
      <c r="B48" s="20">
        <v>2</v>
      </c>
      <c r="C48" s="21" t="s">
        <v>45</v>
      </c>
      <c r="D48" s="22">
        <v>1637</v>
      </c>
      <c r="E48" s="23">
        <v>4.4673070625477568E-2</v>
      </c>
      <c r="F48" s="22">
        <v>1770</v>
      </c>
      <c r="G48" s="23">
        <v>5.5728723906678004E-2</v>
      </c>
      <c r="H48" s="24">
        <v>-7.514124293785307E-2</v>
      </c>
      <c r="I48" s="36">
        <v>-1</v>
      </c>
      <c r="J48" s="22">
        <v>2014</v>
      </c>
      <c r="K48" s="24">
        <v>-0.18718967229394246</v>
      </c>
      <c r="L48" s="36">
        <v>-1</v>
      </c>
      <c r="M48" s="31"/>
      <c r="N48" s="31"/>
      <c r="O48" s="20">
        <v>2</v>
      </c>
      <c r="P48" s="21" t="s">
        <v>34</v>
      </c>
      <c r="Q48" s="22">
        <v>14730</v>
      </c>
      <c r="R48" s="23">
        <v>4.4821217201853704E-2</v>
      </c>
      <c r="S48" s="22">
        <v>13088</v>
      </c>
      <c r="T48" s="23">
        <v>4.2758246676663628E-2</v>
      </c>
      <c r="U48" s="24">
        <v>0.12545843520782407</v>
      </c>
      <c r="V48" s="36">
        <v>0</v>
      </c>
    </row>
    <row r="49" spans="2:22" ht="14.4" thickBot="1" x14ac:dyDescent="0.3">
      <c r="B49" s="15">
        <v>3</v>
      </c>
      <c r="C49" s="16" t="s">
        <v>55</v>
      </c>
      <c r="D49" s="17">
        <v>744</v>
      </c>
      <c r="E49" s="18">
        <v>2.0303460320925663E-2</v>
      </c>
      <c r="F49" s="17">
        <v>478</v>
      </c>
      <c r="G49" s="18">
        <v>1.5049903970278014E-2</v>
      </c>
      <c r="H49" s="19">
        <v>0.55648535564853563</v>
      </c>
      <c r="I49" s="35">
        <v>11</v>
      </c>
      <c r="J49" s="17">
        <v>709</v>
      </c>
      <c r="K49" s="19">
        <v>4.9365303244005565E-2</v>
      </c>
      <c r="L49" s="35">
        <v>0</v>
      </c>
      <c r="M49" s="31"/>
      <c r="N49" s="31"/>
      <c r="O49" s="15">
        <v>3</v>
      </c>
      <c r="P49" s="16" t="s">
        <v>46</v>
      </c>
      <c r="Q49" s="17">
        <v>6443</v>
      </c>
      <c r="R49" s="18">
        <v>1.9605098603634991E-2</v>
      </c>
      <c r="S49" s="17">
        <v>7055</v>
      </c>
      <c r="T49" s="18">
        <v>2.304855060390143E-2</v>
      </c>
      <c r="U49" s="19">
        <v>-8.6746987951807242E-2</v>
      </c>
      <c r="V49" s="35">
        <v>1</v>
      </c>
    </row>
    <row r="50" spans="2:22" ht="14.4" thickBot="1" x14ac:dyDescent="0.3">
      <c r="B50" s="20">
        <v>4</v>
      </c>
      <c r="C50" s="21" t="s">
        <v>37</v>
      </c>
      <c r="D50" s="22">
        <v>690</v>
      </c>
      <c r="E50" s="23">
        <v>1.8829822071826218E-2</v>
      </c>
      <c r="F50" s="22">
        <v>871</v>
      </c>
      <c r="G50" s="23">
        <v>2.7423569786845504E-2</v>
      </c>
      <c r="H50" s="24">
        <v>-0.20780711825487941</v>
      </c>
      <c r="I50" s="36">
        <v>-1</v>
      </c>
      <c r="J50" s="22">
        <v>556</v>
      </c>
      <c r="K50" s="24">
        <v>0.24100719424460437</v>
      </c>
      <c r="L50" s="36">
        <v>4</v>
      </c>
      <c r="M50" s="31"/>
      <c r="N50" s="31"/>
      <c r="O50" s="20">
        <v>4</v>
      </c>
      <c r="P50" s="21" t="s">
        <v>37</v>
      </c>
      <c r="Q50" s="22">
        <v>6262</v>
      </c>
      <c r="R50" s="23">
        <v>1.9054342302648193E-2</v>
      </c>
      <c r="S50" s="22">
        <v>7634</v>
      </c>
      <c r="T50" s="23">
        <v>2.4940132574086959E-2</v>
      </c>
      <c r="U50" s="24">
        <v>-0.17972229499607018</v>
      </c>
      <c r="V50" s="36">
        <v>-1</v>
      </c>
    </row>
    <row r="51" spans="2:22" ht="14.4" thickBot="1" x14ac:dyDescent="0.3">
      <c r="B51" s="15">
        <v>5</v>
      </c>
      <c r="C51" s="16" t="s">
        <v>41</v>
      </c>
      <c r="D51" s="17">
        <v>665</v>
      </c>
      <c r="E51" s="18">
        <v>1.8147582141687588E-2</v>
      </c>
      <c r="F51" s="17">
        <v>871</v>
      </c>
      <c r="G51" s="18">
        <v>2.7423569786845504E-2</v>
      </c>
      <c r="H51" s="19">
        <v>-0.23650975889781856</v>
      </c>
      <c r="I51" s="35">
        <v>-2</v>
      </c>
      <c r="J51" s="17">
        <v>618</v>
      </c>
      <c r="K51" s="19">
        <v>7.6051779935275121E-2</v>
      </c>
      <c r="L51" s="35">
        <v>-1</v>
      </c>
      <c r="M51" s="31"/>
      <c r="N51" s="31"/>
      <c r="O51" s="15">
        <v>5</v>
      </c>
      <c r="P51" s="16" t="s">
        <v>49</v>
      </c>
      <c r="Q51" s="17">
        <v>6201</v>
      </c>
      <c r="R51" s="18">
        <v>1.886872830065817E-2</v>
      </c>
      <c r="S51" s="17">
        <v>6245</v>
      </c>
      <c r="T51" s="18">
        <v>2.0402296034211825E-2</v>
      </c>
      <c r="U51" s="19">
        <v>-7.0456365092074202E-3</v>
      </c>
      <c r="V51" s="35">
        <v>1</v>
      </c>
    </row>
    <row r="52" spans="2:22" ht="14.4" thickBot="1" x14ac:dyDescent="0.3">
      <c r="B52" s="20">
        <v>6</v>
      </c>
      <c r="C52" s="21" t="s">
        <v>98</v>
      </c>
      <c r="D52" s="22">
        <v>651</v>
      </c>
      <c r="E52" s="23">
        <v>1.7765527780809955E-2</v>
      </c>
      <c r="F52" s="22">
        <v>335</v>
      </c>
      <c r="G52" s="23">
        <v>1.0547526841094425E-2</v>
      </c>
      <c r="H52" s="24">
        <v>0.94328358208955221</v>
      </c>
      <c r="I52" s="36">
        <v>18</v>
      </c>
      <c r="J52" s="22">
        <v>552</v>
      </c>
      <c r="K52" s="24">
        <v>0.17934782608695654</v>
      </c>
      <c r="L52" s="36">
        <v>3</v>
      </c>
      <c r="M52" s="31"/>
      <c r="N52" s="31"/>
      <c r="O52" s="20">
        <v>6</v>
      </c>
      <c r="P52" s="21" t="s">
        <v>41</v>
      </c>
      <c r="Q52" s="22">
        <v>5798</v>
      </c>
      <c r="R52" s="23">
        <v>1.7642458746527343E-2</v>
      </c>
      <c r="S52" s="22">
        <v>5791</v>
      </c>
      <c r="T52" s="23">
        <v>1.8919086682805553E-2</v>
      </c>
      <c r="U52" s="24">
        <v>1.2087722327749351E-3</v>
      </c>
      <c r="V52" s="36">
        <v>1</v>
      </c>
    </row>
    <row r="53" spans="2:22" ht="14.4" thickBot="1" x14ac:dyDescent="0.3">
      <c r="B53" s="15">
        <v>7</v>
      </c>
      <c r="C53" s="16" t="s">
        <v>38</v>
      </c>
      <c r="D53" s="17">
        <v>647</v>
      </c>
      <c r="E53" s="18">
        <v>1.7656369391987774E-2</v>
      </c>
      <c r="F53" s="17">
        <v>575</v>
      </c>
      <c r="G53" s="18">
        <v>1.8103963980982966E-2</v>
      </c>
      <c r="H53" s="19">
        <v>0.12521739130434772</v>
      </c>
      <c r="I53" s="35">
        <v>1</v>
      </c>
      <c r="J53" s="17">
        <v>499</v>
      </c>
      <c r="K53" s="19">
        <v>0.29659318637274557</v>
      </c>
      <c r="L53" s="35">
        <v>6</v>
      </c>
      <c r="M53" s="31"/>
      <c r="N53" s="31"/>
      <c r="O53" s="15">
        <v>7</v>
      </c>
      <c r="P53" s="16" t="s">
        <v>85</v>
      </c>
      <c r="Q53" s="17">
        <v>5357</v>
      </c>
      <c r="R53" s="18">
        <v>1.6300560797714209E-2</v>
      </c>
      <c r="S53" s="17">
        <v>5456</v>
      </c>
      <c r="T53" s="18">
        <v>1.7824648064477137E-2</v>
      </c>
      <c r="U53" s="19">
        <v>-1.814516129032262E-2</v>
      </c>
      <c r="V53" s="35">
        <v>1</v>
      </c>
    </row>
    <row r="54" spans="2:22" ht="14.4" thickBot="1" x14ac:dyDescent="0.3">
      <c r="B54" s="20">
        <v>8</v>
      </c>
      <c r="C54" s="21" t="s">
        <v>85</v>
      </c>
      <c r="D54" s="22">
        <v>591</v>
      </c>
      <c r="E54" s="23">
        <v>1.6128151948477241E-2</v>
      </c>
      <c r="F54" s="22">
        <v>499</v>
      </c>
      <c r="G54" s="23">
        <v>1.571109222001826E-2</v>
      </c>
      <c r="H54" s="24">
        <v>0.18436873747494986</v>
      </c>
      <c r="I54" s="36">
        <v>3</v>
      </c>
      <c r="J54" s="22">
        <v>573</v>
      </c>
      <c r="K54" s="24">
        <v>3.1413612565444948E-2</v>
      </c>
      <c r="L54" s="36">
        <v>-2</v>
      </c>
      <c r="M54" s="31"/>
      <c r="N54" s="31"/>
      <c r="O54" s="20">
        <v>8</v>
      </c>
      <c r="P54" s="21" t="s">
        <v>87</v>
      </c>
      <c r="Q54" s="22">
        <v>5155</v>
      </c>
      <c r="R54" s="23">
        <v>1.5685904594402979E-2</v>
      </c>
      <c r="S54" s="22">
        <v>4175</v>
      </c>
      <c r="T54" s="23">
        <v>1.363964546722728E-2</v>
      </c>
      <c r="U54" s="24">
        <v>0.23473053892215567</v>
      </c>
      <c r="V54" s="36">
        <v>5</v>
      </c>
    </row>
    <row r="55" spans="2:22" ht="14.4" thickBot="1" x14ac:dyDescent="0.3">
      <c r="B55" s="15">
        <v>9</v>
      </c>
      <c r="C55" s="16" t="s">
        <v>94</v>
      </c>
      <c r="D55" s="17">
        <v>580</v>
      </c>
      <c r="E55" s="18">
        <v>1.5827966379216244E-2</v>
      </c>
      <c r="F55" s="17">
        <v>520</v>
      </c>
      <c r="G55" s="18">
        <v>1.6372280469758509E-2</v>
      </c>
      <c r="H55" s="19">
        <v>0.11538461538461542</v>
      </c>
      <c r="I55" s="35">
        <v>1</v>
      </c>
      <c r="J55" s="17">
        <v>495</v>
      </c>
      <c r="K55" s="19">
        <v>0.17171717171717171</v>
      </c>
      <c r="L55" s="35">
        <v>5</v>
      </c>
      <c r="M55" s="31"/>
      <c r="N55" s="31"/>
      <c r="O55" s="15">
        <v>9</v>
      </c>
      <c r="P55" s="16" t="s">
        <v>55</v>
      </c>
      <c r="Q55" s="17">
        <v>5063</v>
      </c>
      <c r="R55" s="18">
        <v>1.540596216517212E-2</v>
      </c>
      <c r="S55" s="17">
        <v>6446</v>
      </c>
      <c r="T55" s="18">
        <v>2.1058959205208873E-2</v>
      </c>
      <c r="U55" s="19">
        <v>-0.21455165994415137</v>
      </c>
      <c r="V55" s="35">
        <v>-4</v>
      </c>
    </row>
    <row r="56" spans="2:22" ht="14.4" thickBot="1" x14ac:dyDescent="0.3">
      <c r="B56" s="20">
        <v>10</v>
      </c>
      <c r="C56" s="21" t="s">
        <v>46</v>
      </c>
      <c r="D56" s="22">
        <v>571</v>
      </c>
      <c r="E56" s="23">
        <v>1.5582360004366335E-2</v>
      </c>
      <c r="F56" s="22">
        <v>746</v>
      </c>
      <c r="G56" s="23">
        <v>2.3487925443153552E-2</v>
      </c>
      <c r="H56" s="24">
        <v>-0.23458445040214482</v>
      </c>
      <c r="I56" s="36">
        <v>-4</v>
      </c>
      <c r="J56" s="22">
        <v>315</v>
      </c>
      <c r="K56" s="24">
        <v>0.8126984126984127</v>
      </c>
      <c r="L56" s="36">
        <v>25</v>
      </c>
      <c r="M56" s="31"/>
      <c r="N56" s="31"/>
      <c r="O56" s="20">
        <v>10</v>
      </c>
      <c r="P56" s="21" t="s">
        <v>38</v>
      </c>
      <c r="Q56" s="22">
        <v>5061</v>
      </c>
      <c r="R56" s="23">
        <v>1.539987646018884E-2</v>
      </c>
      <c r="S56" s="22">
        <v>5072</v>
      </c>
      <c r="T56" s="23">
        <v>1.6570127379587251E-2</v>
      </c>
      <c r="U56" s="24">
        <v>-2.1687697160883701E-3</v>
      </c>
      <c r="V56" s="36">
        <v>-1</v>
      </c>
    </row>
    <row r="57" spans="2:22" ht="14.4" thickBot="1" x14ac:dyDescent="0.3">
      <c r="B57" s="15">
        <v>11</v>
      </c>
      <c r="C57" s="16" t="s">
        <v>49</v>
      </c>
      <c r="D57" s="17">
        <v>566</v>
      </c>
      <c r="E57" s="18">
        <v>1.5445912018338609E-2</v>
      </c>
      <c r="F57" s="17">
        <v>824</v>
      </c>
      <c r="G57" s="18">
        <v>2.5943767513617329E-2</v>
      </c>
      <c r="H57" s="19">
        <v>-0.31310679611650483</v>
      </c>
      <c r="I57" s="35">
        <v>-6</v>
      </c>
      <c r="J57" s="17">
        <v>559</v>
      </c>
      <c r="K57" s="19">
        <v>1.2522361359570633E-2</v>
      </c>
      <c r="L57" s="35">
        <v>-4</v>
      </c>
      <c r="M57" s="31"/>
      <c r="N57" s="31"/>
      <c r="O57" s="15">
        <v>11</v>
      </c>
      <c r="P57" s="16" t="s">
        <v>94</v>
      </c>
      <c r="Q57" s="17">
        <v>4951</v>
      </c>
      <c r="R57" s="18">
        <v>1.5065162686108465E-2</v>
      </c>
      <c r="S57" s="17">
        <v>4555</v>
      </c>
      <c r="T57" s="18">
        <v>1.4881098228316231E-2</v>
      </c>
      <c r="U57" s="19">
        <v>8.6937431394072506E-2</v>
      </c>
      <c r="V57" s="35">
        <v>0</v>
      </c>
    </row>
    <row r="58" spans="2:22" ht="14.4" thickBot="1" x14ac:dyDescent="0.3">
      <c r="B58" s="20">
        <v>12</v>
      </c>
      <c r="C58" s="21" t="s">
        <v>35</v>
      </c>
      <c r="D58" s="22">
        <v>561</v>
      </c>
      <c r="E58" s="23">
        <v>1.5309464032310883E-2</v>
      </c>
      <c r="F58" s="22">
        <v>358</v>
      </c>
      <c r="G58" s="23">
        <v>1.1271685400333742E-2</v>
      </c>
      <c r="H58" s="24">
        <v>0.56703910614525133</v>
      </c>
      <c r="I58" s="36">
        <v>10</v>
      </c>
      <c r="J58" s="22">
        <v>480</v>
      </c>
      <c r="K58" s="24">
        <v>0.16874999999999996</v>
      </c>
      <c r="L58" s="36">
        <v>3</v>
      </c>
      <c r="M58" s="31"/>
      <c r="N58" s="31"/>
      <c r="O58" s="20">
        <v>12</v>
      </c>
      <c r="P58" s="21" t="s">
        <v>98</v>
      </c>
      <c r="Q58" s="22">
        <v>4619</v>
      </c>
      <c r="R58" s="23">
        <v>1.4054935658884065E-2</v>
      </c>
      <c r="S58" s="22">
        <v>3513</v>
      </c>
      <c r="T58" s="23">
        <v>1.1476904078172321E-2</v>
      </c>
      <c r="U58" s="24">
        <v>0.31483062909194426</v>
      </c>
      <c r="V58" s="36">
        <v>5</v>
      </c>
    </row>
    <row r="59" spans="2:22" ht="14.4" thickBot="1" x14ac:dyDescent="0.3">
      <c r="B59" s="15">
        <v>13</v>
      </c>
      <c r="C59" s="16" t="s">
        <v>140</v>
      </c>
      <c r="D59" s="17">
        <v>505</v>
      </c>
      <c r="E59" s="18">
        <v>1.3781246588800349E-2</v>
      </c>
      <c r="F59" s="17">
        <v>218</v>
      </c>
      <c r="G59" s="18">
        <v>6.8637637353987594E-3</v>
      </c>
      <c r="H59" s="19">
        <v>1.3165137614678901</v>
      </c>
      <c r="I59" s="35">
        <v>31</v>
      </c>
      <c r="J59" s="17">
        <v>512</v>
      </c>
      <c r="K59" s="19">
        <v>-1.3671875E-2</v>
      </c>
      <c r="L59" s="35">
        <v>-1</v>
      </c>
      <c r="M59" s="31"/>
      <c r="N59" s="31"/>
      <c r="O59" s="15">
        <v>13</v>
      </c>
      <c r="P59" s="16" t="s">
        <v>35</v>
      </c>
      <c r="Q59" s="17">
        <v>4341</v>
      </c>
      <c r="R59" s="18">
        <v>1.3209022666208211E-2</v>
      </c>
      <c r="S59" s="17">
        <v>3459</v>
      </c>
      <c r="T59" s="18">
        <v>1.1300487106859681E-2</v>
      </c>
      <c r="U59" s="19">
        <v>0.25498699045967044</v>
      </c>
      <c r="V59" s="35">
        <v>6</v>
      </c>
    </row>
    <row r="60" spans="2:22" ht="14.4" thickBot="1" x14ac:dyDescent="0.3">
      <c r="B60" s="20">
        <v>14</v>
      </c>
      <c r="C60" s="21" t="s">
        <v>180</v>
      </c>
      <c r="D60" s="22">
        <v>488</v>
      </c>
      <c r="E60" s="23">
        <v>1.3317323436306081E-2</v>
      </c>
      <c r="F60" s="22">
        <v>303</v>
      </c>
      <c r="G60" s="23">
        <v>9.5400018891092855E-3</v>
      </c>
      <c r="H60" s="24">
        <v>0.61056105610561051</v>
      </c>
      <c r="I60" s="36">
        <v>17</v>
      </c>
      <c r="J60" s="22">
        <v>376</v>
      </c>
      <c r="K60" s="24">
        <v>0.2978723404255319</v>
      </c>
      <c r="L60" s="36">
        <v>11</v>
      </c>
      <c r="M60" s="31"/>
      <c r="N60" s="31"/>
      <c r="O60" s="20">
        <v>14</v>
      </c>
      <c r="P60" s="21" t="s">
        <v>108</v>
      </c>
      <c r="Q60" s="22">
        <v>4306</v>
      </c>
      <c r="R60" s="23">
        <v>1.3102522829000818E-2</v>
      </c>
      <c r="S60" s="22">
        <v>3043</v>
      </c>
      <c r="T60" s="23">
        <v>9.9414230315623027E-3</v>
      </c>
      <c r="U60" s="24">
        <v>0.41505093657574754</v>
      </c>
      <c r="V60" s="36">
        <v>11</v>
      </c>
    </row>
    <row r="61" spans="2:22" ht="14.4" thickBot="1" x14ac:dyDescent="0.3">
      <c r="B61" s="15">
        <v>15</v>
      </c>
      <c r="C61" s="16" t="s">
        <v>132</v>
      </c>
      <c r="D61" s="17">
        <v>484</v>
      </c>
      <c r="E61" s="18">
        <v>1.32081650474839E-2</v>
      </c>
      <c r="F61" s="17">
        <v>422</v>
      </c>
      <c r="G61" s="18">
        <v>1.328673530430402E-2</v>
      </c>
      <c r="H61" s="19">
        <v>0.14691943127962093</v>
      </c>
      <c r="I61" s="35">
        <v>3</v>
      </c>
      <c r="J61" s="17">
        <v>350</v>
      </c>
      <c r="K61" s="19">
        <v>0.38285714285714278</v>
      </c>
      <c r="L61" s="35">
        <v>11</v>
      </c>
      <c r="M61" s="31"/>
      <c r="N61" s="31"/>
      <c r="O61" s="15">
        <v>15</v>
      </c>
      <c r="P61" s="16" t="s">
        <v>101</v>
      </c>
      <c r="Q61" s="17">
        <v>4250</v>
      </c>
      <c r="R61" s="18">
        <v>1.2932123089468991E-2</v>
      </c>
      <c r="S61" s="17">
        <v>3484</v>
      </c>
      <c r="T61" s="18">
        <v>1.1382161630615532E-2</v>
      </c>
      <c r="U61" s="19">
        <v>0.21986222732491378</v>
      </c>
      <c r="V61" s="35">
        <v>3</v>
      </c>
    </row>
    <row r="62" spans="2:22" ht="14.4" thickBot="1" x14ac:dyDescent="0.3">
      <c r="B62" s="20">
        <v>16</v>
      </c>
      <c r="C62" s="21" t="s">
        <v>108</v>
      </c>
      <c r="D62" s="22">
        <v>474</v>
      </c>
      <c r="E62" s="23">
        <v>1.2935269075428447E-2</v>
      </c>
      <c r="F62" s="22">
        <v>485</v>
      </c>
      <c r="G62" s="23">
        <v>1.5270300053524763E-2</v>
      </c>
      <c r="H62" s="24">
        <v>-2.2680412371134051E-2</v>
      </c>
      <c r="I62" s="36">
        <v>-4</v>
      </c>
      <c r="J62" s="22">
        <v>428</v>
      </c>
      <c r="K62" s="24">
        <v>0.10747663551401865</v>
      </c>
      <c r="L62" s="36">
        <v>2</v>
      </c>
      <c r="M62" s="31"/>
      <c r="N62" s="31"/>
      <c r="O62" s="20">
        <v>16</v>
      </c>
      <c r="P62" s="21" t="s">
        <v>93</v>
      </c>
      <c r="Q62" s="22">
        <v>3621</v>
      </c>
      <c r="R62" s="23">
        <v>1.1018168872227582E-2</v>
      </c>
      <c r="S62" s="22">
        <v>3298</v>
      </c>
      <c r="T62" s="23">
        <v>1.0774503173871993E-2</v>
      </c>
      <c r="U62" s="24">
        <v>9.7938144329897003E-2</v>
      </c>
      <c r="V62" s="36">
        <v>6</v>
      </c>
    </row>
    <row r="63" spans="2:22" ht="14.4" thickBot="1" x14ac:dyDescent="0.3">
      <c r="B63" s="15">
        <v>17</v>
      </c>
      <c r="C63" s="16" t="s">
        <v>103</v>
      </c>
      <c r="D63" s="17">
        <v>459</v>
      </c>
      <c r="E63" s="18">
        <v>1.2525925117345267E-2</v>
      </c>
      <c r="F63" s="17">
        <v>255</v>
      </c>
      <c r="G63" s="18">
        <v>8.0287144611315767E-3</v>
      </c>
      <c r="H63" s="19">
        <v>0.8</v>
      </c>
      <c r="I63" s="35">
        <v>18</v>
      </c>
      <c r="J63" s="17">
        <v>343</v>
      </c>
      <c r="K63" s="19">
        <v>0.33819241982507298</v>
      </c>
      <c r="L63" s="35">
        <v>10</v>
      </c>
      <c r="M63" s="31"/>
      <c r="N63" s="31"/>
      <c r="O63" s="15">
        <v>17</v>
      </c>
      <c r="P63" s="16" t="s">
        <v>128</v>
      </c>
      <c r="Q63" s="17">
        <v>3601</v>
      </c>
      <c r="R63" s="18">
        <v>1.0957311822394785E-2</v>
      </c>
      <c r="S63" s="17">
        <v>3439</v>
      </c>
      <c r="T63" s="18">
        <v>1.1235147487854999E-2</v>
      </c>
      <c r="U63" s="19">
        <v>4.7106717068915449E-2</v>
      </c>
      <c r="V63" s="35">
        <v>3</v>
      </c>
    </row>
    <row r="64" spans="2:22" ht="14.4" thickBot="1" x14ac:dyDescent="0.3">
      <c r="B64" s="20">
        <v>18</v>
      </c>
      <c r="C64" s="21" t="s">
        <v>133</v>
      </c>
      <c r="D64" s="22">
        <v>452</v>
      </c>
      <c r="E64" s="23">
        <v>1.2334897936906451E-2</v>
      </c>
      <c r="F64" s="22">
        <v>95</v>
      </c>
      <c r="G64" s="23">
        <v>2.9910897012058813E-3</v>
      </c>
      <c r="H64" s="24">
        <v>3.757894736842105</v>
      </c>
      <c r="I64" s="36">
        <v>77</v>
      </c>
      <c r="J64" s="22">
        <v>415</v>
      </c>
      <c r="K64" s="24">
        <v>8.9156626506024184E-2</v>
      </c>
      <c r="L64" s="36">
        <v>3</v>
      </c>
      <c r="M64" s="31"/>
      <c r="N64" s="31"/>
      <c r="O64" s="20">
        <v>18</v>
      </c>
      <c r="P64" s="21" t="s">
        <v>139</v>
      </c>
      <c r="Q64" s="22">
        <v>3592</v>
      </c>
      <c r="R64" s="23">
        <v>1.0929926149970027E-2</v>
      </c>
      <c r="S64" s="22">
        <v>3027</v>
      </c>
      <c r="T64" s="23">
        <v>9.8891513363585579E-3</v>
      </c>
      <c r="U64" s="24">
        <v>0.18665345226296659</v>
      </c>
      <c r="V64" s="36">
        <v>8</v>
      </c>
    </row>
    <row r="65" spans="2:22" ht="14.4" thickBot="1" x14ac:dyDescent="0.3">
      <c r="B65" s="15">
        <v>19</v>
      </c>
      <c r="C65" s="16" t="s">
        <v>101</v>
      </c>
      <c r="D65" s="17">
        <v>421</v>
      </c>
      <c r="E65" s="18">
        <v>1.1488920423534549E-2</v>
      </c>
      <c r="F65" s="17">
        <v>437</v>
      </c>
      <c r="G65" s="18">
        <v>1.3759012625547054E-2</v>
      </c>
      <c r="H65" s="19">
        <v>-3.6613272311212808E-2</v>
      </c>
      <c r="I65" s="35">
        <v>-3</v>
      </c>
      <c r="J65" s="17">
        <v>588</v>
      </c>
      <c r="K65" s="19">
        <v>-0.28401360544217691</v>
      </c>
      <c r="L65" s="35">
        <v>-14</v>
      </c>
      <c r="O65" s="15">
        <v>19</v>
      </c>
      <c r="P65" s="16" t="s">
        <v>180</v>
      </c>
      <c r="Q65" s="17">
        <v>3575</v>
      </c>
      <c r="R65" s="18">
        <v>1.0878197657612151E-2</v>
      </c>
      <c r="S65" s="17">
        <v>2911</v>
      </c>
      <c r="T65" s="18">
        <v>9.5101815461314052E-3</v>
      </c>
      <c r="U65" s="19">
        <v>0.22810030917210589</v>
      </c>
      <c r="V65" s="35">
        <v>9</v>
      </c>
    </row>
    <row r="66" spans="2:22" ht="14.4" thickBot="1" x14ac:dyDescent="0.3">
      <c r="B66" s="20">
        <v>20</v>
      </c>
      <c r="C66" s="21" t="s">
        <v>181</v>
      </c>
      <c r="D66" s="22">
        <v>409</v>
      </c>
      <c r="E66" s="23">
        <v>1.1161445257068007E-2</v>
      </c>
      <c r="F66" s="22">
        <v>555</v>
      </c>
      <c r="G66" s="23">
        <v>1.7474260885992254E-2</v>
      </c>
      <c r="H66" s="24">
        <v>-0.26306306306306304</v>
      </c>
      <c r="I66" s="36">
        <v>-11</v>
      </c>
      <c r="J66" s="22">
        <v>407</v>
      </c>
      <c r="K66" s="24">
        <v>4.9140049140048436E-3</v>
      </c>
      <c r="L66" s="36">
        <v>2</v>
      </c>
      <c r="O66" s="20">
        <v>20</v>
      </c>
      <c r="P66" s="21" t="s">
        <v>102</v>
      </c>
      <c r="Q66" s="22">
        <v>3541</v>
      </c>
      <c r="R66" s="23">
        <v>1.07747406728964E-2</v>
      </c>
      <c r="S66" s="22">
        <v>3214</v>
      </c>
      <c r="T66" s="23">
        <v>1.050007677405233E-2</v>
      </c>
      <c r="U66" s="24">
        <v>0.10174237710018663</v>
      </c>
      <c r="V66" s="36">
        <v>4</v>
      </c>
    </row>
    <row r="67" spans="2:22" ht="14.4" thickBot="1" x14ac:dyDescent="0.3">
      <c r="B67" s="110" t="s">
        <v>40</v>
      </c>
      <c r="C67" s="111"/>
      <c r="D67" s="25">
        <f>SUM(D47:D66)</f>
        <v>13314</v>
      </c>
      <c r="E67" s="26">
        <f>D67/D69</f>
        <v>0.36333369719462943</v>
      </c>
      <c r="F67" s="25">
        <f>SUM(F47:F66)</f>
        <v>11626</v>
      </c>
      <c r="G67" s="26">
        <f>F67/F69</f>
        <v>0.36604640911810082</v>
      </c>
      <c r="H67" s="27">
        <f>D67/F67-1</f>
        <v>0.14519181145707893</v>
      </c>
      <c r="I67" s="37"/>
      <c r="J67" s="25">
        <f>SUM(J47:J66)</f>
        <v>12687</v>
      </c>
      <c r="K67" s="26">
        <f>D67/J67-1</f>
        <v>4.9420666824308457E-2</v>
      </c>
      <c r="L67" s="25"/>
      <c r="O67" s="110" t="s">
        <v>40</v>
      </c>
      <c r="P67" s="111"/>
      <c r="Q67" s="25">
        <f>SUM(Q47:Q66)</f>
        <v>118158</v>
      </c>
      <c r="R67" s="26">
        <f>Q67/Q69</f>
        <v>0.35953736470717107</v>
      </c>
      <c r="S67" s="25">
        <f>SUM(S47:S66)</f>
        <v>113016</v>
      </c>
      <c r="T67" s="26">
        <f>S67/S69</f>
        <v>0.36922111907165467</v>
      </c>
      <c r="U67" s="27">
        <f>Q67/S67-1</f>
        <v>4.5497982586536478E-2</v>
      </c>
      <c r="V67" s="37"/>
    </row>
    <row r="68" spans="2:22" ht="14.4" thickBot="1" x14ac:dyDescent="0.3">
      <c r="B68" s="110" t="s">
        <v>11</v>
      </c>
      <c r="C68" s="111"/>
      <c r="D68" s="25">
        <f>D69-SUM(D47:D66)</f>
        <v>23330</v>
      </c>
      <c r="E68" s="26">
        <f>D68/D69</f>
        <v>0.63666630280537062</v>
      </c>
      <c r="F68" s="25">
        <f>F69-SUM(F47:F66)</f>
        <v>20135</v>
      </c>
      <c r="G68" s="26">
        <f>F68/F69</f>
        <v>0.63395359088189918</v>
      </c>
      <c r="H68" s="27">
        <f>D68/F68-1</f>
        <v>0.15867891730816996</v>
      </c>
      <c r="I68" s="37"/>
      <c r="J68" s="25">
        <f>J69-SUM(J47:J66)</f>
        <v>22618</v>
      </c>
      <c r="K68" s="26">
        <f>D68/J68-1</f>
        <v>3.1479352727915799E-2</v>
      </c>
      <c r="L68" s="57"/>
      <c r="O68" s="110" t="s">
        <v>11</v>
      </c>
      <c r="P68" s="111"/>
      <c r="Q68" s="25">
        <f>Q69-SUM(Q47:Q66)</f>
        <v>210481</v>
      </c>
      <c r="R68" s="26">
        <f>Q68/Q69</f>
        <v>0.64046263529282887</v>
      </c>
      <c r="S68" s="25">
        <f>S69-SUM(S47:S66)</f>
        <v>193077</v>
      </c>
      <c r="T68" s="26">
        <f>S68/S69</f>
        <v>0.63077888092834533</v>
      </c>
      <c r="U68" s="27">
        <f>Q68/S68-1</f>
        <v>9.0140203131393148E-2</v>
      </c>
      <c r="V68" s="37"/>
    </row>
    <row r="69" spans="2:22" ht="14.4" thickBot="1" x14ac:dyDescent="0.3">
      <c r="B69" s="93" t="s">
        <v>33</v>
      </c>
      <c r="C69" s="94"/>
      <c r="D69" s="28">
        <v>36644</v>
      </c>
      <c r="E69" s="29">
        <v>1</v>
      </c>
      <c r="F69" s="28">
        <v>31761</v>
      </c>
      <c r="G69" s="29">
        <v>1</v>
      </c>
      <c r="H69" s="30">
        <v>0.15374201064198223</v>
      </c>
      <c r="I69" s="39"/>
      <c r="J69" s="28">
        <v>35305</v>
      </c>
      <c r="K69" s="30">
        <v>3.7926639286220087E-2</v>
      </c>
      <c r="L69" s="28"/>
      <c r="M69" s="31"/>
      <c r="O69" s="93" t="s">
        <v>33</v>
      </c>
      <c r="P69" s="94"/>
      <c r="Q69" s="28">
        <v>328639</v>
      </c>
      <c r="R69" s="29">
        <v>1</v>
      </c>
      <c r="S69" s="28">
        <v>306093</v>
      </c>
      <c r="T69" s="29">
        <v>1</v>
      </c>
      <c r="U69" s="30">
        <v>7.3657352503977647E-2</v>
      </c>
      <c r="V69" s="39"/>
    </row>
    <row r="70" spans="2:22" x14ac:dyDescent="0.25">
      <c r="B70" s="32" t="s">
        <v>64</v>
      </c>
      <c r="O70" s="32" t="s">
        <v>64</v>
      </c>
    </row>
    <row r="71" spans="2:22" x14ac:dyDescent="0.25">
      <c r="B71" s="33" t="s">
        <v>63</v>
      </c>
      <c r="O71" s="33" t="s">
        <v>63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40"/>
      <c r="V1" s="40">
        <v>45966</v>
      </c>
    </row>
    <row r="2" spans="2:22" ht="14.4" customHeight="1" x14ac:dyDescent="0.3">
      <c r="B2" s="97" t="s">
        <v>148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/>
      <c r="N2" s="34"/>
      <c r="O2" s="97" t="s">
        <v>119</v>
      </c>
      <c r="P2" s="97"/>
      <c r="Q2" s="97"/>
      <c r="R2" s="97"/>
      <c r="S2" s="97"/>
      <c r="T2" s="97"/>
      <c r="U2" s="97"/>
      <c r="V2" s="97"/>
    </row>
    <row r="3" spans="2:22" ht="14.4" customHeight="1" thickBot="1" x14ac:dyDescent="0.35">
      <c r="B3" s="92" t="s">
        <v>149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/>
      <c r="N3" s="34"/>
      <c r="O3" s="92" t="s">
        <v>126</v>
      </c>
      <c r="P3" s="92"/>
      <c r="Q3" s="92"/>
      <c r="R3" s="92"/>
      <c r="S3" s="92"/>
      <c r="T3" s="92"/>
      <c r="U3" s="92"/>
      <c r="V3" s="92"/>
    </row>
    <row r="4" spans="2:22" ht="14.4" customHeight="1" x14ac:dyDescent="0.3">
      <c r="B4" s="62" t="s">
        <v>0</v>
      </c>
      <c r="C4" s="62" t="s">
        <v>1</v>
      </c>
      <c r="D4" s="98" t="s">
        <v>150</v>
      </c>
      <c r="E4" s="99"/>
      <c r="F4" s="99"/>
      <c r="G4" s="99"/>
      <c r="H4" s="99"/>
      <c r="I4" s="100"/>
      <c r="J4" s="98" t="s">
        <v>137</v>
      </c>
      <c r="K4" s="99"/>
      <c r="L4" s="100"/>
      <c r="M4"/>
      <c r="O4" s="108" t="s">
        <v>0</v>
      </c>
      <c r="P4" s="122" t="s">
        <v>39</v>
      </c>
      <c r="Q4" s="98" t="s">
        <v>156</v>
      </c>
      <c r="R4" s="99"/>
      <c r="S4" s="99"/>
      <c r="T4" s="99"/>
      <c r="U4" s="99"/>
      <c r="V4" s="100"/>
    </row>
    <row r="5" spans="2:22" ht="14.4" customHeight="1" thickBot="1" x14ac:dyDescent="0.35">
      <c r="B5" s="63"/>
      <c r="C5" s="63"/>
      <c r="D5" s="101" t="s">
        <v>151</v>
      </c>
      <c r="E5" s="102"/>
      <c r="F5" s="102"/>
      <c r="G5" s="102"/>
      <c r="H5" s="102"/>
      <c r="I5" s="103"/>
      <c r="J5" s="101" t="s">
        <v>138</v>
      </c>
      <c r="K5" s="102"/>
      <c r="L5" s="103"/>
      <c r="M5"/>
      <c r="O5" s="109"/>
      <c r="P5" s="123"/>
      <c r="Q5" s="101" t="s">
        <v>157</v>
      </c>
      <c r="R5" s="102"/>
      <c r="S5" s="102"/>
      <c r="T5" s="102"/>
      <c r="U5" s="102"/>
      <c r="V5" s="103"/>
    </row>
    <row r="6" spans="2:22" ht="14.4" customHeight="1" x14ac:dyDescent="0.3">
      <c r="B6" s="63"/>
      <c r="C6" s="63"/>
      <c r="D6" s="114">
        <v>2025</v>
      </c>
      <c r="E6" s="115"/>
      <c r="F6" s="114">
        <v>2024</v>
      </c>
      <c r="G6" s="115"/>
      <c r="H6" s="112" t="s">
        <v>4</v>
      </c>
      <c r="I6" s="112" t="s">
        <v>42</v>
      </c>
      <c r="J6" s="112">
        <v>2025</v>
      </c>
      <c r="K6" s="112" t="s">
        <v>152</v>
      </c>
      <c r="L6" s="104" t="s">
        <v>154</v>
      </c>
      <c r="M6"/>
      <c r="O6" s="109"/>
      <c r="P6" s="123"/>
      <c r="Q6" s="114">
        <v>2024</v>
      </c>
      <c r="R6" s="115"/>
      <c r="S6" s="114">
        <v>2023</v>
      </c>
      <c r="T6" s="115"/>
      <c r="U6" s="112" t="s">
        <v>4</v>
      </c>
      <c r="V6" s="104" t="s">
        <v>59</v>
      </c>
    </row>
    <row r="7" spans="2:22" ht="14.4" customHeight="1" thickBot="1" x14ac:dyDescent="0.35">
      <c r="B7" s="64" t="s">
        <v>5</v>
      </c>
      <c r="C7" s="64" t="s">
        <v>6</v>
      </c>
      <c r="D7" s="116"/>
      <c r="E7" s="117"/>
      <c r="F7" s="116"/>
      <c r="G7" s="117"/>
      <c r="H7" s="113"/>
      <c r="I7" s="113"/>
      <c r="J7" s="113"/>
      <c r="K7" s="113"/>
      <c r="L7" s="105"/>
      <c r="M7"/>
      <c r="O7" s="106" t="s">
        <v>5</v>
      </c>
      <c r="P7" s="118" t="s">
        <v>39</v>
      </c>
      <c r="Q7" s="116"/>
      <c r="R7" s="117"/>
      <c r="S7" s="116"/>
      <c r="T7" s="117"/>
      <c r="U7" s="113"/>
      <c r="V7" s="105"/>
    </row>
    <row r="8" spans="2:22" ht="14.4" customHeight="1" x14ac:dyDescent="0.3">
      <c r="B8" s="64"/>
      <c r="C8" s="64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95" t="s">
        <v>43</v>
      </c>
      <c r="J8" s="95" t="s">
        <v>7</v>
      </c>
      <c r="K8" s="95" t="s">
        <v>153</v>
      </c>
      <c r="L8" s="120" t="s">
        <v>155</v>
      </c>
      <c r="M8"/>
      <c r="O8" s="106"/>
      <c r="P8" s="118"/>
      <c r="Q8" s="9" t="s">
        <v>7</v>
      </c>
      <c r="R8" s="10" t="s">
        <v>2</v>
      </c>
      <c r="S8" s="9" t="s">
        <v>7</v>
      </c>
      <c r="T8" s="10" t="s">
        <v>2</v>
      </c>
      <c r="U8" s="95" t="s">
        <v>8</v>
      </c>
      <c r="V8" s="120" t="s">
        <v>60</v>
      </c>
    </row>
    <row r="9" spans="2:22" ht="14.4" customHeight="1" thickBot="1" x14ac:dyDescent="0.35">
      <c r="B9" s="64"/>
      <c r="C9" s="65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96"/>
      <c r="J9" s="96" t="s">
        <v>9</v>
      </c>
      <c r="K9" s="96"/>
      <c r="L9" s="121"/>
      <c r="M9"/>
      <c r="O9" s="107"/>
      <c r="P9" s="119"/>
      <c r="Q9" s="12" t="s">
        <v>9</v>
      </c>
      <c r="R9" s="13" t="s">
        <v>10</v>
      </c>
      <c r="S9" s="12" t="s">
        <v>9</v>
      </c>
      <c r="T9" s="13" t="s">
        <v>10</v>
      </c>
      <c r="U9" s="96"/>
      <c r="V9" s="121"/>
    </row>
    <row r="10" spans="2:22" ht="14.4" customHeight="1" thickBot="1" x14ac:dyDescent="0.35">
      <c r="B10" s="20">
        <v>1</v>
      </c>
      <c r="C10" s="21" t="s">
        <v>18</v>
      </c>
      <c r="D10" s="22">
        <v>1064</v>
      </c>
      <c r="E10" s="23">
        <v>0.16291532690246516</v>
      </c>
      <c r="F10" s="22">
        <v>568</v>
      </c>
      <c r="G10" s="23">
        <v>9.5832630335751651E-2</v>
      </c>
      <c r="H10" s="24">
        <v>0.87323943661971826</v>
      </c>
      <c r="I10" s="36">
        <v>4</v>
      </c>
      <c r="J10" s="22">
        <v>985</v>
      </c>
      <c r="K10" s="24">
        <v>8.020304568527914E-2</v>
      </c>
      <c r="L10" s="36">
        <v>0</v>
      </c>
      <c r="M10"/>
      <c r="O10" s="20">
        <v>1</v>
      </c>
      <c r="P10" s="21" t="s">
        <v>18</v>
      </c>
      <c r="Q10" s="22">
        <v>9571</v>
      </c>
      <c r="R10" s="23">
        <v>0.17184666487117337</v>
      </c>
      <c r="S10" s="22">
        <v>5675</v>
      </c>
      <c r="T10" s="23">
        <v>0.10513932117978361</v>
      </c>
      <c r="U10" s="24">
        <v>0.68651982378854615</v>
      </c>
      <c r="V10" s="36">
        <v>3</v>
      </c>
    </row>
    <row r="11" spans="2:22" ht="14.4" customHeight="1" thickBot="1" x14ac:dyDescent="0.35">
      <c r="B11" s="20">
        <v>2</v>
      </c>
      <c r="C11" s="21" t="s">
        <v>23</v>
      </c>
      <c r="D11" s="22">
        <v>981</v>
      </c>
      <c r="E11" s="23">
        <v>0.15020670647680295</v>
      </c>
      <c r="F11" s="22">
        <v>983</v>
      </c>
      <c r="G11" s="23">
        <v>0.16585118947190822</v>
      </c>
      <c r="H11" s="24">
        <v>-2.0345879959308144E-3</v>
      </c>
      <c r="I11" s="36">
        <v>-1</v>
      </c>
      <c r="J11" s="22">
        <v>853</v>
      </c>
      <c r="K11" s="24">
        <v>0.15005861664712783</v>
      </c>
      <c r="L11" s="36">
        <v>1</v>
      </c>
      <c r="M11"/>
      <c r="O11" s="20">
        <v>2</v>
      </c>
      <c r="P11" s="21" t="s">
        <v>20</v>
      </c>
      <c r="Q11" s="22">
        <v>8870</v>
      </c>
      <c r="R11" s="23">
        <v>0.15926025675554359</v>
      </c>
      <c r="S11" s="22">
        <v>7820</v>
      </c>
      <c r="T11" s="23">
        <v>0.1448792055728472</v>
      </c>
      <c r="U11" s="24">
        <v>0.13427109974424556</v>
      </c>
      <c r="V11" s="36">
        <v>0</v>
      </c>
    </row>
    <row r="12" spans="2:22" ht="14.4" customHeight="1" thickBot="1" x14ac:dyDescent="0.35">
      <c r="B12" s="15">
        <v>3</v>
      </c>
      <c r="C12" s="16" t="s">
        <v>20</v>
      </c>
      <c r="D12" s="17">
        <v>950</v>
      </c>
      <c r="E12" s="18">
        <v>0.14546011330577246</v>
      </c>
      <c r="F12" s="17">
        <v>954</v>
      </c>
      <c r="G12" s="18">
        <v>0.16095832630335752</v>
      </c>
      <c r="H12" s="19">
        <v>-4.1928721174003813E-3</v>
      </c>
      <c r="I12" s="35">
        <v>-1</v>
      </c>
      <c r="J12" s="17">
        <v>878</v>
      </c>
      <c r="K12" s="19">
        <v>8.2004555808655955E-2</v>
      </c>
      <c r="L12" s="35">
        <v>-1</v>
      </c>
      <c r="M12"/>
      <c r="O12" s="15">
        <v>3</v>
      </c>
      <c r="P12" s="16" t="s">
        <v>23</v>
      </c>
      <c r="Q12" s="17">
        <v>8373</v>
      </c>
      <c r="R12" s="18">
        <v>0.15033665499596013</v>
      </c>
      <c r="S12" s="17">
        <v>11080</v>
      </c>
      <c r="T12" s="18">
        <v>0.20527641914925152</v>
      </c>
      <c r="U12" s="19">
        <v>-0.2443140794223827</v>
      </c>
      <c r="V12" s="35">
        <v>-2</v>
      </c>
    </row>
    <row r="13" spans="2:22" ht="14.4" customHeight="1" thickBot="1" x14ac:dyDescent="0.35">
      <c r="B13" s="20">
        <v>4</v>
      </c>
      <c r="C13" s="21" t="s">
        <v>25</v>
      </c>
      <c r="D13" s="22">
        <v>659</v>
      </c>
      <c r="E13" s="23">
        <v>0.10090338386158322</v>
      </c>
      <c r="F13" s="22">
        <v>794</v>
      </c>
      <c r="G13" s="23">
        <v>0.13396321916652607</v>
      </c>
      <c r="H13" s="24">
        <v>-0.17002518891687657</v>
      </c>
      <c r="I13" s="36">
        <v>-1</v>
      </c>
      <c r="J13" s="22">
        <v>562</v>
      </c>
      <c r="K13" s="24">
        <v>0.17259786476868322</v>
      </c>
      <c r="L13" s="36">
        <v>1</v>
      </c>
      <c r="M13"/>
      <c r="O13" s="20">
        <v>4</v>
      </c>
      <c r="P13" s="21" t="s">
        <v>17</v>
      </c>
      <c r="Q13" s="22">
        <v>6031</v>
      </c>
      <c r="R13" s="23">
        <v>0.10828620163389892</v>
      </c>
      <c r="S13" s="22">
        <v>4904</v>
      </c>
      <c r="T13" s="23">
        <v>9.0855194901437675E-2</v>
      </c>
      <c r="U13" s="24">
        <v>0.22981239804241427</v>
      </c>
      <c r="V13" s="36">
        <v>2</v>
      </c>
    </row>
    <row r="14" spans="2:22" ht="14.4" customHeight="1" thickBot="1" x14ac:dyDescent="0.35">
      <c r="B14" s="15">
        <v>5</v>
      </c>
      <c r="C14" s="16" t="s">
        <v>30</v>
      </c>
      <c r="D14" s="17">
        <v>646</v>
      </c>
      <c r="E14" s="18">
        <v>9.8912877047925285E-2</v>
      </c>
      <c r="F14" s="17">
        <v>668</v>
      </c>
      <c r="G14" s="18">
        <v>0.1127045722962713</v>
      </c>
      <c r="H14" s="19">
        <v>-3.2934131736526928E-2</v>
      </c>
      <c r="I14" s="35">
        <v>-1</v>
      </c>
      <c r="J14" s="17">
        <v>522</v>
      </c>
      <c r="K14" s="19">
        <v>0.23754789272030652</v>
      </c>
      <c r="L14" s="35">
        <v>1</v>
      </c>
      <c r="M14"/>
      <c r="O14" s="15">
        <v>5</v>
      </c>
      <c r="P14" s="16" t="s">
        <v>25</v>
      </c>
      <c r="Q14" s="17">
        <v>5611</v>
      </c>
      <c r="R14" s="18">
        <v>0.10074512972439177</v>
      </c>
      <c r="S14" s="17">
        <v>6176</v>
      </c>
      <c r="T14" s="18">
        <v>0.11442122424781384</v>
      </c>
      <c r="U14" s="19">
        <v>-9.148316062176165E-2</v>
      </c>
      <c r="V14" s="35">
        <v>-2</v>
      </c>
    </row>
    <row r="15" spans="2:22" ht="14.4" customHeight="1" thickBot="1" x14ac:dyDescent="0.35">
      <c r="B15" s="20">
        <v>6</v>
      </c>
      <c r="C15" s="21" t="s">
        <v>17</v>
      </c>
      <c r="D15" s="22">
        <v>613</v>
      </c>
      <c r="E15" s="23">
        <v>9.3860052059408977E-2</v>
      </c>
      <c r="F15" s="22">
        <v>523</v>
      </c>
      <c r="G15" s="23">
        <v>8.8240256453517796E-2</v>
      </c>
      <c r="H15" s="24">
        <v>0.17208413001912048</v>
      </c>
      <c r="I15" s="36">
        <v>0</v>
      </c>
      <c r="J15" s="22">
        <v>648</v>
      </c>
      <c r="K15" s="24">
        <v>-5.4012345679012363E-2</v>
      </c>
      <c r="L15" s="36">
        <v>-2</v>
      </c>
      <c r="M15"/>
      <c r="O15" s="20">
        <v>6</v>
      </c>
      <c r="P15" s="21" t="s">
        <v>30</v>
      </c>
      <c r="Q15" s="22">
        <v>4503</v>
      </c>
      <c r="R15" s="23">
        <v>8.085106382978724E-2</v>
      </c>
      <c r="S15" s="22">
        <v>4936</v>
      </c>
      <c r="T15" s="23">
        <v>9.1448050985623239E-2</v>
      </c>
      <c r="U15" s="24">
        <v>-8.7722852512155614E-2</v>
      </c>
      <c r="V15" s="36">
        <v>-1</v>
      </c>
    </row>
    <row r="16" spans="2:22" ht="14.4" customHeight="1" thickBot="1" x14ac:dyDescent="0.35">
      <c r="B16" s="15">
        <v>7</v>
      </c>
      <c r="C16" s="16" t="s">
        <v>27</v>
      </c>
      <c r="D16" s="17">
        <v>362</v>
      </c>
      <c r="E16" s="18">
        <v>5.5427958964936457E-2</v>
      </c>
      <c r="F16" s="17">
        <v>193</v>
      </c>
      <c r="G16" s="18">
        <v>3.2562847983802934E-2</v>
      </c>
      <c r="H16" s="19">
        <v>0.87564766839378239</v>
      </c>
      <c r="I16" s="35">
        <v>3</v>
      </c>
      <c r="J16" s="17">
        <v>177</v>
      </c>
      <c r="K16" s="19">
        <v>1.0451977401129944</v>
      </c>
      <c r="L16" s="35">
        <v>3</v>
      </c>
      <c r="M16"/>
      <c r="O16" s="15">
        <v>7</v>
      </c>
      <c r="P16" s="16" t="s">
        <v>44</v>
      </c>
      <c r="Q16" s="17">
        <v>3198</v>
      </c>
      <c r="R16" s="18">
        <v>5.7419876110961485E-2</v>
      </c>
      <c r="S16" s="17">
        <v>4358</v>
      </c>
      <c r="T16" s="18">
        <v>8.0739587965021495E-2</v>
      </c>
      <c r="U16" s="19">
        <v>-0.26617714547957783</v>
      </c>
      <c r="V16" s="35">
        <v>0</v>
      </c>
    </row>
    <row r="17" spans="2:22" ht="14.4" customHeight="1" thickBot="1" x14ac:dyDescent="0.35">
      <c r="B17" s="20">
        <v>8</v>
      </c>
      <c r="C17" s="21" t="s">
        <v>44</v>
      </c>
      <c r="D17" s="22">
        <v>315</v>
      </c>
      <c r="E17" s="23">
        <v>4.8231511254019289E-2</v>
      </c>
      <c r="F17" s="22">
        <v>379</v>
      </c>
      <c r="G17" s="23">
        <v>6.3944660030369499E-2</v>
      </c>
      <c r="H17" s="24">
        <v>-0.16886543535620058</v>
      </c>
      <c r="I17" s="36">
        <v>-1</v>
      </c>
      <c r="J17" s="22">
        <v>285</v>
      </c>
      <c r="K17" s="24">
        <v>0.10526315789473695</v>
      </c>
      <c r="L17" s="36">
        <v>-1</v>
      </c>
      <c r="M17"/>
      <c r="O17" s="20">
        <v>8</v>
      </c>
      <c r="P17" s="21" t="s">
        <v>19</v>
      </c>
      <c r="Q17" s="22">
        <v>2560</v>
      </c>
      <c r="R17" s="23">
        <v>4.5964628781757791E-2</v>
      </c>
      <c r="S17" s="22">
        <v>2307</v>
      </c>
      <c r="T17" s="23">
        <v>4.2741218319253003E-2</v>
      </c>
      <c r="U17" s="24">
        <v>0.10966623320329427</v>
      </c>
      <c r="V17" s="36">
        <v>0</v>
      </c>
    </row>
    <row r="18" spans="2:22" ht="14.4" customHeight="1" thickBot="1" x14ac:dyDescent="0.35">
      <c r="B18" s="15">
        <v>9</v>
      </c>
      <c r="C18" s="16" t="s">
        <v>19</v>
      </c>
      <c r="D18" s="17">
        <v>291</v>
      </c>
      <c r="E18" s="18">
        <v>4.4556729444189251E-2</v>
      </c>
      <c r="F18" s="17">
        <v>239</v>
      </c>
      <c r="G18" s="18">
        <v>4.0323941285641977E-2</v>
      </c>
      <c r="H18" s="19">
        <v>0.21757322175732208</v>
      </c>
      <c r="I18" s="35">
        <v>-1</v>
      </c>
      <c r="J18" s="17">
        <v>279</v>
      </c>
      <c r="K18" s="19">
        <v>4.3010752688172005E-2</v>
      </c>
      <c r="L18" s="35">
        <v>-1</v>
      </c>
      <c r="M18"/>
      <c r="O18" s="15">
        <v>9</v>
      </c>
      <c r="P18" s="16" t="s">
        <v>26</v>
      </c>
      <c r="Q18" s="17">
        <v>1728</v>
      </c>
      <c r="R18" s="18">
        <v>3.1026124427686506E-2</v>
      </c>
      <c r="S18" s="17">
        <v>1681</v>
      </c>
      <c r="T18" s="18">
        <v>3.1143471172372907E-2</v>
      </c>
      <c r="U18" s="19">
        <v>2.7959547888161795E-2</v>
      </c>
      <c r="V18" s="35">
        <v>0</v>
      </c>
    </row>
    <row r="19" spans="2:22" ht="14.4" customHeight="1" thickBot="1" x14ac:dyDescent="0.35">
      <c r="B19" s="20">
        <v>10</v>
      </c>
      <c r="C19" s="21" t="s">
        <v>26</v>
      </c>
      <c r="D19" s="22">
        <v>216</v>
      </c>
      <c r="E19" s="23">
        <v>3.3073036288470373E-2</v>
      </c>
      <c r="F19" s="22">
        <v>207</v>
      </c>
      <c r="G19" s="23">
        <v>3.4924919858275685E-2</v>
      </c>
      <c r="H19" s="24">
        <v>4.3478260869565188E-2</v>
      </c>
      <c r="I19" s="36">
        <v>-1</v>
      </c>
      <c r="J19" s="22">
        <v>206</v>
      </c>
      <c r="K19" s="24">
        <v>4.8543689320388328E-2</v>
      </c>
      <c r="L19" s="36">
        <v>-1</v>
      </c>
      <c r="M19"/>
      <c r="O19" s="20">
        <v>10</v>
      </c>
      <c r="P19" s="21" t="s">
        <v>27</v>
      </c>
      <c r="Q19" s="22">
        <v>1695</v>
      </c>
      <c r="R19" s="23">
        <v>3.0433611634796659E-2</v>
      </c>
      <c r="S19" s="22">
        <v>1386</v>
      </c>
      <c r="T19" s="23">
        <v>2.5678079146287239E-2</v>
      </c>
      <c r="U19" s="24">
        <v>0.222943722943723</v>
      </c>
      <c r="V19" s="36">
        <v>0</v>
      </c>
    </row>
    <row r="20" spans="2:22" ht="14.4" customHeight="1" thickBot="1" x14ac:dyDescent="0.35">
      <c r="B20" s="15">
        <v>11</v>
      </c>
      <c r="C20" s="16" t="s">
        <v>50</v>
      </c>
      <c r="D20" s="17">
        <v>149</v>
      </c>
      <c r="E20" s="18">
        <v>2.281427040269484E-2</v>
      </c>
      <c r="F20" s="17">
        <v>124</v>
      </c>
      <c r="G20" s="18">
        <v>2.0921208031044372E-2</v>
      </c>
      <c r="H20" s="19">
        <v>0.20161290322580649</v>
      </c>
      <c r="I20" s="35">
        <v>0</v>
      </c>
      <c r="J20" s="17">
        <v>147</v>
      </c>
      <c r="K20" s="19">
        <v>1.3605442176870763E-2</v>
      </c>
      <c r="L20" s="35">
        <v>0</v>
      </c>
      <c r="M20"/>
      <c r="O20" s="15">
        <v>11</v>
      </c>
      <c r="P20" s="16" t="s">
        <v>50</v>
      </c>
      <c r="Q20" s="17">
        <v>1008</v>
      </c>
      <c r="R20" s="18">
        <v>1.8098572582817128E-2</v>
      </c>
      <c r="S20" s="17">
        <v>746</v>
      </c>
      <c r="T20" s="18">
        <v>1.382095746257596E-2</v>
      </c>
      <c r="U20" s="19">
        <v>0.3512064343163539</v>
      </c>
      <c r="V20" s="35">
        <v>0</v>
      </c>
    </row>
    <row r="21" spans="2:22" ht="14.4" customHeight="1" thickBot="1" x14ac:dyDescent="0.35">
      <c r="B21" s="20">
        <v>12</v>
      </c>
      <c r="C21" s="21" t="s">
        <v>130</v>
      </c>
      <c r="D21" s="22">
        <v>60</v>
      </c>
      <c r="E21" s="23">
        <v>9.1869545245751028E-3</v>
      </c>
      <c r="F21" s="22">
        <v>7</v>
      </c>
      <c r="G21" s="23">
        <v>1.1810359372363759E-3</v>
      </c>
      <c r="H21" s="24">
        <v>7.5714285714285712</v>
      </c>
      <c r="I21" s="36">
        <v>7</v>
      </c>
      <c r="J21" s="22">
        <v>33</v>
      </c>
      <c r="K21" s="24">
        <v>0.81818181818181812</v>
      </c>
      <c r="L21" s="36">
        <v>0</v>
      </c>
      <c r="M21"/>
      <c r="O21" s="20">
        <v>12</v>
      </c>
      <c r="P21" s="21" t="s">
        <v>86</v>
      </c>
      <c r="Q21" s="22">
        <v>360</v>
      </c>
      <c r="R21" s="23">
        <v>6.4637759224346891E-3</v>
      </c>
      <c r="S21" s="22">
        <v>463</v>
      </c>
      <c r="T21" s="23">
        <v>8.5778864680598789E-3</v>
      </c>
      <c r="U21" s="24">
        <v>-0.22246220302375808</v>
      </c>
      <c r="V21" s="36">
        <v>1</v>
      </c>
    </row>
    <row r="22" spans="2:22" ht="14.4" customHeight="1" thickBot="1" x14ac:dyDescent="0.35">
      <c r="B22" s="15">
        <v>13</v>
      </c>
      <c r="C22" s="16" t="s">
        <v>86</v>
      </c>
      <c r="D22" s="17">
        <v>52</v>
      </c>
      <c r="E22" s="18">
        <v>7.9620272546317566E-3</v>
      </c>
      <c r="F22" s="17">
        <v>53</v>
      </c>
      <c r="G22" s="18">
        <v>8.9421292390754175E-3</v>
      </c>
      <c r="H22" s="19">
        <v>-1.8867924528301883E-2</v>
      </c>
      <c r="I22" s="35">
        <v>-1</v>
      </c>
      <c r="J22" s="17">
        <v>24</v>
      </c>
      <c r="K22" s="19">
        <v>1.1666666666666665</v>
      </c>
      <c r="L22" s="35">
        <v>0</v>
      </c>
      <c r="M22"/>
      <c r="O22" s="15">
        <v>13</v>
      </c>
      <c r="P22" s="16" t="s">
        <v>130</v>
      </c>
      <c r="Q22" s="17">
        <v>263</v>
      </c>
      <c r="R22" s="18">
        <v>4.7221474100008981E-3</v>
      </c>
      <c r="S22" s="17">
        <v>62</v>
      </c>
      <c r="T22" s="18">
        <v>1.1486586631095301E-3</v>
      </c>
      <c r="U22" s="19">
        <v>3.241935483870968</v>
      </c>
      <c r="V22" s="35">
        <v>8</v>
      </c>
    </row>
    <row r="23" spans="2:22" ht="14.4" customHeight="1" thickBot="1" x14ac:dyDescent="0.35">
      <c r="B23" s="20">
        <v>14</v>
      </c>
      <c r="C23" s="21" t="s">
        <v>16</v>
      </c>
      <c r="D23" s="22">
        <v>33</v>
      </c>
      <c r="E23" s="23">
        <v>5.052824988516307E-3</v>
      </c>
      <c r="F23" s="22">
        <v>53</v>
      </c>
      <c r="G23" s="23">
        <v>8.9421292390754175E-3</v>
      </c>
      <c r="H23" s="24">
        <v>-0.37735849056603776</v>
      </c>
      <c r="I23" s="36">
        <v>-2</v>
      </c>
      <c r="J23" s="22">
        <v>11</v>
      </c>
      <c r="K23" s="24">
        <v>2</v>
      </c>
      <c r="L23" s="36">
        <v>0</v>
      </c>
      <c r="M23"/>
      <c r="O23" s="20">
        <v>14</v>
      </c>
      <c r="P23" s="21" t="s">
        <v>16</v>
      </c>
      <c r="Q23" s="22">
        <v>220</v>
      </c>
      <c r="R23" s="23">
        <v>3.9500852859323098E-3</v>
      </c>
      <c r="S23" s="22">
        <v>332</v>
      </c>
      <c r="T23" s="23">
        <v>6.1508818734252258E-3</v>
      </c>
      <c r="U23" s="24">
        <v>-0.33734939759036142</v>
      </c>
      <c r="V23" s="36">
        <v>0</v>
      </c>
    </row>
    <row r="24" spans="2:22" ht="14.4" customHeight="1" thickBot="1" x14ac:dyDescent="0.35">
      <c r="B24" s="15">
        <v>15</v>
      </c>
      <c r="C24" s="16" t="s">
        <v>24</v>
      </c>
      <c r="D24" s="17">
        <v>17</v>
      </c>
      <c r="E24" s="18">
        <v>2.6029704486296126E-3</v>
      </c>
      <c r="F24" s="17">
        <v>46</v>
      </c>
      <c r="G24" s="18">
        <v>7.7610933018390418E-3</v>
      </c>
      <c r="H24" s="19">
        <v>-0.63043478260869568</v>
      </c>
      <c r="I24" s="35">
        <v>-1</v>
      </c>
      <c r="J24" s="17">
        <v>11</v>
      </c>
      <c r="K24" s="19">
        <v>0.54545454545454541</v>
      </c>
      <c r="L24" s="35">
        <v>-1</v>
      </c>
      <c r="M24"/>
      <c r="O24" s="15">
        <v>15</v>
      </c>
      <c r="P24" s="16" t="s">
        <v>107</v>
      </c>
      <c r="Q24" s="17">
        <v>170</v>
      </c>
      <c r="R24" s="18">
        <v>3.0523386300386032E-3</v>
      </c>
      <c r="S24" s="17">
        <v>162</v>
      </c>
      <c r="T24" s="18">
        <v>3.0013339261894174E-3</v>
      </c>
      <c r="U24" s="19">
        <v>4.9382716049382713E-2</v>
      </c>
      <c r="V24" s="35">
        <v>0</v>
      </c>
    </row>
    <row r="25" spans="2:22" ht="15" thickBot="1" x14ac:dyDescent="0.35">
      <c r="B25" s="110" t="s">
        <v>40</v>
      </c>
      <c r="C25" s="111"/>
      <c r="D25" s="25">
        <f>SUM(D11:D24)</f>
        <v>5344</v>
      </c>
      <c r="E25" s="26">
        <f>D25/D27</f>
        <v>0.81825141632215592</v>
      </c>
      <c r="F25" s="25">
        <f>SUM(F11:F24)</f>
        <v>5223</v>
      </c>
      <c r="G25" s="26">
        <f>F25/F27</f>
        <v>0.88122152859794167</v>
      </c>
      <c r="H25" s="27">
        <f>D25/F25-1</f>
        <v>2.3166762397089702E-2</v>
      </c>
      <c r="I25" s="37"/>
      <c r="J25" s="25">
        <f>SUM(J11:J24)</f>
        <v>4636</v>
      </c>
      <c r="K25" s="26">
        <f>E25/J25-1</f>
        <v>-0.99982350055730751</v>
      </c>
      <c r="L25" s="25"/>
      <c r="M25"/>
      <c r="O25" s="110" t="s">
        <v>40</v>
      </c>
      <c r="P25" s="111"/>
      <c r="Q25" s="25">
        <f>SUM(Q11:Q24)</f>
        <v>44590</v>
      </c>
      <c r="R25" s="26">
        <f>Q25/Q27</f>
        <v>0.80061046772600775</v>
      </c>
      <c r="S25" s="25">
        <f>SUM(S11:S24)</f>
        <v>46413</v>
      </c>
      <c r="T25" s="26">
        <f>S25/S27</f>
        <v>0.85988216985326815</v>
      </c>
      <c r="U25" s="27">
        <f>Q25/S25-1</f>
        <v>-3.9277788550621584E-2</v>
      </c>
      <c r="V25" s="37"/>
    </row>
    <row r="26" spans="2:22" ht="15" thickBot="1" x14ac:dyDescent="0.35">
      <c r="B26" s="110" t="s">
        <v>11</v>
      </c>
      <c r="C26" s="111"/>
      <c r="D26" s="25">
        <f>D27-SUM(D11:D24)</f>
        <v>1187</v>
      </c>
      <c r="E26" s="26">
        <f>D26/D27</f>
        <v>0.18174858367784413</v>
      </c>
      <c r="F26" s="25">
        <f>F27-SUM(F11:F24)</f>
        <v>704</v>
      </c>
      <c r="G26" s="26">
        <f>F26/F27</f>
        <v>0.11877847140205838</v>
      </c>
      <c r="H26" s="27">
        <f>D26/F26-1</f>
        <v>0.68607954545454541</v>
      </c>
      <c r="I26" s="37"/>
      <c r="J26" s="25">
        <f>J27-SUM(J11:J24)</f>
        <v>1069</v>
      </c>
      <c r="K26" s="26">
        <f>E26/J26-1</f>
        <v>-0.99982998261582989</v>
      </c>
      <c r="L26" s="25"/>
      <c r="M26"/>
      <c r="O26" s="110" t="s">
        <v>11</v>
      </c>
      <c r="P26" s="111"/>
      <c r="Q26" s="25">
        <f>Q27-SUM(Q11:Q24)</f>
        <v>11105</v>
      </c>
      <c r="R26" s="26">
        <f>Q26/Q27</f>
        <v>0.19938953227399228</v>
      </c>
      <c r="S26" s="25">
        <f>S27-SUM(S11:S24)</f>
        <v>7563</v>
      </c>
      <c r="T26" s="26">
        <f>S26/S27</f>
        <v>0.14011783014673188</v>
      </c>
      <c r="U26" s="27">
        <f>Q26/S26-1</f>
        <v>0.46833267222001851</v>
      </c>
      <c r="V26" s="38"/>
    </row>
    <row r="27" spans="2:22" ht="15" thickBot="1" x14ac:dyDescent="0.35">
      <c r="B27" s="93" t="s">
        <v>33</v>
      </c>
      <c r="C27" s="94"/>
      <c r="D27" s="28">
        <v>6531</v>
      </c>
      <c r="E27" s="29">
        <v>1</v>
      </c>
      <c r="F27" s="28">
        <v>5927</v>
      </c>
      <c r="G27" s="29">
        <v>1</v>
      </c>
      <c r="H27" s="30">
        <v>0.10190652944153866</v>
      </c>
      <c r="I27" s="39"/>
      <c r="J27" s="28">
        <v>5705</v>
      </c>
      <c r="K27" s="30">
        <v>0.14478527607361968</v>
      </c>
      <c r="L27" s="28"/>
      <c r="M27"/>
      <c r="N27" s="31"/>
      <c r="O27" s="93" t="s">
        <v>33</v>
      </c>
      <c r="P27" s="94"/>
      <c r="Q27" s="28">
        <v>55695</v>
      </c>
      <c r="R27" s="29">
        <v>1</v>
      </c>
      <c r="S27" s="28">
        <v>53976</v>
      </c>
      <c r="T27" s="29">
        <v>1</v>
      </c>
      <c r="U27" s="30">
        <v>3.1847487772343364E-2</v>
      </c>
      <c r="V27" s="39"/>
    </row>
    <row r="28" spans="2:22" ht="15" thickBot="1" x14ac:dyDescent="0.35">
      <c r="B28" s="32" t="s">
        <v>64</v>
      </c>
      <c r="M28"/>
      <c r="O28" s="32" t="s">
        <v>64</v>
      </c>
    </row>
    <row r="29" spans="2:22" ht="14.4" x14ac:dyDescent="0.3">
      <c r="B29" s="33" t="s">
        <v>63</v>
      </c>
      <c r="M29"/>
      <c r="O29" s="33" t="s">
        <v>63</v>
      </c>
    </row>
    <row r="30" spans="2:22" x14ac:dyDescent="0.25">
      <c r="B30" s="58"/>
    </row>
    <row r="31" spans="2:22" x14ac:dyDescent="0.25">
      <c r="B31" s="59"/>
    </row>
    <row r="32" spans="2:22" ht="15" customHeight="1" x14ac:dyDescent="0.25">
      <c r="B32" s="97" t="s">
        <v>158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34"/>
      <c r="O32" s="97" t="s">
        <v>118</v>
      </c>
      <c r="P32" s="97"/>
      <c r="Q32" s="97"/>
      <c r="R32" s="97"/>
      <c r="S32" s="97"/>
      <c r="T32" s="97"/>
      <c r="U32" s="97"/>
      <c r="V32" s="97"/>
    </row>
    <row r="33" spans="2:22" ht="15" customHeight="1" thickBot="1" x14ac:dyDescent="0.3">
      <c r="B33" s="92" t="s">
        <v>159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34"/>
      <c r="O33" s="92" t="s">
        <v>127</v>
      </c>
      <c r="P33" s="92"/>
      <c r="Q33" s="92"/>
      <c r="R33" s="92"/>
      <c r="S33" s="92"/>
      <c r="T33" s="92"/>
      <c r="U33" s="92"/>
      <c r="V33" s="92"/>
    </row>
    <row r="34" spans="2:22" x14ac:dyDescent="0.25">
      <c r="B34" s="108" t="s">
        <v>0</v>
      </c>
      <c r="C34" s="122" t="s">
        <v>39</v>
      </c>
      <c r="D34" s="98" t="s">
        <v>150</v>
      </c>
      <c r="E34" s="99"/>
      <c r="F34" s="99"/>
      <c r="G34" s="99"/>
      <c r="H34" s="99"/>
      <c r="I34" s="100"/>
      <c r="J34" s="98" t="s">
        <v>137</v>
      </c>
      <c r="K34" s="99"/>
      <c r="L34" s="100"/>
      <c r="O34" s="108" t="s">
        <v>0</v>
      </c>
      <c r="P34" s="122" t="s">
        <v>39</v>
      </c>
      <c r="Q34" s="98" t="s">
        <v>156</v>
      </c>
      <c r="R34" s="99"/>
      <c r="S34" s="99"/>
      <c r="T34" s="99"/>
      <c r="U34" s="99"/>
      <c r="V34" s="100"/>
    </row>
    <row r="35" spans="2:22" ht="15" customHeight="1" thickBot="1" x14ac:dyDescent="0.3">
      <c r="B35" s="109"/>
      <c r="C35" s="123"/>
      <c r="D35" s="101" t="s">
        <v>151</v>
      </c>
      <c r="E35" s="102"/>
      <c r="F35" s="102"/>
      <c r="G35" s="102"/>
      <c r="H35" s="102"/>
      <c r="I35" s="103"/>
      <c r="J35" s="101" t="s">
        <v>138</v>
      </c>
      <c r="K35" s="102"/>
      <c r="L35" s="103"/>
      <c r="O35" s="109"/>
      <c r="P35" s="123"/>
      <c r="Q35" s="101" t="s">
        <v>157</v>
      </c>
      <c r="R35" s="102"/>
      <c r="S35" s="102"/>
      <c r="T35" s="102"/>
      <c r="U35" s="102"/>
      <c r="V35" s="103"/>
    </row>
    <row r="36" spans="2:22" ht="15" customHeight="1" x14ac:dyDescent="0.25">
      <c r="B36" s="109"/>
      <c r="C36" s="123"/>
      <c r="D36" s="114">
        <v>2025</v>
      </c>
      <c r="E36" s="115"/>
      <c r="F36" s="114">
        <v>2024</v>
      </c>
      <c r="G36" s="115"/>
      <c r="H36" s="112" t="s">
        <v>4</v>
      </c>
      <c r="I36" s="112" t="s">
        <v>42</v>
      </c>
      <c r="J36" s="112">
        <v>2025</v>
      </c>
      <c r="K36" s="112" t="s">
        <v>152</v>
      </c>
      <c r="L36" s="104" t="s">
        <v>154</v>
      </c>
      <c r="O36" s="109"/>
      <c r="P36" s="123"/>
      <c r="Q36" s="114">
        <v>2024</v>
      </c>
      <c r="R36" s="115"/>
      <c r="S36" s="114">
        <v>2023</v>
      </c>
      <c r="T36" s="115"/>
      <c r="U36" s="112" t="s">
        <v>4</v>
      </c>
      <c r="V36" s="104" t="s">
        <v>59</v>
      </c>
    </row>
    <row r="37" spans="2:22" ht="14.4" customHeight="1" thickBot="1" x14ac:dyDescent="0.3">
      <c r="B37" s="106" t="s">
        <v>5</v>
      </c>
      <c r="C37" s="118" t="s">
        <v>39</v>
      </c>
      <c r="D37" s="116"/>
      <c r="E37" s="117"/>
      <c r="F37" s="116"/>
      <c r="G37" s="117"/>
      <c r="H37" s="113"/>
      <c r="I37" s="113"/>
      <c r="J37" s="113"/>
      <c r="K37" s="113"/>
      <c r="L37" s="105"/>
      <c r="O37" s="106" t="s">
        <v>5</v>
      </c>
      <c r="P37" s="118" t="s">
        <v>39</v>
      </c>
      <c r="Q37" s="116"/>
      <c r="R37" s="117"/>
      <c r="S37" s="116"/>
      <c r="T37" s="117"/>
      <c r="U37" s="113"/>
      <c r="V37" s="105"/>
    </row>
    <row r="38" spans="2:22" ht="15" customHeight="1" x14ac:dyDescent="0.25">
      <c r="B38" s="106"/>
      <c r="C38" s="118"/>
      <c r="D38" s="9" t="s">
        <v>7</v>
      </c>
      <c r="E38" s="10" t="s">
        <v>2</v>
      </c>
      <c r="F38" s="9" t="s">
        <v>7</v>
      </c>
      <c r="G38" s="10" t="s">
        <v>2</v>
      </c>
      <c r="H38" s="95" t="s">
        <v>8</v>
      </c>
      <c r="I38" s="95" t="s">
        <v>43</v>
      </c>
      <c r="J38" s="95" t="s">
        <v>7</v>
      </c>
      <c r="K38" s="95" t="s">
        <v>153</v>
      </c>
      <c r="L38" s="120" t="s">
        <v>155</v>
      </c>
      <c r="O38" s="106"/>
      <c r="P38" s="118"/>
      <c r="Q38" s="9" t="s">
        <v>7</v>
      </c>
      <c r="R38" s="10" t="s">
        <v>2</v>
      </c>
      <c r="S38" s="9" t="s">
        <v>7</v>
      </c>
      <c r="T38" s="10" t="s">
        <v>2</v>
      </c>
      <c r="U38" s="95" t="s">
        <v>8</v>
      </c>
      <c r="V38" s="120" t="s">
        <v>60</v>
      </c>
    </row>
    <row r="39" spans="2:22" ht="14.25" customHeight="1" thickBot="1" x14ac:dyDescent="0.3">
      <c r="B39" s="107"/>
      <c r="C39" s="119"/>
      <c r="D39" s="12" t="s">
        <v>9</v>
      </c>
      <c r="E39" s="13" t="s">
        <v>10</v>
      </c>
      <c r="F39" s="12" t="s">
        <v>9</v>
      </c>
      <c r="G39" s="13" t="s">
        <v>10</v>
      </c>
      <c r="H39" s="96"/>
      <c r="I39" s="96"/>
      <c r="J39" s="96" t="s">
        <v>9</v>
      </c>
      <c r="K39" s="96"/>
      <c r="L39" s="121"/>
      <c r="O39" s="107"/>
      <c r="P39" s="119"/>
      <c r="Q39" s="12" t="s">
        <v>9</v>
      </c>
      <c r="R39" s="13" t="s">
        <v>10</v>
      </c>
      <c r="S39" s="12" t="s">
        <v>9</v>
      </c>
      <c r="T39" s="13" t="s">
        <v>10</v>
      </c>
      <c r="U39" s="96"/>
      <c r="V39" s="121"/>
    </row>
    <row r="40" spans="2:22" ht="14.4" thickBot="1" x14ac:dyDescent="0.3">
      <c r="B40" s="15">
        <v>1</v>
      </c>
      <c r="C40" s="16" t="s">
        <v>51</v>
      </c>
      <c r="D40" s="17">
        <v>677</v>
      </c>
      <c r="E40" s="18">
        <v>0.10365947021895575</v>
      </c>
      <c r="F40" s="17">
        <v>687</v>
      </c>
      <c r="G40" s="18">
        <v>0.11591024126877003</v>
      </c>
      <c r="H40" s="19">
        <v>-1.4556040756914079E-2</v>
      </c>
      <c r="I40" s="35">
        <v>0</v>
      </c>
      <c r="J40" s="17">
        <v>636</v>
      </c>
      <c r="K40" s="19">
        <v>6.4465408805031377E-2</v>
      </c>
      <c r="L40" s="35">
        <v>0</v>
      </c>
      <c r="O40" s="15">
        <v>1</v>
      </c>
      <c r="P40" s="16" t="s">
        <v>51</v>
      </c>
      <c r="Q40" s="17">
        <v>5758</v>
      </c>
      <c r="R40" s="18">
        <v>0.10338450489271928</v>
      </c>
      <c r="S40" s="17">
        <v>7807</v>
      </c>
      <c r="T40" s="18">
        <v>0.14463835778864681</v>
      </c>
      <c r="U40" s="19">
        <v>-0.26245676956577435</v>
      </c>
      <c r="V40" s="35">
        <v>0</v>
      </c>
    </row>
    <row r="41" spans="2:22" ht="14.4" thickBot="1" x14ac:dyDescent="0.3">
      <c r="B41" s="20">
        <v>2</v>
      </c>
      <c r="C41" s="21" t="s">
        <v>56</v>
      </c>
      <c r="D41" s="22">
        <v>506</v>
      </c>
      <c r="E41" s="23">
        <v>7.7476649823916707E-2</v>
      </c>
      <c r="F41" s="22">
        <v>561</v>
      </c>
      <c r="G41" s="23">
        <v>9.4651594398515268E-2</v>
      </c>
      <c r="H41" s="24">
        <v>-9.8039215686274495E-2</v>
      </c>
      <c r="I41" s="36">
        <v>1</v>
      </c>
      <c r="J41" s="22">
        <v>397</v>
      </c>
      <c r="K41" s="24">
        <v>0.27455919395465989</v>
      </c>
      <c r="L41" s="36">
        <v>2</v>
      </c>
      <c r="O41" s="20">
        <v>2</v>
      </c>
      <c r="P41" s="21" t="s">
        <v>88</v>
      </c>
      <c r="Q41" s="22">
        <v>4010</v>
      </c>
      <c r="R41" s="23">
        <v>7.1999281802675286E-2</v>
      </c>
      <c r="S41" s="22">
        <v>4440</v>
      </c>
      <c r="T41" s="23">
        <v>8.2258781680747003E-2</v>
      </c>
      <c r="U41" s="24">
        <v>-9.6846846846846857E-2</v>
      </c>
      <c r="V41" s="36">
        <v>0</v>
      </c>
    </row>
    <row r="42" spans="2:22" ht="14.4" thickBot="1" x14ac:dyDescent="0.3">
      <c r="B42" s="15">
        <v>3</v>
      </c>
      <c r="C42" s="16" t="s">
        <v>88</v>
      </c>
      <c r="D42" s="17">
        <v>504</v>
      </c>
      <c r="E42" s="18">
        <v>7.7170418006430874E-2</v>
      </c>
      <c r="F42" s="17">
        <v>617</v>
      </c>
      <c r="G42" s="18">
        <v>0.10409988189640627</v>
      </c>
      <c r="H42" s="19">
        <v>-0.18314424635332249</v>
      </c>
      <c r="I42" s="35">
        <v>-1</v>
      </c>
      <c r="J42" s="17">
        <v>407</v>
      </c>
      <c r="K42" s="19">
        <v>0.23832923832923836</v>
      </c>
      <c r="L42" s="35">
        <v>0</v>
      </c>
      <c r="O42" s="15">
        <v>3</v>
      </c>
      <c r="P42" s="16" t="s">
        <v>62</v>
      </c>
      <c r="Q42" s="17">
        <v>3721</v>
      </c>
      <c r="R42" s="18">
        <v>6.6810306131609654E-2</v>
      </c>
      <c r="S42" s="17">
        <v>3077</v>
      </c>
      <c r="T42" s="18">
        <v>5.7006817844968131E-2</v>
      </c>
      <c r="U42" s="19">
        <v>0.20929476763080923</v>
      </c>
      <c r="V42" s="35">
        <v>2</v>
      </c>
    </row>
    <row r="43" spans="2:22" ht="14.4" thickBot="1" x14ac:dyDescent="0.3">
      <c r="B43" s="20">
        <v>4</v>
      </c>
      <c r="C43" s="21" t="s">
        <v>106</v>
      </c>
      <c r="D43" s="22">
        <v>441</v>
      </c>
      <c r="E43" s="23">
        <v>6.7524115755627015E-2</v>
      </c>
      <c r="F43" s="22">
        <v>107</v>
      </c>
      <c r="G43" s="23">
        <v>1.8052977897756031E-2</v>
      </c>
      <c r="H43" s="24">
        <v>3.1214953271028039</v>
      </c>
      <c r="I43" s="36">
        <v>11</v>
      </c>
      <c r="J43" s="22">
        <v>321</v>
      </c>
      <c r="K43" s="24">
        <v>0.37383177570093462</v>
      </c>
      <c r="L43" s="36">
        <v>2</v>
      </c>
      <c r="O43" s="20">
        <v>4</v>
      </c>
      <c r="P43" s="21" t="s">
        <v>56</v>
      </c>
      <c r="Q43" s="22">
        <v>3433</v>
      </c>
      <c r="R43" s="23">
        <v>6.1639285393661911E-2</v>
      </c>
      <c r="S43" s="22">
        <v>4120</v>
      </c>
      <c r="T43" s="23">
        <v>7.6330220838891363E-2</v>
      </c>
      <c r="U43" s="24">
        <v>-0.16674757281553398</v>
      </c>
      <c r="V43" s="36">
        <v>0</v>
      </c>
    </row>
    <row r="44" spans="2:22" ht="14.4" thickBot="1" x14ac:dyDescent="0.3">
      <c r="B44" s="15"/>
      <c r="C44" s="16" t="s">
        <v>62</v>
      </c>
      <c r="D44" s="17">
        <v>359</v>
      </c>
      <c r="E44" s="18">
        <v>5.49686112387077E-2</v>
      </c>
      <c r="F44" s="17">
        <v>285</v>
      </c>
      <c r="G44" s="18">
        <v>4.8085034587481021E-2</v>
      </c>
      <c r="H44" s="19">
        <v>0.25964912280701746</v>
      </c>
      <c r="I44" s="35">
        <v>1</v>
      </c>
      <c r="J44" s="17">
        <v>468</v>
      </c>
      <c r="K44" s="19">
        <v>-0.23290598290598286</v>
      </c>
      <c r="L44" s="35">
        <v>-3</v>
      </c>
      <c r="O44" s="15">
        <v>5</v>
      </c>
      <c r="P44" s="16" t="s">
        <v>53</v>
      </c>
      <c r="Q44" s="17">
        <v>3244</v>
      </c>
      <c r="R44" s="18">
        <v>5.8245803034383696E-2</v>
      </c>
      <c r="S44" s="17">
        <v>3039</v>
      </c>
      <c r="T44" s="18">
        <v>5.6302801244997779E-2</v>
      </c>
      <c r="U44" s="19">
        <v>6.7456400131622241E-2</v>
      </c>
      <c r="V44" s="35">
        <v>1</v>
      </c>
    </row>
    <row r="45" spans="2:22" ht="14.4" thickBot="1" x14ac:dyDescent="0.3">
      <c r="B45" s="20">
        <v>6</v>
      </c>
      <c r="C45" s="21" t="s">
        <v>52</v>
      </c>
      <c r="D45" s="22">
        <v>315</v>
      </c>
      <c r="E45" s="23">
        <v>4.8231511254019289E-2</v>
      </c>
      <c r="F45" s="22">
        <v>379</v>
      </c>
      <c r="G45" s="23">
        <v>6.3944660030369499E-2</v>
      </c>
      <c r="H45" s="24">
        <v>-0.16886543535620058</v>
      </c>
      <c r="I45" s="36">
        <v>-1</v>
      </c>
      <c r="J45" s="22">
        <v>285</v>
      </c>
      <c r="K45" s="24">
        <v>0.10526315789473695</v>
      </c>
      <c r="L45" s="36">
        <v>1</v>
      </c>
      <c r="O45" s="20">
        <v>6</v>
      </c>
      <c r="P45" s="21" t="s">
        <v>52</v>
      </c>
      <c r="Q45" s="22">
        <v>3198</v>
      </c>
      <c r="R45" s="23">
        <v>5.7419876110961485E-2</v>
      </c>
      <c r="S45" s="22">
        <v>4358</v>
      </c>
      <c r="T45" s="23">
        <v>8.0739587965021495E-2</v>
      </c>
      <c r="U45" s="24">
        <v>-0.26617714547957783</v>
      </c>
      <c r="V45" s="36">
        <v>-3</v>
      </c>
    </row>
    <row r="46" spans="2:22" ht="14.4" thickBot="1" x14ac:dyDescent="0.3">
      <c r="B46" s="15">
        <v>7</v>
      </c>
      <c r="C46" s="16" t="s">
        <v>53</v>
      </c>
      <c r="D46" s="17">
        <v>297</v>
      </c>
      <c r="E46" s="18">
        <v>4.5475424896646764E-2</v>
      </c>
      <c r="F46" s="17">
        <v>382</v>
      </c>
      <c r="G46" s="18">
        <v>6.4450818289185086E-2</v>
      </c>
      <c r="H46" s="19">
        <v>-0.22251308900523559</v>
      </c>
      <c r="I46" s="35">
        <v>-3</v>
      </c>
      <c r="J46" s="17">
        <v>324</v>
      </c>
      <c r="K46" s="19">
        <v>-8.333333333333337E-2</v>
      </c>
      <c r="L46" s="35">
        <v>-2</v>
      </c>
      <c r="O46" s="15">
        <v>7</v>
      </c>
      <c r="P46" s="16" t="s">
        <v>90</v>
      </c>
      <c r="Q46" s="17">
        <v>3035</v>
      </c>
      <c r="R46" s="18">
        <v>5.4493222012748005E-2</v>
      </c>
      <c r="S46" s="17">
        <v>2016</v>
      </c>
      <c r="T46" s="18">
        <v>3.7349933303690526E-2</v>
      </c>
      <c r="U46" s="19">
        <v>0.5054563492063493</v>
      </c>
      <c r="V46" s="35">
        <v>0</v>
      </c>
    </row>
    <row r="47" spans="2:22" ht="14.4" thickBot="1" x14ac:dyDescent="0.3">
      <c r="B47" s="20">
        <v>8</v>
      </c>
      <c r="C47" s="21" t="s">
        <v>160</v>
      </c>
      <c r="D47" s="22">
        <v>269</v>
      </c>
      <c r="E47" s="23">
        <v>4.1188179451845046E-2</v>
      </c>
      <c r="F47" s="22">
        <v>99</v>
      </c>
      <c r="G47" s="23">
        <v>1.6703222540914459E-2</v>
      </c>
      <c r="H47" s="24">
        <v>1.7171717171717171</v>
      </c>
      <c r="I47" s="36">
        <v>11</v>
      </c>
      <c r="J47" s="22">
        <v>92</v>
      </c>
      <c r="K47" s="24">
        <v>1.9239130434782608</v>
      </c>
      <c r="L47" s="36">
        <v>11</v>
      </c>
      <c r="O47" s="20">
        <v>8</v>
      </c>
      <c r="P47" s="21" t="s">
        <v>106</v>
      </c>
      <c r="Q47" s="22">
        <v>2781</v>
      </c>
      <c r="R47" s="23">
        <v>4.9932669000807971E-2</v>
      </c>
      <c r="S47" s="22">
        <v>150</v>
      </c>
      <c r="T47" s="23">
        <v>2.7790128946198309E-3</v>
      </c>
      <c r="U47" s="24">
        <v>17.54</v>
      </c>
      <c r="V47" s="36">
        <v>32</v>
      </c>
    </row>
    <row r="48" spans="2:22" ht="14.4" thickBot="1" x14ac:dyDescent="0.3">
      <c r="B48" s="15">
        <v>9</v>
      </c>
      <c r="C48" s="16" t="s">
        <v>89</v>
      </c>
      <c r="D48" s="17">
        <v>246</v>
      </c>
      <c r="E48" s="18">
        <v>3.7666513550757924E-2</v>
      </c>
      <c r="F48" s="17">
        <v>133</v>
      </c>
      <c r="G48" s="18">
        <v>2.2439682807491142E-2</v>
      </c>
      <c r="H48" s="19">
        <v>0.84962406015037595</v>
      </c>
      <c r="I48" s="35">
        <v>2</v>
      </c>
      <c r="J48" s="17">
        <v>203</v>
      </c>
      <c r="K48" s="19">
        <v>0.21182266009852224</v>
      </c>
      <c r="L48" s="35">
        <v>1</v>
      </c>
      <c r="O48" s="15">
        <v>9</v>
      </c>
      <c r="P48" s="16" t="s">
        <v>99</v>
      </c>
      <c r="Q48" s="17">
        <v>2091</v>
      </c>
      <c r="R48" s="18">
        <v>3.7543765149474821E-2</v>
      </c>
      <c r="S48" s="17">
        <v>1538</v>
      </c>
      <c r="T48" s="18">
        <v>2.8494145546168668E-2</v>
      </c>
      <c r="U48" s="19">
        <v>0.35955786736020801</v>
      </c>
      <c r="V48" s="35">
        <v>0</v>
      </c>
    </row>
    <row r="49" spans="2:22" ht="14.4" thickBot="1" x14ac:dyDescent="0.3">
      <c r="B49" s="20">
        <v>10</v>
      </c>
      <c r="C49" s="21" t="s">
        <v>99</v>
      </c>
      <c r="D49" s="22">
        <v>226</v>
      </c>
      <c r="E49" s="23">
        <v>3.4604195375899559E-2</v>
      </c>
      <c r="F49" s="22">
        <v>284</v>
      </c>
      <c r="G49" s="23">
        <v>4.7916315167875825E-2</v>
      </c>
      <c r="H49" s="24">
        <v>-0.20422535211267601</v>
      </c>
      <c r="I49" s="36">
        <v>-3</v>
      </c>
      <c r="J49" s="22">
        <v>234</v>
      </c>
      <c r="K49" s="24">
        <v>-3.4188034188034178E-2</v>
      </c>
      <c r="L49" s="36">
        <v>-1</v>
      </c>
      <c r="O49" s="20">
        <v>10</v>
      </c>
      <c r="P49" s="21" t="s">
        <v>89</v>
      </c>
      <c r="Q49" s="22">
        <v>2053</v>
      </c>
      <c r="R49" s="23">
        <v>3.6861477690995598E-2</v>
      </c>
      <c r="S49" s="22">
        <v>1619</v>
      </c>
      <c r="T49" s="23">
        <v>2.9994812509263377E-2</v>
      </c>
      <c r="U49" s="24">
        <v>0.26806670784434838</v>
      </c>
      <c r="V49" s="36">
        <v>-2</v>
      </c>
    </row>
    <row r="50" spans="2:22" ht="14.4" thickBot="1" x14ac:dyDescent="0.3">
      <c r="B50" s="110" t="s">
        <v>54</v>
      </c>
      <c r="C50" s="111"/>
      <c r="D50" s="25">
        <f>SUM(D40:D49)</f>
        <v>3840</v>
      </c>
      <c r="E50" s="26">
        <f>D50/D52</f>
        <v>0.58796508957280658</v>
      </c>
      <c r="F50" s="25">
        <f>SUM(F40:F49)</f>
        <v>3534</v>
      </c>
      <c r="G50" s="26">
        <f>F50/F52</f>
        <v>0.59625442888476465</v>
      </c>
      <c r="H50" s="27">
        <f>D50/F50-1</f>
        <v>8.6587436332767442E-2</v>
      </c>
      <c r="I50" s="37"/>
      <c r="J50" s="25">
        <f>SUM(J40:J49)</f>
        <v>3367</v>
      </c>
      <c r="K50" s="26">
        <f>D50/J50-1</f>
        <v>0.14048114048114058</v>
      </c>
      <c r="L50" s="25"/>
      <c r="O50" s="110" t="s">
        <v>54</v>
      </c>
      <c r="P50" s="111"/>
      <c r="Q50" s="25">
        <f>SUM(Q40:Q49)</f>
        <v>33324</v>
      </c>
      <c r="R50" s="26">
        <f>Q50/Q52</f>
        <v>0.59833019122003772</v>
      </c>
      <c r="S50" s="25">
        <f>SUM(S40:S49)</f>
        <v>32164</v>
      </c>
      <c r="T50" s="26">
        <f>S50/S52</f>
        <v>0.59589447161701492</v>
      </c>
      <c r="U50" s="27">
        <f>Q50/S50-1</f>
        <v>3.606516602412646E-2</v>
      </c>
      <c r="V50" s="37"/>
    </row>
    <row r="51" spans="2:22" ht="14.4" thickBot="1" x14ac:dyDescent="0.3">
      <c r="B51" s="110" t="s">
        <v>11</v>
      </c>
      <c r="C51" s="111"/>
      <c r="D51" s="25">
        <f>D52-D50</f>
        <v>2691</v>
      </c>
      <c r="E51" s="26">
        <f>D51/D52</f>
        <v>0.41203491042719337</v>
      </c>
      <c r="F51" s="25">
        <f>F52-F50</f>
        <v>2393</v>
      </c>
      <c r="G51" s="26">
        <f>F51/F52</f>
        <v>0.40374557111523535</v>
      </c>
      <c r="H51" s="27">
        <f>D51/F51-1</f>
        <v>0.12452987881320521</v>
      </c>
      <c r="I51" s="38"/>
      <c r="J51" s="25">
        <f>J52-SUM(J40:J49)</f>
        <v>2338</v>
      </c>
      <c r="K51" s="27">
        <f>D51/J51-1</f>
        <v>0.15098374679213</v>
      </c>
      <c r="L51" s="57"/>
      <c r="O51" s="110" t="s">
        <v>11</v>
      </c>
      <c r="P51" s="111"/>
      <c r="Q51" s="25">
        <f>Q52-Q50</f>
        <v>22371</v>
      </c>
      <c r="R51" s="26">
        <f>Q51/Q52</f>
        <v>0.40166980877996228</v>
      </c>
      <c r="S51" s="25">
        <f>S52-S50</f>
        <v>21812</v>
      </c>
      <c r="T51" s="26">
        <f>S51/S52</f>
        <v>0.40410552838298502</v>
      </c>
      <c r="U51" s="27">
        <f>Q51/S51-1</f>
        <v>2.5628094626811038E-2</v>
      </c>
      <c r="V51" s="38"/>
    </row>
    <row r="52" spans="2:22" ht="14.4" thickBot="1" x14ac:dyDescent="0.3">
      <c r="B52" s="93" t="s">
        <v>33</v>
      </c>
      <c r="C52" s="94"/>
      <c r="D52" s="28">
        <v>6531</v>
      </c>
      <c r="E52" s="29">
        <v>1</v>
      </c>
      <c r="F52" s="28">
        <v>5927</v>
      </c>
      <c r="G52" s="29">
        <v>1</v>
      </c>
      <c r="H52" s="30">
        <v>0.10190652944153866</v>
      </c>
      <c r="I52" s="39"/>
      <c r="J52" s="28">
        <v>5705</v>
      </c>
      <c r="K52" s="30">
        <v>0.14478527607361968</v>
      </c>
      <c r="L52" s="28"/>
      <c r="O52" s="93" t="s">
        <v>33</v>
      </c>
      <c r="P52" s="94"/>
      <c r="Q52" s="28">
        <v>55695</v>
      </c>
      <c r="R52" s="29">
        <v>1</v>
      </c>
      <c r="S52" s="28">
        <v>53976</v>
      </c>
      <c r="T52" s="29">
        <v>1</v>
      </c>
      <c r="U52" s="30">
        <v>3.1847487772343364E-2</v>
      </c>
      <c r="V52" s="39"/>
    </row>
    <row r="53" spans="2:22" x14ac:dyDescent="0.25">
      <c r="B53" s="32" t="s">
        <v>64</v>
      </c>
      <c r="O53" s="32" t="s">
        <v>64</v>
      </c>
    </row>
    <row r="54" spans="2:22" x14ac:dyDescent="0.25">
      <c r="B54" s="33" t="s">
        <v>63</v>
      </c>
      <c r="O54" s="33" t="s">
        <v>63</v>
      </c>
    </row>
    <row r="62" spans="2:22" ht="15" customHeight="1" x14ac:dyDescent="0.25"/>
    <row r="64" spans="2:22" ht="15" customHeight="1" x14ac:dyDescent="0.25"/>
  </sheetData>
  <mergeCells count="80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C34:C36"/>
    <mergeCell ref="D34:I34"/>
    <mergeCell ref="J34:L34"/>
    <mergeCell ref="D36:E37"/>
    <mergeCell ref="F36:G37"/>
    <mergeCell ref="D35:I35"/>
    <mergeCell ref="J35:L35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B33:L33"/>
    <mergeCell ref="O52:P52"/>
    <mergeCell ref="O37:O39"/>
    <mergeCell ref="P37:P39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40">
        <v>45966</v>
      </c>
    </row>
    <row r="2" spans="2:15" ht="14.4" customHeight="1" x14ac:dyDescent="0.25">
      <c r="B2" s="97" t="s">
        <v>13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2:15" ht="14.4" customHeight="1" thickBot="1" x14ac:dyDescent="0.3">
      <c r="B3" s="92" t="s">
        <v>14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4.4" customHeight="1" x14ac:dyDescent="0.25">
      <c r="B4" s="108" t="s">
        <v>0</v>
      </c>
      <c r="C4" s="122" t="s">
        <v>1</v>
      </c>
      <c r="D4" s="98" t="s">
        <v>150</v>
      </c>
      <c r="E4" s="99"/>
      <c r="F4" s="99"/>
      <c r="G4" s="99"/>
      <c r="H4" s="136"/>
      <c r="I4" s="137" t="s">
        <v>137</v>
      </c>
      <c r="J4" s="136"/>
      <c r="K4" s="137" t="s">
        <v>165</v>
      </c>
      <c r="L4" s="99"/>
      <c r="M4" s="99"/>
      <c r="N4" s="99"/>
      <c r="O4" s="100"/>
    </row>
    <row r="5" spans="2:15" ht="14.4" customHeight="1" thickBot="1" x14ac:dyDescent="0.3">
      <c r="B5" s="109"/>
      <c r="C5" s="123"/>
      <c r="D5" s="101" t="s">
        <v>151</v>
      </c>
      <c r="E5" s="102"/>
      <c r="F5" s="102"/>
      <c r="G5" s="102"/>
      <c r="H5" s="138"/>
      <c r="I5" s="139" t="s">
        <v>138</v>
      </c>
      <c r="J5" s="138"/>
      <c r="K5" s="139" t="s">
        <v>166</v>
      </c>
      <c r="L5" s="102"/>
      <c r="M5" s="102"/>
      <c r="N5" s="102"/>
      <c r="O5" s="103"/>
    </row>
    <row r="6" spans="2:15" ht="14.4" customHeight="1" x14ac:dyDescent="0.25">
      <c r="B6" s="109"/>
      <c r="C6" s="123"/>
      <c r="D6" s="114">
        <v>2025</v>
      </c>
      <c r="E6" s="115"/>
      <c r="F6" s="114">
        <v>2024</v>
      </c>
      <c r="G6" s="115"/>
      <c r="H6" s="112" t="s">
        <v>4</v>
      </c>
      <c r="I6" s="134">
        <v>2024</v>
      </c>
      <c r="J6" s="134" t="s">
        <v>152</v>
      </c>
      <c r="K6" s="114">
        <v>2025</v>
      </c>
      <c r="L6" s="115"/>
      <c r="M6" s="114">
        <v>2024</v>
      </c>
      <c r="N6" s="115"/>
      <c r="O6" s="112" t="s">
        <v>4</v>
      </c>
    </row>
    <row r="7" spans="2:15" ht="14.4" customHeight="1" thickBot="1" x14ac:dyDescent="0.3">
      <c r="B7" s="106" t="s">
        <v>5</v>
      </c>
      <c r="C7" s="118" t="s">
        <v>6</v>
      </c>
      <c r="D7" s="116"/>
      <c r="E7" s="117"/>
      <c r="F7" s="116"/>
      <c r="G7" s="117"/>
      <c r="H7" s="113"/>
      <c r="I7" s="135"/>
      <c r="J7" s="135"/>
      <c r="K7" s="116"/>
      <c r="L7" s="117"/>
      <c r="M7" s="116"/>
      <c r="N7" s="117"/>
      <c r="O7" s="113"/>
    </row>
    <row r="8" spans="2:15" ht="14.4" customHeight="1" x14ac:dyDescent="0.25">
      <c r="B8" s="106"/>
      <c r="C8" s="118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11" t="s">
        <v>7</v>
      </c>
      <c r="J8" s="140" t="s">
        <v>153</v>
      </c>
      <c r="K8" s="9" t="s">
        <v>7</v>
      </c>
      <c r="L8" s="10" t="s">
        <v>2</v>
      </c>
      <c r="M8" s="9" t="s">
        <v>7</v>
      </c>
      <c r="N8" s="10" t="s">
        <v>2</v>
      </c>
      <c r="O8" s="95" t="s">
        <v>8</v>
      </c>
    </row>
    <row r="9" spans="2:15" ht="14.4" customHeight="1" thickBot="1" x14ac:dyDescent="0.3">
      <c r="B9" s="107"/>
      <c r="C9" s="119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14" t="s">
        <v>9</v>
      </c>
      <c r="J9" s="141"/>
      <c r="K9" s="12" t="s">
        <v>9</v>
      </c>
      <c r="L9" s="13" t="s">
        <v>10</v>
      </c>
      <c r="M9" s="12" t="s">
        <v>9</v>
      </c>
      <c r="N9" s="13" t="s">
        <v>10</v>
      </c>
      <c r="O9" s="96"/>
    </row>
    <row r="10" spans="2:15" ht="14.4" customHeight="1" thickBot="1" x14ac:dyDescent="0.3">
      <c r="B10" s="15">
        <v>1</v>
      </c>
      <c r="C10" s="16" t="s">
        <v>18</v>
      </c>
      <c r="D10" s="17">
        <v>8767</v>
      </c>
      <c r="E10" s="18">
        <v>0.14794377225400362</v>
      </c>
      <c r="F10" s="17">
        <v>9529</v>
      </c>
      <c r="G10" s="18">
        <v>0.17638456982082037</v>
      </c>
      <c r="H10" s="19">
        <v>-7.9966418302025444E-2</v>
      </c>
      <c r="I10" s="17">
        <v>9182</v>
      </c>
      <c r="J10" s="19">
        <v>-4.5197124809409739E-2</v>
      </c>
      <c r="K10" s="17">
        <v>85913</v>
      </c>
      <c r="L10" s="18">
        <v>0.16018652660390692</v>
      </c>
      <c r="M10" s="17">
        <v>88818</v>
      </c>
      <c r="N10" s="18">
        <v>0.17738659444820581</v>
      </c>
      <c r="O10" s="19">
        <v>-3.2707334098943885E-2</v>
      </c>
    </row>
    <row r="11" spans="2:15" ht="14.4" customHeight="1" thickBot="1" x14ac:dyDescent="0.3">
      <c r="B11" s="20">
        <v>2</v>
      </c>
      <c r="C11" s="21" t="s">
        <v>16</v>
      </c>
      <c r="D11" s="22">
        <v>6334</v>
      </c>
      <c r="E11" s="23">
        <v>0.10688671762938963</v>
      </c>
      <c r="F11" s="22">
        <v>4888</v>
      </c>
      <c r="G11" s="23">
        <v>9.0478305938101591E-2</v>
      </c>
      <c r="H11" s="24">
        <v>0.29582651391162029</v>
      </c>
      <c r="I11" s="22">
        <v>6034</v>
      </c>
      <c r="J11" s="24">
        <v>4.9718263175339672E-2</v>
      </c>
      <c r="K11" s="22">
        <v>52048</v>
      </c>
      <c r="L11" s="23">
        <v>9.7044548981878725E-2</v>
      </c>
      <c r="M11" s="22">
        <v>48209</v>
      </c>
      <c r="N11" s="23">
        <v>9.6282626626962492E-2</v>
      </c>
      <c r="O11" s="24">
        <v>7.9632433777925282E-2</v>
      </c>
    </row>
    <row r="12" spans="2:15" ht="14.4" customHeight="1" thickBot="1" x14ac:dyDescent="0.3">
      <c r="B12" s="15">
        <v>3</v>
      </c>
      <c r="C12" s="16" t="s">
        <v>17</v>
      </c>
      <c r="D12" s="17">
        <v>4389</v>
      </c>
      <c r="E12" s="18">
        <v>7.4064699033058276E-2</v>
      </c>
      <c r="F12" s="17">
        <v>4169</v>
      </c>
      <c r="G12" s="18">
        <v>7.7169406189841555E-2</v>
      </c>
      <c r="H12" s="19">
        <v>5.2770448548812743E-2</v>
      </c>
      <c r="I12" s="17">
        <v>4268</v>
      </c>
      <c r="J12" s="19">
        <v>2.8350515463917425E-2</v>
      </c>
      <c r="K12" s="17">
        <v>40603</v>
      </c>
      <c r="L12" s="18">
        <v>7.5705114938349638E-2</v>
      </c>
      <c r="M12" s="17">
        <v>35130</v>
      </c>
      <c r="N12" s="18">
        <v>7.0161353137488697E-2</v>
      </c>
      <c r="O12" s="19">
        <v>0.15579276971249634</v>
      </c>
    </row>
    <row r="13" spans="2:15" ht="14.4" customHeight="1" thickBot="1" x14ac:dyDescent="0.3">
      <c r="B13" s="20">
        <v>4</v>
      </c>
      <c r="C13" s="21" t="s">
        <v>30</v>
      </c>
      <c r="D13" s="22">
        <v>3514</v>
      </c>
      <c r="E13" s="23">
        <v>5.9299009433166273E-2</v>
      </c>
      <c r="F13" s="22">
        <v>3314</v>
      </c>
      <c r="G13" s="23">
        <v>6.1343106767362654E-2</v>
      </c>
      <c r="H13" s="24">
        <v>6.0350030175015057E-2</v>
      </c>
      <c r="I13" s="22">
        <v>3042</v>
      </c>
      <c r="J13" s="24">
        <v>0.15516107823800129</v>
      </c>
      <c r="K13" s="22">
        <v>28578</v>
      </c>
      <c r="L13" s="23">
        <v>5.3284259160854025E-2</v>
      </c>
      <c r="M13" s="22">
        <v>28552</v>
      </c>
      <c r="N13" s="23">
        <v>5.7023824502749135E-2</v>
      </c>
      <c r="O13" s="24">
        <v>9.1061922107038562E-4</v>
      </c>
    </row>
    <row r="14" spans="2:15" ht="14.4" customHeight="1" thickBot="1" x14ac:dyDescent="0.3">
      <c r="B14" s="15">
        <v>5</v>
      </c>
      <c r="C14" s="16" t="s">
        <v>21</v>
      </c>
      <c r="D14" s="17">
        <v>2876</v>
      </c>
      <c r="E14" s="18">
        <v>4.853271233061645E-2</v>
      </c>
      <c r="F14" s="17">
        <v>2964</v>
      </c>
      <c r="G14" s="18">
        <v>5.4864504664593514E-2</v>
      </c>
      <c r="H14" s="19">
        <v>-2.9689608636977005E-2</v>
      </c>
      <c r="I14" s="17">
        <v>2527</v>
      </c>
      <c r="J14" s="19">
        <v>0.13810842896715481</v>
      </c>
      <c r="K14" s="17">
        <v>26245</v>
      </c>
      <c r="L14" s="18">
        <v>4.8934333461985231E-2</v>
      </c>
      <c r="M14" s="17">
        <v>27635</v>
      </c>
      <c r="N14" s="18">
        <v>5.5192399486322229E-2</v>
      </c>
      <c r="O14" s="19">
        <v>-5.029853446716126E-2</v>
      </c>
    </row>
    <row r="15" spans="2:15" ht="14.4" customHeight="1" thickBot="1" x14ac:dyDescent="0.3">
      <c r="B15" s="20">
        <v>6</v>
      </c>
      <c r="C15" s="21" t="s">
        <v>15</v>
      </c>
      <c r="D15" s="22">
        <v>2944</v>
      </c>
      <c r="E15" s="23">
        <v>4.9680217350950913E-2</v>
      </c>
      <c r="F15" s="22">
        <v>2491</v>
      </c>
      <c r="G15" s="23">
        <v>4.6109136679994077E-2</v>
      </c>
      <c r="H15" s="24">
        <v>0.18185467683661183</v>
      </c>
      <c r="I15" s="22">
        <v>2585</v>
      </c>
      <c r="J15" s="24">
        <v>0.13887814313346225</v>
      </c>
      <c r="K15" s="22">
        <v>25492</v>
      </c>
      <c r="L15" s="23">
        <v>4.7530349728059723E-2</v>
      </c>
      <c r="M15" s="22">
        <v>22469</v>
      </c>
      <c r="N15" s="23">
        <v>4.4874905882329445E-2</v>
      </c>
      <c r="O15" s="24">
        <v>0.13454092304953491</v>
      </c>
    </row>
    <row r="16" spans="2:15" ht="14.4" customHeight="1" thickBot="1" x14ac:dyDescent="0.3">
      <c r="B16" s="15">
        <v>7</v>
      </c>
      <c r="C16" s="16" t="s">
        <v>23</v>
      </c>
      <c r="D16" s="17">
        <v>2866</v>
      </c>
      <c r="E16" s="18">
        <v>4.8363961592331965E-2</v>
      </c>
      <c r="F16" s="17">
        <v>2925</v>
      </c>
      <c r="G16" s="18">
        <v>5.4142603287427808E-2</v>
      </c>
      <c r="H16" s="19">
        <v>-2.0170940170940121E-2</v>
      </c>
      <c r="I16" s="17">
        <v>2475</v>
      </c>
      <c r="J16" s="19">
        <v>0.15797979797979789</v>
      </c>
      <c r="K16" s="17">
        <v>25349</v>
      </c>
      <c r="L16" s="18">
        <v>4.7263723335030046E-2</v>
      </c>
      <c r="M16" s="17">
        <v>27490</v>
      </c>
      <c r="N16" s="18">
        <v>5.4902806653844692E-2</v>
      </c>
      <c r="O16" s="19">
        <v>-7.788286649690801E-2</v>
      </c>
    </row>
    <row r="17" spans="2:16" ht="14.4" customHeight="1" thickBot="1" x14ac:dyDescent="0.3">
      <c r="B17" s="20">
        <v>8</v>
      </c>
      <c r="C17" s="21" t="s">
        <v>31</v>
      </c>
      <c r="D17" s="22">
        <v>2876</v>
      </c>
      <c r="E17" s="23">
        <v>4.853271233061645E-2</v>
      </c>
      <c r="F17" s="22">
        <v>2574</v>
      </c>
      <c r="G17" s="23">
        <v>4.7645490892936473E-2</v>
      </c>
      <c r="H17" s="24">
        <v>0.11732711732711731</v>
      </c>
      <c r="I17" s="22">
        <v>2699</v>
      </c>
      <c r="J17" s="24">
        <v>6.557984438680986E-2</v>
      </c>
      <c r="K17" s="22">
        <v>24328</v>
      </c>
      <c r="L17" s="23">
        <v>4.5360048179202771E-2</v>
      </c>
      <c r="M17" s="22">
        <v>23869</v>
      </c>
      <c r="N17" s="23">
        <v>4.7670974609698762E-2</v>
      </c>
      <c r="O17" s="24">
        <v>1.9229963551049556E-2</v>
      </c>
    </row>
    <row r="18" spans="2:16" ht="14.4" customHeight="1" thickBot="1" x14ac:dyDescent="0.3">
      <c r="B18" s="15">
        <v>9</v>
      </c>
      <c r="C18" s="16" t="s">
        <v>22</v>
      </c>
      <c r="D18" s="17">
        <v>2172</v>
      </c>
      <c r="E18" s="18">
        <v>3.6652660355389055E-2</v>
      </c>
      <c r="F18" s="17">
        <v>2711</v>
      </c>
      <c r="G18" s="18">
        <v>5.0181400858877533E-2</v>
      </c>
      <c r="H18" s="19">
        <v>-0.19881962375507189</v>
      </c>
      <c r="I18" s="17">
        <v>1522</v>
      </c>
      <c r="J18" s="19">
        <v>0.42706964520367929</v>
      </c>
      <c r="K18" s="17">
        <v>23705</v>
      </c>
      <c r="L18" s="18">
        <v>4.4198452075304241E-2</v>
      </c>
      <c r="M18" s="17">
        <v>25364</v>
      </c>
      <c r="N18" s="18">
        <v>5.0656776572139572E-2</v>
      </c>
      <c r="O18" s="19">
        <v>-6.5407664406245125E-2</v>
      </c>
    </row>
    <row r="19" spans="2:16" ht="14.4" customHeight="1" thickBot="1" x14ac:dyDescent="0.3">
      <c r="B19" s="20">
        <v>10</v>
      </c>
      <c r="C19" s="21" t="s">
        <v>20</v>
      </c>
      <c r="D19" s="22">
        <v>2372</v>
      </c>
      <c r="E19" s="23">
        <v>4.0027675121078653E-2</v>
      </c>
      <c r="F19" s="22">
        <v>2437</v>
      </c>
      <c r="G19" s="23">
        <v>4.5109580926995407E-2</v>
      </c>
      <c r="H19" s="24">
        <v>-2.6672137874435786E-2</v>
      </c>
      <c r="I19" s="22">
        <v>2237</v>
      </c>
      <c r="J19" s="24">
        <v>6.0348681269557503E-2</v>
      </c>
      <c r="K19" s="22">
        <v>21803</v>
      </c>
      <c r="L19" s="23">
        <v>4.0652134595986433E-2</v>
      </c>
      <c r="M19" s="22">
        <v>19362</v>
      </c>
      <c r="N19" s="23">
        <v>3.8669630499517681E-2</v>
      </c>
      <c r="O19" s="24">
        <v>0.12607168680921399</v>
      </c>
    </row>
    <row r="20" spans="2:16" ht="14.4" customHeight="1" thickBot="1" x14ac:dyDescent="0.3">
      <c r="B20" s="15">
        <v>11</v>
      </c>
      <c r="C20" s="16" t="s">
        <v>28</v>
      </c>
      <c r="D20" s="17">
        <v>1888</v>
      </c>
      <c r="E20" s="18">
        <v>3.1860139388109825E-2</v>
      </c>
      <c r="F20" s="17">
        <v>1875</v>
      </c>
      <c r="G20" s="18">
        <v>3.4706796979120394E-2</v>
      </c>
      <c r="H20" s="19">
        <v>6.9333333333332359E-3</v>
      </c>
      <c r="I20" s="17">
        <v>1837</v>
      </c>
      <c r="J20" s="19">
        <v>2.7762656505171401E-2</v>
      </c>
      <c r="K20" s="17">
        <v>17759</v>
      </c>
      <c r="L20" s="18">
        <v>3.3112014781916388E-2</v>
      </c>
      <c r="M20" s="17">
        <v>15068</v>
      </c>
      <c r="N20" s="18">
        <v>3.0093688274286354E-2</v>
      </c>
      <c r="O20" s="19">
        <v>0.17859039023095291</v>
      </c>
    </row>
    <row r="21" spans="2:16" ht="14.4" customHeight="1" thickBot="1" x14ac:dyDescent="0.3">
      <c r="B21" s="20">
        <v>12</v>
      </c>
      <c r="C21" s="21" t="s">
        <v>32</v>
      </c>
      <c r="D21" s="22">
        <v>924</v>
      </c>
      <c r="E21" s="23">
        <v>1.5592568217485952E-2</v>
      </c>
      <c r="F21" s="22">
        <v>1092</v>
      </c>
      <c r="G21" s="23">
        <v>2.0213238560639717E-2</v>
      </c>
      <c r="H21" s="24">
        <v>-0.15384615384615385</v>
      </c>
      <c r="I21" s="22">
        <v>864</v>
      </c>
      <c r="J21" s="24">
        <v>6.944444444444442E-2</v>
      </c>
      <c r="K21" s="22">
        <v>14465</v>
      </c>
      <c r="L21" s="23">
        <v>2.6970285141078923E-2</v>
      </c>
      <c r="M21" s="22">
        <v>12912</v>
      </c>
      <c r="N21" s="23">
        <v>2.5787742434137603E-2</v>
      </c>
      <c r="O21" s="24">
        <v>0.12027571251548941</v>
      </c>
    </row>
    <row r="22" spans="2:16" ht="14.4" customHeight="1" thickBot="1" x14ac:dyDescent="0.3">
      <c r="B22" s="15">
        <v>13</v>
      </c>
      <c r="C22" s="16" t="s">
        <v>58</v>
      </c>
      <c r="D22" s="17">
        <v>1200</v>
      </c>
      <c r="E22" s="18">
        <v>2.02500885941376E-2</v>
      </c>
      <c r="F22" s="17">
        <v>1195</v>
      </c>
      <c r="G22" s="18">
        <v>2.2119798608026063E-2</v>
      </c>
      <c r="H22" s="19">
        <v>4.1841004184099972E-3</v>
      </c>
      <c r="I22" s="17">
        <v>1348</v>
      </c>
      <c r="J22" s="19">
        <v>-0.10979228486646886</v>
      </c>
      <c r="K22" s="17">
        <v>12540</v>
      </c>
      <c r="L22" s="18">
        <v>2.3381083696448649E-2</v>
      </c>
      <c r="M22" s="17">
        <v>11899</v>
      </c>
      <c r="N22" s="18">
        <v>2.3764586990691089E-2</v>
      </c>
      <c r="O22" s="19">
        <v>5.3870073115387829E-2</v>
      </c>
    </row>
    <row r="23" spans="2:16" ht="14.4" customHeight="1" thickBot="1" x14ac:dyDescent="0.3">
      <c r="B23" s="20">
        <v>14</v>
      </c>
      <c r="C23" s="21" t="s">
        <v>96</v>
      </c>
      <c r="D23" s="22">
        <v>1629</v>
      </c>
      <c r="E23" s="23">
        <v>2.7489495266541791E-2</v>
      </c>
      <c r="F23" s="22">
        <v>682</v>
      </c>
      <c r="G23" s="23">
        <v>1.2624018954538723E-2</v>
      </c>
      <c r="H23" s="24">
        <v>1.3885630498533725</v>
      </c>
      <c r="I23" s="22">
        <v>1313</v>
      </c>
      <c r="J23" s="24">
        <v>0.24067022086824075</v>
      </c>
      <c r="K23" s="22">
        <v>11782</v>
      </c>
      <c r="L23" s="23">
        <v>2.1967777361368259E-2</v>
      </c>
      <c r="M23" s="22">
        <v>4944</v>
      </c>
      <c r="N23" s="23">
        <v>9.8741169915099371E-3</v>
      </c>
      <c r="O23" s="24">
        <v>1.3830906148867315</v>
      </c>
    </row>
    <row r="24" spans="2:16" ht="14.4" customHeight="1" thickBot="1" x14ac:dyDescent="0.3">
      <c r="B24" s="15">
        <v>15</v>
      </c>
      <c r="C24" s="16" t="s">
        <v>92</v>
      </c>
      <c r="D24" s="17">
        <v>1424</v>
      </c>
      <c r="E24" s="18">
        <v>2.4030105131709951E-2</v>
      </c>
      <c r="F24" s="17">
        <v>1606</v>
      </c>
      <c r="G24" s="18">
        <v>2.9727528505849251E-2</v>
      </c>
      <c r="H24" s="19">
        <v>-0.11332503113325032</v>
      </c>
      <c r="I24" s="17">
        <v>960</v>
      </c>
      <c r="J24" s="19">
        <v>0.48333333333333339</v>
      </c>
      <c r="K24" s="17">
        <v>10989</v>
      </c>
      <c r="L24" s="18">
        <v>2.0489212818203685E-2</v>
      </c>
      <c r="M24" s="17">
        <v>9662</v>
      </c>
      <c r="N24" s="18">
        <v>1.929686860274454E-2</v>
      </c>
      <c r="O24" s="19">
        <v>0.13734216518319187</v>
      </c>
    </row>
    <row r="25" spans="2:16" ht="14.4" customHeight="1" thickBot="1" x14ac:dyDescent="0.3">
      <c r="B25" s="20">
        <v>16</v>
      </c>
      <c r="C25" s="21" t="s">
        <v>19</v>
      </c>
      <c r="D25" s="22">
        <v>1361</v>
      </c>
      <c r="E25" s="23">
        <v>2.2966975480517727E-2</v>
      </c>
      <c r="F25" s="22">
        <v>1239</v>
      </c>
      <c r="G25" s="23">
        <v>2.2934251443802754E-2</v>
      </c>
      <c r="H25" s="24">
        <v>9.846650524616618E-2</v>
      </c>
      <c r="I25" s="22">
        <v>1084</v>
      </c>
      <c r="J25" s="24">
        <v>0.25553505535055354</v>
      </c>
      <c r="K25" s="22">
        <v>10295</v>
      </c>
      <c r="L25" s="23">
        <v>1.9195235777905807E-2</v>
      </c>
      <c r="M25" s="22">
        <v>10943</v>
      </c>
      <c r="N25" s="23">
        <v>2.1855271488287469E-2</v>
      </c>
      <c r="O25" s="24">
        <v>-5.9215937128758056E-2</v>
      </c>
    </row>
    <row r="26" spans="2:16" ht="14.4" customHeight="1" thickBot="1" x14ac:dyDescent="0.3">
      <c r="B26" s="15">
        <v>17</v>
      </c>
      <c r="C26" s="16" t="s">
        <v>26</v>
      </c>
      <c r="D26" s="17">
        <v>1103</v>
      </c>
      <c r="E26" s="18">
        <v>1.8613206432778143E-2</v>
      </c>
      <c r="F26" s="17">
        <v>1102</v>
      </c>
      <c r="G26" s="18">
        <v>2.0398341477861692E-2</v>
      </c>
      <c r="H26" s="19">
        <v>9.0744101633388752E-4</v>
      </c>
      <c r="I26" s="17">
        <v>1060</v>
      </c>
      <c r="J26" s="19">
        <v>4.0566037735848992E-2</v>
      </c>
      <c r="K26" s="17">
        <v>9985</v>
      </c>
      <c r="L26" s="18">
        <v>1.861723450630301E-2</v>
      </c>
      <c r="M26" s="17">
        <v>9642</v>
      </c>
      <c r="N26" s="18">
        <v>1.9256924763782123E-2</v>
      </c>
      <c r="O26" s="19">
        <v>3.5573532462144675E-2</v>
      </c>
    </row>
    <row r="27" spans="2:16" ht="14.4" customHeight="1" thickBot="1" x14ac:dyDescent="0.3">
      <c r="B27" s="20">
        <v>18</v>
      </c>
      <c r="C27" s="21" t="s">
        <v>27</v>
      </c>
      <c r="D27" s="22">
        <v>1092</v>
      </c>
      <c r="E27" s="23">
        <v>1.8427580620665216E-2</v>
      </c>
      <c r="F27" s="22">
        <v>532</v>
      </c>
      <c r="G27" s="23">
        <v>9.847475196209092E-3</v>
      </c>
      <c r="H27" s="24">
        <v>1.0526315789473686</v>
      </c>
      <c r="I27" s="22">
        <v>921</v>
      </c>
      <c r="J27" s="24">
        <v>0.18566775244299683</v>
      </c>
      <c r="K27" s="22">
        <v>9018</v>
      </c>
      <c r="L27" s="23">
        <v>1.6814243442948476E-2</v>
      </c>
      <c r="M27" s="22">
        <v>7105</v>
      </c>
      <c r="N27" s="23">
        <v>1.4190048791399292E-2</v>
      </c>
      <c r="O27" s="24">
        <v>0.26924700914848687</v>
      </c>
    </row>
    <row r="28" spans="2:16" ht="14.4" customHeight="1" thickBot="1" x14ac:dyDescent="0.3">
      <c r="B28" s="15">
        <v>19</v>
      </c>
      <c r="C28" s="16" t="s">
        <v>24</v>
      </c>
      <c r="D28" s="17">
        <v>582</v>
      </c>
      <c r="E28" s="18">
        <v>9.8212929681567359E-3</v>
      </c>
      <c r="F28" s="17">
        <v>625</v>
      </c>
      <c r="G28" s="18">
        <v>1.1568932326373463E-2</v>
      </c>
      <c r="H28" s="19">
        <v>-6.8799999999999972E-2</v>
      </c>
      <c r="I28" s="17">
        <v>941</v>
      </c>
      <c r="J28" s="19">
        <v>-0.38150903294367688</v>
      </c>
      <c r="K28" s="17">
        <v>8651</v>
      </c>
      <c r="L28" s="18">
        <v>1.6129964518180006E-2</v>
      </c>
      <c r="M28" s="17">
        <v>7941</v>
      </c>
      <c r="N28" s="18">
        <v>1.5859701260028398E-2</v>
      </c>
      <c r="O28" s="19">
        <v>8.9409394282836008E-2</v>
      </c>
    </row>
    <row r="29" spans="2:16" ht="14.4" customHeight="1" thickBot="1" x14ac:dyDescent="0.3">
      <c r="B29" s="20">
        <v>20</v>
      </c>
      <c r="C29" s="21" t="s">
        <v>25</v>
      </c>
      <c r="D29" s="22">
        <v>1064</v>
      </c>
      <c r="E29" s="23">
        <v>1.7955078553468673E-2</v>
      </c>
      <c r="F29" s="22">
        <v>949</v>
      </c>
      <c r="G29" s="23">
        <v>1.7566266844365467E-2</v>
      </c>
      <c r="H29" s="24">
        <v>0.12118018967334043</v>
      </c>
      <c r="I29" s="22">
        <v>844</v>
      </c>
      <c r="J29" s="24">
        <v>0.26066350710900466</v>
      </c>
      <c r="K29" s="22">
        <v>7790</v>
      </c>
      <c r="L29" s="23">
        <v>1.452461259930901E-2</v>
      </c>
      <c r="M29" s="22">
        <v>8626</v>
      </c>
      <c r="N29" s="23">
        <v>1.7227777744491246E-2</v>
      </c>
      <c r="O29" s="24">
        <v>-9.6916299559471342E-2</v>
      </c>
    </row>
    <row r="30" spans="2:16" ht="14.4" customHeight="1" thickBot="1" x14ac:dyDescent="0.3">
      <c r="B30" s="110" t="s">
        <v>40</v>
      </c>
      <c r="C30" s="111"/>
      <c r="D30" s="25">
        <f>SUM(D10:D29)</f>
        <v>51377</v>
      </c>
      <c r="E30" s="26">
        <f>D30/D32</f>
        <v>0.86699066808417291</v>
      </c>
      <c r="F30" s="25">
        <f>SUM(F10:F29)</f>
        <v>48899</v>
      </c>
      <c r="G30" s="26">
        <f>F30/F32</f>
        <v>0.90513475492373763</v>
      </c>
      <c r="H30" s="27">
        <f>D30/F30-1</f>
        <v>5.0675882942391448E-2</v>
      </c>
      <c r="I30" s="25">
        <f>SUM(I10:I29)</f>
        <v>47743</v>
      </c>
      <c r="J30" s="26">
        <f>D30/I30-1</f>
        <v>7.6115870389376505E-2</v>
      </c>
      <c r="K30" s="25">
        <f>SUM(K10:K29)</f>
        <v>467338</v>
      </c>
      <c r="L30" s="26">
        <f>K30/K32</f>
        <v>0.87136115570422001</v>
      </c>
      <c r="M30" s="25">
        <f>SUM(M10:M29)</f>
        <v>445640</v>
      </c>
      <c r="N30" s="26">
        <f>M30/M32</f>
        <v>0.89002861976061654</v>
      </c>
      <c r="O30" s="27">
        <f>K30/M30-1</f>
        <v>4.8689525177273207E-2</v>
      </c>
    </row>
    <row r="31" spans="2:16" ht="14.4" customHeight="1" thickBot="1" x14ac:dyDescent="0.3">
      <c r="B31" s="110" t="s">
        <v>11</v>
      </c>
      <c r="C31" s="111"/>
      <c r="D31" s="25">
        <f>D32-SUM(D10:D29)</f>
        <v>7882</v>
      </c>
      <c r="E31" s="26">
        <f>D31/D32</f>
        <v>0.13300933191582714</v>
      </c>
      <c r="F31" s="25">
        <f>F32-SUM(F10:F29)</f>
        <v>5125</v>
      </c>
      <c r="G31" s="26">
        <f>F31/F32</f>
        <v>9.48652450762624E-2</v>
      </c>
      <c r="H31" s="27">
        <f>D31/F31-1</f>
        <v>0.53795121951219516</v>
      </c>
      <c r="I31" s="25">
        <f>I32-SUM(I10:I29)</f>
        <v>7815</v>
      </c>
      <c r="J31" s="26">
        <f>D31/I31-1</f>
        <v>8.5732565579015318E-3</v>
      </c>
      <c r="K31" s="25">
        <f>K32-SUM(K10:K29)</f>
        <v>68993</v>
      </c>
      <c r="L31" s="26">
        <f>K31/K32</f>
        <v>0.12863884429578004</v>
      </c>
      <c r="M31" s="25">
        <f>M32-SUM(M10:M29)</f>
        <v>55063</v>
      </c>
      <c r="N31" s="26">
        <f>M31/M32</f>
        <v>0.10997138023938342</v>
      </c>
      <c r="O31" s="27">
        <f>K31/M31-1</f>
        <v>0.25298294680638533</v>
      </c>
    </row>
    <row r="32" spans="2:16" ht="14.4" customHeight="1" thickBot="1" x14ac:dyDescent="0.3">
      <c r="B32" s="93" t="s">
        <v>12</v>
      </c>
      <c r="C32" s="94"/>
      <c r="D32" s="28">
        <v>59259</v>
      </c>
      <c r="E32" s="29">
        <v>1</v>
      </c>
      <c r="F32" s="28">
        <v>54024</v>
      </c>
      <c r="G32" s="29">
        <v>0.99999999999999956</v>
      </c>
      <c r="H32" s="30">
        <v>9.6901377165704128E-2</v>
      </c>
      <c r="I32" s="28">
        <v>55558</v>
      </c>
      <c r="J32" s="30">
        <v>6.661506893696667E-2</v>
      </c>
      <c r="K32" s="28">
        <v>536331</v>
      </c>
      <c r="L32" s="29">
        <v>1</v>
      </c>
      <c r="M32" s="28">
        <v>500703</v>
      </c>
      <c r="N32" s="29">
        <v>1.0000000000000002</v>
      </c>
      <c r="O32" s="30">
        <v>7.1155954727653015E-2</v>
      </c>
      <c r="P32" s="31"/>
    </row>
    <row r="33" spans="2:2" ht="14.4" customHeight="1" x14ac:dyDescent="0.25">
      <c r="B33" s="32" t="s">
        <v>64</v>
      </c>
    </row>
    <row r="34" spans="2:2" x14ac:dyDescent="0.25">
      <c r="B34" s="33" t="s">
        <v>63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2025-11-05T09:17:28Z</dcterms:modified>
</cp:coreProperties>
</file>