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8\SOiSD\"/>
    </mc:Choice>
  </mc:AlternateContent>
  <xr:revisionPtr revIDLastSave="0" documentId="13_ncr:1_{8C4E16A2-2EC3-4F8B-84F8-15CD12722877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2" l="1"/>
  <c r="R70" i="12" s="1"/>
  <c r="S70" i="12"/>
  <c r="T70" i="12" s="1"/>
  <c r="Q70" i="11"/>
  <c r="U70" i="11" s="1"/>
  <c r="S70" i="11"/>
  <c r="T70" i="11" s="1"/>
  <c r="S27" i="7"/>
  <c r="T27" i="7" s="1"/>
  <c r="Q27" i="7"/>
  <c r="R27" i="7" s="1"/>
  <c r="J27" i="7"/>
  <c r="F27" i="7"/>
  <c r="G27" i="7" s="1"/>
  <c r="D27" i="7"/>
  <c r="H27" i="7" s="1"/>
  <c r="E27" i="7"/>
  <c r="K27" i="7" s="1"/>
  <c r="S26" i="7"/>
  <c r="T26" i="7"/>
  <c r="Q26" i="7"/>
  <c r="R26" i="7" s="1"/>
  <c r="U26" i="7"/>
  <c r="J26" i="7"/>
  <c r="F26" i="7"/>
  <c r="G26" i="7" s="1"/>
  <c r="D26" i="7"/>
  <c r="E26" i="7" s="1"/>
  <c r="S32" i="4"/>
  <c r="T32" i="4" s="1"/>
  <c r="Q32" i="4"/>
  <c r="R32" i="4" s="1"/>
  <c r="J32" i="4"/>
  <c r="F32" i="4"/>
  <c r="G32" i="4"/>
  <c r="D32" i="4"/>
  <c r="S31" i="4"/>
  <c r="T31" i="4"/>
  <c r="Q31" i="4"/>
  <c r="U31" i="4"/>
  <c r="J31" i="4"/>
  <c r="F31" i="4"/>
  <c r="G31" i="4"/>
  <c r="D31" i="4"/>
  <c r="H31" i="4" s="1"/>
  <c r="E31" i="4"/>
  <c r="K31" i="4"/>
  <c r="D70" i="11"/>
  <c r="K70" i="11" s="1"/>
  <c r="F70" i="11"/>
  <c r="G70" i="11" s="1"/>
  <c r="J70" i="11"/>
  <c r="J53" i="7"/>
  <c r="G7" i="9"/>
  <c r="F7" i="9"/>
  <c r="H7" i="9" s="1"/>
  <c r="D7" i="9"/>
  <c r="E7" i="9" s="1"/>
  <c r="C7" i="9"/>
  <c r="Q52" i="7"/>
  <c r="Q53" i="7" s="1"/>
  <c r="S33" i="11"/>
  <c r="T33" i="11" s="1"/>
  <c r="Q33" i="11"/>
  <c r="U33" i="11" s="1"/>
  <c r="S32" i="11"/>
  <c r="U32" i="11" s="1"/>
  <c r="Q32" i="11"/>
  <c r="R32" i="11" s="1"/>
  <c r="Q69" i="11"/>
  <c r="U69" i="11" s="1"/>
  <c r="S69" i="11"/>
  <c r="T69" i="11" s="1"/>
  <c r="D31" i="1"/>
  <c r="J31" i="1" s="1"/>
  <c r="F31" i="1"/>
  <c r="G31" i="1" s="1"/>
  <c r="I31" i="1"/>
  <c r="K31" i="1"/>
  <c r="L31" i="1"/>
  <c r="M31" i="1"/>
  <c r="D32" i="1"/>
  <c r="H32" i="1" s="1"/>
  <c r="F32" i="1"/>
  <c r="G32" i="1" s="1"/>
  <c r="I32" i="1"/>
  <c r="K32" i="1"/>
  <c r="L32" i="1"/>
  <c r="M32" i="1"/>
  <c r="N32" i="1"/>
  <c r="D52" i="7"/>
  <c r="F52" i="7"/>
  <c r="F53" i="7"/>
  <c r="G53" i="7" s="1"/>
  <c r="J52" i="7"/>
  <c r="K52" i="7" s="1"/>
  <c r="S52" i="7"/>
  <c r="S53" i="7" s="1"/>
  <c r="T53" i="7" s="1"/>
  <c r="D32" i="12"/>
  <c r="K32" i="12" s="1"/>
  <c r="F32" i="12"/>
  <c r="G32" i="12"/>
  <c r="J32" i="12"/>
  <c r="Q32" i="12"/>
  <c r="R32" i="12"/>
  <c r="S32" i="12"/>
  <c r="T32" i="12"/>
  <c r="D33" i="12"/>
  <c r="E33" i="12" s="1"/>
  <c r="F33" i="12"/>
  <c r="G33" i="12" s="1"/>
  <c r="J33" i="12"/>
  <c r="Q33" i="12"/>
  <c r="R33" i="12"/>
  <c r="S33" i="12"/>
  <c r="T33" i="12"/>
  <c r="D69" i="12"/>
  <c r="E69" i="12" s="1"/>
  <c r="F69" i="12"/>
  <c r="G69" i="12" s="1"/>
  <c r="J69" i="12"/>
  <c r="K69" i="12"/>
  <c r="Q69" i="12"/>
  <c r="S69" i="12"/>
  <c r="T69" i="12" s="1"/>
  <c r="D70" i="12"/>
  <c r="F70" i="12"/>
  <c r="G70" i="12"/>
  <c r="J70" i="12"/>
  <c r="D32" i="11"/>
  <c r="E32" i="11" s="1"/>
  <c r="F32" i="11"/>
  <c r="H32" i="11" s="1"/>
  <c r="G32" i="11"/>
  <c r="J32" i="11"/>
  <c r="K32" i="11" s="1"/>
  <c r="D33" i="11"/>
  <c r="F33" i="11"/>
  <c r="G33" i="11" s="1"/>
  <c r="J33" i="11"/>
  <c r="D69" i="11"/>
  <c r="K69" i="11" s="1"/>
  <c r="F69" i="11"/>
  <c r="H69" i="11" s="1"/>
  <c r="G69" i="11"/>
  <c r="J69" i="11"/>
  <c r="D67" i="4"/>
  <c r="E67" i="4"/>
  <c r="K67" i="4" s="1"/>
  <c r="F67" i="4"/>
  <c r="H67" i="4" s="1"/>
  <c r="G67" i="4"/>
  <c r="J67" i="4"/>
  <c r="Q67" i="4"/>
  <c r="R67" i="4" s="1"/>
  <c r="S67" i="4"/>
  <c r="T67" i="4" s="1"/>
  <c r="D68" i="4"/>
  <c r="F68" i="4"/>
  <c r="G68" i="4" s="1"/>
  <c r="J68" i="4"/>
  <c r="Q68" i="4"/>
  <c r="R68" i="4" s="1"/>
  <c r="S68" i="4"/>
  <c r="T68" i="4" s="1"/>
  <c r="H32" i="4"/>
  <c r="E31" i="1"/>
  <c r="H31" i="1"/>
  <c r="O31" i="1"/>
  <c r="O32" i="1"/>
  <c r="J32" i="1"/>
  <c r="H32" i="12"/>
  <c r="R33" i="11"/>
  <c r="R52" i="7"/>
  <c r="D53" i="7"/>
  <c r="E53" i="7" s="1"/>
  <c r="G52" i="7"/>
  <c r="E52" i="7"/>
  <c r="H69" i="12"/>
  <c r="U32" i="12"/>
  <c r="U33" i="12"/>
  <c r="E32" i="4"/>
  <c r="K32" i="4" s="1"/>
  <c r="R31" i="4"/>
  <c r="N31" i="1"/>
  <c r="K26" i="7" l="1"/>
  <c r="H52" i="7"/>
  <c r="U53" i="7"/>
  <c r="R53" i="7"/>
  <c r="U52" i="7"/>
  <c r="T52" i="7"/>
  <c r="K53" i="7"/>
  <c r="H53" i="7"/>
  <c r="U27" i="7"/>
  <c r="H26" i="7"/>
  <c r="K70" i="12"/>
  <c r="U69" i="12"/>
  <c r="R69" i="12"/>
  <c r="U70" i="12"/>
  <c r="E70" i="12"/>
  <c r="H70" i="12"/>
  <c r="H33" i="12"/>
  <c r="K33" i="12"/>
  <c r="E32" i="12"/>
  <c r="R70" i="11"/>
  <c r="R69" i="11"/>
  <c r="H70" i="11"/>
  <c r="E69" i="11"/>
  <c r="E70" i="11"/>
  <c r="K33" i="11"/>
  <c r="T32" i="11"/>
  <c r="H33" i="11"/>
  <c r="E33" i="11"/>
  <c r="H68" i="4"/>
  <c r="U68" i="4"/>
  <c r="U67" i="4"/>
  <c r="E68" i="4"/>
  <c r="K68" i="4" s="1"/>
  <c r="U32" i="4"/>
  <c r="E32" i="1"/>
</calcChain>
</file>

<file path=xl/sharedStrings.xml><?xml version="1.0" encoding="utf-8"?>
<sst xmlns="http://schemas.openxmlformats.org/spreadsheetml/2006/main" count="890" uniqueCount="193">
  <si>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</si>
  <si>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</si>
  <si>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</si>
  <si>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</si>
  <si>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</si>
  <si>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</si>
  <si>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</si>
  <si>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</si>
  <si>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</si>
  <si>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</si>
  <si>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</si>
  <si>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</si>
  <si>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</si>
  <si>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</si>
  <si>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</si>
  <si>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</si>
  <si>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</si>
  <si>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</si>
  <si>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</si>
  <si>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</si>
  <si>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</si>
  <si>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</si>
  <si>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</si>
  <si>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</si>
  <si>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</si>
  <si>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</si>
  <si>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</si>
  <si>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</si>
  <si>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</si>
  <si>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</si>
  <si>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</si>
  <si>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</si>
  <si>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</si>
  <si>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</si>
  <si>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</si>
  <si>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</si>
  <si>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</si>
  <si>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</si>
  <si>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</si>
  <si>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</si>
  <si>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</si>
  <si>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</si>
  <si>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</si>
  <si>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</si>
  <si>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</si>
  <si>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</si>
  <si>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</si>
  <si>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</si>
  <si>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</si>
  <si>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</si>
  <si>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</si>
  <si>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</si>
  <si>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</si>
  <si>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</si>
  <si>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</si>
  <si>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</si>
  <si>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</si>
  <si>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</si>
  <si>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</si>
  <si>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</si>
  <si>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</si>
  <si>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</si>
  <si>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</si>
  <si>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</si>
  <si>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</si>
  <si>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</si>
  <si>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</si>
  <si>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sztuki</t>
  </si>
  <si>
    <t>Volkswagen T-Roc</t>
  </si>
  <si>
    <t>Toyota Proace City</t>
  </si>
  <si>
    <t>PZPM na podstawie danych CEP</t>
  </si>
  <si>
    <t xml:space="preserve">   Source: PZPM on the basis of CEP (Central Register of Vehicles)</t>
  </si>
  <si>
    <t>* PZPM na podstawie CEP (Centralnej Ewidencji Pojazdów)</t>
  </si>
  <si>
    <t>Dacia Sandero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</si>
  <si>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</si>
  <si>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</si>
  <si>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</si>
  <si>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</si>
  <si>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</si>
  <si>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</si>
  <si>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</si>
  <si>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</si>
  <si>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</si>
  <si>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</si>
  <si>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</si>
  <si>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</si>
  <si>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</si>
  <si>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</si>
  <si>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</si>
  <si>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</si>
  <si>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</si>
  <si>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</si>
  <si>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</si>
  <si>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</si>
  <si>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</si>
  <si>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ISUZU</t>
  </si>
  <si>
    <t>Volvo XC60</t>
  </si>
  <si>
    <t>Fiat Ducato</t>
  </si>
  <si>
    <t>Ford Transit Custom</t>
  </si>
  <si>
    <t>Volkswagen Crafter</t>
  </si>
  <si>
    <t>Pierwsze rejestracje nowych samochodów osobowych i dostwczych do 3,5T</t>
  </si>
  <si>
    <t>CUPRA</t>
  </si>
  <si>
    <t>Nissan Qashqai</t>
  </si>
  <si>
    <t>Mercedes-Benz Klasa GLC</t>
  </si>
  <si>
    <t>Renault Captur</t>
  </si>
  <si>
    <t>Volkswagen Tiguan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</si>
  <si>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</si>
  <si>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</si>
  <si>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</si>
  <si>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</si>
  <si>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</si>
  <si>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</si>
  <si>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</si>
  <si>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</si>
  <si>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/>
  </si>
  <si>
    <t>Volkswagen T-Cross</t>
  </si>
  <si>
    <t>Toyota Proace Max</t>
  </si>
  <si>
    <t>KGM-SSANGYONG</t>
  </si>
  <si>
    <t>Volkswagen Golf</t>
  </si>
  <si>
    <t>OMODA</t>
  </si>
  <si>
    <t>Rejestracje nowych samochodów osobowych na Inywidualnych Klentów,
ranking modeli - 2025 narastająco</t>
  </si>
  <si>
    <t>MG ZS</t>
  </si>
  <si>
    <t>Toyota Corolla Cross</t>
  </si>
  <si>
    <t>Omoda OMODA5</t>
  </si>
  <si>
    <t>Volkswagen Passat</t>
  </si>
  <si>
    <t>Rejestracje nowych samochodów osobowych na REGON,
ranking modeli - 2025 narastająco</t>
  </si>
  <si>
    <t>Rejestracje nowych samochodów osobowych na REGON,
ranking marek - 2025 narastająco</t>
  </si>
  <si>
    <t>Rejestracje nowych samochodów osobowych na KLIENTÓW INDYWIDUALNYCH,
ranking marek - 2025 narastająco</t>
  </si>
  <si>
    <t>Registrations of New PC For Indywidual Customers, Top Makes - 2025 YTD</t>
  </si>
  <si>
    <t>Rejestracje nowych samochodów dostawczych do 3,5T, ranking modeli - 2025 narastająco</t>
  </si>
  <si>
    <t>Rejestracje nowych samochodów dostawczych OGÓŁEM, ranking marek - 2025 narastająco</t>
  </si>
  <si>
    <t>Registrations of new PC, Top Brands - 2025 YTD</t>
  </si>
  <si>
    <t>Rejestracje nowych samochodów osobowych OGÓŁEM, ranking marek - 2025 narastająco</t>
  </si>
  <si>
    <t>Registrations of new PC, Top Models - 2025 YTD</t>
  </si>
  <si>
    <t>Rejestracje nowych samochodów osobowych OGÓŁEM, ranking modeli - 2025 narastająco</t>
  </si>
  <si>
    <t>Registrations of New PC For Individual Customers, Top Models - 2025 YTD</t>
  </si>
  <si>
    <t>Registrations of New PC For Business Activity, Top Makes - 2025 YTD</t>
  </si>
  <si>
    <t>Registrations of new LCV, Top Brands - 2025 YTD</t>
  </si>
  <si>
    <t>Registrations of new LCV up to 3.5T, Top Models - 2025 YTD</t>
  </si>
  <si>
    <t>MAZDA</t>
  </si>
  <si>
    <t>Kia Ceed</t>
  </si>
  <si>
    <t>BAIC</t>
  </si>
  <si>
    <t>MAXUS</t>
  </si>
  <si>
    <t>Toyota Hilux</t>
  </si>
  <si>
    <t>BYD</t>
  </si>
  <si>
    <t>Lipiec</t>
  </si>
  <si>
    <t>July</t>
  </si>
  <si>
    <t>Cupra Formentor</t>
  </si>
  <si>
    <t>2025
Sie</t>
  </si>
  <si>
    <t>2024
Sie</t>
  </si>
  <si>
    <t>2025
Sty - Sie</t>
  </si>
  <si>
    <t>2024
Sty - Sie</t>
  </si>
  <si>
    <t>Sierpień</t>
  </si>
  <si>
    <t>August</t>
  </si>
  <si>
    <t>Sie/Lip
Zmiana %</t>
  </si>
  <si>
    <t>Aug/Jul Ch %</t>
  </si>
  <si>
    <t>Aug/JulCh %</t>
  </si>
  <si>
    <t>Się/lip
Zmiana poz</t>
  </si>
  <si>
    <t>Aug/Junl Ch position</t>
  </si>
  <si>
    <t>Rok narastająco Styczeń -Sierpień</t>
  </si>
  <si>
    <t>YTD January - August</t>
  </si>
  <si>
    <t>Rok narastająco Styczeń - Sierpień</t>
  </si>
  <si>
    <t>YTD January -August</t>
  </si>
  <si>
    <t>Się/Lip
Zmiana %</t>
  </si>
  <si>
    <t>Jaecoo Jaecoo7</t>
  </si>
  <si>
    <t>Rejestracje nowych samochodów osobowych OGÓŁEM, ranking marek - Sierpień 2025</t>
  </si>
  <si>
    <t>Registrations of new PC, Top Brands - August  2025</t>
  </si>
  <si>
    <t>Rejestracje nowych samochodów osobowych OGÓŁEM, ranking modeli - Sierpień  2025</t>
  </si>
  <si>
    <t>Registrations of new PC, Top Models - August  2025</t>
  </si>
  <si>
    <t>JAECOO</t>
  </si>
  <si>
    <t>Suzuki Vitara</t>
  </si>
  <si>
    <t>Rejestracje nowych samochodów osobowych na KLIENTÓW INDYWIDUALNYCH, ranking marek - Sierpień 2025</t>
  </si>
  <si>
    <t>Registrations of New PC For Individual Customers, Top Makes - August  2025</t>
  </si>
  <si>
    <t>Rejestracje nowych samochodów osobowych na KLIENTÓW INDYWIDUALNYCH, ranking modeli - Sierpień  2025</t>
  </si>
  <si>
    <t>Registrations of New PC For Individual Customers, Top Models - August  2025</t>
  </si>
  <si>
    <t>Rejestracje nowych samochodów osobowych na REGON, ranking marek - Sierpień 2025</t>
  </si>
  <si>
    <t>Registrations of New PC For Business Activity, Top Makes - August  2025</t>
  </si>
  <si>
    <t>Rejestracje nowych samochodów osobowych na REGON, ranking modeli - Sierpień 2025</t>
  </si>
  <si>
    <t>Registrations of New PC For Business Activity, Top Models - August 2025</t>
  </si>
  <si>
    <t>Hyundai i30</t>
  </si>
  <si>
    <t>Rejestracje nowych samochodów dostawczych do 3,5T, ranking marek - Sierpień 2025</t>
  </si>
  <si>
    <t>Registrations of new LCV up to 3.5T, Top Brands - August 2025</t>
  </si>
  <si>
    <t>Rejestracje nowych samochodów dostawczych do 3,5T, ranking modeli - Sierpień 2025</t>
  </si>
  <si>
    <t>Registrations of new LCV up to 3.5T, Top Models - August 2025</t>
  </si>
  <si>
    <t>-4,8 pp</t>
  </si>
  <si>
    <t>-1,2 pp</t>
  </si>
  <si>
    <t>+6,0 pp</t>
  </si>
  <si>
    <t>+2,6 pp</t>
  </si>
  <si>
    <t>+2,1 pp</t>
  </si>
  <si>
    <t>+0,2 pp</t>
  </si>
  <si>
    <t>+0,8 pp</t>
  </si>
  <si>
    <t>Sty-Sie 2024</t>
  </si>
  <si>
    <t>Sty-Sie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</si>
</sst>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/>
      <diagonal/>
    </border>
  </borders>
  <cellStyleXfs count="82">
    <xf numFmtId="0" fontId="0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43">
    <xf numFmtId="0" fontId="0" fillId="0" borderId="0" xfId="0"/>
    <xf numFmtId="0" fontId="7" fillId="0" borderId="0" xfId="0" applyFont="1"/>
    <xf numFmtId="0" fontId="8" fillId="0" borderId="0" xfId="11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8" fillId="0" borderId="0" xfId="11" applyFont="1" applyAlignment="1">
      <alignment horizontal="right"/>
    </xf>
    <xf numFmtId="0" fontId="11" fillId="2" borderId="6" xfId="0" applyFont="1" applyFill="1" applyBorder="1" applyAlignment="1">
      <alignment wrapText="1"/>
    </xf>
    <xf numFmtId="166" fontId="11" fillId="2" borderId="4" xfId="1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66" fontId="12" fillId="0" borderId="4" xfId="1" applyNumberFormat="1" applyFont="1" applyBorder="1" applyAlignment="1">
      <alignment horizontal="center"/>
    </xf>
    <xf numFmtId="165" fontId="12" fillId="0" borderId="4" xfId="22" applyNumberFormat="1" applyFont="1" applyBorder="1" applyAlignment="1">
      <alignment horizontal="center"/>
    </xf>
    <xf numFmtId="0" fontId="12" fillId="0" borderId="6" xfId="0" applyFont="1" applyBorder="1" applyAlignment="1">
      <alignment horizontal="left" wrapText="1" indent="1"/>
    </xf>
    <xf numFmtId="166" fontId="12" fillId="0" borderId="5" xfId="1" applyNumberFormat="1" applyFont="1" applyBorder="1" applyAlignment="1">
      <alignment horizontal="center"/>
    </xf>
    <xf numFmtId="165" fontId="12" fillId="0" borderId="5" xfId="17" applyNumberFormat="1" applyFont="1" applyBorder="1" applyAlignment="1">
      <alignment horizontal="center"/>
    </xf>
    <xf numFmtId="0" fontId="12" fillId="0" borderId="9" xfId="0" applyFont="1" applyBorder="1" applyAlignment="1">
      <alignment horizontal="left" wrapText="1" indent="1"/>
    </xf>
    <xf numFmtId="165" fontId="12" fillId="0" borderId="8" xfId="22" applyNumberFormat="1" applyFont="1" applyBorder="1" applyAlignment="1">
      <alignment horizontal="center"/>
    </xf>
    <xf numFmtId="166" fontId="11" fillId="2" borderId="4" xfId="1" applyNumberFormat="1" applyFont="1" applyFill="1" applyBorder="1" applyAlignment="1">
      <alignment horizontal="center" vertical="center"/>
    </xf>
    <xf numFmtId="165" fontId="11" fillId="2" borderId="4" xfId="22" applyNumberFormat="1" applyFont="1" applyFill="1" applyBorder="1" applyAlignment="1">
      <alignment horizontal="center" vertical="center"/>
    </xf>
    <xf numFmtId="0" fontId="12" fillId="0" borderId="7" xfId="11" applyFont="1" applyBorder="1"/>
    <xf numFmtId="0" fontId="8" fillId="0" borderId="7" xfId="11" applyFont="1" applyBorder="1"/>
    <xf numFmtId="166" fontId="8" fillId="0" borderId="0" xfId="11" applyNumberFormat="1" applyFont="1"/>
    <xf numFmtId="0" fontId="13" fillId="0" borderId="0" xfId="8" applyFont="1" applyAlignment="1">
      <alignment horizontal="center" vertical="center"/>
    </xf>
    <xf numFmtId="0" fontId="15" fillId="0" borderId="0" xfId="8" applyFont="1" applyAlignment="1">
      <alignment horizontal="right" vertical="center"/>
    </xf>
    <xf numFmtId="0" fontId="17" fillId="2" borderId="30" xfId="8" applyFont="1" applyFill="1" applyBorder="1" applyAlignment="1">
      <alignment horizontal="center" vertical="center" wrapText="1"/>
    </xf>
    <xf numFmtId="0" fontId="17" fillId="2" borderId="20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vertical="center" wrapText="1"/>
    </xf>
    <xf numFmtId="0" fontId="18" fillId="2" borderId="23" xfId="8" applyFont="1" applyFill="1" applyBorder="1" applyAlignment="1">
      <alignment horizontal="center" vertical="center" wrapText="1"/>
    </xf>
    <xf numFmtId="0" fontId="18" fillId="2" borderId="21" xfId="8" applyFont="1" applyFill="1" applyBorder="1" applyAlignment="1">
      <alignment horizontal="center" vertical="top" wrapText="1"/>
    </xf>
    <xf numFmtId="0" fontId="18" fillId="2" borderId="18" xfId="8" applyFont="1" applyFill="1" applyBorder="1" applyAlignment="1">
      <alignment horizontal="center" vertical="center" wrapText="1"/>
    </xf>
    <xf numFmtId="0" fontId="13" fillId="0" borderId="16" xfId="8" applyFont="1" applyBorder="1" applyAlignment="1">
      <alignment horizontal="center" vertical="center"/>
    </xf>
    <xf numFmtId="0" fontId="19" fillId="0" borderId="19" xfId="8" applyFont="1" applyBorder="1" applyAlignment="1">
      <alignment vertical="center"/>
    </xf>
    <xf numFmtId="3" fontId="19" fillId="0" borderId="22" xfId="8" applyNumberFormat="1" applyFont="1" applyBorder="1" applyAlignment="1">
      <alignment vertical="center"/>
    </xf>
    <xf numFmtId="10" fontId="19" fillId="0" borderId="19" xfId="18" applyNumberFormat="1" applyFont="1" applyBorder="1" applyAlignment="1">
      <alignment vertical="center"/>
    </xf>
    <xf numFmtId="165" fontId="19" fillId="0" borderId="19" xfId="18" applyNumberFormat="1" applyFont="1" applyBorder="1" applyAlignment="1">
      <alignment vertical="center"/>
    </xf>
    <xf numFmtId="0" fontId="20" fillId="4" borderId="16" xfId="0" applyFont="1" applyFill="1" applyBorder="1" applyAlignment="1">
      <alignment horizontal="center" vertical="center" wrapText="1"/>
    </xf>
    <xf numFmtId="0" fontId="19" fillId="4" borderId="19" xfId="8" applyFont="1" applyFill="1" applyBorder="1" applyAlignment="1">
      <alignment vertical="center"/>
    </xf>
    <xf numFmtId="3" fontId="19" fillId="4" borderId="22" xfId="8" applyNumberFormat="1" applyFont="1" applyFill="1" applyBorder="1" applyAlignment="1">
      <alignment vertical="center"/>
    </xf>
    <xf numFmtId="10" fontId="19" fillId="4" borderId="19" xfId="18" applyNumberFormat="1" applyFont="1" applyFill="1" applyBorder="1" applyAlignment="1">
      <alignment vertical="center"/>
    </xf>
    <xf numFmtId="165" fontId="19" fillId="4" borderId="19" xfId="18" applyNumberFormat="1" applyFont="1" applyFill="1" applyBorder="1" applyAlignment="1">
      <alignment vertical="center"/>
    </xf>
    <xf numFmtId="3" fontId="19" fillId="3" borderId="22" xfId="8" applyNumberFormat="1" applyFont="1" applyFill="1" applyBorder="1" applyAlignment="1">
      <alignment vertical="center"/>
    </xf>
    <xf numFmtId="10" fontId="19" fillId="3" borderId="19" xfId="18" applyNumberFormat="1" applyFont="1" applyFill="1" applyBorder="1" applyAlignment="1">
      <alignment vertical="center"/>
    </xf>
    <xf numFmtId="165" fontId="19" fillId="3" borderId="19" xfId="18" applyNumberFormat="1" applyFont="1" applyFill="1" applyBorder="1" applyAlignment="1">
      <alignment vertical="center"/>
    </xf>
    <xf numFmtId="3" fontId="11" fillId="2" borderId="22" xfId="8" applyNumberFormat="1" applyFont="1" applyFill="1" applyBorder="1" applyAlignment="1">
      <alignment vertical="center"/>
    </xf>
    <xf numFmtId="9" fontId="11" fillId="2" borderId="19" xfId="18" applyFont="1" applyFill="1" applyBorder="1" applyAlignment="1">
      <alignment vertical="center"/>
    </xf>
    <xf numFmtId="165" fontId="11" fillId="2" borderId="19" xfId="8" applyNumberFormat="1" applyFont="1" applyFill="1" applyBorder="1" applyAlignment="1">
      <alignment vertical="center"/>
    </xf>
    <xf numFmtId="0" fontId="19" fillId="0" borderId="0" xfId="8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7" applyFont="1" applyAlignment="1">
      <alignment horizontal="center" vertical="top"/>
    </xf>
    <xf numFmtId="1" fontId="19" fillId="0" borderId="16" xfId="18" applyNumberFormat="1" applyFont="1" applyBorder="1" applyAlignment="1">
      <alignment horizontal="center"/>
    </xf>
    <xf numFmtId="1" fontId="19" fillId="4" borderId="16" xfId="18" applyNumberFormat="1" applyFont="1" applyFill="1" applyBorder="1" applyAlignment="1">
      <alignment horizontal="center"/>
    </xf>
    <xf numFmtId="3" fontId="19" fillId="3" borderId="16" xfId="8" applyNumberFormat="1" applyFont="1" applyFill="1" applyBorder="1" applyAlignment="1">
      <alignment vertical="center"/>
    </xf>
    <xf numFmtId="0" fontId="19" fillId="3" borderId="16" xfId="8" applyFont="1" applyFill="1" applyBorder="1" applyAlignment="1">
      <alignment vertical="center"/>
    </xf>
    <xf numFmtId="3" fontId="11" fillId="2" borderId="16" xfId="8" applyNumberFormat="1" applyFont="1" applyFill="1" applyBorder="1" applyAlignment="1">
      <alignment vertical="center"/>
    </xf>
    <xf numFmtId="14" fontId="12" fillId="0" borderId="0" xfId="0" applyNumberFormat="1" applyFont="1"/>
    <xf numFmtId="0" fontId="12" fillId="0" borderId="0" xfId="0" applyFont="1" applyAlignment="1">
      <alignment horizontal="right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9" fillId="0" borderId="5" xfId="0" applyFont="1" applyBorder="1" applyAlignment="1">
      <alignment horizontal="left"/>
    </xf>
    <xf numFmtId="165" fontId="19" fillId="0" borderId="12" xfId="22" applyNumberFormat="1" applyFont="1" applyBorder="1" applyAlignment="1">
      <alignment horizontal="right"/>
    </xf>
    <xf numFmtId="168" fontId="19" fillId="0" borderId="15" xfId="18" applyNumberFormat="1" applyFont="1" applyBorder="1"/>
    <xf numFmtId="168" fontId="24" fillId="0" borderId="5" xfId="18" applyNumberFormat="1" applyFont="1" applyBorder="1" applyAlignment="1">
      <alignment horizontal="right"/>
    </xf>
    <xf numFmtId="168" fontId="19" fillId="0" borderId="5" xfId="18" applyNumberFormat="1" applyFont="1" applyBorder="1"/>
    <xf numFmtId="168" fontId="19" fillId="0" borderId="5" xfId="18" applyNumberFormat="1" applyFont="1" applyBorder="1" applyAlignment="1">
      <alignment horizontal="right"/>
    </xf>
    <xf numFmtId="0" fontId="19" fillId="0" borderId="5" xfId="0" applyFont="1" applyBorder="1" applyAlignment="1">
      <alignment horizontal="left" indent="1"/>
    </xf>
    <xf numFmtId="3" fontId="19" fillId="0" borderId="6" xfId="22" applyNumberFormat="1" applyFont="1" applyBorder="1" applyAlignment="1">
      <alignment horizontal="right"/>
    </xf>
    <xf numFmtId="168" fontId="12" fillId="0" borderId="5" xfId="18" applyNumberFormat="1" applyFont="1" applyBorder="1"/>
    <xf numFmtId="168" fontId="12" fillId="0" borderId="5" xfId="18" applyNumberFormat="1" applyFont="1" applyBorder="1" applyAlignment="1">
      <alignment horizontal="right"/>
    </xf>
    <xf numFmtId="0" fontId="19" fillId="0" borderId="8" xfId="0" applyFont="1" applyBorder="1" applyAlignment="1">
      <alignment horizontal="left" indent="1"/>
    </xf>
    <xf numFmtId="165" fontId="19" fillId="0" borderId="13" xfId="22" applyNumberFormat="1" applyFont="1" applyBorder="1" applyAlignment="1">
      <alignment horizontal="right"/>
    </xf>
    <xf numFmtId="168" fontId="19" fillId="0" borderId="8" xfId="18" applyNumberFormat="1" applyFont="1" applyBorder="1"/>
    <xf numFmtId="168" fontId="24" fillId="0" borderId="8" xfId="18" applyNumberFormat="1" applyFont="1" applyBorder="1" applyAlignment="1">
      <alignment horizontal="right"/>
    </xf>
    <xf numFmtId="0" fontId="14" fillId="0" borderId="0" xfId="8" applyFont="1" applyAlignment="1">
      <alignment vertical="center"/>
    </xf>
    <xf numFmtId="0" fontId="19" fillId="3" borderId="22" xfId="8" applyFont="1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27" fillId="2" borderId="4" xfId="0" applyFont="1" applyFill="1" applyBorder="1" applyAlignment="1">
      <alignment vertical="center" wrapText="1"/>
    </xf>
    <xf numFmtId="3" fontId="19" fillId="0" borderId="9" xfId="22" applyNumberFormat="1" applyFont="1" applyBorder="1" applyAlignment="1">
      <alignment horizontal="right"/>
    </xf>
    <xf numFmtId="0" fontId="11" fillId="2" borderId="17" xfId="8" applyFont="1" applyFill="1" applyBorder="1" applyAlignment="1">
      <alignment horizontal="center" wrapText="1"/>
    </xf>
    <xf numFmtId="0" fontId="11" fillId="2" borderId="28" xfId="8" applyFont="1" applyFill="1" applyBorder="1" applyAlignment="1">
      <alignment horizontal="center" wrapText="1"/>
    </xf>
    <xf numFmtId="0" fontId="16" fillId="2" borderId="28" xfId="8" applyFont="1" applyFill="1" applyBorder="1" applyAlignment="1">
      <alignment horizontal="center" vertical="top"/>
    </xf>
    <xf numFmtId="0" fontId="16" fillId="2" borderId="34" xfId="8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1" fillId="2" borderId="30" xfId="8" applyFont="1" applyFill="1" applyBorder="1" applyAlignment="1">
      <alignment horizontal="center" vertical="center"/>
    </xf>
    <xf numFmtId="0" fontId="11" fillId="2" borderId="25" xfId="8" applyFont="1" applyFill="1" applyBorder="1" applyAlignment="1">
      <alignment horizontal="center" vertical="center"/>
    </xf>
    <xf numFmtId="0" fontId="11" fillId="2" borderId="20" xfId="8" applyFont="1" applyFill="1" applyBorder="1" applyAlignment="1">
      <alignment horizontal="center" vertical="center"/>
    </xf>
    <xf numFmtId="0" fontId="11" fillId="2" borderId="17" xfId="8" applyFont="1" applyFill="1" applyBorder="1" applyAlignment="1">
      <alignment horizontal="center" wrapText="1"/>
    </xf>
    <xf numFmtId="0" fontId="11" fillId="2" borderId="28" xfId="8" applyFont="1" applyFill="1" applyBorder="1" applyAlignment="1">
      <alignment horizontal="center" wrapText="1"/>
    </xf>
    <xf numFmtId="0" fontId="16" fillId="2" borderId="23" xfId="8" applyFont="1" applyFill="1" applyBorder="1" applyAlignment="1">
      <alignment horizontal="center" vertical="center"/>
    </xf>
    <xf numFmtId="0" fontId="16" fillId="2" borderId="27" xfId="8" applyFont="1" applyFill="1" applyBorder="1" applyAlignment="1">
      <alignment horizontal="center" vertical="center"/>
    </xf>
    <xf numFmtId="0" fontId="16" fillId="2" borderId="21" xfId="8" applyFont="1" applyFill="1" applyBorder="1" applyAlignment="1">
      <alignment horizontal="center" vertical="center"/>
    </xf>
    <xf numFmtId="0" fontId="17" fillId="2" borderId="17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wrapText="1"/>
    </xf>
    <xf numFmtId="0" fontId="28" fillId="2" borderId="17" xfId="8" applyFont="1" applyFill="1" applyBorder="1" applyAlignment="1">
      <alignment horizontal="center" wrapText="1"/>
    </xf>
    <xf numFmtId="0" fontId="28" fillId="2" borderId="28" xfId="8" applyFont="1" applyFill="1" applyBorder="1" applyAlignment="1">
      <alignment horizontal="center" wrapText="1"/>
    </xf>
    <xf numFmtId="0" fontId="17" fillId="2" borderId="30" xfId="8" applyFont="1" applyFill="1" applyBorder="1" applyAlignment="1">
      <alignment horizontal="center" vertical="center" wrapText="1"/>
    </xf>
    <xf numFmtId="0" fontId="17" fillId="2" borderId="20" xfId="8" applyFont="1" applyFill="1" applyBorder="1" applyAlignment="1">
      <alignment horizontal="center" vertical="center" wrapText="1"/>
    </xf>
    <xf numFmtId="0" fontId="17" fillId="2" borderId="23" xfId="8" applyFont="1" applyFill="1" applyBorder="1" applyAlignment="1">
      <alignment horizontal="center" vertical="center" wrapText="1"/>
    </xf>
    <xf numFmtId="0" fontId="17" fillId="2" borderId="21" xfId="8" applyFont="1" applyFill="1" applyBorder="1" applyAlignment="1">
      <alignment horizontal="center" vertical="center" wrapText="1"/>
    </xf>
    <xf numFmtId="0" fontId="16" fillId="2" borderId="28" xfId="8" applyFont="1" applyFill="1" applyBorder="1" applyAlignment="1">
      <alignment horizontal="center" vertical="top"/>
    </xf>
    <xf numFmtId="0" fontId="16" fillId="2" borderId="18" xfId="8" applyFont="1" applyFill="1" applyBorder="1" applyAlignment="1">
      <alignment horizontal="center" vertical="top"/>
    </xf>
    <xf numFmtId="0" fontId="29" fillId="2" borderId="28" xfId="8" applyFont="1" applyFill="1" applyBorder="1" applyAlignment="1">
      <alignment horizontal="center" vertical="top" wrapText="1"/>
    </xf>
    <xf numFmtId="0" fontId="29" fillId="2" borderId="18" xfId="8" applyFont="1" applyFill="1" applyBorder="1" applyAlignment="1">
      <alignment horizontal="center" vertical="top" wrapText="1"/>
    </xf>
    <xf numFmtId="0" fontId="18" fillId="2" borderId="28" xfId="8" applyFont="1" applyFill="1" applyBorder="1" applyAlignment="1">
      <alignment horizontal="center" vertical="top" wrapText="1"/>
    </xf>
    <xf numFmtId="0" fontId="18" fillId="2" borderId="18" xfId="8" applyFont="1" applyFill="1" applyBorder="1" applyAlignment="1">
      <alignment horizontal="center" vertical="top" wrapText="1"/>
    </xf>
    <xf numFmtId="0" fontId="13" fillId="3" borderId="29" xfId="8" applyFont="1" applyFill="1" applyBorder="1" applyAlignment="1">
      <alignment horizontal="center" vertical="center"/>
    </xf>
    <xf numFmtId="0" fontId="13" fillId="3" borderId="19" xfId="8" applyFont="1" applyFill="1" applyBorder="1" applyAlignment="1">
      <alignment horizontal="center" vertical="center"/>
    </xf>
    <xf numFmtId="0" fontId="11" fillId="2" borderId="29" xfId="8" applyFont="1" applyFill="1" applyBorder="1" applyAlignment="1">
      <alignment horizontal="center" vertical="top"/>
    </xf>
    <xf numFmtId="0" fontId="11" fillId="2" borderId="19" xfId="8" applyFont="1" applyFill="1" applyBorder="1" applyAlignment="1">
      <alignment horizontal="center" vertical="top"/>
    </xf>
    <xf numFmtId="0" fontId="11" fillId="2" borderId="30" xfId="8" applyFont="1" applyFill="1" applyBorder="1" applyAlignment="1">
      <alignment horizontal="center" wrapText="1"/>
    </xf>
    <xf numFmtId="0" fontId="11" fillId="2" borderId="31" xfId="8" applyFont="1" applyFill="1" applyBorder="1" applyAlignment="1">
      <alignment horizontal="center" wrapText="1"/>
    </xf>
    <xf numFmtId="0" fontId="16" fillId="2" borderId="31" xfId="8" applyFont="1" applyFill="1" applyBorder="1" applyAlignment="1">
      <alignment horizontal="center" vertical="top"/>
    </xf>
    <xf numFmtId="0" fontId="16" fillId="2" borderId="23" xfId="8" applyFont="1" applyFill="1" applyBorder="1" applyAlignment="1">
      <alignment horizontal="center" vertical="top"/>
    </xf>
    <xf numFmtId="0" fontId="14" fillId="0" borderId="0" xfId="8" applyFont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0" borderId="0" xfId="8" applyFont="1" applyAlignment="1">
      <alignment horizontal="center" wrapText="1"/>
    </xf>
    <xf numFmtId="0" fontId="18" fillId="2" borderId="28" xfId="8" applyFont="1" applyFill="1" applyBorder="1" applyAlignment="1">
      <alignment horizontal="center" vertical="center" wrapText="1"/>
    </xf>
    <xf numFmtId="0" fontId="18" fillId="2" borderId="18" xfId="8" applyFont="1" applyFill="1" applyBorder="1" applyAlignment="1">
      <alignment horizontal="center" vertical="center" wrapText="1"/>
    </xf>
    <xf numFmtId="0" fontId="17" fillId="2" borderId="17" xfId="8" applyFont="1" applyFill="1" applyBorder="1" applyAlignment="1">
      <alignment horizontal="center" vertical="center" wrapText="1"/>
    </xf>
    <xf numFmtId="0" fontId="17" fillId="2" borderId="28" xfId="8" applyFont="1" applyFill="1" applyBorder="1" applyAlignment="1">
      <alignment horizontal="center" vertical="center" wrapText="1"/>
    </xf>
    <xf numFmtId="0" fontId="11" fillId="2" borderId="26" xfId="8" applyFont="1" applyFill="1" applyBorder="1" applyAlignment="1">
      <alignment horizontal="center" vertical="center"/>
    </xf>
    <xf numFmtId="0" fontId="11" fillId="2" borderId="24" xfId="8" applyFont="1" applyFill="1" applyBorder="1" applyAlignment="1">
      <alignment horizontal="center" vertical="center"/>
    </xf>
    <xf numFmtId="0" fontId="16" fillId="2" borderId="33" xfId="8" applyFont="1" applyFill="1" applyBorder="1" applyAlignment="1">
      <alignment horizontal="center" vertical="center"/>
    </xf>
    <xf numFmtId="0" fontId="16" fillId="2" borderId="32" xfId="8" applyFont="1" applyFill="1" applyBorder="1" applyAlignment="1">
      <alignment horizontal="center" vertical="center"/>
    </xf>
    <xf numFmtId="0" fontId="30" fillId="0" borderId="0" xfId="8" applyFont="1" applyAlignment="1">
      <alignment horizontal="center" vertical="center"/>
    </xf>
    <xf numFmtId="0" fontId="31" fillId="0" borderId="0" xfId="8" applyFont="1" applyAlignment="1">
      <alignment horizontal="center" vertical="center"/>
    </xf>
  </cellXfs>
  <cellStyles count="82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2 2" xfId="24" xr:uid="{CBFE5673-B6E5-46B5-88BF-1CA5878935F8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10" xfId="38" xr:uid="{B0D514AF-8D8F-424B-9931-A7277BF01591}"/>
    <cellStyle name="Normalny 11" xfId="37" xr:uid="{411BF4DE-91A2-4917-80F8-F76216BED066}"/>
    <cellStyle name="Normalny 11 2" xfId="65" xr:uid="{7319A7AC-5657-4D63-B746-395CC0C2EB53}"/>
    <cellStyle name="Normalny 12" xfId="52" xr:uid="{51516F7C-DE1D-4AEF-B503-D60499114EE6}"/>
    <cellStyle name="Normalny 13" xfId="51" xr:uid="{6E307ED5-16B5-4881-A571-27F6AED2B587}"/>
    <cellStyle name="Normalny 14" xfId="77" xr:uid="{41724F90-FCA0-4BD0-A284-FBFF998A0506}"/>
    <cellStyle name="Normalny 15" xfId="78" xr:uid="{2FA38085-3203-461D-94E8-41B6F125C037}"/>
    <cellStyle name="Normalny 16" xfId="79" xr:uid="{5AB7640F-AD93-47EA-BEDE-8CCD3AD4B4F5}"/>
    <cellStyle name="Normalny 17" xfId="80" xr:uid="{E33F87FD-0E50-43BF-8B62-17D065B53693}"/>
    <cellStyle name="Normalny 18" xfId="81" xr:uid="{905DC943-39A4-4E89-866E-6CF6D13BB07D}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4 2 2" xfId="30" xr:uid="{DE41CFB4-524C-4137-8676-F97CFD78D261}"/>
    <cellStyle name="Normalny 4 2 2 2" xfId="45" xr:uid="{427C3EC2-DDE1-4690-A38D-A21C9E6066B5}"/>
    <cellStyle name="Normalny 4 2 2 2 2" xfId="71" xr:uid="{DB85246D-5A23-4878-9353-F3BFE095F719}"/>
    <cellStyle name="Normalny 4 2 2 3" xfId="59" xr:uid="{35F5DA2E-CDBF-4CE3-A06D-C5AFFCFE2972}"/>
    <cellStyle name="Normalny 4 2 3" xfId="41" xr:uid="{AD1ECA8A-0EBB-497C-A492-FAC982AF1C70}"/>
    <cellStyle name="Normalny 4 2 3 2" xfId="67" xr:uid="{B8D70C4A-2BB4-436D-828C-B8A9DCEFAC40}"/>
    <cellStyle name="Normalny 4 2 4" xfId="55" xr:uid="{9A0A76C5-44B0-4B52-B05A-C346773166D3}"/>
    <cellStyle name="Normalny 4 2 5" xfId="26" xr:uid="{7121D75C-1C2D-43C0-BCA6-9D9978F53F32}"/>
    <cellStyle name="Normalny 4 3" xfId="31" xr:uid="{3D50B807-72D7-4874-9B1C-3A3009268A92}"/>
    <cellStyle name="Normalny 4 3 2" xfId="46" xr:uid="{D22EC19E-E413-4F66-B0B7-FACFA44DC663}"/>
    <cellStyle name="Normalny 4 3 2 2" xfId="72" xr:uid="{5829AB37-08B4-4E59-8655-6D4C22BF1F17}"/>
    <cellStyle name="Normalny 4 3 3" xfId="60" xr:uid="{AE752856-C9A8-4A03-A6D4-79928A3E9DF7}"/>
    <cellStyle name="Normalny 4 4" xfId="40" xr:uid="{2D1177F6-B1C8-4CB0-8642-B7E9B6E4CBCB}"/>
    <cellStyle name="Normalny 4 4 2" xfId="66" xr:uid="{65F6EA3E-1310-4794-A6B1-6668DE27299B}"/>
    <cellStyle name="Normalny 4 5" xfId="54" xr:uid="{15AE4F2E-F9B9-4E44-8C99-1BBF6316986F}"/>
    <cellStyle name="Normalny 4 6" xfId="25" xr:uid="{99C0F628-03B2-4AC6-AFAE-54C027070E0A}"/>
    <cellStyle name="Normalny 5" xfId="13" xr:uid="{00000000-0005-0000-0000-00000D000000}"/>
    <cellStyle name="Normalny 5 2" xfId="14" xr:uid="{00000000-0005-0000-0000-00000E000000}"/>
    <cellStyle name="Normalny 5 2 2" xfId="32" xr:uid="{2495DDEB-CE66-4685-A067-4A674C753106}"/>
    <cellStyle name="Normalny 5 2 2 2" xfId="47" xr:uid="{1A5810FF-5B14-4859-A857-B100E90E6428}"/>
    <cellStyle name="Normalny 5 2 2 2 2" xfId="73" xr:uid="{0D09BE48-DD67-4355-8DB1-86EDC0E15F19}"/>
    <cellStyle name="Normalny 5 2 2 3" xfId="61" xr:uid="{A037C587-6E75-45FD-8759-ECCDFA527723}"/>
    <cellStyle name="Normalny 5 2 3" xfId="43" xr:uid="{CC35DD13-F83E-49F8-9BEC-63B02EA5B07E}"/>
    <cellStyle name="Normalny 5 2 3 2" xfId="69" xr:uid="{7F2D1EDC-1600-4780-9EEB-851FA008A182}"/>
    <cellStyle name="Normalny 5 2 4" xfId="57" xr:uid="{8F1AF815-A784-44EE-A8C5-A9D6B437ACBA}"/>
    <cellStyle name="Normalny 5 2 5" xfId="28" xr:uid="{9E0DC868-9C30-42A7-9DE4-B04781B4DA88}"/>
    <cellStyle name="Normalny 5 3" xfId="33" xr:uid="{1732D38B-EE8C-4B5F-8A72-87790F17DFE1}"/>
    <cellStyle name="Normalny 5 3 2" xfId="48" xr:uid="{CCD358CA-A6E6-4420-BFE6-C40178F56C8A}"/>
    <cellStyle name="Normalny 5 3 2 2" xfId="74" xr:uid="{E92D854A-E2F2-4796-85C0-32CBDAF941EF}"/>
    <cellStyle name="Normalny 5 3 3" xfId="62" xr:uid="{A7C62A30-0388-4708-90DC-8E6BBF2AF7C8}"/>
    <cellStyle name="Normalny 5 4" xfId="42" xr:uid="{7336C80B-0046-47B4-A9E4-5DD2E8A01E36}"/>
    <cellStyle name="Normalny 5 4 2" xfId="68" xr:uid="{F175998E-633B-4526-BB10-E87030BD091A}"/>
    <cellStyle name="Normalny 5 5" xfId="56" xr:uid="{9A8CA1B8-09F0-4501-84C0-8462D88477D5}"/>
    <cellStyle name="Normalny 5 6" xfId="27" xr:uid="{9FD02219-4927-4342-A3F7-5F98D11E073C}"/>
    <cellStyle name="Normalny 6" xfId="15" xr:uid="{00000000-0005-0000-0000-00000F000000}"/>
    <cellStyle name="Normalny 7" xfId="16" xr:uid="{00000000-0005-0000-0000-000010000000}"/>
    <cellStyle name="Normalny 7 2" xfId="34" xr:uid="{BD0F09CB-2825-43C6-9BFE-BD4646D4FBFE}"/>
    <cellStyle name="Normalny 7 2 2" xfId="49" xr:uid="{0D4161BA-9141-4911-B54A-F7FA1429576B}"/>
    <cellStyle name="Normalny 7 2 2 2" xfId="75" xr:uid="{4337AC39-E90A-4328-A294-A037B5CA1ADD}"/>
    <cellStyle name="Normalny 7 2 3" xfId="63" xr:uid="{4E76C5D0-31B2-4DA3-9405-1233053878D4}"/>
    <cellStyle name="Normalny 7 3" xfId="44" xr:uid="{2CA3765A-EB23-457F-9F95-B703D6A1988A}"/>
    <cellStyle name="Normalny 7 3 2" xfId="70" xr:uid="{D9AB8B45-4D89-4A5B-90AA-E91C3EA000F1}"/>
    <cellStyle name="Normalny 7 4" xfId="58" xr:uid="{CC8241EA-5D4A-4BC4-B13F-07912F33673F}"/>
    <cellStyle name="Normalny 7 5" xfId="29" xr:uid="{4CC2216E-F30A-40A8-BBF7-3E4BE00D8147}"/>
    <cellStyle name="Normalny 8" xfId="35" xr:uid="{B8AC3724-8851-4AE1-94F5-DF4BC0A3E21C}"/>
    <cellStyle name="Normalny 9" xfId="36" xr:uid="{9AAFB31F-5E50-4CA3-834B-5F375E23D6AE}"/>
    <cellStyle name="Normalny 9 2" xfId="50" xr:uid="{66A9FD8C-7699-42B3-826D-5C2B266D0E58}"/>
    <cellStyle name="Normalny 9 2 2" xfId="76" xr:uid="{0C52B265-0D6B-4DAB-B0D1-308B4189F8C2}"/>
    <cellStyle name="Normalny 9 3" xfId="64" xr:uid="{392AFE43-784C-421F-8E88-85B865E22D88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  <cellStyle name="Procentowy 6" xfId="39" xr:uid="{AA7DAD75-A8B3-47EE-9EA2-23A474A767AD}"/>
    <cellStyle name="Procentowy 7" xfId="53" xr:uid="{B4325FA4-0A44-40C5-914F-5E86E0C1D91E}"/>
  </cellStyles>
  <dxfs count="104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21</xdr:row>
      <xdr:rowOff>1</xdr:rowOff>
    </xdr:from>
    <xdr:to>
      <xdr:col>8</xdr:col>
      <xdr:colOff>8468</xdr:colOff>
      <xdr:row>40</xdr:row>
      <xdr:rowOff>36289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42AFBEB-456A-7BF2-8A63-D5A1B6FBE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334" y="3928534"/>
          <a:ext cx="5731934" cy="3414488"/>
        </a:xfrm>
        <a:prstGeom prst="rect">
          <a:avLst/>
        </a:prstGeom>
      </xdr:spPr>
    </xdr:pic>
    <xdr:clientData/>
  </xdr:twoCellAnchor>
  <xdr:twoCellAnchor editAs="oneCell">
    <xdr:from>
      <xdr:col>8</xdr:col>
      <xdr:colOff>194733</xdr:colOff>
      <xdr:row>20</xdr:row>
      <xdr:rowOff>127000</xdr:rowOff>
    </xdr:from>
    <xdr:to>
      <xdr:col>17</xdr:col>
      <xdr:colOff>597593</xdr:colOff>
      <xdr:row>41</xdr:row>
      <xdr:rowOff>38924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FEC9003-2576-09FA-C9B1-4F0B0B3EF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4533" y="3877733"/>
          <a:ext cx="6041660" cy="36457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tabSelected="1" zoomScale="90" zoomScaleNormal="90" workbookViewId="0"/>
  </sheetViews>
  <sheetFormatPr defaultColWidth="9.109375" defaultRowHeight="13.8" x14ac:dyDescent="0.25"/>
  <cols>
    <col min="1" max="1" width="1.109375" style="2" customWidth="1"/>
    <col min="2" max="2" width="35.109375" style="2" customWidth="1"/>
    <col min="3" max="8" width="11.5546875" style="2" customWidth="1"/>
    <col min="9" max="16384" width="9.109375" style="2"/>
  </cols>
  <sheetData>
    <row r="1" spans="1:256" x14ac:dyDescent="0.25">
      <c r="A1" s="1"/>
      <c r="C1" s="3"/>
      <c r="E1" s="1"/>
      <c r="F1" s="1"/>
      <c r="G1" s="1"/>
      <c r="H1" s="57">
        <v>45903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5">
      <c r="B2" s="5" t="s">
        <v>70</v>
      </c>
      <c r="H2" s="6" t="s">
        <v>67</v>
      </c>
    </row>
    <row r="3" spans="1:256" ht="24.75" customHeight="1" x14ac:dyDescent="0.25">
      <c r="B3" s="85" t="s">
        <v>100</v>
      </c>
      <c r="C3" s="86"/>
      <c r="D3" s="86"/>
      <c r="E3" s="86"/>
      <c r="F3" s="86"/>
      <c r="G3" s="86"/>
      <c r="H3" s="87"/>
    </row>
    <row r="4" spans="1:256" ht="39" customHeight="1" x14ac:dyDescent="0.25">
      <c r="B4" s="7"/>
      <c r="C4" s="8" t="s">
        <v>148</v>
      </c>
      <c r="D4" s="8" t="s">
        <v>149</v>
      </c>
      <c r="E4" s="9" t="s">
        <v>54</v>
      </c>
      <c r="F4" s="8" t="s">
        <v>150</v>
      </c>
      <c r="G4" s="8" t="s">
        <v>151</v>
      </c>
      <c r="H4" s="9" t="s">
        <v>54</v>
      </c>
    </row>
    <row r="5" spans="1:256" ht="24.75" customHeight="1" x14ac:dyDescent="0.25">
      <c r="B5" s="10" t="s">
        <v>48</v>
      </c>
      <c r="C5" s="11">
        <v>42479</v>
      </c>
      <c r="D5" s="11">
        <v>37071</v>
      </c>
      <c r="E5" s="12">
        <v>0.14588222599875911</v>
      </c>
      <c r="F5" s="11">
        <v>378054</v>
      </c>
      <c r="G5" s="11">
        <v>357169</v>
      </c>
      <c r="H5" s="12">
        <v>5.8473719723716178E-2</v>
      </c>
    </row>
    <row r="6" spans="1:256" ht="24.75" customHeight="1" x14ac:dyDescent="0.25">
      <c r="B6" s="10" t="s">
        <v>49</v>
      </c>
      <c r="C6" s="11">
        <v>4818</v>
      </c>
      <c r="D6" s="11">
        <v>4801</v>
      </c>
      <c r="E6" s="12">
        <v>3.5409289731305194E-3</v>
      </c>
      <c r="F6" s="11">
        <v>43459</v>
      </c>
      <c r="G6" s="11">
        <v>42483</v>
      </c>
      <c r="H6" s="12">
        <v>2.2973895440529191E-2</v>
      </c>
    </row>
    <row r="7" spans="1:256" ht="24.75" customHeight="1" x14ac:dyDescent="0.25">
      <c r="B7" s="13" t="s">
        <v>50</v>
      </c>
      <c r="C7" s="14">
        <f>C6-C8</f>
        <v>4621</v>
      </c>
      <c r="D7" s="14">
        <f>D6-D8</f>
        <v>4625</v>
      </c>
      <c r="E7" s="15">
        <f>C7/D7-1</f>
        <v>-8.6486486486481162E-4</v>
      </c>
      <c r="F7" s="14">
        <f>F6-F8</f>
        <v>41737</v>
      </c>
      <c r="G7" s="14">
        <f>G6-G8</f>
        <v>40879</v>
      </c>
      <c r="H7" s="15">
        <f>F7/G7-1</f>
        <v>2.0988771740991785E-2</v>
      </c>
    </row>
    <row r="8" spans="1:256" ht="24.75" customHeight="1" x14ac:dyDescent="0.25">
      <c r="B8" s="16" t="s">
        <v>51</v>
      </c>
      <c r="C8" s="14">
        <v>197</v>
      </c>
      <c r="D8" s="14">
        <v>176</v>
      </c>
      <c r="E8" s="17">
        <v>0.11931818181818188</v>
      </c>
      <c r="F8" s="14">
        <v>1722</v>
      </c>
      <c r="G8" s="14">
        <v>1604</v>
      </c>
      <c r="H8" s="17">
        <v>7.3566084788029951E-2</v>
      </c>
    </row>
    <row r="9" spans="1:256" ht="25.5" customHeight="1" x14ac:dyDescent="0.25">
      <c r="B9" s="79" t="s">
        <v>52</v>
      </c>
      <c r="C9" s="18">
        <v>47297</v>
      </c>
      <c r="D9" s="18">
        <v>41872</v>
      </c>
      <c r="E9" s="19">
        <v>0.12956152082537264</v>
      </c>
      <c r="F9" s="18">
        <v>421513</v>
      </c>
      <c r="G9" s="18">
        <v>399652</v>
      </c>
      <c r="H9" s="19">
        <v>5.4700089077497349E-2</v>
      </c>
    </row>
    <row r="10" spans="1:256" x14ac:dyDescent="0.25">
      <c r="B10" s="20" t="s">
        <v>53</v>
      </c>
      <c r="C10" s="21"/>
      <c r="D10" s="21"/>
      <c r="E10" s="21"/>
      <c r="F10" s="21"/>
      <c r="G10" s="21"/>
      <c r="H10" s="21"/>
    </row>
    <row r="11" spans="1:256" x14ac:dyDescent="0.25">
      <c r="B11" s="5"/>
      <c r="F11" s="22"/>
      <c r="G11" s="22"/>
    </row>
    <row r="28" spans="2:2" x14ac:dyDescent="0.25">
      <c r="B28" s="5"/>
    </row>
  </sheetData>
  <mergeCells count="1">
    <mergeCell ref="B3:H3"/>
  </mergeCells>
  <conditionalFormatting sqref="E5:E9 H5:H9">
    <cfRule type="cellIs" dxfId="103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ColWidth="9.109375" defaultRowHeight="14.4" x14ac:dyDescent="0.3"/>
  <cols>
    <col min="1" max="1" width="1.6640625" style="5" customWidth="1"/>
    <col min="2" max="2" width="8.109375" style="5" customWidth="1"/>
    <col min="3" max="3" width="19.33203125" style="5" customWidth="1"/>
    <col min="4" max="12" width="10.33203125" style="5" customWidth="1"/>
    <col min="13" max="13" width="3.109375" customWidth="1"/>
    <col min="14" max="14" width="3.109375" style="5" customWidth="1"/>
    <col min="15" max="15" width="13" style="5" customWidth="1"/>
    <col min="16" max="16" width="23.109375" style="5" customWidth="1"/>
    <col min="17" max="22" width="10.33203125" style="5" customWidth="1"/>
    <col min="23" max="23" width="11.33203125" style="5" customWidth="1"/>
    <col min="24" max="16384" width="9.109375" style="5"/>
  </cols>
  <sheetData>
    <row r="1" spans="2:22" x14ac:dyDescent="0.3">
      <c r="B1" s="5" t="s">
        <v>3</v>
      </c>
      <c r="D1" s="3"/>
      <c r="V1" s="57">
        <v>45903</v>
      </c>
    </row>
    <row r="2" spans="2:22" ht="14.4" customHeight="1" x14ac:dyDescent="0.3">
      <c r="B2" s="88" t="s">
        <v>165</v>
      </c>
      <c r="C2" s="88"/>
      <c r="D2" s="88"/>
      <c r="E2" s="88"/>
      <c r="F2" s="88"/>
      <c r="G2" s="88"/>
      <c r="H2" s="88"/>
      <c r="I2" s="88"/>
      <c r="J2" s="88"/>
      <c r="K2" s="88"/>
      <c r="L2" s="88"/>
      <c r="N2" s="50"/>
      <c r="O2" s="88" t="s">
        <v>132</v>
      </c>
      <c r="P2" s="88"/>
      <c r="Q2" s="88"/>
      <c r="R2" s="88"/>
      <c r="S2" s="88"/>
      <c r="T2" s="88"/>
      <c r="U2" s="88"/>
      <c r="V2" s="88"/>
    </row>
    <row r="3" spans="2:22" ht="14.4" customHeight="1" x14ac:dyDescent="0.3">
      <c r="B3" s="119" t="s">
        <v>166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N3" s="50"/>
      <c r="O3" s="119" t="s">
        <v>131</v>
      </c>
      <c r="P3" s="119"/>
      <c r="Q3" s="119"/>
      <c r="R3" s="119"/>
      <c r="S3" s="119"/>
      <c r="T3" s="119"/>
      <c r="U3" s="119"/>
      <c r="V3" s="119"/>
    </row>
    <row r="4" spans="2:22" ht="14.4" customHeight="1" thickBot="1" x14ac:dyDescent="0.35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" customHeight="1" x14ac:dyDescent="0.3">
      <c r="B5" s="92" t="s">
        <v>0</v>
      </c>
      <c r="C5" s="92" t="s">
        <v>1</v>
      </c>
      <c r="D5" s="89" t="s">
        <v>152</v>
      </c>
      <c r="E5" s="90"/>
      <c r="F5" s="90"/>
      <c r="G5" s="90"/>
      <c r="H5" s="90"/>
      <c r="I5" s="91"/>
      <c r="J5" s="89" t="s">
        <v>145</v>
      </c>
      <c r="K5" s="90"/>
      <c r="L5" s="91"/>
      <c r="O5" s="92" t="s">
        <v>0</v>
      </c>
      <c r="P5" s="92" t="s">
        <v>1</v>
      </c>
      <c r="Q5" s="89" t="s">
        <v>159</v>
      </c>
      <c r="R5" s="90"/>
      <c r="S5" s="90"/>
      <c r="T5" s="90"/>
      <c r="U5" s="90"/>
      <c r="V5" s="91"/>
    </row>
    <row r="6" spans="2:22" ht="14.4" customHeight="1" thickBot="1" x14ac:dyDescent="0.35">
      <c r="B6" s="93"/>
      <c r="C6" s="93"/>
      <c r="D6" s="94" t="s">
        <v>153</v>
      </c>
      <c r="E6" s="95"/>
      <c r="F6" s="95"/>
      <c r="G6" s="95"/>
      <c r="H6" s="95"/>
      <c r="I6" s="96"/>
      <c r="J6" s="94" t="s">
        <v>146</v>
      </c>
      <c r="K6" s="95"/>
      <c r="L6" s="96"/>
      <c r="O6" s="93"/>
      <c r="P6" s="93"/>
      <c r="Q6" s="94" t="s">
        <v>160</v>
      </c>
      <c r="R6" s="95"/>
      <c r="S6" s="95"/>
      <c r="T6" s="95"/>
      <c r="U6" s="95"/>
      <c r="V6" s="96"/>
    </row>
    <row r="7" spans="2:22" ht="14.4" customHeight="1" x14ac:dyDescent="0.3">
      <c r="B7" s="93"/>
      <c r="C7" s="93"/>
      <c r="D7" s="101">
        <v>2025</v>
      </c>
      <c r="E7" s="102"/>
      <c r="F7" s="101">
        <v>2024</v>
      </c>
      <c r="G7" s="102"/>
      <c r="H7" s="97" t="s">
        <v>5</v>
      </c>
      <c r="I7" s="97" t="s">
        <v>43</v>
      </c>
      <c r="J7" s="97">
        <v>2025</v>
      </c>
      <c r="K7" s="97" t="s">
        <v>154</v>
      </c>
      <c r="L7" s="99" t="s">
        <v>157</v>
      </c>
      <c r="O7" s="93"/>
      <c r="P7" s="93"/>
      <c r="Q7" s="101">
        <v>2025</v>
      </c>
      <c r="R7" s="102"/>
      <c r="S7" s="101">
        <v>2024</v>
      </c>
      <c r="T7" s="102"/>
      <c r="U7" s="97" t="s">
        <v>5</v>
      </c>
      <c r="V7" s="99" t="s">
        <v>65</v>
      </c>
    </row>
    <row r="8" spans="2:22" ht="14.4" customHeight="1" thickBot="1" x14ac:dyDescent="0.35">
      <c r="B8" s="105" t="s">
        <v>6</v>
      </c>
      <c r="C8" s="105" t="s">
        <v>7</v>
      </c>
      <c r="D8" s="103"/>
      <c r="E8" s="104"/>
      <c r="F8" s="103"/>
      <c r="G8" s="104"/>
      <c r="H8" s="98"/>
      <c r="I8" s="98"/>
      <c r="J8" s="98"/>
      <c r="K8" s="98"/>
      <c r="L8" s="100"/>
      <c r="O8" s="105" t="s">
        <v>6</v>
      </c>
      <c r="P8" s="105" t="s">
        <v>7</v>
      </c>
      <c r="Q8" s="103"/>
      <c r="R8" s="104"/>
      <c r="S8" s="103"/>
      <c r="T8" s="104"/>
      <c r="U8" s="98"/>
      <c r="V8" s="100"/>
    </row>
    <row r="9" spans="2:22" ht="14.4" customHeight="1" x14ac:dyDescent="0.3">
      <c r="B9" s="105"/>
      <c r="C9" s="105"/>
      <c r="D9" s="25" t="s">
        <v>8</v>
      </c>
      <c r="E9" s="26" t="s">
        <v>2</v>
      </c>
      <c r="F9" s="25" t="s">
        <v>8</v>
      </c>
      <c r="G9" s="26" t="s">
        <v>2</v>
      </c>
      <c r="H9" s="109" t="s">
        <v>9</v>
      </c>
      <c r="I9" s="109" t="s">
        <v>44</v>
      </c>
      <c r="J9" s="109" t="s">
        <v>8</v>
      </c>
      <c r="K9" s="109" t="s">
        <v>156</v>
      </c>
      <c r="L9" s="107" t="s">
        <v>158</v>
      </c>
      <c r="O9" s="105"/>
      <c r="P9" s="105"/>
      <c r="Q9" s="25" t="s">
        <v>8</v>
      </c>
      <c r="R9" s="26" t="s">
        <v>2</v>
      </c>
      <c r="S9" s="25" t="s">
        <v>8</v>
      </c>
      <c r="T9" s="26" t="s">
        <v>2</v>
      </c>
      <c r="U9" s="109" t="s">
        <v>9</v>
      </c>
      <c r="V9" s="107" t="s">
        <v>66</v>
      </c>
    </row>
    <row r="10" spans="2:22" ht="14.4" customHeight="1" thickBot="1" x14ac:dyDescent="0.35">
      <c r="B10" s="106"/>
      <c r="C10" s="106"/>
      <c r="D10" s="28" t="s">
        <v>10</v>
      </c>
      <c r="E10" s="29" t="s">
        <v>11</v>
      </c>
      <c r="F10" s="28" t="s">
        <v>10</v>
      </c>
      <c r="G10" s="29" t="s">
        <v>11</v>
      </c>
      <c r="H10" s="110"/>
      <c r="I10" s="110"/>
      <c r="J10" s="110" t="s">
        <v>10</v>
      </c>
      <c r="K10" s="110"/>
      <c r="L10" s="108"/>
      <c r="O10" s="106"/>
      <c r="P10" s="106"/>
      <c r="Q10" s="28" t="s">
        <v>10</v>
      </c>
      <c r="R10" s="29" t="s">
        <v>11</v>
      </c>
      <c r="S10" s="28" t="s">
        <v>10</v>
      </c>
      <c r="T10" s="29" t="s">
        <v>11</v>
      </c>
      <c r="U10" s="110"/>
      <c r="V10" s="108"/>
    </row>
    <row r="11" spans="2:22" ht="14.25" customHeight="1" thickBot="1" x14ac:dyDescent="0.35">
      <c r="B11" s="31">
        <v>1</v>
      </c>
      <c r="C11" s="32" t="s">
        <v>19</v>
      </c>
      <c r="D11" s="33">
        <v>7242</v>
      </c>
      <c r="E11" s="34">
        <v>0.17048423927116929</v>
      </c>
      <c r="F11" s="33">
        <v>7213</v>
      </c>
      <c r="G11" s="34">
        <v>0.19457257694693966</v>
      </c>
      <c r="H11" s="35">
        <v>4.0205185082489159E-3</v>
      </c>
      <c r="I11" s="52">
        <v>0</v>
      </c>
      <c r="J11" s="33">
        <v>7848</v>
      </c>
      <c r="K11" s="35">
        <v>-7.7217125382262997E-2</v>
      </c>
      <c r="L11" s="52">
        <v>0</v>
      </c>
      <c r="O11" s="31">
        <v>1</v>
      </c>
      <c r="P11" s="32" t="s">
        <v>19</v>
      </c>
      <c r="Q11" s="33">
        <v>60442</v>
      </c>
      <c r="R11" s="34">
        <v>0.15987663138070224</v>
      </c>
      <c r="S11" s="33">
        <v>66667</v>
      </c>
      <c r="T11" s="34">
        <v>0.18665393693181659</v>
      </c>
      <c r="U11" s="35">
        <v>-9.3374533127334347E-2</v>
      </c>
      <c r="V11" s="52">
        <v>0</v>
      </c>
    </row>
    <row r="12" spans="2:22" ht="14.4" customHeight="1" thickBot="1" x14ac:dyDescent="0.35">
      <c r="B12" s="36">
        <v>2</v>
      </c>
      <c r="C12" s="37" t="s">
        <v>17</v>
      </c>
      <c r="D12" s="38">
        <v>3897</v>
      </c>
      <c r="E12" s="39">
        <v>9.1739447727112219E-2</v>
      </c>
      <c r="F12" s="38">
        <v>3700</v>
      </c>
      <c r="G12" s="39">
        <v>9.9808475627849266E-2</v>
      </c>
      <c r="H12" s="40">
        <v>5.3243243243243255E-2</v>
      </c>
      <c r="I12" s="53">
        <v>0</v>
      </c>
      <c r="J12" s="38">
        <v>5406</v>
      </c>
      <c r="K12" s="40">
        <v>-0.27913429522752498</v>
      </c>
      <c r="L12" s="53">
        <v>0</v>
      </c>
      <c r="O12" s="36">
        <v>2</v>
      </c>
      <c r="P12" s="37" t="s">
        <v>17</v>
      </c>
      <c r="Q12" s="38">
        <v>39504</v>
      </c>
      <c r="R12" s="39">
        <v>0.10449300893523147</v>
      </c>
      <c r="S12" s="38">
        <v>38313</v>
      </c>
      <c r="T12" s="39">
        <v>0.10726854794229063</v>
      </c>
      <c r="U12" s="40">
        <v>3.1086054341868286E-2</v>
      </c>
      <c r="V12" s="53">
        <v>0</v>
      </c>
    </row>
    <row r="13" spans="2:22" ht="14.4" customHeight="1" thickBot="1" x14ac:dyDescent="0.35">
      <c r="B13" s="31">
        <v>3</v>
      </c>
      <c r="C13" s="32" t="s">
        <v>23</v>
      </c>
      <c r="D13" s="33">
        <v>3508</v>
      </c>
      <c r="E13" s="34">
        <v>8.2581981685067918E-2</v>
      </c>
      <c r="F13" s="33">
        <v>2323</v>
      </c>
      <c r="G13" s="34">
        <v>6.2663537536079408E-2</v>
      </c>
      <c r="H13" s="35">
        <v>0.51011622901420584</v>
      </c>
      <c r="I13" s="52">
        <v>3</v>
      </c>
      <c r="J13" s="33">
        <v>2019</v>
      </c>
      <c r="K13" s="35">
        <v>0.73749380881624571</v>
      </c>
      <c r="L13" s="52">
        <v>6</v>
      </c>
      <c r="O13" s="31">
        <v>3</v>
      </c>
      <c r="P13" s="32" t="s">
        <v>18</v>
      </c>
      <c r="Q13" s="33">
        <v>27176</v>
      </c>
      <c r="R13" s="34">
        <v>7.1883910764070746E-2</v>
      </c>
      <c r="S13" s="33">
        <v>23320</v>
      </c>
      <c r="T13" s="34">
        <v>6.5291220682646034E-2</v>
      </c>
      <c r="U13" s="35">
        <v>0.16535162950257298</v>
      </c>
      <c r="V13" s="52">
        <v>0</v>
      </c>
    </row>
    <row r="14" spans="2:22" ht="14.4" customHeight="1" thickBot="1" x14ac:dyDescent="0.35">
      <c r="B14" s="36">
        <v>4</v>
      </c>
      <c r="C14" s="37" t="s">
        <v>18</v>
      </c>
      <c r="D14" s="38">
        <v>2822</v>
      </c>
      <c r="E14" s="39">
        <v>6.6432825631488501E-2</v>
      </c>
      <c r="F14" s="38">
        <v>2499</v>
      </c>
      <c r="G14" s="39">
        <v>6.741118394432305E-2</v>
      </c>
      <c r="H14" s="40">
        <v>0.12925170068027203</v>
      </c>
      <c r="I14" s="53">
        <v>-1</v>
      </c>
      <c r="J14" s="38">
        <v>3874</v>
      </c>
      <c r="K14" s="40">
        <v>-0.2715539494062984</v>
      </c>
      <c r="L14" s="53">
        <v>-1</v>
      </c>
      <c r="O14" s="36">
        <v>4</v>
      </c>
      <c r="P14" s="37" t="s">
        <v>22</v>
      </c>
      <c r="Q14" s="38">
        <v>20836</v>
      </c>
      <c r="R14" s="39">
        <v>5.5113819718876141E-2</v>
      </c>
      <c r="S14" s="38">
        <v>21872</v>
      </c>
      <c r="T14" s="39">
        <v>6.123711744300317E-2</v>
      </c>
      <c r="U14" s="40">
        <v>-4.7366495976591039E-2</v>
      </c>
      <c r="V14" s="53">
        <v>0</v>
      </c>
    </row>
    <row r="15" spans="2:22" ht="14.4" customHeight="1" thickBot="1" x14ac:dyDescent="0.35">
      <c r="B15" s="31">
        <v>5</v>
      </c>
      <c r="C15" s="32" t="s">
        <v>16</v>
      </c>
      <c r="D15" s="33">
        <v>2279</v>
      </c>
      <c r="E15" s="34">
        <v>5.3650038842722285E-2</v>
      </c>
      <c r="F15" s="33">
        <v>1865</v>
      </c>
      <c r="G15" s="34">
        <v>5.0308866769172671E-2</v>
      </c>
      <c r="H15" s="35">
        <v>0.22198391420911534</v>
      </c>
      <c r="I15" s="52">
        <v>3</v>
      </c>
      <c r="J15" s="33">
        <v>2808</v>
      </c>
      <c r="K15" s="35">
        <v>-0.18839031339031342</v>
      </c>
      <c r="L15" s="52">
        <v>0</v>
      </c>
      <c r="O15" s="31">
        <v>5</v>
      </c>
      <c r="P15" s="32" t="s">
        <v>23</v>
      </c>
      <c r="Q15" s="33">
        <v>20009</v>
      </c>
      <c r="R15" s="34">
        <v>5.292630153364334E-2</v>
      </c>
      <c r="S15" s="33">
        <v>20377</v>
      </c>
      <c r="T15" s="34">
        <v>5.7051423835775224E-2</v>
      </c>
      <c r="U15" s="35">
        <v>-1.8059576974039371E-2</v>
      </c>
      <c r="V15" s="52">
        <v>0</v>
      </c>
    </row>
    <row r="16" spans="2:22" ht="14.4" customHeight="1" thickBot="1" x14ac:dyDescent="0.35">
      <c r="B16" s="36">
        <v>6</v>
      </c>
      <c r="C16" s="37" t="s">
        <v>22</v>
      </c>
      <c r="D16" s="38">
        <v>2016</v>
      </c>
      <c r="E16" s="39">
        <v>4.7458744320723181E-2</v>
      </c>
      <c r="F16" s="38">
        <v>2415</v>
      </c>
      <c r="G16" s="39">
        <v>6.5145261794934045E-2</v>
      </c>
      <c r="H16" s="40">
        <v>-0.16521739130434787</v>
      </c>
      <c r="I16" s="53">
        <v>-2</v>
      </c>
      <c r="J16" s="38">
        <v>2649</v>
      </c>
      <c r="K16" s="40">
        <v>-0.23895809739524354</v>
      </c>
      <c r="L16" s="53">
        <v>0</v>
      </c>
      <c r="O16" s="36">
        <v>6</v>
      </c>
      <c r="P16" s="37" t="s">
        <v>16</v>
      </c>
      <c r="Q16" s="38">
        <v>19963</v>
      </c>
      <c r="R16" s="39">
        <v>5.2804625794198715E-2</v>
      </c>
      <c r="S16" s="38">
        <v>17880</v>
      </c>
      <c r="T16" s="39">
        <v>5.0060335583435291E-2</v>
      </c>
      <c r="U16" s="40">
        <v>0.11649888143176734</v>
      </c>
      <c r="V16" s="53">
        <v>2</v>
      </c>
    </row>
    <row r="17" spans="2:22" ht="14.4" customHeight="1" thickBot="1" x14ac:dyDescent="0.35">
      <c r="B17" s="31">
        <v>7</v>
      </c>
      <c r="C17" s="32" t="s">
        <v>31</v>
      </c>
      <c r="D17" s="33">
        <v>2010</v>
      </c>
      <c r="E17" s="34">
        <v>4.7317498057863887E-2</v>
      </c>
      <c r="F17" s="33">
        <v>2150</v>
      </c>
      <c r="G17" s="34">
        <v>5.7996816918885384E-2</v>
      </c>
      <c r="H17" s="35">
        <v>-6.5116279069767469E-2</v>
      </c>
      <c r="I17" s="52">
        <v>0</v>
      </c>
      <c r="J17" s="33">
        <v>2819</v>
      </c>
      <c r="K17" s="35">
        <v>-0.28698119900674002</v>
      </c>
      <c r="L17" s="52">
        <v>-3</v>
      </c>
      <c r="O17" s="31">
        <v>7</v>
      </c>
      <c r="P17" s="32" t="s">
        <v>32</v>
      </c>
      <c r="Q17" s="33">
        <v>18753</v>
      </c>
      <c r="R17" s="34">
        <v>4.9604024821850848E-2</v>
      </c>
      <c r="S17" s="33">
        <v>18649</v>
      </c>
      <c r="T17" s="34">
        <v>5.2213377980731814E-2</v>
      </c>
      <c r="U17" s="35">
        <v>5.5767065258189863E-3</v>
      </c>
      <c r="V17" s="52">
        <v>0</v>
      </c>
    </row>
    <row r="18" spans="2:22" ht="14.4" customHeight="1" thickBot="1" x14ac:dyDescent="0.35">
      <c r="B18" s="36">
        <v>8</v>
      </c>
      <c r="C18" s="37" t="s">
        <v>32</v>
      </c>
      <c r="D18" s="38">
        <v>1972</v>
      </c>
      <c r="E18" s="39">
        <v>4.642293839308835E-2</v>
      </c>
      <c r="F18" s="38">
        <v>2339</v>
      </c>
      <c r="G18" s="39">
        <v>6.3095141755010659E-2</v>
      </c>
      <c r="H18" s="40">
        <v>-0.15690466011115867</v>
      </c>
      <c r="I18" s="53">
        <v>-3</v>
      </c>
      <c r="J18" s="38">
        <v>2423</v>
      </c>
      <c r="K18" s="40">
        <v>-0.18613289310771775</v>
      </c>
      <c r="L18" s="53">
        <v>-1</v>
      </c>
      <c r="O18" s="36">
        <v>8</v>
      </c>
      <c r="P18" s="37" t="s">
        <v>31</v>
      </c>
      <c r="Q18" s="38">
        <v>18687</v>
      </c>
      <c r="R18" s="39">
        <v>4.942944658699551E-2</v>
      </c>
      <c r="S18" s="38">
        <v>18840</v>
      </c>
      <c r="T18" s="39">
        <v>5.2748138836237191E-2</v>
      </c>
      <c r="U18" s="40">
        <v>-8.1210191082802252E-3</v>
      </c>
      <c r="V18" s="53">
        <v>-2</v>
      </c>
    </row>
    <row r="19" spans="2:22" ht="14.4" customHeight="1" thickBot="1" x14ac:dyDescent="0.35">
      <c r="B19" s="31">
        <v>9</v>
      </c>
      <c r="C19" s="32" t="s">
        <v>29</v>
      </c>
      <c r="D19" s="33">
        <v>1462</v>
      </c>
      <c r="E19" s="34">
        <v>3.4417006050048257E-2</v>
      </c>
      <c r="F19" s="33">
        <v>1364</v>
      </c>
      <c r="G19" s="34">
        <v>3.6794259663888211E-2</v>
      </c>
      <c r="H19" s="35">
        <v>7.1847507331378235E-2</v>
      </c>
      <c r="I19" s="52">
        <v>0</v>
      </c>
      <c r="J19" s="33">
        <v>2065</v>
      </c>
      <c r="K19" s="35">
        <v>-0.29200968523002424</v>
      </c>
      <c r="L19" s="52">
        <v>-1</v>
      </c>
      <c r="O19" s="31">
        <v>9</v>
      </c>
      <c r="P19" s="32" t="s">
        <v>29</v>
      </c>
      <c r="Q19" s="33">
        <v>14029</v>
      </c>
      <c r="R19" s="34">
        <v>3.7108455405841491E-2</v>
      </c>
      <c r="S19" s="33">
        <v>11767</v>
      </c>
      <c r="T19" s="34">
        <v>3.2945188412208226E-2</v>
      </c>
      <c r="U19" s="35">
        <v>0.19223251465964131</v>
      </c>
      <c r="V19" s="52">
        <v>1</v>
      </c>
    </row>
    <row r="20" spans="2:22" ht="14.4" customHeight="1" thickBot="1" x14ac:dyDescent="0.35">
      <c r="B20" s="36">
        <v>10</v>
      </c>
      <c r="C20" s="37" t="s">
        <v>24</v>
      </c>
      <c r="D20" s="38">
        <v>1202</v>
      </c>
      <c r="E20" s="39">
        <v>2.8296334659478801E-2</v>
      </c>
      <c r="F20" s="38">
        <v>1115</v>
      </c>
      <c r="G20" s="39">
        <v>3.007741900677079E-2</v>
      </c>
      <c r="H20" s="40">
        <v>7.8026905829596371E-2</v>
      </c>
      <c r="I20" s="53">
        <v>2</v>
      </c>
      <c r="J20" s="38">
        <v>1277</v>
      </c>
      <c r="K20" s="40">
        <v>-5.873140172278779E-2</v>
      </c>
      <c r="L20" s="53">
        <v>4</v>
      </c>
      <c r="O20" s="36">
        <v>10</v>
      </c>
      <c r="P20" s="37" t="s">
        <v>24</v>
      </c>
      <c r="Q20" s="38">
        <v>13469</v>
      </c>
      <c r="R20" s="39">
        <v>3.5627185534341653E-2</v>
      </c>
      <c r="S20" s="38">
        <v>12877</v>
      </c>
      <c r="T20" s="39">
        <v>3.6052960923260415E-2</v>
      </c>
      <c r="U20" s="40">
        <v>4.5973441018870798E-2</v>
      </c>
      <c r="V20" s="53">
        <v>-1</v>
      </c>
    </row>
    <row r="21" spans="2:22" ht="14.4" customHeight="1" thickBot="1" x14ac:dyDescent="0.35">
      <c r="B21" s="31">
        <v>11</v>
      </c>
      <c r="C21" s="32" t="s">
        <v>106</v>
      </c>
      <c r="D21" s="33">
        <v>1196</v>
      </c>
      <c r="E21" s="34">
        <v>2.8155088396619506E-2</v>
      </c>
      <c r="F21" s="33">
        <v>310</v>
      </c>
      <c r="G21" s="34">
        <v>8.3623317417927754E-3</v>
      </c>
      <c r="H21" s="35">
        <v>2.8580645161290321</v>
      </c>
      <c r="I21" s="52">
        <v>10</v>
      </c>
      <c r="J21" s="33">
        <v>1358</v>
      </c>
      <c r="K21" s="35">
        <v>-0.11929307805596467</v>
      </c>
      <c r="L21" s="52">
        <v>1</v>
      </c>
      <c r="O21" s="31">
        <v>11</v>
      </c>
      <c r="P21" s="32" t="s">
        <v>33</v>
      </c>
      <c r="Q21" s="33">
        <v>12677</v>
      </c>
      <c r="R21" s="34">
        <v>3.3532246716077595E-2</v>
      </c>
      <c r="S21" s="33">
        <v>11173</v>
      </c>
      <c r="T21" s="34">
        <v>3.1282110149537051E-2</v>
      </c>
      <c r="U21" s="35">
        <v>0.13461022106864773</v>
      </c>
      <c r="V21" s="52">
        <v>0</v>
      </c>
    </row>
    <row r="22" spans="2:22" ht="14.4" customHeight="1" thickBot="1" x14ac:dyDescent="0.35">
      <c r="B22" s="36">
        <v>12</v>
      </c>
      <c r="C22" s="37" t="s">
        <v>21</v>
      </c>
      <c r="D22" s="38">
        <v>1110</v>
      </c>
      <c r="E22" s="39">
        <v>2.6130558628969607E-2</v>
      </c>
      <c r="F22" s="38">
        <v>962</v>
      </c>
      <c r="G22" s="39">
        <v>2.5950203663240808E-2</v>
      </c>
      <c r="H22" s="40">
        <v>0.15384615384615374</v>
      </c>
      <c r="I22" s="53">
        <v>2</v>
      </c>
      <c r="J22" s="38">
        <v>1456</v>
      </c>
      <c r="K22" s="40">
        <v>-0.23763736263736268</v>
      </c>
      <c r="L22" s="53">
        <v>-1</v>
      </c>
      <c r="O22" s="36">
        <v>12</v>
      </c>
      <c r="P22" s="37" t="s">
        <v>21</v>
      </c>
      <c r="Q22" s="38">
        <v>10152</v>
      </c>
      <c r="R22" s="39">
        <v>2.6853306670475648E-2</v>
      </c>
      <c r="S22" s="38">
        <v>8706</v>
      </c>
      <c r="T22" s="39">
        <v>2.4375015748847186E-2</v>
      </c>
      <c r="U22" s="40">
        <v>0.16609235010337708</v>
      </c>
      <c r="V22" s="53">
        <v>2</v>
      </c>
    </row>
    <row r="23" spans="2:22" ht="14.25" customHeight="1" thickBot="1" x14ac:dyDescent="0.35">
      <c r="B23" s="31">
        <v>13</v>
      </c>
      <c r="C23" s="32" t="s">
        <v>101</v>
      </c>
      <c r="D23" s="33">
        <v>1095</v>
      </c>
      <c r="E23" s="34">
        <v>2.5777442971821371E-2</v>
      </c>
      <c r="F23" s="33">
        <v>982</v>
      </c>
      <c r="G23" s="34">
        <v>2.648970893690486E-2</v>
      </c>
      <c r="H23" s="35">
        <v>0.11507128309572301</v>
      </c>
      <c r="I23" s="52">
        <v>0</v>
      </c>
      <c r="J23" s="33">
        <v>1309</v>
      </c>
      <c r="K23" s="35">
        <v>-0.16348357524828117</v>
      </c>
      <c r="L23" s="52">
        <v>0</v>
      </c>
      <c r="O23" s="31">
        <v>13</v>
      </c>
      <c r="P23" s="32" t="s">
        <v>64</v>
      </c>
      <c r="Q23" s="33">
        <v>9992</v>
      </c>
      <c r="R23" s="34">
        <v>2.6430086707189979E-2</v>
      </c>
      <c r="S23" s="33">
        <v>9521</v>
      </c>
      <c r="T23" s="34">
        <v>2.6656848718673794E-2</v>
      </c>
      <c r="U23" s="35">
        <v>4.9469593530091283E-2</v>
      </c>
      <c r="V23" s="52">
        <v>-1</v>
      </c>
    </row>
    <row r="24" spans="2:22" ht="14.25" customHeight="1" thickBot="1" x14ac:dyDescent="0.35">
      <c r="B24" s="36">
        <v>14</v>
      </c>
      <c r="C24" s="37" t="s">
        <v>64</v>
      </c>
      <c r="D24" s="38">
        <v>894</v>
      </c>
      <c r="E24" s="39">
        <v>2.1045693166034982E-2</v>
      </c>
      <c r="F24" s="38">
        <v>1150</v>
      </c>
      <c r="G24" s="39">
        <v>3.102155323568288E-2</v>
      </c>
      <c r="H24" s="40">
        <v>-0.22260869565217389</v>
      </c>
      <c r="I24" s="53">
        <v>-3</v>
      </c>
      <c r="J24" s="38">
        <v>975</v>
      </c>
      <c r="K24" s="40">
        <v>-8.3076923076923048E-2</v>
      </c>
      <c r="L24" s="53">
        <v>2</v>
      </c>
      <c r="O24" s="36">
        <v>14</v>
      </c>
      <c r="P24" s="37" t="s">
        <v>106</v>
      </c>
      <c r="Q24" s="38">
        <v>8840</v>
      </c>
      <c r="R24" s="39">
        <v>2.3382902971533167E-2</v>
      </c>
      <c r="S24" s="38">
        <v>4027</v>
      </c>
      <c r="T24" s="39">
        <v>1.1274774686492949E-2</v>
      </c>
      <c r="U24" s="40">
        <v>1.1951825180034765</v>
      </c>
      <c r="V24" s="53">
        <v>7</v>
      </c>
    </row>
    <row r="25" spans="2:22" ht="14.25" customHeight="1" thickBot="1" x14ac:dyDescent="0.35">
      <c r="B25" s="31">
        <v>15</v>
      </c>
      <c r="C25" s="32" t="s">
        <v>30</v>
      </c>
      <c r="D25" s="33">
        <v>787</v>
      </c>
      <c r="E25" s="34">
        <v>1.8526801478377552E-2</v>
      </c>
      <c r="F25" s="33">
        <v>555</v>
      </c>
      <c r="G25" s="34">
        <v>1.4971271344177389E-2</v>
      </c>
      <c r="H25" s="35">
        <v>0.41801801801801797</v>
      </c>
      <c r="I25" s="52">
        <v>2</v>
      </c>
      <c r="J25" s="33">
        <v>641</v>
      </c>
      <c r="K25" s="35">
        <v>0.22776911076443063</v>
      </c>
      <c r="L25" s="52">
        <v>5</v>
      </c>
      <c r="O25" s="31">
        <v>15</v>
      </c>
      <c r="P25" s="32" t="s">
        <v>101</v>
      </c>
      <c r="Q25" s="33">
        <v>8605</v>
      </c>
      <c r="R25" s="34">
        <v>2.2761298650457343E-2</v>
      </c>
      <c r="S25" s="33">
        <v>7135</v>
      </c>
      <c r="T25" s="34">
        <v>1.9976537717439083E-2</v>
      </c>
      <c r="U25" s="35">
        <v>0.20602662929222149</v>
      </c>
      <c r="V25" s="52">
        <v>0</v>
      </c>
    </row>
    <row r="26" spans="2:22" ht="14.4" customHeight="1" thickBot="1" x14ac:dyDescent="0.35">
      <c r="B26" s="36">
        <v>16</v>
      </c>
      <c r="C26" s="37" t="s">
        <v>28</v>
      </c>
      <c r="D26" s="38">
        <v>757</v>
      </c>
      <c r="E26" s="39">
        <v>1.7820570164081076E-2</v>
      </c>
      <c r="F26" s="38">
        <v>293</v>
      </c>
      <c r="G26" s="39">
        <v>7.9037522591783333E-3</v>
      </c>
      <c r="H26" s="40">
        <v>1.5836177474402731</v>
      </c>
      <c r="I26" s="53">
        <v>6</v>
      </c>
      <c r="J26" s="38">
        <v>998</v>
      </c>
      <c r="K26" s="40">
        <v>-0.24148296593186369</v>
      </c>
      <c r="L26" s="53">
        <v>-1</v>
      </c>
      <c r="O26" s="36">
        <v>16</v>
      </c>
      <c r="P26" s="37" t="s">
        <v>25</v>
      </c>
      <c r="Q26" s="38">
        <v>7026</v>
      </c>
      <c r="R26" s="39">
        <v>1.8584646637781903E-2</v>
      </c>
      <c r="S26" s="38">
        <v>6411</v>
      </c>
      <c r="T26" s="39">
        <v>1.7949486097617654E-2</v>
      </c>
      <c r="U26" s="40">
        <v>9.592887225081892E-2</v>
      </c>
      <c r="V26" s="53">
        <v>2</v>
      </c>
    </row>
    <row r="27" spans="2:22" ht="14.4" customHeight="1" thickBot="1" x14ac:dyDescent="0.35">
      <c r="B27" s="31">
        <v>17</v>
      </c>
      <c r="C27" s="32" t="s">
        <v>20</v>
      </c>
      <c r="D27" s="33">
        <v>623</v>
      </c>
      <c r="E27" s="34">
        <v>1.4666070293556816E-2</v>
      </c>
      <c r="F27" s="33">
        <v>641</v>
      </c>
      <c r="G27" s="34">
        <v>1.7291144020932805E-2</v>
      </c>
      <c r="H27" s="35">
        <v>-2.808112324492984E-2</v>
      </c>
      <c r="I27" s="52">
        <v>-2</v>
      </c>
      <c r="J27" s="33">
        <v>918</v>
      </c>
      <c r="K27" s="35">
        <v>-0.32135076252723316</v>
      </c>
      <c r="L27" s="52">
        <v>0</v>
      </c>
      <c r="O27" s="31">
        <v>17</v>
      </c>
      <c r="P27" s="32" t="s">
        <v>27</v>
      </c>
      <c r="Q27" s="33">
        <v>6516</v>
      </c>
      <c r="R27" s="34">
        <v>1.7235633004808838E-2</v>
      </c>
      <c r="S27" s="33">
        <v>6267</v>
      </c>
      <c r="T27" s="34">
        <v>1.7546315609697369E-2</v>
      </c>
      <c r="U27" s="35">
        <v>3.9731929152704737E-2</v>
      </c>
      <c r="V27" s="52">
        <v>2</v>
      </c>
    </row>
    <row r="28" spans="2:22" ht="14.4" customHeight="1" thickBot="1" x14ac:dyDescent="0.35">
      <c r="B28" s="36">
        <v>18</v>
      </c>
      <c r="C28" s="37" t="s">
        <v>27</v>
      </c>
      <c r="D28" s="38">
        <v>589</v>
      </c>
      <c r="E28" s="39">
        <v>1.386567480402081E-2</v>
      </c>
      <c r="F28" s="38">
        <v>598</v>
      </c>
      <c r="G28" s="39">
        <v>1.6131207682555097E-2</v>
      </c>
      <c r="H28" s="40">
        <v>-1.5050167224080258E-2</v>
      </c>
      <c r="I28" s="53">
        <v>-2</v>
      </c>
      <c r="J28" s="38">
        <v>800</v>
      </c>
      <c r="K28" s="40">
        <v>-0.26375000000000004</v>
      </c>
      <c r="L28" s="53">
        <v>0</v>
      </c>
      <c r="O28" s="36">
        <v>18</v>
      </c>
      <c r="P28" s="37" t="s">
        <v>20</v>
      </c>
      <c r="Q28" s="38">
        <v>5860</v>
      </c>
      <c r="R28" s="39">
        <v>1.5500431155337597E-2</v>
      </c>
      <c r="S28" s="38">
        <v>6941</v>
      </c>
      <c r="T28" s="39">
        <v>1.9433377476768699E-2</v>
      </c>
      <c r="U28" s="40">
        <v>-0.15574124765883879</v>
      </c>
      <c r="V28" s="53">
        <v>-2</v>
      </c>
    </row>
    <row r="29" spans="2:22" ht="14.4" customHeight="1" thickBot="1" x14ac:dyDescent="0.35">
      <c r="B29" s="31">
        <v>19</v>
      </c>
      <c r="C29" s="32" t="s">
        <v>33</v>
      </c>
      <c r="D29" s="33">
        <v>586</v>
      </c>
      <c r="E29" s="34">
        <v>1.3795051672591162E-2</v>
      </c>
      <c r="F29" s="33">
        <v>448</v>
      </c>
      <c r="G29" s="34">
        <v>1.2084918130074722E-2</v>
      </c>
      <c r="H29" s="35">
        <v>0.30803571428571419</v>
      </c>
      <c r="I29" s="52">
        <v>1</v>
      </c>
      <c r="J29" s="33">
        <v>1606</v>
      </c>
      <c r="K29" s="35">
        <v>-0.63511830635118305</v>
      </c>
      <c r="L29" s="52">
        <v>-9</v>
      </c>
      <c r="O29" s="31">
        <v>19</v>
      </c>
      <c r="P29" s="32" t="s">
        <v>28</v>
      </c>
      <c r="Q29" s="33">
        <v>5849</v>
      </c>
      <c r="R29" s="34">
        <v>1.5471334782861708E-2</v>
      </c>
      <c r="S29" s="33">
        <v>5003</v>
      </c>
      <c r="T29" s="34">
        <v>1.4007374660174874E-2</v>
      </c>
      <c r="U29" s="35">
        <v>0.16909854087547482</v>
      </c>
      <c r="V29" s="52">
        <v>1</v>
      </c>
    </row>
    <row r="30" spans="2:22" ht="14.4" customHeight="1" thickBot="1" x14ac:dyDescent="0.35">
      <c r="B30" s="36">
        <v>20</v>
      </c>
      <c r="C30" s="37" t="s">
        <v>25</v>
      </c>
      <c r="D30" s="38">
        <v>581</v>
      </c>
      <c r="E30" s="39">
        <v>1.3677346453541749E-2</v>
      </c>
      <c r="F30" s="38">
        <v>455</v>
      </c>
      <c r="G30" s="39">
        <v>1.227374497585714E-2</v>
      </c>
      <c r="H30" s="40">
        <v>0.27692307692307683</v>
      </c>
      <c r="I30" s="53">
        <v>-1</v>
      </c>
      <c r="J30" s="38">
        <v>598</v>
      </c>
      <c r="K30" s="40">
        <v>-2.8428093645484931E-2</v>
      </c>
      <c r="L30" s="53">
        <v>2</v>
      </c>
      <c r="O30" s="36">
        <v>20</v>
      </c>
      <c r="P30" s="37" t="s">
        <v>30</v>
      </c>
      <c r="Q30" s="38">
        <v>5416</v>
      </c>
      <c r="R30" s="39">
        <v>1.4325995757219868E-2</v>
      </c>
      <c r="S30" s="38">
        <v>6611</v>
      </c>
      <c r="T30" s="39">
        <v>1.8509445108618048E-2</v>
      </c>
      <c r="U30" s="40">
        <v>-0.18075934049311748</v>
      </c>
      <c r="V30" s="53">
        <v>-3</v>
      </c>
    </row>
    <row r="31" spans="2:22" ht="14.4" customHeight="1" thickBot="1" x14ac:dyDescent="0.35">
      <c r="B31" s="111" t="s">
        <v>41</v>
      </c>
      <c r="C31" s="112"/>
      <c r="D31" s="41">
        <f>SUM(D11:D30)</f>
        <v>36628</v>
      </c>
      <c r="E31" s="42">
        <f>D31/D33</f>
        <v>0.86226135266837733</v>
      </c>
      <c r="F31" s="41">
        <f>SUM(F11:F30)</f>
        <v>33377</v>
      </c>
      <c r="G31" s="42">
        <f>F31/F33</f>
        <v>0.90035337595424991</v>
      </c>
      <c r="H31" s="43">
        <f>D31/F31-1</f>
        <v>9.7402402852263537E-2</v>
      </c>
      <c r="I31" s="54"/>
      <c r="J31" s="41">
        <f>SUM(J11:J30)</f>
        <v>43847</v>
      </c>
      <c r="K31" s="42">
        <f>E31/J31-1</f>
        <v>-0.99998033476970671</v>
      </c>
      <c r="L31" s="41"/>
      <c r="O31" s="111" t="s">
        <v>41</v>
      </c>
      <c r="P31" s="112"/>
      <c r="Q31" s="41">
        <f>SUM(Q11:Q30)</f>
        <v>333801</v>
      </c>
      <c r="R31" s="42">
        <f>Q31/Q33</f>
        <v>0.8829452935294958</v>
      </c>
      <c r="S31" s="41">
        <f>SUM(S11:S30)</f>
        <v>322357</v>
      </c>
      <c r="T31" s="42">
        <f>S31/S33</f>
        <v>0.9025335345452713</v>
      </c>
      <c r="U31" s="43">
        <f>Q31/S31-1</f>
        <v>3.5501012852210412E-2</v>
      </c>
      <c r="V31" s="54"/>
    </row>
    <row r="32" spans="2:22" ht="14.4" customHeight="1" thickBot="1" x14ac:dyDescent="0.35">
      <c r="B32" s="111" t="s">
        <v>12</v>
      </c>
      <c r="C32" s="112"/>
      <c r="D32" s="41">
        <f>D33-SUM(D11:D30)</f>
        <v>5851</v>
      </c>
      <c r="E32" s="42">
        <f>D32/D33</f>
        <v>0.13773864733162269</v>
      </c>
      <c r="F32" s="41">
        <f>F33-SUM(F11:F30)</f>
        <v>3694</v>
      </c>
      <c r="G32" s="42">
        <f>F32/F33</f>
        <v>9.9646624045750046E-2</v>
      </c>
      <c r="H32" s="43">
        <f>D32/F32-1</f>
        <v>0.58391987005955603</v>
      </c>
      <c r="I32" s="54"/>
      <c r="J32" s="41">
        <f>J33-SUM(J11:J30)</f>
        <v>6418</v>
      </c>
      <c r="K32" s="42">
        <f>E32/J32-1</f>
        <v>-0.99997853869627118</v>
      </c>
      <c r="L32" s="41"/>
      <c r="O32" s="111" t="s">
        <v>12</v>
      </c>
      <c r="P32" s="112"/>
      <c r="Q32" s="41">
        <f>Q33-SUM(Q11:Q30)</f>
        <v>44253</v>
      </c>
      <c r="R32" s="42">
        <f>Q32/Q33</f>
        <v>0.11705470647050421</v>
      </c>
      <c r="S32" s="41">
        <f>S33-SUM(S11:S30)</f>
        <v>34812</v>
      </c>
      <c r="T32" s="42">
        <f>S32/S33</f>
        <v>9.7466465454728715E-2</v>
      </c>
      <c r="U32" s="43">
        <f>Q32/S32-1</f>
        <v>0.27119958634953467</v>
      </c>
      <c r="V32" s="55"/>
    </row>
    <row r="33" spans="2:22" ht="14.4" customHeight="1" thickBot="1" x14ac:dyDescent="0.35">
      <c r="B33" s="113" t="s">
        <v>34</v>
      </c>
      <c r="C33" s="114"/>
      <c r="D33" s="44">
        <v>42479</v>
      </c>
      <c r="E33" s="45">
        <v>1</v>
      </c>
      <c r="F33" s="44">
        <v>37071</v>
      </c>
      <c r="G33" s="45">
        <v>1</v>
      </c>
      <c r="H33" s="46">
        <v>0.14588222599875911</v>
      </c>
      <c r="I33" s="56"/>
      <c r="J33" s="44">
        <v>50265</v>
      </c>
      <c r="K33" s="46">
        <v>-0.15489903511389636</v>
      </c>
      <c r="L33" s="44"/>
      <c r="N33" s="47"/>
      <c r="O33" s="113" t="s">
        <v>34</v>
      </c>
      <c r="P33" s="114"/>
      <c r="Q33" s="44">
        <v>378054</v>
      </c>
      <c r="R33" s="45">
        <v>1</v>
      </c>
      <c r="S33" s="44">
        <v>357169</v>
      </c>
      <c r="T33" s="45">
        <v>1</v>
      </c>
      <c r="U33" s="46">
        <v>5.8473719723716178E-2</v>
      </c>
      <c r="V33" s="56"/>
    </row>
    <row r="34" spans="2:22" ht="14.4" customHeight="1" x14ac:dyDescent="0.3">
      <c r="B34" s="48" t="s">
        <v>72</v>
      </c>
      <c r="O34" s="48" t="s">
        <v>72</v>
      </c>
    </row>
    <row r="35" spans="2:22" x14ac:dyDescent="0.3">
      <c r="B35" s="49" t="s">
        <v>71</v>
      </c>
      <c r="O35" s="49" t="s">
        <v>71</v>
      </c>
    </row>
    <row r="37" spans="2:22" x14ac:dyDescent="0.3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2:22" x14ac:dyDescent="0.3">
      <c r="B38" s="88" t="s">
        <v>167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N38" s="50"/>
      <c r="O38" s="88" t="s">
        <v>134</v>
      </c>
      <c r="P38" s="88"/>
      <c r="Q38" s="88"/>
      <c r="R38" s="88"/>
      <c r="S38" s="88"/>
      <c r="T38" s="88"/>
      <c r="U38" s="88"/>
      <c r="V38" s="88"/>
    </row>
    <row r="39" spans="2:22" x14ac:dyDescent="0.3">
      <c r="B39" s="119" t="s">
        <v>168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N39" s="50"/>
      <c r="O39" s="119" t="s">
        <v>133</v>
      </c>
      <c r="P39" s="119"/>
      <c r="Q39" s="119"/>
      <c r="R39" s="119"/>
      <c r="S39" s="119"/>
      <c r="T39" s="119"/>
      <c r="U39" s="119"/>
      <c r="V39" s="119"/>
    </row>
    <row r="40" spans="2:22" ht="15" customHeight="1" thickBot="1" x14ac:dyDescent="0.35">
      <c r="B40" s="51"/>
      <c r="C40" s="51"/>
      <c r="D40" s="51"/>
      <c r="E40" s="51"/>
      <c r="F40" s="51"/>
      <c r="G40" s="51"/>
      <c r="H40" s="51"/>
      <c r="I40" s="51"/>
      <c r="J40" s="51"/>
      <c r="K40" s="47"/>
      <c r="L40" s="24" t="s">
        <v>4</v>
      </c>
      <c r="O40" s="51"/>
      <c r="P40" s="51"/>
      <c r="Q40" s="51"/>
      <c r="R40" s="51"/>
      <c r="S40" s="51"/>
      <c r="T40" s="51"/>
      <c r="U40" s="47"/>
      <c r="V40" s="24" t="s">
        <v>4</v>
      </c>
    </row>
    <row r="41" spans="2:22" x14ac:dyDescent="0.3">
      <c r="B41" s="115" t="s">
        <v>0</v>
      </c>
      <c r="C41" s="92" t="s">
        <v>40</v>
      </c>
      <c r="D41" s="89" t="s">
        <v>152</v>
      </c>
      <c r="E41" s="90"/>
      <c r="F41" s="90"/>
      <c r="G41" s="90"/>
      <c r="H41" s="90"/>
      <c r="I41" s="91"/>
      <c r="J41" s="89" t="s">
        <v>145</v>
      </c>
      <c r="K41" s="90"/>
      <c r="L41" s="91"/>
      <c r="O41" s="115" t="s">
        <v>0</v>
      </c>
      <c r="P41" s="92" t="s">
        <v>40</v>
      </c>
      <c r="Q41" s="89" t="s">
        <v>159</v>
      </c>
      <c r="R41" s="90"/>
      <c r="S41" s="90"/>
      <c r="T41" s="90"/>
      <c r="U41" s="90"/>
      <c r="V41" s="91"/>
    </row>
    <row r="42" spans="2:22" ht="15" customHeight="1" thickBot="1" x14ac:dyDescent="0.35">
      <c r="B42" s="116"/>
      <c r="C42" s="93"/>
      <c r="D42" s="94" t="s">
        <v>153</v>
      </c>
      <c r="E42" s="95"/>
      <c r="F42" s="95"/>
      <c r="G42" s="95"/>
      <c r="H42" s="95"/>
      <c r="I42" s="96"/>
      <c r="J42" s="94" t="s">
        <v>146</v>
      </c>
      <c r="K42" s="95"/>
      <c r="L42" s="96"/>
      <c r="O42" s="116"/>
      <c r="P42" s="93"/>
      <c r="Q42" s="94" t="s">
        <v>160</v>
      </c>
      <c r="R42" s="95"/>
      <c r="S42" s="95"/>
      <c r="T42" s="95"/>
      <c r="U42" s="95"/>
      <c r="V42" s="96"/>
    </row>
    <row r="43" spans="2:22" ht="15" customHeight="1" x14ac:dyDescent="0.3">
      <c r="B43" s="116"/>
      <c r="C43" s="93"/>
      <c r="D43" s="101">
        <v>2025</v>
      </c>
      <c r="E43" s="102"/>
      <c r="F43" s="101">
        <v>2024</v>
      </c>
      <c r="G43" s="102"/>
      <c r="H43" s="97" t="s">
        <v>5</v>
      </c>
      <c r="I43" s="97" t="s">
        <v>43</v>
      </c>
      <c r="J43" s="97">
        <v>2025</v>
      </c>
      <c r="K43" s="97" t="s">
        <v>154</v>
      </c>
      <c r="L43" s="99" t="s">
        <v>157</v>
      </c>
      <c r="O43" s="116"/>
      <c r="P43" s="93"/>
      <c r="Q43" s="101">
        <v>2025</v>
      </c>
      <c r="R43" s="102"/>
      <c r="S43" s="101">
        <v>2024</v>
      </c>
      <c r="T43" s="102"/>
      <c r="U43" s="97" t="s">
        <v>5</v>
      </c>
      <c r="V43" s="99" t="s">
        <v>65</v>
      </c>
    </row>
    <row r="44" spans="2:22" ht="15" customHeight="1" thickBot="1" x14ac:dyDescent="0.35">
      <c r="B44" s="117" t="s">
        <v>6</v>
      </c>
      <c r="C44" s="105" t="s">
        <v>40</v>
      </c>
      <c r="D44" s="103"/>
      <c r="E44" s="104"/>
      <c r="F44" s="103"/>
      <c r="G44" s="104"/>
      <c r="H44" s="98"/>
      <c r="I44" s="98"/>
      <c r="J44" s="98"/>
      <c r="K44" s="98"/>
      <c r="L44" s="100"/>
      <c r="O44" s="117" t="s">
        <v>6</v>
      </c>
      <c r="P44" s="105" t="s">
        <v>40</v>
      </c>
      <c r="Q44" s="103"/>
      <c r="R44" s="104"/>
      <c r="S44" s="103"/>
      <c r="T44" s="104"/>
      <c r="U44" s="98"/>
      <c r="V44" s="100"/>
    </row>
    <row r="45" spans="2:22" ht="15" customHeight="1" x14ac:dyDescent="0.3">
      <c r="B45" s="117"/>
      <c r="C45" s="105"/>
      <c r="D45" s="25" t="s">
        <v>8</v>
      </c>
      <c r="E45" s="26" t="s">
        <v>2</v>
      </c>
      <c r="F45" s="25" t="s">
        <v>8</v>
      </c>
      <c r="G45" s="26" t="s">
        <v>2</v>
      </c>
      <c r="H45" s="109" t="s">
        <v>9</v>
      </c>
      <c r="I45" s="109" t="s">
        <v>44</v>
      </c>
      <c r="J45" s="109" t="s">
        <v>8</v>
      </c>
      <c r="K45" s="109" t="s">
        <v>156</v>
      </c>
      <c r="L45" s="107" t="s">
        <v>158</v>
      </c>
      <c r="O45" s="117"/>
      <c r="P45" s="105"/>
      <c r="Q45" s="25" t="s">
        <v>8</v>
      </c>
      <c r="R45" s="26" t="s">
        <v>2</v>
      </c>
      <c r="S45" s="25" t="s">
        <v>8</v>
      </c>
      <c r="T45" s="26" t="s">
        <v>2</v>
      </c>
      <c r="U45" s="109" t="s">
        <v>9</v>
      </c>
      <c r="V45" s="107" t="s">
        <v>66</v>
      </c>
    </row>
    <row r="46" spans="2:22" ht="15" customHeight="1" thickBot="1" x14ac:dyDescent="0.35">
      <c r="B46" s="118"/>
      <c r="C46" s="106"/>
      <c r="D46" s="28" t="s">
        <v>10</v>
      </c>
      <c r="E46" s="29" t="s">
        <v>11</v>
      </c>
      <c r="F46" s="28" t="s">
        <v>10</v>
      </c>
      <c r="G46" s="29" t="s">
        <v>11</v>
      </c>
      <c r="H46" s="110"/>
      <c r="I46" s="110"/>
      <c r="J46" s="110" t="s">
        <v>10</v>
      </c>
      <c r="K46" s="110"/>
      <c r="L46" s="108"/>
      <c r="O46" s="118"/>
      <c r="P46" s="106"/>
      <c r="Q46" s="28" t="s">
        <v>10</v>
      </c>
      <c r="R46" s="29" t="s">
        <v>11</v>
      </c>
      <c r="S46" s="28" t="s">
        <v>10</v>
      </c>
      <c r="T46" s="29" t="s">
        <v>11</v>
      </c>
      <c r="U46" s="110"/>
      <c r="V46" s="108"/>
    </row>
    <row r="47" spans="2:22" ht="15" thickBot="1" x14ac:dyDescent="0.35">
      <c r="B47" s="31">
        <v>1</v>
      </c>
      <c r="C47" s="32" t="s">
        <v>47</v>
      </c>
      <c r="D47" s="33">
        <v>2067</v>
      </c>
      <c r="E47" s="34">
        <v>4.8659337555027188E-2</v>
      </c>
      <c r="F47" s="33">
        <v>937</v>
      </c>
      <c r="G47" s="34">
        <v>2.5275822071160747E-2</v>
      </c>
      <c r="H47" s="35">
        <v>1.2059765208110993</v>
      </c>
      <c r="I47" s="52">
        <v>4</v>
      </c>
      <c r="J47" s="33">
        <v>857</v>
      </c>
      <c r="K47" s="35">
        <v>1.4119019836639439</v>
      </c>
      <c r="L47" s="52">
        <v>7</v>
      </c>
      <c r="O47" s="31">
        <v>1</v>
      </c>
      <c r="P47" s="32" t="s">
        <v>46</v>
      </c>
      <c r="Q47" s="33">
        <v>15844</v>
      </c>
      <c r="R47" s="34">
        <v>4.1909356864363291E-2</v>
      </c>
      <c r="S47" s="33">
        <v>17510</v>
      </c>
      <c r="T47" s="34">
        <v>4.9024411413084563E-2</v>
      </c>
      <c r="U47" s="35">
        <v>-9.5145631067961145E-2</v>
      </c>
      <c r="V47" s="52">
        <v>0</v>
      </c>
    </row>
    <row r="48" spans="2:22" ht="15" customHeight="1" thickBot="1" x14ac:dyDescent="0.35">
      <c r="B48" s="36">
        <v>2</v>
      </c>
      <c r="C48" s="37" t="s">
        <v>46</v>
      </c>
      <c r="D48" s="38">
        <v>2014</v>
      </c>
      <c r="E48" s="39">
        <v>4.7411662233103419E-2</v>
      </c>
      <c r="F48" s="38">
        <v>1705</v>
      </c>
      <c r="G48" s="39">
        <v>4.5992824579860266E-2</v>
      </c>
      <c r="H48" s="40">
        <v>0.18123167155425213</v>
      </c>
      <c r="I48" s="53">
        <v>-1</v>
      </c>
      <c r="J48" s="38">
        <v>2445</v>
      </c>
      <c r="K48" s="40">
        <v>-0.1762781186094069</v>
      </c>
      <c r="L48" s="53">
        <v>-1</v>
      </c>
      <c r="O48" s="36">
        <v>2</v>
      </c>
      <c r="P48" s="37" t="s">
        <v>35</v>
      </c>
      <c r="Q48" s="38">
        <v>12702</v>
      </c>
      <c r="R48" s="39">
        <v>3.3598374835340984E-2</v>
      </c>
      <c r="S48" s="38">
        <v>13313</v>
      </c>
      <c r="T48" s="39">
        <v>3.7273671567241276E-2</v>
      </c>
      <c r="U48" s="40">
        <v>-4.5894989859535773E-2</v>
      </c>
      <c r="V48" s="53">
        <v>0</v>
      </c>
    </row>
    <row r="49" spans="2:22" ht="15" customHeight="1" thickBot="1" x14ac:dyDescent="0.35">
      <c r="B49" s="31">
        <v>3</v>
      </c>
      <c r="C49" s="32" t="s">
        <v>35</v>
      </c>
      <c r="D49" s="33">
        <v>1151</v>
      </c>
      <c r="E49" s="34">
        <v>2.7095741425174791E-2</v>
      </c>
      <c r="F49" s="33">
        <v>927</v>
      </c>
      <c r="G49" s="34">
        <v>2.5006069434328721E-2</v>
      </c>
      <c r="H49" s="35">
        <v>0.24163969795037765</v>
      </c>
      <c r="I49" s="52">
        <v>3</v>
      </c>
      <c r="J49" s="33">
        <v>1972</v>
      </c>
      <c r="K49" s="35">
        <v>-0.41632860040567954</v>
      </c>
      <c r="L49" s="52">
        <v>-1</v>
      </c>
      <c r="O49" s="31">
        <v>3</v>
      </c>
      <c r="P49" s="32" t="s">
        <v>55</v>
      </c>
      <c r="Q49" s="33">
        <v>9914</v>
      </c>
      <c r="R49" s="34">
        <v>2.6223766975088214E-2</v>
      </c>
      <c r="S49" s="33">
        <v>8561</v>
      </c>
      <c r="T49" s="34">
        <v>2.3969045465871898E-2</v>
      </c>
      <c r="U49" s="35">
        <v>0.15804228477981552</v>
      </c>
      <c r="V49" s="52">
        <v>4</v>
      </c>
    </row>
    <row r="50" spans="2:22" ht="15" thickBot="1" x14ac:dyDescent="0.35">
      <c r="B50" s="36">
        <v>4</v>
      </c>
      <c r="C50" s="37" t="s">
        <v>94</v>
      </c>
      <c r="D50" s="38">
        <v>1150</v>
      </c>
      <c r="E50" s="39">
        <v>2.707220038136491E-2</v>
      </c>
      <c r="F50" s="38">
        <v>1591</v>
      </c>
      <c r="G50" s="39">
        <v>4.2917644519975186E-2</v>
      </c>
      <c r="H50" s="40">
        <v>-0.27718416090509113</v>
      </c>
      <c r="I50" s="53">
        <v>-2</v>
      </c>
      <c r="J50" s="38">
        <v>1440</v>
      </c>
      <c r="K50" s="40">
        <v>-0.20138888888888884</v>
      </c>
      <c r="L50" s="53">
        <v>-1</v>
      </c>
      <c r="O50" s="36">
        <v>4</v>
      </c>
      <c r="P50" s="37" t="s">
        <v>39</v>
      </c>
      <c r="Q50" s="38">
        <v>9163</v>
      </c>
      <c r="R50" s="39">
        <v>2.4237278272416111E-2</v>
      </c>
      <c r="S50" s="38">
        <v>9057</v>
      </c>
      <c r="T50" s="39">
        <v>2.5357743813152877E-2</v>
      </c>
      <c r="U50" s="40">
        <v>1.1703654631776583E-2</v>
      </c>
      <c r="V50" s="53">
        <v>1</v>
      </c>
    </row>
    <row r="51" spans="2:22" ht="15" customHeight="1" thickBot="1" x14ac:dyDescent="0.35">
      <c r="B51" s="31">
        <v>5</v>
      </c>
      <c r="C51" s="32" t="s">
        <v>55</v>
      </c>
      <c r="D51" s="33">
        <v>927</v>
      </c>
      <c r="E51" s="34">
        <v>2.1822547611761105E-2</v>
      </c>
      <c r="F51" s="33">
        <v>924</v>
      </c>
      <c r="G51" s="34">
        <v>2.4925143643279114E-2</v>
      </c>
      <c r="H51" s="35">
        <v>3.2467532467532756E-3</v>
      </c>
      <c r="I51" s="52">
        <v>2</v>
      </c>
      <c r="J51" s="33">
        <v>1176</v>
      </c>
      <c r="K51" s="35">
        <v>-0.21173469387755106</v>
      </c>
      <c r="L51" s="52">
        <v>0</v>
      </c>
      <c r="O51" s="31">
        <v>5</v>
      </c>
      <c r="P51" s="32" t="s">
        <v>94</v>
      </c>
      <c r="Q51" s="33">
        <v>8717</v>
      </c>
      <c r="R51" s="34">
        <v>2.305755262475731E-2</v>
      </c>
      <c r="S51" s="33">
        <v>10715</v>
      </c>
      <c r="T51" s="34">
        <v>2.9999804014346151E-2</v>
      </c>
      <c r="U51" s="35">
        <v>-0.18646756882874471</v>
      </c>
      <c r="V51" s="52">
        <v>-2</v>
      </c>
    </row>
    <row r="52" spans="2:22" ht="15" thickBot="1" x14ac:dyDescent="0.35">
      <c r="B52" s="36">
        <v>6</v>
      </c>
      <c r="C52" s="37" t="s">
        <v>39</v>
      </c>
      <c r="D52" s="38">
        <v>918</v>
      </c>
      <c r="E52" s="39">
        <v>2.1610678217472163E-2</v>
      </c>
      <c r="F52" s="38">
        <v>1042</v>
      </c>
      <c r="G52" s="39">
        <v>2.810822475789701E-2</v>
      </c>
      <c r="H52" s="40">
        <v>-0.11900191938579652</v>
      </c>
      <c r="I52" s="53">
        <v>-2</v>
      </c>
      <c r="J52" s="38">
        <v>1396</v>
      </c>
      <c r="K52" s="40">
        <v>-0.34240687679083093</v>
      </c>
      <c r="L52" s="53">
        <v>-2</v>
      </c>
      <c r="O52" s="36">
        <v>6</v>
      </c>
      <c r="P52" s="37" t="s">
        <v>47</v>
      </c>
      <c r="Q52" s="38">
        <v>8265</v>
      </c>
      <c r="R52" s="39">
        <v>2.1861956228475296E-2</v>
      </c>
      <c r="S52" s="38">
        <v>8594</v>
      </c>
      <c r="T52" s="39">
        <v>2.4061438702686962E-2</v>
      </c>
      <c r="U52" s="40">
        <v>-3.828252269024901E-2</v>
      </c>
      <c r="V52" s="53">
        <v>0</v>
      </c>
    </row>
    <row r="53" spans="2:22" ht="15" thickBot="1" x14ac:dyDescent="0.35">
      <c r="B53" s="31">
        <v>7</v>
      </c>
      <c r="C53" s="32" t="s">
        <v>38</v>
      </c>
      <c r="D53" s="33">
        <v>851</v>
      </c>
      <c r="E53" s="34">
        <v>2.0033428282210032E-2</v>
      </c>
      <c r="F53" s="33">
        <v>1122</v>
      </c>
      <c r="G53" s="34">
        <v>3.0266245852553209E-2</v>
      </c>
      <c r="H53" s="35">
        <v>-0.24153297682709451</v>
      </c>
      <c r="I53" s="52">
        <v>-4</v>
      </c>
      <c r="J53" s="33">
        <v>945</v>
      </c>
      <c r="K53" s="35">
        <v>-9.9470899470899488E-2</v>
      </c>
      <c r="L53" s="52">
        <v>0</v>
      </c>
      <c r="O53" s="31">
        <v>7</v>
      </c>
      <c r="P53" s="32" t="s">
        <v>38</v>
      </c>
      <c r="Q53" s="33">
        <v>7297</v>
      </c>
      <c r="R53" s="34">
        <v>1.9301475450597006E-2</v>
      </c>
      <c r="S53" s="33">
        <v>9299</v>
      </c>
      <c r="T53" s="34">
        <v>2.6035294216463355E-2</v>
      </c>
      <c r="U53" s="35">
        <v>-0.21529196687815899</v>
      </c>
      <c r="V53" s="52">
        <v>-3</v>
      </c>
    </row>
    <row r="54" spans="2:22" ht="15" thickBot="1" x14ac:dyDescent="0.35">
      <c r="B54" s="36">
        <v>8</v>
      </c>
      <c r="C54" s="37" t="s">
        <v>68</v>
      </c>
      <c r="D54" s="38">
        <v>754</v>
      </c>
      <c r="E54" s="39">
        <v>1.7749947032651429E-2</v>
      </c>
      <c r="F54" s="38">
        <v>661</v>
      </c>
      <c r="G54" s="39">
        <v>1.7830649294596854E-2</v>
      </c>
      <c r="H54" s="40">
        <v>0.14069591527987901</v>
      </c>
      <c r="I54" s="53">
        <v>2</v>
      </c>
      <c r="J54" s="38">
        <v>1000</v>
      </c>
      <c r="K54" s="40">
        <v>-0.246</v>
      </c>
      <c r="L54" s="53">
        <v>-2</v>
      </c>
      <c r="O54" s="36">
        <v>8</v>
      </c>
      <c r="P54" s="37" t="s">
        <v>68</v>
      </c>
      <c r="Q54" s="38">
        <v>6308</v>
      </c>
      <c r="R54" s="39">
        <v>1.6685447052537467E-2</v>
      </c>
      <c r="S54" s="38">
        <v>5572</v>
      </c>
      <c r="T54" s="39">
        <v>1.5600458046470998E-2</v>
      </c>
      <c r="U54" s="40">
        <v>0.13208901651112703</v>
      </c>
      <c r="V54" s="53">
        <v>3</v>
      </c>
    </row>
    <row r="55" spans="2:22" ht="15" thickBot="1" x14ac:dyDescent="0.35">
      <c r="B55" s="31">
        <v>9</v>
      </c>
      <c r="C55" s="32" t="s">
        <v>122</v>
      </c>
      <c r="D55" s="33">
        <v>702</v>
      </c>
      <c r="E55" s="34">
        <v>1.6525812754537537E-2</v>
      </c>
      <c r="F55" s="33">
        <v>319</v>
      </c>
      <c r="G55" s="34">
        <v>8.6051091149415993E-3</v>
      </c>
      <c r="H55" s="35">
        <v>1.2006269592476491</v>
      </c>
      <c r="I55" s="52">
        <v>24</v>
      </c>
      <c r="J55" s="33">
        <v>250</v>
      </c>
      <c r="K55" s="35">
        <v>1.8079999999999998</v>
      </c>
      <c r="L55" s="52">
        <v>55</v>
      </c>
      <c r="O55" s="31">
        <v>9</v>
      </c>
      <c r="P55" s="32" t="s">
        <v>96</v>
      </c>
      <c r="Q55" s="33">
        <v>5952</v>
      </c>
      <c r="R55" s="34">
        <v>1.5743782634226856E-2</v>
      </c>
      <c r="S55" s="33">
        <v>4139</v>
      </c>
      <c r="T55" s="34">
        <v>1.1588351732653169E-2</v>
      </c>
      <c r="U55" s="35">
        <v>0.43802850930176374</v>
      </c>
      <c r="V55" s="52">
        <v>8</v>
      </c>
    </row>
    <row r="56" spans="2:22" ht="15" thickBot="1" x14ac:dyDescent="0.35">
      <c r="B56" s="36">
        <v>10</v>
      </c>
      <c r="C56" s="37" t="s">
        <v>61</v>
      </c>
      <c r="D56" s="38">
        <v>647</v>
      </c>
      <c r="E56" s="39">
        <v>1.5231055344993997E-2</v>
      </c>
      <c r="F56" s="38">
        <v>531</v>
      </c>
      <c r="G56" s="39">
        <v>1.432386501578053E-2</v>
      </c>
      <c r="H56" s="40">
        <v>0.21845574387947275</v>
      </c>
      <c r="I56" s="53">
        <v>7</v>
      </c>
      <c r="J56" s="38">
        <v>663</v>
      </c>
      <c r="K56" s="40">
        <v>-2.4132730015082982E-2</v>
      </c>
      <c r="L56" s="53">
        <v>3</v>
      </c>
      <c r="O56" s="36">
        <v>10</v>
      </c>
      <c r="P56" s="37" t="s">
        <v>37</v>
      </c>
      <c r="Q56" s="38">
        <v>5770</v>
      </c>
      <c r="R56" s="39">
        <v>1.526236992598941E-2</v>
      </c>
      <c r="S56" s="38">
        <v>6187</v>
      </c>
      <c r="T56" s="39">
        <v>1.7322332005297213E-2</v>
      </c>
      <c r="U56" s="40">
        <v>-6.7399385808954215E-2</v>
      </c>
      <c r="V56" s="53">
        <v>-1</v>
      </c>
    </row>
    <row r="57" spans="2:22" ht="15" thickBot="1" x14ac:dyDescent="0.35">
      <c r="B57" s="31">
        <v>11</v>
      </c>
      <c r="C57" s="32" t="s">
        <v>37</v>
      </c>
      <c r="D57" s="33">
        <v>609</v>
      </c>
      <c r="E57" s="34">
        <v>1.4336495680218461E-2</v>
      </c>
      <c r="F57" s="33">
        <v>740</v>
      </c>
      <c r="G57" s="34">
        <v>1.9961695125569851E-2</v>
      </c>
      <c r="H57" s="35">
        <v>-0.177027027027027</v>
      </c>
      <c r="I57" s="52">
        <v>-2</v>
      </c>
      <c r="J57" s="33">
        <v>783</v>
      </c>
      <c r="K57" s="35">
        <v>-0.22222222222222221</v>
      </c>
      <c r="L57" s="52">
        <v>-2</v>
      </c>
      <c r="O57" s="31">
        <v>11</v>
      </c>
      <c r="P57" s="32" t="s">
        <v>61</v>
      </c>
      <c r="Q57" s="33">
        <v>5648</v>
      </c>
      <c r="R57" s="34">
        <v>1.4939664703984086E-2</v>
      </c>
      <c r="S57" s="33">
        <v>8242</v>
      </c>
      <c r="T57" s="34">
        <v>2.3075910843326268E-2</v>
      </c>
      <c r="U57" s="35">
        <v>-0.31472943460325165</v>
      </c>
      <c r="V57" s="52">
        <v>-3</v>
      </c>
    </row>
    <row r="58" spans="2:22" ht="15" thickBot="1" x14ac:dyDescent="0.35">
      <c r="B58" s="36">
        <v>12</v>
      </c>
      <c r="C58" s="37" t="s">
        <v>103</v>
      </c>
      <c r="D58" s="38">
        <v>571</v>
      </c>
      <c r="E58" s="39">
        <v>1.3441936015442925E-2</v>
      </c>
      <c r="F58" s="38">
        <v>607</v>
      </c>
      <c r="G58" s="39">
        <v>1.6373985055703918E-2</v>
      </c>
      <c r="H58" s="40">
        <v>-5.9308072487644137E-2</v>
      </c>
      <c r="I58" s="53">
        <v>-1</v>
      </c>
      <c r="J58" s="38">
        <v>679</v>
      </c>
      <c r="K58" s="40">
        <v>-0.15905743740795286</v>
      </c>
      <c r="L58" s="53">
        <v>0</v>
      </c>
      <c r="O58" s="36">
        <v>12</v>
      </c>
      <c r="P58" s="37" t="s">
        <v>63</v>
      </c>
      <c r="Q58" s="38">
        <v>4950</v>
      </c>
      <c r="R58" s="39">
        <v>1.3093367614150359E-2</v>
      </c>
      <c r="S58" s="38">
        <v>5151</v>
      </c>
      <c r="T58" s="39">
        <v>1.4421744328315167E-2</v>
      </c>
      <c r="U58" s="40">
        <v>-3.9021549213744899E-2</v>
      </c>
      <c r="V58" s="53">
        <v>0</v>
      </c>
    </row>
    <row r="59" spans="2:22" ht="15" thickBot="1" x14ac:dyDescent="0.35">
      <c r="B59" s="31">
        <v>13</v>
      </c>
      <c r="C59" s="32" t="s">
        <v>164</v>
      </c>
      <c r="D59" s="33">
        <v>568</v>
      </c>
      <c r="E59" s="34">
        <v>1.3371312884013277E-2</v>
      </c>
      <c r="F59" s="33">
        <v>0</v>
      </c>
      <c r="G59" s="34">
        <v>0</v>
      </c>
      <c r="H59" s="35"/>
      <c r="I59" s="52"/>
      <c r="J59" s="33">
        <v>481</v>
      </c>
      <c r="K59" s="35">
        <v>0.18087318087318094</v>
      </c>
      <c r="L59" s="52">
        <v>12</v>
      </c>
      <c r="O59" s="31">
        <v>13</v>
      </c>
      <c r="P59" s="32" t="s">
        <v>42</v>
      </c>
      <c r="Q59" s="33">
        <v>4858</v>
      </c>
      <c r="R59" s="34">
        <v>1.28500161352611E-2</v>
      </c>
      <c r="S59" s="33">
        <v>4905</v>
      </c>
      <c r="T59" s="34">
        <v>1.3732994744784682E-2</v>
      </c>
      <c r="U59" s="35">
        <v>-9.5820591233435337E-3</v>
      </c>
      <c r="V59" s="52">
        <v>0</v>
      </c>
    </row>
    <row r="60" spans="2:22" ht="15" thickBot="1" x14ac:dyDescent="0.35">
      <c r="B60" s="36">
        <v>14</v>
      </c>
      <c r="C60" s="37" t="s">
        <v>147</v>
      </c>
      <c r="D60" s="38">
        <v>559</v>
      </c>
      <c r="E60" s="39">
        <v>1.3159443489724334E-2</v>
      </c>
      <c r="F60" s="38">
        <v>791</v>
      </c>
      <c r="G60" s="39">
        <v>2.1337433573413181E-2</v>
      </c>
      <c r="H60" s="40">
        <v>-0.293299620733249</v>
      </c>
      <c r="I60" s="53">
        <v>-6</v>
      </c>
      <c r="J60" s="38">
        <v>641</v>
      </c>
      <c r="K60" s="40">
        <v>-0.12792511700468023</v>
      </c>
      <c r="L60" s="53">
        <v>1</v>
      </c>
      <c r="O60" s="36">
        <v>14</v>
      </c>
      <c r="P60" s="37" t="s">
        <v>103</v>
      </c>
      <c r="Q60" s="38">
        <v>4662</v>
      </c>
      <c r="R60" s="39">
        <v>1.2331571680236157E-2</v>
      </c>
      <c r="S60" s="38">
        <v>4487</v>
      </c>
      <c r="T60" s="39">
        <v>1.2562680411793857E-2</v>
      </c>
      <c r="U60" s="40">
        <v>3.9001560062402518E-2</v>
      </c>
      <c r="V60" s="53">
        <v>1</v>
      </c>
    </row>
    <row r="61" spans="2:22" ht="15" thickBot="1" x14ac:dyDescent="0.35">
      <c r="B61" s="31">
        <v>15</v>
      </c>
      <c r="C61" s="32" t="s">
        <v>63</v>
      </c>
      <c r="D61" s="33">
        <v>554</v>
      </c>
      <c r="E61" s="34">
        <v>1.3041738270674922E-2</v>
      </c>
      <c r="F61" s="33">
        <v>579</v>
      </c>
      <c r="G61" s="34">
        <v>1.5618677672574249E-2</v>
      </c>
      <c r="H61" s="35">
        <v>-4.3177892918825567E-2</v>
      </c>
      <c r="I61" s="52">
        <v>-3</v>
      </c>
      <c r="J61" s="33">
        <v>741</v>
      </c>
      <c r="K61" s="35">
        <v>-0.25236167341430504</v>
      </c>
      <c r="L61" s="52">
        <v>-5</v>
      </c>
      <c r="O61" s="31">
        <v>15</v>
      </c>
      <c r="P61" s="32" t="s">
        <v>36</v>
      </c>
      <c r="Q61" s="33">
        <v>4660</v>
      </c>
      <c r="R61" s="34">
        <v>1.2326281430695085E-2</v>
      </c>
      <c r="S61" s="33">
        <v>4506</v>
      </c>
      <c r="T61" s="34">
        <v>1.2615876517838895E-2</v>
      </c>
      <c r="U61" s="35">
        <v>3.4176653351087438E-2</v>
      </c>
      <c r="V61" s="52">
        <v>-1</v>
      </c>
    </row>
    <row r="62" spans="2:22" ht="15" thickBot="1" x14ac:dyDescent="0.35">
      <c r="B62" s="36">
        <v>16</v>
      </c>
      <c r="C62" s="37" t="s">
        <v>113</v>
      </c>
      <c r="D62" s="38">
        <v>551</v>
      </c>
      <c r="E62" s="39">
        <v>1.2971115139245273E-2</v>
      </c>
      <c r="F62" s="38">
        <v>97</v>
      </c>
      <c r="G62" s="39">
        <v>2.6166005772706429E-3</v>
      </c>
      <c r="H62" s="40">
        <v>4.6804123711340209</v>
      </c>
      <c r="I62" s="53">
        <v>78</v>
      </c>
      <c r="J62" s="38">
        <v>612</v>
      </c>
      <c r="K62" s="40">
        <v>-9.9673202614379064E-2</v>
      </c>
      <c r="L62" s="53">
        <v>1</v>
      </c>
      <c r="O62" s="36">
        <v>16</v>
      </c>
      <c r="P62" s="37" t="s">
        <v>113</v>
      </c>
      <c r="Q62" s="38">
        <v>4577</v>
      </c>
      <c r="R62" s="39">
        <v>1.2106736074740646E-2</v>
      </c>
      <c r="S62" s="38">
        <v>2285</v>
      </c>
      <c r="T62" s="39">
        <v>6.3975317006795106E-3</v>
      </c>
      <c r="U62" s="40">
        <v>1.0030634573304158</v>
      </c>
      <c r="V62" s="53">
        <v>30</v>
      </c>
    </row>
    <row r="63" spans="2:22" ht="15" thickBot="1" x14ac:dyDescent="0.35">
      <c r="B63" s="31">
        <v>17</v>
      </c>
      <c r="C63" s="32" t="s">
        <v>111</v>
      </c>
      <c r="D63" s="33">
        <v>511</v>
      </c>
      <c r="E63" s="34">
        <v>1.2029473386849973E-2</v>
      </c>
      <c r="F63" s="33">
        <v>347</v>
      </c>
      <c r="G63" s="34">
        <v>9.3604164980712681E-3</v>
      </c>
      <c r="H63" s="35">
        <v>0.47262247838616722</v>
      </c>
      <c r="I63" s="52">
        <v>11</v>
      </c>
      <c r="J63" s="33">
        <v>311</v>
      </c>
      <c r="K63" s="35">
        <v>0.64308681672025725</v>
      </c>
      <c r="L63" s="52">
        <v>30</v>
      </c>
      <c r="O63" s="31">
        <v>17</v>
      </c>
      <c r="P63" s="32" t="s">
        <v>102</v>
      </c>
      <c r="Q63" s="33">
        <v>4524</v>
      </c>
      <c r="R63" s="34">
        <v>1.1966544461902267E-2</v>
      </c>
      <c r="S63" s="33">
        <v>4109</v>
      </c>
      <c r="T63" s="34">
        <v>1.1504357881003111E-2</v>
      </c>
      <c r="U63" s="35">
        <v>0.1009978096860551</v>
      </c>
      <c r="V63" s="52">
        <v>1</v>
      </c>
    </row>
    <row r="64" spans="2:22" x14ac:dyDescent="0.3">
      <c r="B64" s="36">
        <v>18</v>
      </c>
      <c r="C64" s="37" t="s">
        <v>105</v>
      </c>
      <c r="D64" s="38">
        <v>505</v>
      </c>
      <c r="E64" s="39">
        <v>1.1888227123990678E-2</v>
      </c>
      <c r="F64" s="38">
        <v>237</v>
      </c>
      <c r="G64" s="39">
        <v>6.3931374929189931E-3</v>
      </c>
      <c r="H64" s="40">
        <v>1.130801687763713</v>
      </c>
      <c r="I64" s="53">
        <v>27</v>
      </c>
      <c r="J64" s="38">
        <v>470</v>
      </c>
      <c r="K64" s="40">
        <v>7.4468085106383031E-2</v>
      </c>
      <c r="L64" s="53">
        <v>10</v>
      </c>
      <c r="O64" s="36">
        <v>18</v>
      </c>
      <c r="P64" s="37" t="s">
        <v>105</v>
      </c>
      <c r="Q64" s="38">
        <v>4429</v>
      </c>
      <c r="R64" s="39">
        <v>1.1715257608701403E-2</v>
      </c>
      <c r="S64" s="38">
        <v>4185</v>
      </c>
      <c r="T64" s="39">
        <v>1.171714230518326E-2</v>
      </c>
      <c r="U64" s="40">
        <v>5.830346475507775E-2</v>
      </c>
      <c r="V64" s="53">
        <v>-2</v>
      </c>
    </row>
    <row r="65" spans="2:22" ht="15" thickBot="1" x14ac:dyDescent="0.35">
      <c r="B65" s="31">
        <v>19</v>
      </c>
      <c r="C65" s="32" t="s">
        <v>121</v>
      </c>
      <c r="D65" s="33">
        <v>489</v>
      </c>
      <c r="E65" s="34">
        <v>1.1511570423032557E-2</v>
      </c>
      <c r="F65" s="33">
        <v>98</v>
      </c>
      <c r="G65" s="34">
        <v>2.6435758409538452E-3</v>
      </c>
      <c r="H65" s="35">
        <v>3.9897959183673466</v>
      </c>
      <c r="I65" s="52">
        <v>73</v>
      </c>
      <c r="J65" s="33">
        <v>579</v>
      </c>
      <c r="K65" s="35">
        <v>-0.15544041450777202</v>
      </c>
      <c r="L65" s="52">
        <v>1</v>
      </c>
      <c r="O65" s="31">
        <v>19</v>
      </c>
      <c r="P65" s="32" t="s">
        <v>147</v>
      </c>
      <c r="Q65" s="33">
        <v>4302</v>
      </c>
      <c r="R65" s="34">
        <v>1.1379326762843403E-2</v>
      </c>
      <c r="S65" s="33">
        <v>5659</v>
      </c>
      <c r="T65" s="34">
        <v>1.5844040216256169E-2</v>
      </c>
      <c r="U65" s="35">
        <v>-0.23979501678741832</v>
      </c>
      <c r="V65" s="52">
        <v>-9</v>
      </c>
    </row>
    <row r="66" spans="2:22" ht="15" thickBot="1" x14ac:dyDescent="0.35">
      <c r="B66" s="36">
        <v>20</v>
      </c>
      <c r="C66" s="37" t="s">
        <v>118</v>
      </c>
      <c r="D66" s="38">
        <v>464</v>
      </c>
      <c r="E66" s="39">
        <v>1.0923044327785495E-2</v>
      </c>
      <c r="F66" s="38">
        <v>347</v>
      </c>
      <c r="G66" s="39">
        <v>9.3604164980712681E-3</v>
      </c>
      <c r="H66" s="40">
        <v>0.33717579250720453</v>
      </c>
      <c r="I66" s="53">
        <v>8</v>
      </c>
      <c r="J66" s="38">
        <v>643</v>
      </c>
      <c r="K66" s="40">
        <v>-0.27838258164852259</v>
      </c>
      <c r="L66" s="53">
        <v>-6</v>
      </c>
      <c r="O66" s="36">
        <v>20</v>
      </c>
      <c r="P66" s="37" t="s">
        <v>118</v>
      </c>
      <c r="Q66" s="38">
        <v>4232</v>
      </c>
      <c r="R66" s="39">
        <v>1.1194168028905924E-2</v>
      </c>
      <c r="S66" s="38">
        <v>2953</v>
      </c>
      <c r="T66" s="39">
        <v>8.2677947974208292E-3</v>
      </c>
      <c r="U66" s="40">
        <v>0.43311886217406026</v>
      </c>
      <c r="V66" s="53">
        <v>12</v>
      </c>
    </row>
    <row r="67" spans="2:22" ht="15" thickBot="1" x14ac:dyDescent="0.35">
      <c r="B67" s="111" t="s">
        <v>41</v>
      </c>
      <c r="C67" s="112"/>
      <c r="D67" s="41">
        <f>SUM(D47:D66)</f>
        <v>16562</v>
      </c>
      <c r="E67" s="42">
        <f>D67/D69</f>
        <v>0.38988676757927448</v>
      </c>
      <c r="F67" s="41">
        <f>SUM(F47:F66)</f>
        <v>13602</v>
      </c>
      <c r="G67" s="42">
        <f>F67/F69</f>
        <v>0.36691753661892046</v>
      </c>
      <c r="H67" s="43">
        <f>D67/F67-1</f>
        <v>0.21761505660932223</v>
      </c>
      <c r="I67" s="54"/>
      <c r="J67" s="41">
        <f>SUM(J47:J66)</f>
        <v>18084</v>
      </c>
      <c r="K67" s="42">
        <f>E67/J67-1</f>
        <v>-0.99997844023625415</v>
      </c>
      <c r="L67" s="41"/>
      <c r="O67" s="111" t="s">
        <v>41</v>
      </c>
      <c r="P67" s="112"/>
      <c r="Q67" s="41">
        <f>SUM(Q47:Q66)</f>
        <v>136774</v>
      </c>
      <c r="R67" s="42">
        <f>Q67/Q69</f>
        <v>0.36178429536521239</v>
      </c>
      <c r="S67" s="41">
        <f>SUM(S47:S66)</f>
        <v>139429</v>
      </c>
      <c r="T67" s="42">
        <f>S67/S69</f>
        <v>0.39037262472387019</v>
      </c>
      <c r="U67" s="43">
        <f>Q67/S67-1</f>
        <v>-1.9041949666138369E-2</v>
      </c>
      <c r="V67" s="54"/>
    </row>
    <row r="68" spans="2:22" ht="15" thickBot="1" x14ac:dyDescent="0.35">
      <c r="B68" s="111" t="s">
        <v>12</v>
      </c>
      <c r="C68" s="112"/>
      <c r="D68" s="41">
        <f>D69-SUM(D47:D66)</f>
        <v>25917</v>
      </c>
      <c r="E68" s="42">
        <f>D68/D69</f>
        <v>0.61011323242072557</v>
      </c>
      <c r="F68" s="41">
        <f>F69-SUM(F47:F66)</f>
        <v>23469</v>
      </c>
      <c r="G68" s="42">
        <f>F68/F69</f>
        <v>0.63308246338107954</v>
      </c>
      <c r="H68" s="43">
        <f>D68/F68-1</f>
        <v>0.10430781030295289</v>
      </c>
      <c r="I68" s="54"/>
      <c r="J68" s="41">
        <f>J69-SUM(J47:J66)</f>
        <v>32181</v>
      </c>
      <c r="K68" s="42">
        <f>E68/J68-1</f>
        <v>-0.99998104119721509</v>
      </c>
      <c r="L68" s="41"/>
      <c r="O68" s="111" t="s">
        <v>12</v>
      </c>
      <c r="P68" s="112"/>
      <c r="Q68" s="41">
        <f>Q69-SUM(Q47:Q66)</f>
        <v>241280</v>
      </c>
      <c r="R68" s="42">
        <f>Q68/Q69</f>
        <v>0.63821570463478761</v>
      </c>
      <c r="S68" s="41">
        <f>S69-SUM(S47:S66)</f>
        <v>217740</v>
      </c>
      <c r="T68" s="42">
        <f>S68/S69</f>
        <v>0.60962737527612976</v>
      </c>
      <c r="U68" s="43">
        <f>Q68/S68-1</f>
        <v>0.10811059061265738</v>
      </c>
      <c r="V68" s="55"/>
    </row>
    <row r="69" spans="2:22" ht="15" thickBot="1" x14ac:dyDescent="0.35">
      <c r="B69" s="113" t="s">
        <v>34</v>
      </c>
      <c r="C69" s="114"/>
      <c r="D69" s="44">
        <v>42479</v>
      </c>
      <c r="E69" s="45">
        <v>1</v>
      </c>
      <c r="F69" s="44">
        <v>37071</v>
      </c>
      <c r="G69" s="45">
        <v>1</v>
      </c>
      <c r="H69" s="46">
        <v>0.14588222599875911</v>
      </c>
      <c r="I69" s="56"/>
      <c r="J69" s="44">
        <v>50265</v>
      </c>
      <c r="K69" s="46">
        <v>-0.15489903511389636</v>
      </c>
      <c r="L69" s="44"/>
      <c r="N69" s="47"/>
      <c r="O69" s="113" t="s">
        <v>34</v>
      </c>
      <c r="P69" s="114"/>
      <c r="Q69" s="44">
        <v>378054</v>
      </c>
      <c r="R69" s="45">
        <v>1</v>
      </c>
      <c r="S69" s="44">
        <v>357169</v>
      </c>
      <c r="T69" s="45">
        <v>1</v>
      </c>
      <c r="U69" s="46">
        <v>5.8473719723716178E-2</v>
      </c>
      <c r="V69" s="56"/>
    </row>
    <row r="70" spans="2:22" x14ac:dyDescent="0.3">
      <c r="B70" s="48" t="s">
        <v>72</v>
      </c>
      <c r="O70" s="48" t="s">
        <v>72</v>
      </c>
    </row>
    <row r="71" spans="2:22" x14ac:dyDescent="0.3">
      <c r="B71" s="49" t="s">
        <v>71</v>
      </c>
      <c r="O71" s="49" t="s">
        <v>71</v>
      </c>
    </row>
  </sheetData>
  <mergeCells count="84">
    <mergeCell ref="B3:L3"/>
    <mergeCell ref="O3:V3"/>
    <mergeCell ref="B39:L39"/>
    <mergeCell ref="O39:V39"/>
    <mergeCell ref="O69:P69"/>
    <mergeCell ref="H9:H10"/>
    <mergeCell ref="B38:L38"/>
    <mergeCell ref="D41:I41"/>
    <mergeCell ref="J42:L42"/>
    <mergeCell ref="J41:L41"/>
    <mergeCell ref="L43:L44"/>
    <mergeCell ref="B44:B46"/>
    <mergeCell ref="B41:B43"/>
    <mergeCell ref="O67:P67"/>
    <mergeCell ref="O68:P68"/>
    <mergeCell ref="B69:C69"/>
    <mergeCell ref="I43:I44"/>
    <mergeCell ref="B68:C68"/>
    <mergeCell ref="H43:H44"/>
    <mergeCell ref="K45:K46"/>
    <mergeCell ref="I45:I46"/>
    <mergeCell ref="K43:K44"/>
    <mergeCell ref="J45:J46"/>
    <mergeCell ref="B67:C67"/>
    <mergeCell ref="F43:G44"/>
    <mergeCell ref="J43:J44"/>
    <mergeCell ref="U43:U44"/>
    <mergeCell ref="P44:P46"/>
    <mergeCell ref="U45:U46"/>
    <mergeCell ref="U7:U8"/>
    <mergeCell ref="O31:P31"/>
    <mergeCell ref="O32:P32"/>
    <mergeCell ref="O33:P33"/>
    <mergeCell ref="S43:T44"/>
    <mergeCell ref="O44:O46"/>
    <mergeCell ref="Q43:R44"/>
    <mergeCell ref="V45:V46"/>
    <mergeCell ref="V43:V44"/>
    <mergeCell ref="D7:E8"/>
    <mergeCell ref="F7:G8"/>
    <mergeCell ref="C8:C10"/>
    <mergeCell ref="V7:V8"/>
    <mergeCell ref="O8:O10"/>
    <mergeCell ref="P8:P10"/>
    <mergeCell ref="U9:U10"/>
    <mergeCell ref="V9:V10"/>
    <mergeCell ref="J9:J10"/>
    <mergeCell ref="O38:V38"/>
    <mergeCell ref="O41:O43"/>
    <mergeCell ref="P41:P43"/>
    <mergeCell ref="Q41:V41"/>
    <mergeCell ref="Q42:V42"/>
    <mergeCell ref="B5:B7"/>
    <mergeCell ref="C5:C7"/>
    <mergeCell ref="B8:B10"/>
    <mergeCell ref="L45:L46"/>
    <mergeCell ref="D42:I42"/>
    <mergeCell ref="D43:E44"/>
    <mergeCell ref="C44:C46"/>
    <mergeCell ref="H45:H46"/>
    <mergeCell ref="C41:C43"/>
    <mergeCell ref="I9:I10"/>
    <mergeCell ref="K9:K10"/>
    <mergeCell ref="L9:L10"/>
    <mergeCell ref="J7:J8"/>
    <mergeCell ref="B31:C31"/>
    <mergeCell ref="B32:C32"/>
    <mergeCell ref="B33:C33"/>
    <mergeCell ref="B2:L2"/>
    <mergeCell ref="O2:V2"/>
    <mergeCell ref="D5:I5"/>
    <mergeCell ref="J5:L5"/>
    <mergeCell ref="O5:O7"/>
    <mergeCell ref="P5:P7"/>
    <mergeCell ref="Q5:V5"/>
    <mergeCell ref="D6:I6"/>
    <mergeCell ref="J6:L6"/>
    <mergeCell ref="Q6:V6"/>
    <mergeCell ref="K7:K8"/>
    <mergeCell ref="L7:L8"/>
    <mergeCell ref="Q7:R8"/>
    <mergeCell ref="S7:T8"/>
    <mergeCell ref="H7:H8"/>
    <mergeCell ref="I7:I8"/>
  </mergeCells>
  <conditionalFormatting sqref="D11:H30">
    <cfRule type="cellIs" dxfId="102" priority="14" operator="equal">
      <formula>0</formula>
    </cfRule>
  </conditionalFormatting>
  <conditionalFormatting sqref="D47:H66">
    <cfRule type="cellIs" dxfId="101" priority="29" operator="equal">
      <formula>0</formula>
    </cfRule>
  </conditionalFormatting>
  <conditionalFormatting sqref="H11:H32">
    <cfRule type="cellIs" dxfId="100" priority="13" operator="lessThan">
      <formula>0</formula>
    </cfRule>
  </conditionalFormatting>
  <conditionalFormatting sqref="H47:H68">
    <cfRule type="cellIs" dxfId="99" priority="31" operator="lessThan">
      <formula>0</formula>
    </cfRule>
  </conditionalFormatting>
  <conditionalFormatting sqref="I11:I30">
    <cfRule type="cellIs" dxfId="98" priority="12" operator="lessThan">
      <formula>0</formula>
    </cfRule>
    <cfRule type="cellIs" dxfId="97" priority="41" operator="equal">
      <formula>0</formula>
    </cfRule>
    <cfRule type="cellIs" dxfId="96" priority="41" operator="greaterThan">
      <formula>0</formula>
    </cfRule>
  </conditionalFormatting>
  <conditionalFormatting sqref="I47:I66">
    <cfRule type="cellIs" dxfId="95" priority="38" operator="lessThan">
      <formula>0</formula>
    </cfRule>
    <cfRule type="cellIs" dxfId="94" priority="39" operator="equal">
      <formula>0</formula>
    </cfRule>
    <cfRule type="cellIs" dxfId="93" priority="40" operator="greaterThan">
      <formula>0</formula>
    </cfRule>
  </conditionalFormatting>
  <conditionalFormatting sqref="J11:K30">
    <cfRule type="cellIs" dxfId="92" priority="9" operator="equal">
      <formula>0</formula>
    </cfRule>
  </conditionalFormatting>
  <conditionalFormatting sqref="J47:K66">
    <cfRule type="cellIs" dxfId="91" priority="26" operator="equal">
      <formula>0</formula>
    </cfRule>
  </conditionalFormatting>
  <conditionalFormatting sqref="K11:L30">
    <cfRule type="cellIs" dxfId="90" priority="8" operator="lessThan">
      <formula>0</formula>
    </cfRule>
  </conditionalFormatting>
  <conditionalFormatting sqref="K47:L66">
    <cfRule type="cellIs" dxfId="89" priority="23" operator="lessThan">
      <formula>0</formula>
    </cfRule>
  </conditionalFormatting>
  <conditionalFormatting sqref="L11:L30">
    <cfRule type="cellIs" dxfId="88" priority="7" operator="equal">
      <formula>0</formula>
    </cfRule>
    <cfRule type="cellIs" dxfId="87" priority="42" operator="greaterThan">
      <formula>0</formula>
    </cfRule>
  </conditionalFormatting>
  <conditionalFormatting sqref="L47:L66">
    <cfRule type="cellIs" dxfId="86" priority="24" operator="equal">
      <formula>0</formula>
    </cfRule>
    <cfRule type="cellIs" dxfId="85" priority="25" operator="greaterThan">
      <formula>0</formula>
    </cfRule>
  </conditionalFormatting>
  <conditionalFormatting sqref="Q11:U30">
    <cfRule type="cellIs" dxfId="84" priority="5" operator="equal">
      <formula>0</formula>
    </cfRule>
  </conditionalFormatting>
  <conditionalFormatting sqref="Q47:U66">
    <cfRule type="cellIs" dxfId="83" priority="15" operator="equal">
      <formula>0</formula>
    </cfRule>
  </conditionalFormatting>
  <conditionalFormatting sqref="U11:U32">
    <cfRule type="cellIs" dxfId="82" priority="4" operator="lessThan">
      <formula>0</formula>
    </cfRule>
  </conditionalFormatting>
  <conditionalFormatting sqref="U47:U68">
    <cfRule type="cellIs" dxfId="81" priority="17" operator="lessThan">
      <formula>0</formula>
    </cfRule>
  </conditionalFormatting>
  <conditionalFormatting sqref="V11:V30">
    <cfRule type="cellIs" dxfId="80" priority="3" operator="lessThan">
      <formula>0</formula>
    </cfRule>
    <cfRule type="cellIs" dxfId="79" priority="43" operator="equal">
      <formula>0</formula>
    </cfRule>
    <cfRule type="cellIs" dxfId="78" priority="43" operator="greaterThan">
      <formula>0</formula>
    </cfRule>
  </conditionalFormatting>
  <conditionalFormatting sqref="V47:V66">
    <cfRule type="cellIs" dxfId="77" priority="20" operator="lessThan">
      <formula>0</formula>
    </cfRule>
    <cfRule type="cellIs" dxfId="76" priority="21" operator="equal">
      <formula>0</formula>
    </cfRule>
    <cfRule type="cellIs" dxfId="75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zoomScale="90" zoomScaleNormal="90" workbookViewId="0"/>
  </sheetViews>
  <sheetFormatPr defaultColWidth="9.109375" defaultRowHeight="13.8" x14ac:dyDescent="0.25"/>
  <cols>
    <col min="1" max="1" width="4.33203125" style="5" customWidth="1"/>
    <col min="2" max="2" width="19.44140625" style="5" customWidth="1"/>
    <col min="3" max="7" width="10.44140625" style="5" customWidth="1"/>
    <col min="8" max="8" width="11.44140625" style="5" customWidth="1"/>
    <col min="9" max="16384" width="9.109375" style="5"/>
  </cols>
  <sheetData>
    <row r="1" spans="1:8" x14ac:dyDescent="0.25">
      <c r="A1" s="5" t="s">
        <v>3</v>
      </c>
      <c r="B1" s="50"/>
      <c r="C1" s="50"/>
      <c r="D1" s="50"/>
      <c r="E1" s="50"/>
      <c r="F1" s="50"/>
      <c r="G1" s="50"/>
      <c r="H1" s="57">
        <v>45903</v>
      </c>
    </row>
    <row r="2" spans="1:8" x14ac:dyDescent="0.25">
      <c r="A2" s="50"/>
      <c r="B2" s="50"/>
      <c r="C2" s="50"/>
      <c r="D2" s="50"/>
      <c r="E2" s="50"/>
      <c r="F2" s="50"/>
      <c r="G2" s="50"/>
      <c r="H2" s="58" t="s">
        <v>87</v>
      </c>
    </row>
    <row r="3" spans="1:8" ht="14.4" customHeight="1" x14ac:dyDescent="0.25">
      <c r="A3" s="50"/>
      <c r="B3" s="120" t="s">
        <v>74</v>
      </c>
      <c r="C3" s="121"/>
      <c r="D3" s="121"/>
      <c r="E3" s="121"/>
      <c r="F3" s="121"/>
      <c r="G3" s="121"/>
      <c r="H3" s="122"/>
    </row>
    <row r="4" spans="1:8" x14ac:dyDescent="0.25">
      <c r="A4" s="50"/>
      <c r="B4" s="123"/>
      <c r="C4" s="124"/>
      <c r="D4" s="124"/>
      <c r="E4" s="124"/>
      <c r="F4" s="124"/>
      <c r="G4" s="124"/>
      <c r="H4" s="125"/>
    </row>
    <row r="5" spans="1:8" ht="21" customHeight="1" x14ac:dyDescent="0.25">
      <c r="A5" s="50"/>
      <c r="B5" s="126" t="s">
        <v>75</v>
      </c>
      <c r="C5" s="128" t="s">
        <v>191</v>
      </c>
      <c r="D5" s="129"/>
      <c r="E5" s="128" t="s">
        <v>192</v>
      </c>
      <c r="F5" s="129"/>
      <c r="G5" s="130" t="s">
        <v>88</v>
      </c>
      <c r="H5" s="130" t="s">
        <v>89</v>
      </c>
    </row>
    <row r="6" spans="1:8" ht="21" customHeight="1" x14ac:dyDescent="0.25">
      <c r="A6" s="50"/>
      <c r="B6" s="127"/>
      <c r="C6" s="59" t="s">
        <v>90</v>
      </c>
      <c r="D6" s="60" t="s">
        <v>76</v>
      </c>
      <c r="E6" s="59" t="s">
        <v>90</v>
      </c>
      <c r="F6" s="60" t="s">
        <v>76</v>
      </c>
      <c r="G6" s="131"/>
      <c r="H6" s="131"/>
    </row>
    <row r="7" spans="1:8" x14ac:dyDescent="0.25">
      <c r="A7" s="50"/>
      <c r="B7" s="61" t="s">
        <v>77</v>
      </c>
      <c r="C7" s="68">
        <v>128383</v>
      </c>
      <c r="D7" s="62">
        <v>0.35944608854631843</v>
      </c>
      <c r="E7" s="68">
        <v>117862</v>
      </c>
      <c r="F7" s="62">
        <v>0.31175969570484641</v>
      </c>
      <c r="G7" s="63">
        <v>-8.195010242789158E-2</v>
      </c>
      <c r="H7" s="64" t="s">
        <v>184</v>
      </c>
    </row>
    <row r="8" spans="1:8" x14ac:dyDescent="0.25">
      <c r="A8" s="50"/>
      <c r="B8" s="61" t="s">
        <v>78</v>
      </c>
      <c r="C8" s="68">
        <v>30832</v>
      </c>
      <c r="D8" s="62">
        <v>8.6323281135820856E-2</v>
      </c>
      <c r="E8" s="68">
        <v>28151</v>
      </c>
      <c r="F8" s="62">
        <v>7.4462907415342783E-2</v>
      </c>
      <c r="G8" s="65">
        <v>-8.695511157239233E-2</v>
      </c>
      <c r="H8" s="64" t="s">
        <v>185</v>
      </c>
    </row>
    <row r="9" spans="1:8" x14ac:dyDescent="0.25">
      <c r="A9" s="50"/>
      <c r="B9" s="61" t="s">
        <v>91</v>
      </c>
      <c r="C9" s="68">
        <v>197954</v>
      </c>
      <c r="D9" s="62">
        <v>0.55423063031786068</v>
      </c>
      <c r="E9" s="68">
        <v>232041</v>
      </c>
      <c r="F9" s="62">
        <v>0.61377739687981081</v>
      </c>
      <c r="G9" s="65">
        <v>0.17219657092051688</v>
      </c>
      <c r="H9" s="66" t="s">
        <v>186</v>
      </c>
    </row>
    <row r="10" spans="1:8" x14ac:dyDescent="0.25">
      <c r="A10" s="50"/>
      <c r="B10" s="67" t="s">
        <v>79</v>
      </c>
      <c r="C10" s="68"/>
      <c r="D10" s="62"/>
      <c r="E10" s="68"/>
      <c r="F10" s="62"/>
      <c r="G10" s="69"/>
      <c r="H10" s="70"/>
    </row>
    <row r="11" spans="1:8" x14ac:dyDescent="0.25">
      <c r="A11" s="50"/>
      <c r="B11" s="67" t="s">
        <v>80</v>
      </c>
      <c r="C11" s="68">
        <v>10991</v>
      </c>
      <c r="D11" s="62">
        <v>3.0772547449526694E-2</v>
      </c>
      <c r="E11" s="68">
        <v>21377</v>
      </c>
      <c r="F11" s="62">
        <v>5.6544832219735802E-2</v>
      </c>
      <c r="G11" s="65">
        <v>0.9449549631516696</v>
      </c>
      <c r="H11" s="66" t="s">
        <v>187</v>
      </c>
    </row>
    <row r="12" spans="1:8" x14ac:dyDescent="0.25">
      <c r="A12" s="50"/>
      <c r="B12" s="67" t="s">
        <v>81</v>
      </c>
      <c r="C12" s="68">
        <v>9626</v>
      </c>
      <c r="D12" s="62">
        <v>2.6950827199448999E-2</v>
      </c>
      <c r="E12" s="68">
        <v>18282</v>
      </c>
      <c r="F12" s="62">
        <v>4.8358171054928664E-2</v>
      </c>
      <c r="G12" s="65">
        <v>0.89923124870143356</v>
      </c>
      <c r="H12" s="66" t="s">
        <v>188</v>
      </c>
    </row>
    <row r="13" spans="1:8" x14ac:dyDescent="0.25">
      <c r="A13" s="50"/>
      <c r="B13" s="67" t="s">
        <v>82</v>
      </c>
      <c r="C13" s="68">
        <v>6</v>
      </c>
      <c r="D13" s="62">
        <v>1.6798770330011843E-5</v>
      </c>
      <c r="E13" s="68">
        <v>121</v>
      </c>
      <c r="F13" s="62">
        <v>3.2006009723478657E-4</v>
      </c>
      <c r="G13" s="65">
        <v>19.166666666666668</v>
      </c>
      <c r="H13" s="66" t="s">
        <v>93</v>
      </c>
    </row>
    <row r="14" spans="1:8" x14ac:dyDescent="0.25">
      <c r="A14" s="50"/>
      <c r="B14" s="67" t="s">
        <v>83</v>
      </c>
      <c r="C14" s="68">
        <v>78344</v>
      </c>
      <c r="D14" s="62">
        <v>0.21934714378907463</v>
      </c>
      <c r="E14" s="68">
        <v>83763</v>
      </c>
      <c r="F14" s="62">
        <v>0.22156358615435889</v>
      </c>
      <c r="G14" s="65">
        <v>6.9169304605330328E-2</v>
      </c>
      <c r="H14" s="66" t="s">
        <v>189</v>
      </c>
    </row>
    <row r="15" spans="1:8" x14ac:dyDescent="0.25">
      <c r="A15" s="50"/>
      <c r="B15" s="67" t="s">
        <v>84</v>
      </c>
      <c r="C15" s="68">
        <v>89381</v>
      </c>
      <c r="D15" s="62">
        <v>0.25024848181113141</v>
      </c>
      <c r="E15" s="68">
        <v>97648</v>
      </c>
      <c r="F15" s="62">
        <v>0.25829114359324329</v>
      </c>
      <c r="G15" s="65">
        <v>9.2491692865374064E-2</v>
      </c>
      <c r="H15" s="66" t="s">
        <v>190</v>
      </c>
    </row>
    <row r="16" spans="1:8" x14ac:dyDescent="0.25">
      <c r="A16" s="50"/>
      <c r="B16" s="67" t="s">
        <v>85</v>
      </c>
      <c r="C16" s="68">
        <v>9543</v>
      </c>
      <c r="D16" s="62">
        <v>2.6718444209883837E-2</v>
      </c>
      <c r="E16" s="68">
        <v>10830</v>
      </c>
      <c r="F16" s="62">
        <v>2.8646701264898666E-2</v>
      </c>
      <c r="G16" s="65">
        <v>0.13486325055014148</v>
      </c>
      <c r="H16" s="64" t="s">
        <v>189</v>
      </c>
    </row>
    <row r="17" spans="1:8" x14ac:dyDescent="0.25">
      <c r="A17" s="50"/>
      <c r="B17" s="67" t="s">
        <v>86</v>
      </c>
      <c r="C17" s="68">
        <v>0</v>
      </c>
      <c r="D17" s="62">
        <v>0</v>
      </c>
      <c r="E17" s="68">
        <v>0</v>
      </c>
      <c r="F17" s="62">
        <v>0</v>
      </c>
      <c r="G17" s="65" t="s">
        <v>114</v>
      </c>
      <c r="H17" s="66" t="s">
        <v>93</v>
      </c>
    </row>
    <row r="18" spans="1:8" x14ac:dyDescent="0.25">
      <c r="A18" s="50"/>
      <c r="B18" s="71" t="s">
        <v>92</v>
      </c>
      <c r="C18" s="80">
        <v>0</v>
      </c>
      <c r="D18" s="72">
        <v>1.7638708846512419E-4</v>
      </c>
      <c r="E18" s="80">
        <v>0</v>
      </c>
      <c r="F18" s="72">
        <v>5.2902495410678263E-5</v>
      </c>
      <c r="G18" s="73"/>
      <c r="H18" s="74" t="s">
        <v>93</v>
      </c>
    </row>
    <row r="19" spans="1:8" x14ac:dyDescent="0.25">
      <c r="A19" s="50"/>
      <c r="B19" s="50" t="s">
        <v>72</v>
      </c>
      <c r="C19" s="50"/>
      <c r="D19" s="50"/>
      <c r="E19" s="50"/>
      <c r="F19" s="50"/>
      <c r="G19" s="50"/>
      <c r="H19" s="50"/>
    </row>
    <row r="20" spans="1:8" x14ac:dyDescent="0.25">
      <c r="B20" s="5" t="s">
        <v>71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="90" zoomScaleNormal="90" workbookViewId="0">
      <selection activeCell="B3" sqref="B3:L3"/>
    </sheetView>
  </sheetViews>
  <sheetFormatPr defaultColWidth="9.109375" defaultRowHeight="13.8" x14ac:dyDescent="0.25"/>
  <cols>
    <col min="1" max="1" width="2.5546875" style="5" customWidth="1"/>
    <col min="2" max="2" width="8.109375" style="5" customWidth="1"/>
    <col min="3" max="3" width="20.109375" style="5" customWidth="1"/>
    <col min="4" max="12" width="10.5546875" style="5" customWidth="1"/>
    <col min="13" max="13" width="1.6640625" style="5" customWidth="1"/>
    <col min="14" max="14" width="1.44140625" style="5" customWidth="1"/>
    <col min="15" max="15" width="9.109375" style="5"/>
    <col min="16" max="16" width="16.6640625" style="5" bestFit="1" customWidth="1"/>
    <col min="17" max="21" width="10.44140625" style="5" customWidth="1"/>
    <col min="22" max="22" width="12.6640625" style="5" customWidth="1"/>
    <col min="23" max="23" width="12" style="5" customWidth="1"/>
    <col min="24" max="24" width="11.109375" style="5" customWidth="1"/>
    <col min="25" max="25" width="16.44140625" style="5" customWidth="1"/>
    <col min="26" max="30" width="9.109375" style="5"/>
    <col min="31" max="31" width="12.109375" style="5" customWidth="1"/>
    <col min="32" max="32" width="11.44140625" style="5" customWidth="1"/>
    <col min="33" max="16384" width="9.109375" style="5"/>
  </cols>
  <sheetData>
    <row r="1" spans="2:22" x14ac:dyDescent="0.25">
      <c r="B1" s="50" t="s">
        <v>3</v>
      </c>
      <c r="D1" s="3"/>
      <c r="L1" s="4"/>
      <c r="P1" s="1"/>
      <c r="V1" s="57">
        <v>45903</v>
      </c>
    </row>
    <row r="2" spans="2:22" x14ac:dyDescent="0.25">
      <c r="D2" s="3"/>
      <c r="L2" s="4"/>
      <c r="O2" s="132" t="s">
        <v>127</v>
      </c>
      <c r="P2" s="132"/>
      <c r="Q2" s="132"/>
      <c r="R2" s="132"/>
      <c r="S2" s="132"/>
      <c r="T2" s="132"/>
      <c r="U2" s="132"/>
      <c r="V2" s="132"/>
    </row>
    <row r="3" spans="2:22" ht="14.4" customHeight="1" x14ac:dyDescent="0.25">
      <c r="B3" s="88" t="s">
        <v>171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47"/>
      <c r="N3" s="50"/>
      <c r="O3" s="132"/>
      <c r="P3" s="132"/>
      <c r="Q3" s="132"/>
      <c r="R3" s="132"/>
      <c r="S3" s="132"/>
      <c r="T3" s="132"/>
      <c r="U3" s="132"/>
      <c r="V3" s="132"/>
    </row>
    <row r="4" spans="2:22" ht="14.4" customHeight="1" x14ac:dyDescent="0.25">
      <c r="B4" s="119" t="s">
        <v>172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47"/>
      <c r="N4" s="50"/>
      <c r="O4" s="119" t="s">
        <v>128</v>
      </c>
      <c r="P4" s="119"/>
      <c r="Q4" s="119"/>
      <c r="R4" s="119"/>
      <c r="S4" s="119"/>
      <c r="T4" s="119"/>
      <c r="U4" s="119"/>
      <c r="V4" s="119"/>
    </row>
    <row r="5" spans="2:22" ht="14.4" customHeight="1" thickBot="1" x14ac:dyDescent="0.3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" customHeight="1" x14ac:dyDescent="0.25">
      <c r="B6" s="115" t="s">
        <v>0</v>
      </c>
      <c r="C6" s="92" t="s">
        <v>1</v>
      </c>
      <c r="D6" s="89" t="s">
        <v>152</v>
      </c>
      <c r="E6" s="90"/>
      <c r="F6" s="90"/>
      <c r="G6" s="90"/>
      <c r="H6" s="90"/>
      <c r="I6" s="91"/>
      <c r="J6" s="89" t="s">
        <v>145</v>
      </c>
      <c r="K6" s="90"/>
      <c r="L6" s="91"/>
      <c r="M6" s="47"/>
      <c r="N6" s="47"/>
      <c r="O6" s="115" t="s">
        <v>0</v>
      </c>
      <c r="P6" s="92" t="s">
        <v>1</v>
      </c>
      <c r="Q6" s="89" t="s">
        <v>159</v>
      </c>
      <c r="R6" s="90"/>
      <c r="S6" s="90"/>
      <c r="T6" s="90"/>
      <c r="U6" s="90"/>
      <c r="V6" s="91"/>
    </row>
    <row r="7" spans="2:22" ht="14.4" customHeight="1" thickBot="1" x14ac:dyDescent="0.3">
      <c r="B7" s="116"/>
      <c r="C7" s="93"/>
      <c r="D7" s="94" t="s">
        <v>153</v>
      </c>
      <c r="E7" s="95"/>
      <c r="F7" s="95"/>
      <c r="G7" s="95"/>
      <c r="H7" s="95"/>
      <c r="I7" s="96"/>
      <c r="J7" s="94" t="s">
        <v>146</v>
      </c>
      <c r="K7" s="95"/>
      <c r="L7" s="96"/>
      <c r="M7" s="47"/>
      <c r="N7" s="47"/>
      <c r="O7" s="116"/>
      <c r="P7" s="93"/>
      <c r="Q7" s="94" t="s">
        <v>160</v>
      </c>
      <c r="R7" s="95"/>
      <c r="S7" s="95"/>
      <c r="T7" s="95"/>
      <c r="U7" s="95"/>
      <c r="V7" s="96"/>
    </row>
    <row r="8" spans="2:22" ht="14.4" customHeight="1" x14ac:dyDescent="0.25">
      <c r="B8" s="116"/>
      <c r="C8" s="93"/>
      <c r="D8" s="101">
        <v>2025</v>
      </c>
      <c r="E8" s="102"/>
      <c r="F8" s="101">
        <v>2024</v>
      </c>
      <c r="G8" s="102"/>
      <c r="H8" s="97" t="s">
        <v>5</v>
      </c>
      <c r="I8" s="97" t="s">
        <v>43</v>
      </c>
      <c r="J8" s="97">
        <v>2025</v>
      </c>
      <c r="K8" s="97" t="s">
        <v>154</v>
      </c>
      <c r="L8" s="99" t="s">
        <v>157</v>
      </c>
      <c r="M8" s="47"/>
      <c r="N8" s="47"/>
      <c r="O8" s="116"/>
      <c r="P8" s="93"/>
      <c r="Q8" s="101">
        <v>2024</v>
      </c>
      <c r="R8" s="102"/>
      <c r="S8" s="101">
        <v>2023</v>
      </c>
      <c r="T8" s="102"/>
      <c r="U8" s="97" t="s">
        <v>5</v>
      </c>
      <c r="V8" s="99" t="s">
        <v>65</v>
      </c>
    </row>
    <row r="9" spans="2:22" ht="14.4" customHeight="1" thickBot="1" x14ac:dyDescent="0.3">
      <c r="B9" s="117" t="s">
        <v>6</v>
      </c>
      <c r="C9" s="105" t="s">
        <v>7</v>
      </c>
      <c r="D9" s="103"/>
      <c r="E9" s="104"/>
      <c r="F9" s="103"/>
      <c r="G9" s="104"/>
      <c r="H9" s="98"/>
      <c r="I9" s="98"/>
      <c r="J9" s="98"/>
      <c r="K9" s="98"/>
      <c r="L9" s="100"/>
      <c r="M9" s="47"/>
      <c r="N9" s="47"/>
      <c r="O9" s="117" t="s">
        <v>6</v>
      </c>
      <c r="P9" s="105" t="s">
        <v>7</v>
      </c>
      <c r="Q9" s="103"/>
      <c r="R9" s="104"/>
      <c r="S9" s="103"/>
      <c r="T9" s="104"/>
      <c r="U9" s="98"/>
      <c r="V9" s="100"/>
    </row>
    <row r="10" spans="2:22" ht="14.4" customHeight="1" x14ac:dyDescent="0.25">
      <c r="B10" s="117"/>
      <c r="C10" s="105"/>
      <c r="D10" s="25" t="s">
        <v>8</v>
      </c>
      <c r="E10" s="26" t="s">
        <v>2</v>
      </c>
      <c r="F10" s="25" t="s">
        <v>8</v>
      </c>
      <c r="G10" s="26" t="s">
        <v>2</v>
      </c>
      <c r="H10" s="109" t="s">
        <v>9</v>
      </c>
      <c r="I10" s="109" t="s">
        <v>44</v>
      </c>
      <c r="J10" s="109" t="s">
        <v>8</v>
      </c>
      <c r="K10" s="109" t="s">
        <v>156</v>
      </c>
      <c r="L10" s="107" t="s">
        <v>158</v>
      </c>
      <c r="M10" s="47"/>
      <c r="N10" s="47"/>
      <c r="O10" s="117"/>
      <c r="P10" s="105"/>
      <c r="Q10" s="25" t="s">
        <v>8</v>
      </c>
      <c r="R10" s="26" t="s">
        <v>2</v>
      </c>
      <c r="S10" s="25" t="s">
        <v>8</v>
      </c>
      <c r="T10" s="26" t="s">
        <v>2</v>
      </c>
      <c r="U10" s="109" t="s">
        <v>9</v>
      </c>
      <c r="V10" s="107" t="s">
        <v>66</v>
      </c>
    </row>
    <row r="11" spans="2:22" ht="14.4" customHeight="1" thickBot="1" x14ac:dyDescent="0.3">
      <c r="B11" s="118"/>
      <c r="C11" s="106"/>
      <c r="D11" s="28" t="s">
        <v>10</v>
      </c>
      <c r="E11" s="29" t="s">
        <v>11</v>
      </c>
      <c r="F11" s="28" t="s">
        <v>10</v>
      </c>
      <c r="G11" s="29" t="s">
        <v>11</v>
      </c>
      <c r="H11" s="110"/>
      <c r="I11" s="110"/>
      <c r="J11" s="110" t="s">
        <v>10</v>
      </c>
      <c r="K11" s="110"/>
      <c r="L11" s="108"/>
      <c r="M11" s="47"/>
      <c r="N11" s="47"/>
      <c r="O11" s="118"/>
      <c r="P11" s="106"/>
      <c r="Q11" s="28" t="s">
        <v>10</v>
      </c>
      <c r="R11" s="29" t="s">
        <v>11</v>
      </c>
      <c r="S11" s="28" t="s">
        <v>10</v>
      </c>
      <c r="T11" s="29" t="s">
        <v>11</v>
      </c>
      <c r="U11" s="110"/>
      <c r="V11" s="108"/>
    </row>
    <row r="12" spans="2:22" ht="14.4" customHeight="1" thickBot="1" x14ac:dyDescent="0.3">
      <c r="B12" s="31">
        <v>1</v>
      </c>
      <c r="C12" s="32" t="s">
        <v>19</v>
      </c>
      <c r="D12" s="33">
        <v>2503</v>
      </c>
      <c r="E12" s="34">
        <v>0.1944530764449969</v>
      </c>
      <c r="F12" s="33">
        <v>2720</v>
      </c>
      <c r="G12" s="34">
        <v>0.22410809920079097</v>
      </c>
      <c r="H12" s="35">
        <v>-7.9779411764705932E-2</v>
      </c>
      <c r="I12" s="52">
        <v>0</v>
      </c>
      <c r="J12" s="33">
        <v>2458</v>
      </c>
      <c r="K12" s="35">
        <v>1.8307567127746172E-2</v>
      </c>
      <c r="L12" s="52">
        <v>0</v>
      </c>
      <c r="M12" s="47"/>
      <c r="N12" s="47"/>
      <c r="O12" s="31">
        <v>1</v>
      </c>
      <c r="P12" s="32" t="s">
        <v>19</v>
      </c>
      <c r="Q12" s="33">
        <v>20361</v>
      </c>
      <c r="R12" s="34">
        <v>0.16776665430725499</v>
      </c>
      <c r="S12" s="33">
        <v>22838</v>
      </c>
      <c r="T12" s="34">
        <v>0.2043303211953118</v>
      </c>
      <c r="U12" s="35">
        <v>-0.10845958490235574</v>
      </c>
      <c r="V12" s="52">
        <v>0</v>
      </c>
    </row>
    <row r="13" spans="2:22" ht="14.4" customHeight="1" thickBot="1" x14ac:dyDescent="0.3">
      <c r="B13" s="36">
        <v>2</v>
      </c>
      <c r="C13" s="37" t="s">
        <v>18</v>
      </c>
      <c r="D13" s="38">
        <v>1057</v>
      </c>
      <c r="E13" s="39">
        <v>8.211622125543816E-2</v>
      </c>
      <c r="F13" s="38">
        <v>892</v>
      </c>
      <c r="G13" s="39">
        <v>7.3494273708494692E-2</v>
      </c>
      <c r="H13" s="40">
        <v>0.18497757847533625</v>
      </c>
      <c r="I13" s="53">
        <v>2</v>
      </c>
      <c r="J13" s="38">
        <v>1545</v>
      </c>
      <c r="K13" s="40">
        <v>-0.31585760517799355</v>
      </c>
      <c r="L13" s="53">
        <v>0</v>
      </c>
      <c r="M13" s="47"/>
      <c r="N13" s="47"/>
      <c r="O13" s="36">
        <v>2</v>
      </c>
      <c r="P13" s="37" t="s">
        <v>22</v>
      </c>
      <c r="Q13" s="38">
        <v>10429</v>
      </c>
      <c r="R13" s="39">
        <v>8.5930869690602721E-2</v>
      </c>
      <c r="S13" s="38">
        <v>10587</v>
      </c>
      <c r="T13" s="39">
        <v>9.472130267513644E-2</v>
      </c>
      <c r="U13" s="40">
        <v>-1.4923963351279879E-2</v>
      </c>
      <c r="V13" s="53">
        <v>1</v>
      </c>
    </row>
    <row r="14" spans="2:22" ht="14.4" customHeight="1" thickBot="1" x14ac:dyDescent="0.3">
      <c r="B14" s="31">
        <v>3</v>
      </c>
      <c r="C14" s="32" t="s">
        <v>22</v>
      </c>
      <c r="D14" s="33">
        <v>1022</v>
      </c>
      <c r="E14" s="34">
        <v>7.939714108141703E-2</v>
      </c>
      <c r="F14" s="33">
        <v>1225</v>
      </c>
      <c r="G14" s="34">
        <v>0.10093103732388564</v>
      </c>
      <c r="H14" s="35">
        <v>-0.1657142857142857</v>
      </c>
      <c r="I14" s="52">
        <v>-1</v>
      </c>
      <c r="J14" s="33">
        <v>1389</v>
      </c>
      <c r="K14" s="35">
        <v>-0.26421886249100068</v>
      </c>
      <c r="L14" s="52">
        <v>0</v>
      </c>
      <c r="M14" s="47"/>
      <c r="N14" s="47"/>
      <c r="O14" s="31">
        <v>3</v>
      </c>
      <c r="P14" s="32" t="s">
        <v>18</v>
      </c>
      <c r="Q14" s="33">
        <v>10153</v>
      </c>
      <c r="R14" s="34">
        <v>8.3656737939274084E-2</v>
      </c>
      <c r="S14" s="33">
        <v>7778</v>
      </c>
      <c r="T14" s="34">
        <v>6.9589335242014855E-2</v>
      </c>
      <c r="U14" s="35">
        <v>0.30534841861661088</v>
      </c>
      <c r="V14" s="52">
        <v>1</v>
      </c>
    </row>
    <row r="15" spans="2:22" ht="14.4" customHeight="1" thickBot="1" x14ac:dyDescent="0.3">
      <c r="B15" s="36">
        <v>4</v>
      </c>
      <c r="C15" s="37" t="s">
        <v>23</v>
      </c>
      <c r="D15" s="38">
        <v>829</v>
      </c>
      <c r="E15" s="39">
        <v>6.4403356121814789E-2</v>
      </c>
      <c r="F15" s="38">
        <v>738</v>
      </c>
      <c r="G15" s="39">
        <v>6.0805800444920489E-2</v>
      </c>
      <c r="H15" s="40">
        <v>0.12330623306233068</v>
      </c>
      <c r="I15" s="53">
        <v>2</v>
      </c>
      <c r="J15" s="38">
        <v>705</v>
      </c>
      <c r="K15" s="40">
        <v>0.17588652482269507</v>
      </c>
      <c r="L15" s="53">
        <v>3</v>
      </c>
      <c r="M15" s="47"/>
      <c r="N15" s="47"/>
      <c r="O15" s="36">
        <v>4</v>
      </c>
      <c r="P15" s="37" t="s">
        <v>17</v>
      </c>
      <c r="Q15" s="38">
        <v>8439</v>
      </c>
      <c r="R15" s="39">
        <v>6.9534050179211465E-2</v>
      </c>
      <c r="S15" s="38">
        <v>10961</v>
      </c>
      <c r="T15" s="39">
        <v>9.8067459962422832E-2</v>
      </c>
      <c r="U15" s="40">
        <v>-0.23008849557522126</v>
      </c>
      <c r="V15" s="53">
        <v>-2</v>
      </c>
    </row>
    <row r="16" spans="2:22" ht="14.4" customHeight="1" thickBot="1" x14ac:dyDescent="0.3">
      <c r="B16" s="31">
        <v>5</v>
      </c>
      <c r="C16" s="32" t="s">
        <v>29</v>
      </c>
      <c r="D16" s="33">
        <v>773</v>
      </c>
      <c r="E16" s="34">
        <v>6.0052827843380979E-2</v>
      </c>
      <c r="F16" s="33">
        <v>801</v>
      </c>
      <c r="G16" s="34">
        <v>6.5996539507291757E-2</v>
      </c>
      <c r="H16" s="35">
        <v>-3.4956304619225942E-2</v>
      </c>
      <c r="I16" s="52">
        <v>0</v>
      </c>
      <c r="J16" s="33">
        <v>1074</v>
      </c>
      <c r="K16" s="35">
        <v>-0.28026070763500932</v>
      </c>
      <c r="L16" s="52">
        <v>-1</v>
      </c>
      <c r="M16" s="47"/>
      <c r="N16" s="47"/>
      <c r="O16" s="31">
        <v>5</v>
      </c>
      <c r="P16" s="32" t="s">
        <v>29</v>
      </c>
      <c r="Q16" s="33">
        <v>7945</v>
      </c>
      <c r="R16" s="34">
        <v>6.5463683928645003E-2</v>
      </c>
      <c r="S16" s="33">
        <v>6194</v>
      </c>
      <c r="T16" s="34">
        <v>5.5417374966448961E-2</v>
      </c>
      <c r="U16" s="35">
        <v>0.2826929286406199</v>
      </c>
      <c r="V16" s="52">
        <v>1</v>
      </c>
    </row>
    <row r="17" spans="2:22" ht="14.4" customHeight="1" thickBot="1" x14ac:dyDescent="0.3">
      <c r="B17" s="36">
        <v>6</v>
      </c>
      <c r="C17" s="37" t="s">
        <v>106</v>
      </c>
      <c r="D17" s="38">
        <v>761</v>
      </c>
      <c r="E17" s="39">
        <v>5.9120571783716595E-2</v>
      </c>
      <c r="F17" s="38">
        <v>171</v>
      </c>
      <c r="G17" s="39">
        <v>1.4089148883579138E-2</v>
      </c>
      <c r="H17" s="40">
        <v>3.4502923976608191</v>
      </c>
      <c r="I17" s="53">
        <v>11</v>
      </c>
      <c r="J17" s="38">
        <v>869</v>
      </c>
      <c r="K17" s="40">
        <v>-0.12428078250863062</v>
      </c>
      <c r="L17" s="53">
        <v>-1</v>
      </c>
      <c r="M17" s="47"/>
      <c r="N17" s="47"/>
      <c r="O17" s="36">
        <v>6</v>
      </c>
      <c r="P17" s="37" t="s">
        <v>23</v>
      </c>
      <c r="Q17" s="38">
        <v>7248</v>
      </c>
      <c r="R17" s="39">
        <v>5.9720677295760721E-2</v>
      </c>
      <c r="S17" s="38">
        <v>7191</v>
      </c>
      <c r="T17" s="39">
        <v>6.4337478751006524E-2</v>
      </c>
      <c r="U17" s="40">
        <v>7.9265748852732631E-3</v>
      </c>
      <c r="V17" s="53">
        <v>-1</v>
      </c>
    </row>
    <row r="18" spans="2:22" ht="14.4" customHeight="1" thickBot="1" x14ac:dyDescent="0.3">
      <c r="B18" s="31">
        <v>7</v>
      </c>
      <c r="C18" s="32" t="s">
        <v>17</v>
      </c>
      <c r="D18" s="33">
        <v>588</v>
      </c>
      <c r="E18" s="34">
        <v>4.5680546923555006E-2</v>
      </c>
      <c r="F18" s="33">
        <v>1149</v>
      </c>
      <c r="G18" s="34">
        <v>9.4669193375628249E-2</v>
      </c>
      <c r="H18" s="35">
        <v>-0.48825065274151436</v>
      </c>
      <c r="I18" s="52">
        <v>-4</v>
      </c>
      <c r="J18" s="33">
        <v>806</v>
      </c>
      <c r="K18" s="35">
        <v>-0.27047146401985112</v>
      </c>
      <c r="L18" s="52">
        <v>-1</v>
      </c>
      <c r="M18" s="47"/>
      <c r="N18" s="47"/>
      <c r="O18" s="31">
        <v>7</v>
      </c>
      <c r="P18" s="32" t="s">
        <v>106</v>
      </c>
      <c r="Q18" s="33">
        <v>5608</v>
      </c>
      <c r="R18" s="34">
        <v>4.6207720512503603E-2</v>
      </c>
      <c r="S18" s="33">
        <v>2407</v>
      </c>
      <c r="T18" s="34">
        <v>2.153529569651964E-2</v>
      </c>
      <c r="U18" s="35">
        <v>1.3298712089738265</v>
      </c>
      <c r="V18" s="52">
        <v>7</v>
      </c>
    </row>
    <row r="19" spans="2:22" ht="14.4" customHeight="1" thickBot="1" x14ac:dyDescent="0.3">
      <c r="B19" s="36">
        <v>8</v>
      </c>
      <c r="C19" s="37" t="s">
        <v>24</v>
      </c>
      <c r="D19" s="38">
        <v>491</v>
      </c>
      <c r="E19" s="39">
        <v>3.8144810441267871E-2</v>
      </c>
      <c r="F19" s="38">
        <v>510</v>
      </c>
      <c r="G19" s="39">
        <v>4.2020268600148306E-2</v>
      </c>
      <c r="H19" s="40">
        <v>-3.7254901960784292E-2</v>
      </c>
      <c r="I19" s="53">
        <v>-1</v>
      </c>
      <c r="J19" s="38">
        <v>540</v>
      </c>
      <c r="K19" s="40">
        <v>-9.0740740740740788E-2</v>
      </c>
      <c r="L19" s="53">
        <v>0</v>
      </c>
      <c r="M19" s="47"/>
      <c r="N19" s="47"/>
      <c r="O19" s="36">
        <v>8</v>
      </c>
      <c r="P19" s="37" t="s">
        <v>24</v>
      </c>
      <c r="Q19" s="38">
        <v>4911</v>
      </c>
      <c r="R19" s="39">
        <v>4.0464713879619328E-2</v>
      </c>
      <c r="S19" s="38">
        <v>4613</v>
      </c>
      <c r="T19" s="39">
        <v>4.1272255524738302E-2</v>
      </c>
      <c r="U19" s="40">
        <v>6.4600043355733883E-2</v>
      </c>
      <c r="V19" s="53">
        <v>-1</v>
      </c>
    </row>
    <row r="20" spans="2:22" ht="14.4" customHeight="1" thickBot="1" x14ac:dyDescent="0.3">
      <c r="B20" s="31">
        <v>9</v>
      </c>
      <c r="C20" s="32" t="s">
        <v>30</v>
      </c>
      <c r="D20" s="33">
        <v>441</v>
      </c>
      <c r="E20" s="34">
        <v>3.4260410192666249E-2</v>
      </c>
      <c r="F20" s="33">
        <v>364</v>
      </c>
      <c r="G20" s="34">
        <v>2.9990936804811734E-2</v>
      </c>
      <c r="H20" s="35">
        <v>0.21153846153846145</v>
      </c>
      <c r="I20" s="52">
        <v>0</v>
      </c>
      <c r="J20" s="33">
        <v>374</v>
      </c>
      <c r="K20" s="35">
        <v>0.17914438502673802</v>
      </c>
      <c r="L20" s="52">
        <v>3</v>
      </c>
      <c r="M20" s="47"/>
      <c r="N20" s="47"/>
      <c r="O20" s="31">
        <v>9</v>
      </c>
      <c r="P20" s="32" t="s">
        <v>30</v>
      </c>
      <c r="Q20" s="33">
        <v>3344</v>
      </c>
      <c r="R20" s="34">
        <v>2.7553248465373048E-2</v>
      </c>
      <c r="S20" s="33">
        <v>4144</v>
      </c>
      <c r="T20" s="34">
        <v>3.7076138498702692E-2</v>
      </c>
      <c r="U20" s="35">
        <v>-0.193050193050193</v>
      </c>
      <c r="V20" s="52">
        <v>-1</v>
      </c>
    </row>
    <row r="21" spans="2:22" ht="14.4" customHeight="1" thickBot="1" x14ac:dyDescent="0.3">
      <c r="B21" s="36">
        <v>10</v>
      </c>
      <c r="C21" s="37" t="s">
        <v>101</v>
      </c>
      <c r="D21" s="38">
        <v>365</v>
      </c>
      <c r="E21" s="39">
        <v>2.8356121814791795E-2</v>
      </c>
      <c r="F21" s="38">
        <v>244</v>
      </c>
      <c r="G21" s="39">
        <v>2.0103814781247425E-2</v>
      </c>
      <c r="H21" s="40">
        <v>0.49590163934426235</v>
      </c>
      <c r="I21" s="53">
        <v>4</v>
      </c>
      <c r="J21" s="38">
        <v>388</v>
      </c>
      <c r="K21" s="40">
        <v>-5.9278350515463929E-2</v>
      </c>
      <c r="L21" s="53">
        <v>0</v>
      </c>
      <c r="M21" s="47"/>
      <c r="N21" s="47"/>
      <c r="O21" s="36">
        <v>10</v>
      </c>
      <c r="P21" s="37" t="s">
        <v>33</v>
      </c>
      <c r="Q21" s="38">
        <v>3114</v>
      </c>
      <c r="R21" s="39">
        <v>2.5658138672599185E-2</v>
      </c>
      <c r="S21" s="38">
        <v>2227</v>
      </c>
      <c r="T21" s="39">
        <v>1.9924845665205332E-2</v>
      </c>
      <c r="U21" s="40">
        <v>0.39829366861248316</v>
      </c>
      <c r="V21" s="53">
        <v>5</v>
      </c>
    </row>
    <row r="22" spans="2:22" ht="14.4" customHeight="1" thickBot="1" x14ac:dyDescent="0.3">
      <c r="B22" s="31">
        <v>11</v>
      </c>
      <c r="C22" s="32" t="s">
        <v>141</v>
      </c>
      <c r="D22" s="33">
        <v>298</v>
      </c>
      <c r="E22" s="34">
        <v>2.315102548166563E-2</v>
      </c>
      <c r="F22" s="33">
        <v>79</v>
      </c>
      <c r="G22" s="34">
        <v>6.5090219988465023E-3</v>
      </c>
      <c r="H22" s="35">
        <v>2.7721518987341773</v>
      </c>
      <c r="I22" s="52">
        <v>13</v>
      </c>
      <c r="J22" s="33">
        <v>398</v>
      </c>
      <c r="K22" s="35">
        <v>-0.25125628140703515</v>
      </c>
      <c r="L22" s="52">
        <v>-2</v>
      </c>
      <c r="M22" s="47"/>
      <c r="N22" s="47"/>
      <c r="O22" s="31">
        <v>11</v>
      </c>
      <c r="P22" s="32" t="s">
        <v>64</v>
      </c>
      <c r="Q22" s="33">
        <v>3051</v>
      </c>
      <c r="R22" s="34">
        <v>2.5139043381535039E-2</v>
      </c>
      <c r="S22" s="33">
        <v>2656</v>
      </c>
      <c r="T22" s="34">
        <v>2.3763084906504427E-2</v>
      </c>
      <c r="U22" s="35">
        <v>0.1487198795180722</v>
      </c>
      <c r="V22" s="52">
        <v>2</v>
      </c>
    </row>
    <row r="23" spans="2:22" ht="14.4" customHeight="1" thickBot="1" x14ac:dyDescent="0.3">
      <c r="B23" s="36">
        <v>12</v>
      </c>
      <c r="C23" s="37" t="s">
        <v>32</v>
      </c>
      <c r="D23" s="38">
        <v>276</v>
      </c>
      <c r="E23" s="39">
        <v>2.144188937228092E-2</v>
      </c>
      <c r="F23" s="38">
        <v>407</v>
      </c>
      <c r="G23" s="39">
        <v>3.3533822196588944E-2</v>
      </c>
      <c r="H23" s="40">
        <v>-0.32186732186732192</v>
      </c>
      <c r="I23" s="53">
        <v>-4</v>
      </c>
      <c r="J23" s="38">
        <v>362</v>
      </c>
      <c r="K23" s="40">
        <v>-0.23756906077348061</v>
      </c>
      <c r="L23" s="53">
        <v>1</v>
      </c>
      <c r="M23" s="47"/>
      <c r="N23" s="47"/>
      <c r="O23" s="36">
        <v>12</v>
      </c>
      <c r="P23" s="37" t="s">
        <v>32</v>
      </c>
      <c r="Q23" s="38">
        <v>2913</v>
      </c>
      <c r="R23" s="39">
        <v>2.4001977505870721E-2</v>
      </c>
      <c r="S23" s="38">
        <v>3167</v>
      </c>
      <c r="T23" s="39">
        <v>2.8334973606513377E-2</v>
      </c>
      <c r="U23" s="40">
        <v>-8.0202083991158801E-2</v>
      </c>
      <c r="V23" s="53">
        <v>-3</v>
      </c>
    </row>
    <row r="24" spans="2:22" ht="14.4" customHeight="1" thickBot="1" x14ac:dyDescent="0.3">
      <c r="B24" s="31">
        <v>13</v>
      </c>
      <c r="C24" s="32" t="s">
        <v>64</v>
      </c>
      <c r="D24" s="33">
        <v>253</v>
      </c>
      <c r="E24" s="34">
        <v>1.9655065257924178E-2</v>
      </c>
      <c r="F24" s="33">
        <v>346</v>
      </c>
      <c r="G24" s="34">
        <v>2.8507868501277088E-2</v>
      </c>
      <c r="H24" s="35">
        <v>-0.26878612716763006</v>
      </c>
      <c r="I24" s="52">
        <v>-3</v>
      </c>
      <c r="J24" s="33">
        <v>275</v>
      </c>
      <c r="K24" s="35">
        <v>-7.999999999999996E-2</v>
      </c>
      <c r="L24" s="52">
        <v>5</v>
      </c>
      <c r="M24" s="47"/>
      <c r="N24" s="47"/>
      <c r="O24" s="31">
        <v>13</v>
      </c>
      <c r="P24" s="32" t="s">
        <v>101</v>
      </c>
      <c r="Q24" s="33">
        <v>2797</v>
      </c>
      <c r="R24" s="34">
        <v>2.3046183001689119E-2</v>
      </c>
      <c r="S24" s="33">
        <v>1983</v>
      </c>
      <c r="T24" s="34">
        <v>1.7741791178312608E-2</v>
      </c>
      <c r="U24" s="35">
        <v>0.41048915784165407</v>
      </c>
      <c r="V24" s="52">
        <v>4</v>
      </c>
    </row>
    <row r="25" spans="2:22" ht="14.4" customHeight="1" thickBot="1" x14ac:dyDescent="0.3">
      <c r="B25" s="36">
        <v>14</v>
      </c>
      <c r="C25" s="37" t="s">
        <v>16</v>
      </c>
      <c r="D25" s="38">
        <v>233</v>
      </c>
      <c r="E25" s="39">
        <v>1.810130515848353E-2</v>
      </c>
      <c r="F25" s="38">
        <v>222</v>
      </c>
      <c r="G25" s="39">
        <v>1.8291175743593967E-2</v>
      </c>
      <c r="H25" s="40">
        <v>4.9549549549549488E-2</v>
      </c>
      <c r="I25" s="53">
        <v>1</v>
      </c>
      <c r="J25" s="38">
        <v>299</v>
      </c>
      <c r="K25" s="40">
        <v>-0.22073578595317722</v>
      </c>
      <c r="L25" s="53">
        <v>2</v>
      </c>
      <c r="M25" s="47"/>
      <c r="N25" s="47"/>
      <c r="O25" s="36">
        <v>14</v>
      </c>
      <c r="P25" s="37" t="s">
        <v>31</v>
      </c>
      <c r="Q25" s="38">
        <v>2482</v>
      </c>
      <c r="R25" s="39">
        <v>2.0450706546368394E-2</v>
      </c>
      <c r="S25" s="38">
        <v>2896</v>
      </c>
      <c r="T25" s="39">
        <v>2.5910351614923503E-2</v>
      </c>
      <c r="U25" s="40">
        <v>-0.14295580110497241</v>
      </c>
      <c r="V25" s="53">
        <v>-2</v>
      </c>
    </row>
    <row r="26" spans="2:22" ht="14.4" customHeight="1" thickBot="1" x14ac:dyDescent="0.3">
      <c r="B26" s="31">
        <v>15</v>
      </c>
      <c r="C26" s="32" t="s">
        <v>144</v>
      </c>
      <c r="D26" s="33">
        <v>227</v>
      </c>
      <c r="E26" s="34">
        <v>1.7635177128651335E-2</v>
      </c>
      <c r="F26" s="33">
        <v>6</v>
      </c>
      <c r="G26" s="34">
        <v>4.9435610117821538E-4</v>
      </c>
      <c r="H26" s="35">
        <v>36.833333333333336</v>
      </c>
      <c r="I26" s="52">
        <v>21</v>
      </c>
      <c r="J26" s="33">
        <v>231</v>
      </c>
      <c r="K26" s="35">
        <v>-1.7316017316017285E-2</v>
      </c>
      <c r="L26" s="52">
        <v>4</v>
      </c>
      <c r="M26" s="47"/>
      <c r="N26" s="47"/>
      <c r="O26" s="31">
        <v>15</v>
      </c>
      <c r="P26" s="32" t="s">
        <v>21</v>
      </c>
      <c r="Q26" s="33">
        <v>2405</v>
      </c>
      <c r="R26" s="34">
        <v>1.9816256746178883E-2</v>
      </c>
      <c r="S26" s="33">
        <v>2067</v>
      </c>
      <c r="T26" s="34">
        <v>1.8493334526259283E-2</v>
      </c>
      <c r="U26" s="35">
        <v>0.16352201257861632</v>
      </c>
      <c r="V26" s="52">
        <v>1</v>
      </c>
    </row>
    <row r="27" spans="2:22" ht="14.4" customHeight="1" thickBot="1" x14ac:dyDescent="0.3">
      <c r="B27" s="36">
        <v>16</v>
      </c>
      <c r="C27" s="37" t="s">
        <v>119</v>
      </c>
      <c r="D27" s="38">
        <v>226</v>
      </c>
      <c r="E27" s="39">
        <v>1.7557489123679305E-2</v>
      </c>
      <c r="F27" s="38">
        <v>33</v>
      </c>
      <c r="G27" s="39">
        <v>2.7189585564801845E-3</v>
      </c>
      <c r="H27" s="40">
        <v>5.8484848484848486</v>
      </c>
      <c r="I27" s="53">
        <v>13</v>
      </c>
      <c r="J27" s="38">
        <v>330</v>
      </c>
      <c r="K27" s="40">
        <v>-0.31515151515151518</v>
      </c>
      <c r="L27" s="53">
        <v>-2</v>
      </c>
      <c r="M27" s="47"/>
      <c r="N27" s="47"/>
      <c r="O27" s="36">
        <v>16</v>
      </c>
      <c r="P27" s="37" t="s">
        <v>16</v>
      </c>
      <c r="Q27" s="38">
        <v>2364</v>
      </c>
      <c r="R27" s="39">
        <v>1.9478432826597454E-2</v>
      </c>
      <c r="S27" s="38">
        <v>1882</v>
      </c>
      <c r="T27" s="39">
        <v>1.6838149771852912E-2</v>
      </c>
      <c r="U27" s="40">
        <v>0.25611052072263552</v>
      </c>
      <c r="V27" s="53">
        <v>2</v>
      </c>
    </row>
    <row r="28" spans="2:22" ht="14.4" customHeight="1" thickBot="1" x14ac:dyDescent="0.3">
      <c r="B28" s="31">
        <v>17</v>
      </c>
      <c r="C28" s="32" t="s">
        <v>31</v>
      </c>
      <c r="D28" s="33">
        <v>218</v>
      </c>
      <c r="E28" s="34">
        <v>1.6935985083903045E-2</v>
      </c>
      <c r="F28" s="33">
        <v>326</v>
      </c>
      <c r="G28" s="34">
        <v>2.6860014830683034E-2</v>
      </c>
      <c r="H28" s="35">
        <v>-0.33128834355828218</v>
      </c>
      <c r="I28" s="52">
        <v>-6</v>
      </c>
      <c r="J28" s="33">
        <v>321</v>
      </c>
      <c r="K28" s="35">
        <v>-0.32087227414330222</v>
      </c>
      <c r="L28" s="52">
        <v>-2</v>
      </c>
      <c r="M28" s="47"/>
      <c r="N28" s="47"/>
      <c r="O28" s="31">
        <v>17</v>
      </c>
      <c r="P28" s="32" t="s">
        <v>119</v>
      </c>
      <c r="Q28" s="33">
        <v>2346</v>
      </c>
      <c r="R28" s="34">
        <v>1.9330119886293413E-2</v>
      </c>
      <c r="S28" s="33">
        <v>62</v>
      </c>
      <c r="T28" s="34">
        <v>5.5471056634159431E-4</v>
      </c>
      <c r="U28" s="35">
        <v>36.838709677419352</v>
      </c>
      <c r="V28" s="52">
        <v>18</v>
      </c>
    </row>
    <row r="29" spans="2:22" ht="14.4" customHeight="1" thickBot="1" x14ac:dyDescent="0.3">
      <c r="B29" s="36">
        <v>18</v>
      </c>
      <c r="C29" s="37" t="s">
        <v>25</v>
      </c>
      <c r="D29" s="38">
        <v>214</v>
      </c>
      <c r="E29" s="39">
        <v>1.6625233064014915E-2</v>
      </c>
      <c r="F29" s="38">
        <v>166</v>
      </c>
      <c r="G29" s="39">
        <v>1.3677185465930625E-2</v>
      </c>
      <c r="H29" s="40">
        <v>0.28915662650602414</v>
      </c>
      <c r="I29" s="53">
        <v>0</v>
      </c>
      <c r="J29" s="38">
        <v>186</v>
      </c>
      <c r="K29" s="40">
        <v>0.15053763440860224</v>
      </c>
      <c r="L29" s="53">
        <v>4</v>
      </c>
      <c r="M29" s="47"/>
      <c r="N29" s="47"/>
      <c r="O29" s="36">
        <v>18</v>
      </c>
      <c r="P29" s="37" t="s">
        <v>25</v>
      </c>
      <c r="Q29" s="38">
        <v>2343</v>
      </c>
      <c r="R29" s="39">
        <v>1.9305401062909407E-2</v>
      </c>
      <c r="S29" s="38">
        <v>1845</v>
      </c>
      <c r="T29" s="39">
        <v>1.6507112820971639E-2</v>
      </c>
      <c r="U29" s="40">
        <v>0.26991869918699196</v>
      </c>
      <c r="V29" s="53">
        <v>1</v>
      </c>
    </row>
    <row r="30" spans="2:22" ht="14.4" customHeight="1" thickBot="1" x14ac:dyDescent="0.3">
      <c r="B30" s="31">
        <v>19</v>
      </c>
      <c r="C30" s="32" t="s">
        <v>21</v>
      </c>
      <c r="D30" s="33">
        <v>209</v>
      </c>
      <c r="E30" s="34">
        <v>1.6236793039154755E-2</v>
      </c>
      <c r="F30" s="33">
        <v>220</v>
      </c>
      <c r="G30" s="34">
        <v>1.8126390376534563E-2</v>
      </c>
      <c r="H30" s="35">
        <v>-5.0000000000000044E-2</v>
      </c>
      <c r="I30" s="52">
        <v>-3</v>
      </c>
      <c r="J30" s="33">
        <v>292</v>
      </c>
      <c r="K30" s="35">
        <v>-0.28424657534246578</v>
      </c>
      <c r="L30" s="52">
        <v>-2</v>
      </c>
      <c r="O30" s="31">
        <v>19</v>
      </c>
      <c r="P30" s="32" t="s">
        <v>107</v>
      </c>
      <c r="Q30" s="33">
        <v>2030</v>
      </c>
      <c r="R30" s="34">
        <v>1.6726403823178016E-2</v>
      </c>
      <c r="S30" s="33">
        <v>1330</v>
      </c>
      <c r="T30" s="34">
        <v>1.189943634248904E-2</v>
      </c>
      <c r="U30" s="35">
        <v>0.52631578947368429</v>
      </c>
      <c r="V30" s="52">
        <v>1</v>
      </c>
    </row>
    <row r="31" spans="2:22" ht="14.4" customHeight="1" thickBot="1" x14ac:dyDescent="0.3">
      <c r="B31" s="36">
        <v>20</v>
      </c>
      <c r="C31" s="37" t="s">
        <v>169</v>
      </c>
      <c r="D31" s="38">
        <v>195</v>
      </c>
      <c r="E31" s="39">
        <v>1.5149160969546303E-2</v>
      </c>
      <c r="F31" s="38">
        <v>0</v>
      </c>
      <c r="G31" s="39">
        <v>0</v>
      </c>
      <c r="H31" s="40"/>
      <c r="I31" s="53"/>
      <c r="J31" s="38">
        <v>194</v>
      </c>
      <c r="K31" s="40">
        <v>5.1546391752577136E-3</v>
      </c>
      <c r="L31" s="53">
        <v>1</v>
      </c>
      <c r="O31" s="36">
        <v>20</v>
      </c>
      <c r="P31" s="37" t="s">
        <v>141</v>
      </c>
      <c r="Q31" s="38">
        <v>1944</v>
      </c>
      <c r="R31" s="39">
        <v>1.6017797552836485E-2</v>
      </c>
      <c r="S31" s="38">
        <v>407</v>
      </c>
      <c r="T31" s="39">
        <v>3.6414064596940144E-3</v>
      </c>
      <c r="U31" s="40">
        <v>3.7764127764127764</v>
      </c>
      <c r="V31" s="53">
        <v>10</v>
      </c>
    </row>
    <row r="32" spans="2:22" ht="14.4" customHeight="1" thickBot="1" x14ac:dyDescent="0.3">
      <c r="B32" s="111" t="s">
        <v>41</v>
      </c>
      <c r="C32" s="112"/>
      <c r="D32" s="41">
        <f>SUM(D12:D31)</f>
        <v>11179</v>
      </c>
      <c r="E32" s="42">
        <f>D32/D34</f>
        <v>0.86847420758234928</v>
      </c>
      <c r="F32" s="41">
        <f>SUM(F12:F31)</f>
        <v>10619</v>
      </c>
      <c r="G32" s="42">
        <f>F32/F34</f>
        <v>0.87492790640191154</v>
      </c>
      <c r="H32" s="43">
        <f>D32/F32-1</f>
        <v>5.2735662491760094E-2</v>
      </c>
      <c r="I32" s="54"/>
      <c r="J32" s="41">
        <f>SUM(J12:J31)</f>
        <v>13036</v>
      </c>
      <c r="K32" s="42">
        <f>D32/J32-1</f>
        <v>-0.1424516722921142</v>
      </c>
      <c r="L32" s="41"/>
      <c r="O32" s="111" t="s">
        <v>41</v>
      </c>
      <c r="P32" s="112"/>
      <c r="Q32" s="41">
        <f>SUM(Q12:Q31)</f>
        <v>106227</v>
      </c>
      <c r="R32" s="42">
        <f>Q32/Q34</f>
        <v>0.87526881720430105</v>
      </c>
      <c r="S32" s="41">
        <f>SUM(S12:S31)</f>
        <v>97235</v>
      </c>
      <c r="T32" s="42">
        <f>S32/S34</f>
        <v>0.86995615997136977</v>
      </c>
      <c r="U32" s="43">
        <f>Q32/S32-1</f>
        <v>9.2476988738622978E-2</v>
      </c>
      <c r="V32" s="54"/>
    </row>
    <row r="33" spans="2:23" ht="14.4" customHeight="1" thickBot="1" x14ac:dyDescent="0.3">
      <c r="B33" s="111" t="s">
        <v>12</v>
      </c>
      <c r="C33" s="112"/>
      <c r="D33" s="41">
        <f>D34-SUM(D12:D31)</f>
        <v>1693</v>
      </c>
      <c r="E33" s="42">
        <f>D33/D34</f>
        <v>0.13152579241765072</v>
      </c>
      <c r="F33" s="41">
        <f>F34-SUM(F12:F31)</f>
        <v>1518</v>
      </c>
      <c r="G33" s="42">
        <f>F33/F34</f>
        <v>0.12507209359808849</v>
      </c>
      <c r="H33" s="43">
        <f>D33/F33-1</f>
        <v>0.11528326745718043</v>
      </c>
      <c r="I33" s="54"/>
      <c r="J33" s="41">
        <f>J34-SUM(J12:J31)</f>
        <v>2044</v>
      </c>
      <c r="K33" s="42">
        <f>D33/J33-1</f>
        <v>-0.17172211350293543</v>
      </c>
      <c r="L33" s="41"/>
      <c r="O33" s="111" t="s">
        <v>12</v>
      </c>
      <c r="P33" s="112"/>
      <c r="Q33" s="41">
        <f>Q34-SUM(Q12:Q31)</f>
        <v>15138</v>
      </c>
      <c r="R33" s="42">
        <f>Q33/Q34</f>
        <v>0.12473118279569892</v>
      </c>
      <c r="S33" s="41">
        <f>S34-SUM(S12:S31)</f>
        <v>14535</v>
      </c>
      <c r="T33" s="42">
        <f>S33/S34</f>
        <v>0.13004384002863023</v>
      </c>
      <c r="U33" s="43">
        <f>Q33/S33-1</f>
        <v>4.1486068111455054E-2</v>
      </c>
      <c r="V33" s="54"/>
    </row>
    <row r="34" spans="2:23" ht="14.4" customHeight="1" thickBot="1" x14ac:dyDescent="0.3">
      <c r="B34" s="113" t="s">
        <v>34</v>
      </c>
      <c r="C34" s="114"/>
      <c r="D34" s="44">
        <v>12872</v>
      </c>
      <c r="E34" s="45">
        <v>1</v>
      </c>
      <c r="F34" s="44">
        <v>12137</v>
      </c>
      <c r="G34" s="45">
        <v>0.99291422921644557</v>
      </c>
      <c r="H34" s="46">
        <v>6.0558622394331296E-2</v>
      </c>
      <c r="I34" s="56"/>
      <c r="J34" s="44">
        <v>15080</v>
      </c>
      <c r="K34" s="46">
        <v>-0.14641909814323606</v>
      </c>
      <c r="L34" s="44"/>
      <c r="M34" s="47"/>
      <c r="N34" s="47"/>
      <c r="O34" s="113" t="s">
        <v>34</v>
      </c>
      <c r="P34" s="114"/>
      <c r="Q34" s="44">
        <v>121365</v>
      </c>
      <c r="R34" s="45">
        <v>1</v>
      </c>
      <c r="S34" s="44">
        <v>111770</v>
      </c>
      <c r="T34" s="45">
        <v>1</v>
      </c>
      <c r="U34" s="46">
        <v>8.5845933613670988E-2</v>
      </c>
      <c r="V34" s="56"/>
    </row>
    <row r="35" spans="2:23" ht="14.4" customHeight="1" x14ac:dyDescent="0.25">
      <c r="B35" s="48" t="s">
        <v>72</v>
      </c>
      <c r="O35" s="48" t="s">
        <v>72</v>
      </c>
    </row>
    <row r="36" spans="2:23" x14ac:dyDescent="0.25">
      <c r="B36" s="49" t="s">
        <v>71</v>
      </c>
      <c r="O36" s="49" t="s">
        <v>71</v>
      </c>
    </row>
    <row r="38" spans="2:23" x14ac:dyDescent="0.25">
      <c r="W38" s="4"/>
    </row>
    <row r="39" spans="2:23" ht="15" customHeight="1" x14ac:dyDescent="0.25">
      <c r="O39" s="132" t="s">
        <v>120</v>
      </c>
      <c r="P39" s="132"/>
      <c r="Q39" s="132"/>
      <c r="R39" s="132"/>
      <c r="S39" s="132"/>
      <c r="T39" s="132"/>
      <c r="U39" s="132"/>
      <c r="V39" s="132"/>
    </row>
    <row r="40" spans="2:23" ht="15" customHeight="1" x14ac:dyDescent="0.25">
      <c r="B40" s="88" t="s">
        <v>173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47"/>
      <c r="N40" s="50"/>
      <c r="O40" s="132"/>
      <c r="P40" s="132"/>
      <c r="Q40" s="132"/>
      <c r="R40" s="132"/>
      <c r="S40" s="132"/>
      <c r="T40" s="132"/>
      <c r="U40" s="132"/>
      <c r="V40" s="132"/>
    </row>
    <row r="41" spans="2:23" x14ac:dyDescent="0.25">
      <c r="B41" s="119" t="s">
        <v>174</v>
      </c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47"/>
      <c r="N41" s="50"/>
      <c r="O41" s="119" t="s">
        <v>135</v>
      </c>
      <c r="P41" s="119"/>
      <c r="Q41" s="119"/>
      <c r="R41" s="119"/>
      <c r="S41" s="119"/>
      <c r="T41" s="119"/>
      <c r="U41" s="119"/>
      <c r="V41" s="119"/>
    </row>
    <row r="42" spans="2:23" ht="15" customHeight="1" thickBot="1" x14ac:dyDescent="0.3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3" x14ac:dyDescent="0.25">
      <c r="B43" s="115" t="s">
        <v>0</v>
      </c>
      <c r="C43" s="92" t="s">
        <v>40</v>
      </c>
      <c r="D43" s="89" t="s">
        <v>152</v>
      </c>
      <c r="E43" s="90"/>
      <c r="F43" s="90"/>
      <c r="G43" s="90"/>
      <c r="H43" s="90"/>
      <c r="I43" s="91"/>
      <c r="J43" s="89" t="s">
        <v>145</v>
      </c>
      <c r="K43" s="90"/>
      <c r="L43" s="91"/>
      <c r="M43" s="47"/>
      <c r="N43" s="47"/>
      <c r="O43" s="115" t="s">
        <v>0</v>
      </c>
      <c r="P43" s="92" t="s">
        <v>40</v>
      </c>
      <c r="Q43" s="89" t="s">
        <v>159</v>
      </c>
      <c r="R43" s="90"/>
      <c r="S43" s="90"/>
      <c r="T43" s="90"/>
      <c r="U43" s="90"/>
      <c r="V43" s="91"/>
    </row>
    <row r="44" spans="2:23" ht="14.4" thickBot="1" x14ac:dyDescent="0.3">
      <c r="B44" s="116"/>
      <c r="C44" s="93"/>
      <c r="D44" s="94" t="s">
        <v>153</v>
      </c>
      <c r="E44" s="95"/>
      <c r="F44" s="95"/>
      <c r="G44" s="95"/>
      <c r="H44" s="95"/>
      <c r="I44" s="96"/>
      <c r="J44" s="94" t="s">
        <v>146</v>
      </c>
      <c r="K44" s="95"/>
      <c r="L44" s="96"/>
      <c r="M44" s="47"/>
      <c r="N44" s="47"/>
      <c r="O44" s="116"/>
      <c r="P44" s="93"/>
      <c r="Q44" s="94" t="s">
        <v>160</v>
      </c>
      <c r="R44" s="95"/>
      <c r="S44" s="95"/>
      <c r="T44" s="95"/>
      <c r="U44" s="95"/>
      <c r="V44" s="96"/>
    </row>
    <row r="45" spans="2:23" ht="15" customHeight="1" x14ac:dyDescent="0.25">
      <c r="B45" s="116"/>
      <c r="C45" s="93"/>
      <c r="D45" s="101">
        <v>2025</v>
      </c>
      <c r="E45" s="102"/>
      <c r="F45" s="101">
        <v>2024</v>
      </c>
      <c r="G45" s="102"/>
      <c r="H45" s="97" t="s">
        <v>5</v>
      </c>
      <c r="I45" s="97" t="s">
        <v>43</v>
      </c>
      <c r="J45" s="97">
        <v>2025</v>
      </c>
      <c r="K45" s="97" t="s">
        <v>154</v>
      </c>
      <c r="L45" s="99" t="s">
        <v>157</v>
      </c>
      <c r="M45" s="47"/>
      <c r="N45" s="47"/>
      <c r="O45" s="116"/>
      <c r="P45" s="93"/>
      <c r="Q45" s="101">
        <v>2024</v>
      </c>
      <c r="R45" s="102"/>
      <c r="S45" s="101">
        <v>2023</v>
      </c>
      <c r="T45" s="102"/>
      <c r="U45" s="97" t="s">
        <v>5</v>
      </c>
      <c r="V45" s="99" t="s">
        <v>65</v>
      </c>
    </row>
    <row r="46" spans="2:23" ht="15" customHeight="1" thickBot="1" x14ac:dyDescent="0.3">
      <c r="B46" s="117" t="s">
        <v>6</v>
      </c>
      <c r="C46" s="105" t="s">
        <v>40</v>
      </c>
      <c r="D46" s="103"/>
      <c r="E46" s="104"/>
      <c r="F46" s="103"/>
      <c r="G46" s="104"/>
      <c r="H46" s="98"/>
      <c r="I46" s="98"/>
      <c r="J46" s="98"/>
      <c r="K46" s="98"/>
      <c r="L46" s="100"/>
      <c r="M46" s="47"/>
      <c r="N46" s="47"/>
      <c r="O46" s="117" t="s">
        <v>6</v>
      </c>
      <c r="P46" s="105" t="s">
        <v>40</v>
      </c>
      <c r="Q46" s="103"/>
      <c r="R46" s="104"/>
      <c r="S46" s="103"/>
      <c r="T46" s="104"/>
      <c r="U46" s="98"/>
      <c r="V46" s="100"/>
    </row>
    <row r="47" spans="2:23" ht="15" customHeight="1" x14ac:dyDescent="0.25">
      <c r="B47" s="117"/>
      <c r="C47" s="105"/>
      <c r="D47" s="25" t="s">
        <v>8</v>
      </c>
      <c r="E47" s="26" t="s">
        <v>2</v>
      </c>
      <c r="F47" s="25" t="s">
        <v>8</v>
      </c>
      <c r="G47" s="26" t="s">
        <v>2</v>
      </c>
      <c r="H47" s="109" t="s">
        <v>9</v>
      </c>
      <c r="I47" s="109" t="s">
        <v>44</v>
      </c>
      <c r="J47" s="109" t="s">
        <v>8</v>
      </c>
      <c r="K47" s="109" t="s">
        <v>156</v>
      </c>
      <c r="L47" s="107" t="s">
        <v>158</v>
      </c>
      <c r="M47" s="47"/>
      <c r="N47" s="47"/>
      <c r="O47" s="117"/>
      <c r="P47" s="105"/>
      <c r="Q47" s="25" t="s">
        <v>8</v>
      </c>
      <c r="R47" s="26" t="s">
        <v>2</v>
      </c>
      <c r="S47" s="25" t="s">
        <v>8</v>
      </c>
      <c r="T47" s="26" t="s">
        <v>2</v>
      </c>
      <c r="U47" s="109" t="s">
        <v>9</v>
      </c>
      <c r="V47" s="107" t="s">
        <v>66</v>
      </c>
    </row>
    <row r="48" spans="2:23" ht="15" customHeight="1" thickBot="1" x14ac:dyDescent="0.3">
      <c r="B48" s="118"/>
      <c r="C48" s="106"/>
      <c r="D48" s="28" t="s">
        <v>10</v>
      </c>
      <c r="E48" s="29" t="s">
        <v>11</v>
      </c>
      <c r="F48" s="28" t="s">
        <v>10</v>
      </c>
      <c r="G48" s="29" t="s">
        <v>11</v>
      </c>
      <c r="H48" s="110"/>
      <c r="I48" s="110"/>
      <c r="J48" s="110" t="s">
        <v>10</v>
      </c>
      <c r="K48" s="110"/>
      <c r="L48" s="108"/>
      <c r="M48" s="47"/>
      <c r="N48" s="47"/>
      <c r="O48" s="118"/>
      <c r="P48" s="106"/>
      <c r="Q48" s="28" t="s">
        <v>10</v>
      </c>
      <c r="R48" s="29" t="s">
        <v>11</v>
      </c>
      <c r="S48" s="28" t="s">
        <v>10</v>
      </c>
      <c r="T48" s="29" t="s">
        <v>11</v>
      </c>
      <c r="U48" s="110"/>
      <c r="V48" s="108"/>
    </row>
    <row r="49" spans="2:22" ht="14.4" thickBot="1" x14ac:dyDescent="0.3">
      <c r="B49" s="31">
        <v>1</v>
      </c>
      <c r="C49" s="32" t="s">
        <v>94</v>
      </c>
      <c r="D49" s="33">
        <v>631</v>
      </c>
      <c r="E49" s="34">
        <v>4.9021131137352396E-2</v>
      </c>
      <c r="F49" s="33">
        <v>940</v>
      </c>
      <c r="G49" s="34">
        <v>7.744912251792041E-2</v>
      </c>
      <c r="H49" s="35">
        <v>-0.3287234042553191</v>
      </c>
      <c r="I49" s="52">
        <v>0</v>
      </c>
      <c r="J49" s="33">
        <v>772</v>
      </c>
      <c r="K49" s="35">
        <v>-0.18264248704663211</v>
      </c>
      <c r="L49" s="52">
        <v>1</v>
      </c>
      <c r="M49" s="47"/>
      <c r="N49" s="47"/>
      <c r="O49" s="31">
        <v>1</v>
      </c>
      <c r="P49" s="32" t="s">
        <v>39</v>
      </c>
      <c r="Q49" s="33">
        <v>5248</v>
      </c>
      <c r="R49" s="34">
        <v>4.3241461706422776E-2</v>
      </c>
      <c r="S49" s="33">
        <v>5028</v>
      </c>
      <c r="T49" s="34">
        <v>4.4985237541379619E-2</v>
      </c>
      <c r="U49" s="35">
        <v>4.3754972155926719E-2</v>
      </c>
      <c r="V49" s="52">
        <v>1</v>
      </c>
    </row>
    <row r="50" spans="2:22" ht="14.4" thickBot="1" x14ac:dyDescent="0.3">
      <c r="B50" s="36">
        <v>2</v>
      </c>
      <c r="C50" s="37" t="s">
        <v>39</v>
      </c>
      <c r="D50" s="38">
        <v>540</v>
      </c>
      <c r="E50" s="39">
        <v>4.1951522684897449E-2</v>
      </c>
      <c r="F50" s="38">
        <v>580</v>
      </c>
      <c r="G50" s="39">
        <v>4.7787756447227485E-2</v>
      </c>
      <c r="H50" s="40">
        <v>-6.8965517241379337E-2</v>
      </c>
      <c r="I50" s="53">
        <v>0</v>
      </c>
      <c r="J50" s="38">
        <v>820</v>
      </c>
      <c r="K50" s="40">
        <v>-0.34146341463414631</v>
      </c>
      <c r="L50" s="53">
        <v>-1</v>
      </c>
      <c r="M50" s="47"/>
      <c r="N50" s="47"/>
      <c r="O50" s="36">
        <v>2</v>
      </c>
      <c r="P50" s="37" t="s">
        <v>55</v>
      </c>
      <c r="Q50" s="38">
        <v>4838</v>
      </c>
      <c r="R50" s="39">
        <v>3.9863222510608497E-2</v>
      </c>
      <c r="S50" s="38">
        <v>3841</v>
      </c>
      <c r="T50" s="39">
        <v>3.4365214279323611E-2</v>
      </c>
      <c r="U50" s="40">
        <v>0.25956782087997921</v>
      </c>
      <c r="V50" s="53">
        <v>1</v>
      </c>
    </row>
    <row r="51" spans="2:22" ht="14.4" thickBot="1" x14ac:dyDescent="0.3">
      <c r="B51" s="31">
        <v>3</v>
      </c>
      <c r="C51" s="32" t="s">
        <v>68</v>
      </c>
      <c r="D51" s="33">
        <v>487</v>
      </c>
      <c r="E51" s="34">
        <v>3.783405842137974E-2</v>
      </c>
      <c r="F51" s="33">
        <v>356</v>
      </c>
      <c r="G51" s="34">
        <v>2.9331795336574113E-2</v>
      </c>
      <c r="H51" s="35">
        <v>0.3679775280898876</v>
      </c>
      <c r="I51" s="52">
        <v>4</v>
      </c>
      <c r="J51" s="33">
        <v>705</v>
      </c>
      <c r="K51" s="35">
        <v>-0.30921985815602837</v>
      </c>
      <c r="L51" s="52">
        <v>0</v>
      </c>
      <c r="M51" s="47"/>
      <c r="N51" s="47"/>
      <c r="O51" s="31">
        <v>3</v>
      </c>
      <c r="P51" s="32" t="s">
        <v>94</v>
      </c>
      <c r="Q51" s="33">
        <v>4524</v>
      </c>
      <c r="R51" s="34">
        <v>3.7275985663082441E-2</v>
      </c>
      <c r="S51" s="33">
        <v>6150</v>
      </c>
      <c r="T51" s="34">
        <v>5.5023709403238794E-2</v>
      </c>
      <c r="U51" s="35">
        <v>-0.26439024390243904</v>
      </c>
      <c r="V51" s="52">
        <v>-2</v>
      </c>
    </row>
    <row r="52" spans="2:22" ht="14.4" thickBot="1" x14ac:dyDescent="0.3">
      <c r="B52" s="36">
        <v>4</v>
      </c>
      <c r="C52" s="37" t="s">
        <v>47</v>
      </c>
      <c r="D52" s="38">
        <v>394</v>
      </c>
      <c r="E52" s="39">
        <v>3.0609073958980732E-2</v>
      </c>
      <c r="F52" s="38">
        <v>261</v>
      </c>
      <c r="G52" s="39">
        <v>2.1504490401252369E-2</v>
      </c>
      <c r="H52" s="40">
        <v>0.50957854406130276</v>
      </c>
      <c r="I52" s="53">
        <v>6</v>
      </c>
      <c r="J52" s="38">
        <v>332</v>
      </c>
      <c r="K52" s="40">
        <v>0.18674698795180733</v>
      </c>
      <c r="L52" s="53">
        <v>5</v>
      </c>
      <c r="M52" s="47"/>
      <c r="N52" s="47"/>
      <c r="O52" s="36">
        <v>4</v>
      </c>
      <c r="P52" s="37" t="s">
        <v>68</v>
      </c>
      <c r="Q52" s="38">
        <v>4146</v>
      </c>
      <c r="R52" s="39">
        <v>3.4161413916697567E-2</v>
      </c>
      <c r="S52" s="38">
        <v>3077</v>
      </c>
      <c r="T52" s="39">
        <v>2.7529748590856221E-2</v>
      </c>
      <c r="U52" s="40">
        <v>0.34741631459213518</v>
      </c>
      <c r="V52" s="53">
        <v>3</v>
      </c>
    </row>
    <row r="53" spans="2:22" ht="14.4" thickBot="1" x14ac:dyDescent="0.3">
      <c r="B53" s="31">
        <v>5</v>
      </c>
      <c r="C53" s="32" t="s">
        <v>55</v>
      </c>
      <c r="D53" s="33">
        <v>371</v>
      </c>
      <c r="E53" s="34">
        <v>2.882224984462399E-2</v>
      </c>
      <c r="F53" s="33">
        <v>406</v>
      </c>
      <c r="G53" s="34">
        <v>3.3451429513059239E-2</v>
      </c>
      <c r="H53" s="35">
        <v>-8.6206896551724088E-2</v>
      </c>
      <c r="I53" s="52">
        <v>0</v>
      </c>
      <c r="J53" s="33">
        <v>510</v>
      </c>
      <c r="K53" s="35">
        <v>-0.27254901960784317</v>
      </c>
      <c r="L53" s="52">
        <v>-1</v>
      </c>
      <c r="M53" s="47"/>
      <c r="N53" s="47"/>
      <c r="O53" s="31">
        <v>5</v>
      </c>
      <c r="P53" s="32" t="s">
        <v>37</v>
      </c>
      <c r="Q53" s="33">
        <v>3214</v>
      </c>
      <c r="R53" s="34">
        <v>2.6482099452066081E-2</v>
      </c>
      <c r="S53" s="33">
        <v>3113</v>
      </c>
      <c r="T53" s="34">
        <v>2.7851838597119084E-2</v>
      </c>
      <c r="U53" s="35">
        <v>3.2444587214905285E-2</v>
      </c>
      <c r="V53" s="52">
        <v>1</v>
      </c>
    </row>
    <row r="54" spans="2:22" ht="14.4" thickBot="1" x14ac:dyDescent="0.3">
      <c r="B54" s="36">
        <v>6</v>
      </c>
      <c r="C54" s="37" t="s">
        <v>122</v>
      </c>
      <c r="D54" s="38">
        <v>358</v>
      </c>
      <c r="E54" s="39">
        <v>2.781230577998757E-2</v>
      </c>
      <c r="F54" s="38">
        <v>124</v>
      </c>
      <c r="G54" s="39">
        <v>1.0216692757683117E-2</v>
      </c>
      <c r="H54" s="40">
        <v>1.8870967741935485</v>
      </c>
      <c r="I54" s="53">
        <v>19</v>
      </c>
      <c r="J54" s="38">
        <v>114</v>
      </c>
      <c r="K54" s="40">
        <v>2.1403508771929824</v>
      </c>
      <c r="L54" s="53">
        <v>25</v>
      </c>
      <c r="M54" s="47"/>
      <c r="N54" s="47"/>
      <c r="O54" s="36">
        <v>6</v>
      </c>
      <c r="P54" s="37" t="s">
        <v>47</v>
      </c>
      <c r="Q54" s="38">
        <v>2708</v>
      </c>
      <c r="R54" s="39">
        <v>2.2312857907963581E-2</v>
      </c>
      <c r="S54" s="38">
        <v>2965</v>
      </c>
      <c r="T54" s="39">
        <v>2.6527690793593989E-2</v>
      </c>
      <c r="U54" s="40">
        <v>-8.6677908937605408E-2</v>
      </c>
      <c r="V54" s="53">
        <v>2</v>
      </c>
    </row>
    <row r="55" spans="2:22" ht="14.4" thickBot="1" x14ac:dyDescent="0.3">
      <c r="B55" s="31">
        <v>7</v>
      </c>
      <c r="C55" s="32" t="s">
        <v>121</v>
      </c>
      <c r="D55" s="33">
        <v>354</v>
      </c>
      <c r="E55" s="34">
        <v>2.750155376009944E-2</v>
      </c>
      <c r="F55" s="33">
        <v>69</v>
      </c>
      <c r="G55" s="34">
        <v>5.6850951635494772E-3</v>
      </c>
      <c r="H55" s="35">
        <v>4.1304347826086953</v>
      </c>
      <c r="I55" s="52">
        <v>42</v>
      </c>
      <c r="J55" s="33">
        <v>424</v>
      </c>
      <c r="K55" s="35">
        <v>-0.16509433962264153</v>
      </c>
      <c r="L55" s="52">
        <v>-2</v>
      </c>
      <c r="M55" s="47"/>
      <c r="N55" s="47"/>
      <c r="O55" s="31">
        <v>7</v>
      </c>
      <c r="P55" s="32" t="s">
        <v>113</v>
      </c>
      <c r="Q55" s="33">
        <v>2643</v>
      </c>
      <c r="R55" s="34">
        <v>2.1777283401310098E-2</v>
      </c>
      <c r="S55" s="33">
        <v>1329</v>
      </c>
      <c r="T55" s="34">
        <v>1.1890489397870628E-2</v>
      </c>
      <c r="U55" s="35">
        <v>0.98871331828442433</v>
      </c>
      <c r="V55" s="52">
        <v>16</v>
      </c>
    </row>
    <row r="56" spans="2:22" ht="14.4" thickBot="1" x14ac:dyDescent="0.3">
      <c r="B56" s="36">
        <v>8</v>
      </c>
      <c r="C56" s="37" t="s">
        <v>113</v>
      </c>
      <c r="D56" s="38">
        <v>323</v>
      </c>
      <c r="E56" s="39">
        <v>2.509322560596644E-2</v>
      </c>
      <c r="F56" s="38">
        <v>50</v>
      </c>
      <c r="G56" s="39">
        <v>4.1196341764851282E-3</v>
      </c>
      <c r="H56" s="40">
        <v>5.46</v>
      </c>
      <c r="I56" s="53">
        <v>51</v>
      </c>
      <c r="J56" s="38">
        <v>341</v>
      </c>
      <c r="K56" s="40">
        <v>-5.2785923753665642E-2</v>
      </c>
      <c r="L56" s="53">
        <v>0</v>
      </c>
      <c r="M56" s="47"/>
      <c r="N56" s="47"/>
      <c r="O56" s="36">
        <v>8</v>
      </c>
      <c r="P56" s="37" t="s">
        <v>104</v>
      </c>
      <c r="Q56" s="38">
        <v>2535</v>
      </c>
      <c r="R56" s="39">
        <v>2.0887405759485847E-2</v>
      </c>
      <c r="S56" s="38">
        <v>2085</v>
      </c>
      <c r="T56" s="39">
        <v>1.8654379529390714E-2</v>
      </c>
      <c r="U56" s="40">
        <v>0.21582733812949639</v>
      </c>
      <c r="V56" s="53">
        <v>5</v>
      </c>
    </row>
    <row r="57" spans="2:22" ht="14.4" thickBot="1" x14ac:dyDescent="0.3">
      <c r="B57" s="31">
        <v>9</v>
      </c>
      <c r="C57" s="32" t="s">
        <v>37</v>
      </c>
      <c r="D57" s="33">
        <v>310</v>
      </c>
      <c r="E57" s="34">
        <v>2.4083281541330017E-2</v>
      </c>
      <c r="F57" s="33">
        <v>463</v>
      </c>
      <c r="G57" s="34">
        <v>3.8147812474252286E-2</v>
      </c>
      <c r="H57" s="35">
        <v>-0.33045356371490275</v>
      </c>
      <c r="I57" s="52">
        <v>-5</v>
      </c>
      <c r="J57" s="33">
        <v>369</v>
      </c>
      <c r="K57" s="35">
        <v>-0.15989159891598914</v>
      </c>
      <c r="L57" s="52">
        <v>-2</v>
      </c>
      <c r="M57" s="47"/>
      <c r="N57" s="47"/>
      <c r="O57" s="31">
        <v>9</v>
      </c>
      <c r="P57" s="32" t="s">
        <v>121</v>
      </c>
      <c r="Q57" s="33">
        <v>2457</v>
      </c>
      <c r="R57" s="34">
        <v>2.0244716351501667E-2</v>
      </c>
      <c r="S57" s="33">
        <v>918</v>
      </c>
      <c r="T57" s="34">
        <v>8.2132951597029616E-3</v>
      </c>
      <c r="U57" s="35">
        <v>1.6764705882352939</v>
      </c>
      <c r="V57" s="52">
        <v>24</v>
      </c>
    </row>
    <row r="58" spans="2:22" ht="14.4" thickBot="1" x14ac:dyDescent="0.3">
      <c r="B58" s="36">
        <v>10</v>
      </c>
      <c r="C58" s="37" t="s">
        <v>110</v>
      </c>
      <c r="D58" s="38">
        <v>292</v>
      </c>
      <c r="E58" s="39">
        <v>2.2684897451833438E-2</v>
      </c>
      <c r="F58" s="38">
        <v>264</v>
      </c>
      <c r="G58" s="39">
        <v>2.1751668451841476E-2</v>
      </c>
      <c r="H58" s="40">
        <v>0.10606060606060597</v>
      </c>
      <c r="I58" s="53">
        <v>-1</v>
      </c>
      <c r="J58" s="38">
        <v>278</v>
      </c>
      <c r="K58" s="40">
        <v>5.0359712230215736E-2</v>
      </c>
      <c r="L58" s="53">
        <v>4</v>
      </c>
      <c r="M58" s="47"/>
      <c r="N58" s="47"/>
      <c r="O58" s="36">
        <v>10</v>
      </c>
      <c r="P58" s="37" t="s">
        <v>63</v>
      </c>
      <c r="Q58" s="38">
        <v>2449</v>
      </c>
      <c r="R58" s="39">
        <v>2.0178799489144316E-2</v>
      </c>
      <c r="S58" s="38">
        <v>3190</v>
      </c>
      <c r="T58" s="39">
        <v>2.8540753332736871E-2</v>
      </c>
      <c r="U58" s="40">
        <v>-0.23228840125391848</v>
      </c>
      <c r="V58" s="53">
        <v>-5</v>
      </c>
    </row>
    <row r="59" spans="2:22" ht="14.4" thickBot="1" x14ac:dyDescent="0.3">
      <c r="B59" s="31">
        <v>11</v>
      </c>
      <c r="C59" s="32" t="s">
        <v>38</v>
      </c>
      <c r="D59" s="33">
        <v>283</v>
      </c>
      <c r="E59" s="34">
        <v>2.1985705407085145E-2</v>
      </c>
      <c r="F59" s="33">
        <v>468</v>
      </c>
      <c r="G59" s="34">
        <v>3.8559775891900801E-2</v>
      </c>
      <c r="H59" s="35">
        <v>-0.39529914529914534</v>
      </c>
      <c r="I59" s="52">
        <v>-8</v>
      </c>
      <c r="J59" s="33">
        <v>321</v>
      </c>
      <c r="K59" s="35">
        <v>-0.11838006230529596</v>
      </c>
      <c r="L59" s="52">
        <v>-1</v>
      </c>
      <c r="M59" s="47"/>
      <c r="N59" s="47"/>
      <c r="O59" s="31">
        <v>11</v>
      </c>
      <c r="P59" s="32" t="s">
        <v>73</v>
      </c>
      <c r="Q59" s="33">
        <v>2393</v>
      </c>
      <c r="R59" s="34">
        <v>1.9717381452642853E-2</v>
      </c>
      <c r="S59" s="33">
        <v>2163</v>
      </c>
      <c r="T59" s="34">
        <v>1.9352241209626912E-2</v>
      </c>
      <c r="U59" s="35">
        <v>0.1063337956541841</v>
      </c>
      <c r="V59" s="52">
        <v>1</v>
      </c>
    </row>
    <row r="60" spans="2:22" ht="14.4" thickBot="1" x14ac:dyDescent="0.3">
      <c r="B60" s="36">
        <v>12</v>
      </c>
      <c r="C60" s="37" t="s">
        <v>61</v>
      </c>
      <c r="D60" s="38">
        <v>245</v>
      </c>
      <c r="E60" s="39">
        <v>1.9033561218147917E-2</v>
      </c>
      <c r="F60" s="38">
        <v>193</v>
      </c>
      <c r="G60" s="39">
        <v>1.5901787921232594E-2</v>
      </c>
      <c r="H60" s="40">
        <v>0.26943005181347157</v>
      </c>
      <c r="I60" s="53">
        <v>3</v>
      </c>
      <c r="J60" s="38">
        <v>208</v>
      </c>
      <c r="K60" s="40">
        <v>0.17788461538461542</v>
      </c>
      <c r="L60" s="53">
        <v>7</v>
      </c>
      <c r="M60" s="47"/>
      <c r="N60" s="47"/>
      <c r="O60" s="36">
        <v>12</v>
      </c>
      <c r="P60" s="37" t="s">
        <v>38</v>
      </c>
      <c r="Q60" s="38">
        <v>2281</v>
      </c>
      <c r="R60" s="39">
        <v>1.879454537963993E-2</v>
      </c>
      <c r="S60" s="38">
        <v>3294</v>
      </c>
      <c r="T60" s="39">
        <v>2.9471235573051802E-2</v>
      </c>
      <c r="U60" s="40">
        <v>-0.30752884031572558</v>
      </c>
      <c r="V60" s="53">
        <v>-8</v>
      </c>
    </row>
    <row r="61" spans="2:22" ht="14.4" thickBot="1" x14ac:dyDescent="0.3">
      <c r="B61" s="31">
        <v>13</v>
      </c>
      <c r="C61" s="32" t="s">
        <v>46</v>
      </c>
      <c r="D61" s="33">
        <v>236</v>
      </c>
      <c r="E61" s="34">
        <v>1.8334369173399628E-2</v>
      </c>
      <c r="F61" s="33">
        <v>230</v>
      </c>
      <c r="G61" s="34">
        <v>1.8950317211831588E-2</v>
      </c>
      <c r="H61" s="35">
        <v>2.6086956521739202E-2</v>
      </c>
      <c r="I61" s="52">
        <v>0</v>
      </c>
      <c r="J61" s="33">
        <v>200</v>
      </c>
      <c r="K61" s="35">
        <v>0.17999999999999994</v>
      </c>
      <c r="L61" s="52">
        <v>7</v>
      </c>
      <c r="M61" s="47"/>
      <c r="N61" s="47"/>
      <c r="O61" s="31">
        <v>13</v>
      </c>
      <c r="P61" s="32" t="s">
        <v>123</v>
      </c>
      <c r="Q61" s="33">
        <v>2195</v>
      </c>
      <c r="R61" s="34">
        <v>1.8085939109298399E-2</v>
      </c>
      <c r="S61" s="33">
        <v>62</v>
      </c>
      <c r="T61" s="34">
        <v>5.5471056634159431E-4</v>
      </c>
      <c r="U61" s="35">
        <v>34.403225806451616</v>
      </c>
      <c r="V61" s="52">
        <v>158</v>
      </c>
    </row>
    <row r="62" spans="2:22" ht="14.4" thickBot="1" x14ac:dyDescent="0.3">
      <c r="B62" s="36">
        <v>14</v>
      </c>
      <c r="C62" s="37" t="s">
        <v>104</v>
      </c>
      <c r="D62" s="38">
        <v>231</v>
      </c>
      <c r="E62" s="39">
        <v>1.7945929148539465E-2</v>
      </c>
      <c r="F62" s="38">
        <v>284</v>
      </c>
      <c r="G62" s="39">
        <v>2.3399522122435529E-2</v>
      </c>
      <c r="H62" s="40">
        <v>-0.18661971830985913</v>
      </c>
      <c r="I62" s="53">
        <v>-6</v>
      </c>
      <c r="J62" s="38">
        <v>279</v>
      </c>
      <c r="K62" s="40">
        <v>-0.17204301075268813</v>
      </c>
      <c r="L62" s="53">
        <v>-1</v>
      </c>
      <c r="M62" s="47"/>
      <c r="N62" s="47"/>
      <c r="O62" s="36">
        <v>14</v>
      </c>
      <c r="P62" s="37" t="s">
        <v>61</v>
      </c>
      <c r="Q62" s="38">
        <v>2038</v>
      </c>
      <c r="R62" s="39">
        <v>1.6792320685535368E-2</v>
      </c>
      <c r="S62" s="38">
        <v>2820</v>
      </c>
      <c r="T62" s="39">
        <v>2.5230383823924129E-2</v>
      </c>
      <c r="U62" s="40">
        <v>-0.2773049645390071</v>
      </c>
      <c r="V62" s="53">
        <v>-5</v>
      </c>
    </row>
    <row r="63" spans="2:22" ht="14.4" thickBot="1" x14ac:dyDescent="0.3">
      <c r="B63" s="31">
        <v>15</v>
      </c>
      <c r="C63" s="32" t="s">
        <v>147</v>
      </c>
      <c r="D63" s="33">
        <v>227</v>
      </c>
      <c r="E63" s="34">
        <v>1.7635177128651335E-2</v>
      </c>
      <c r="F63" s="33">
        <v>192</v>
      </c>
      <c r="G63" s="34">
        <v>1.5819395237702892E-2</v>
      </c>
      <c r="H63" s="35">
        <v>0.18229166666666674</v>
      </c>
      <c r="I63" s="52">
        <v>1</v>
      </c>
      <c r="J63" s="33">
        <v>254</v>
      </c>
      <c r="K63" s="35">
        <v>-0.10629921259842523</v>
      </c>
      <c r="L63" s="52">
        <v>1</v>
      </c>
      <c r="M63" s="47"/>
      <c r="N63" s="47"/>
      <c r="O63" s="31">
        <v>15</v>
      </c>
      <c r="P63" s="32" t="s">
        <v>110</v>
      </c>
      <c r="Q63" s="33">
        <v>1998</v>
      </c>
      <c r="R63" s="34">
        <v>1.6462736373748611E-2</v>
      </c>
      <c r="S63" s="33">
        <v>1534</v>
      </c>
      <c r="T63" s="34">
        <v>1.3724613044645253E-2</v>
      </c>
      <c r="U63" s="35">
        <v>0.30247718383311595</v>
      </c>
      <c r="V63" s="52">
        <v>5</v>
      </c>
    </row>
    <row r="64" spans="2:22" ht="14.4" thickBot="1" x14ac:dyDescent="0.3">
      <c r="B64" s="36">
        <v>16</v>
      </c>
      <c r="C64" s="37" t="s">
        <v>170</v>
      </c>
      <c r="D64" s="38">
        <v>217</v>
      </c>
      <c r="E64" s="39">
        <v>1.6858297078931012E-2</v>
      </c>
      <c r="F64" s="38">
        <v>171</v>
      </c>
      <c r="G64" s="39">
        <v>1.4089148883579138E-2</v>
      </c>
      <c r="H64" s="40">
        <v>0.26900584795321647</v>
      </c>
      <c r="I64" s="53">
        <v>2</v>
      </c>
      <c r="J64" s="38">
        <v>164</v>
      </c>
      <c r="K64" s="40">
        <v>0.32317073170731714</v>
      </c>
      <c r="L64" s="53">
        <v>8</v>
      </c>
      <c r="M64" s="47"/>
      <c r="N64" s="47"/>
      <c r="O64" s="36">
        <v>16</v>
      </c>
      <c r="P64" s="37" t="s">
        <v>115</v>
      </c>
      <c r="Q64" s="38">
        <v>1935</v>
      </c>
      <c r="R64" s="39">
        <v>1.5943641082684465E-2</v>
      </c>
      <c r="S64" s="38">
        <v>889</v>
      </c>
      <c r="T64" s="39">
        <v>7.9538337657689903E-3</v>
      </c>
      <c r="U64" s="40">
        <v>1.1766029246344205</v>
      </c>
      <c r="V64" s="53">
        <v>19</v>
      </c>
    </row>
    <row r="65" spans="2:22" ht="14.4" thickBot="1" x14ac:dyDescent="0.3">
      <c r="B65" s="31">
        <v>17</v>
      </c>
      <c r="C65" s="32" t="s">
        <v>73</v>
      </c>
      <c r="D65" s="33">
        <v>214</v>
      </c>
      <c r="E65" s="34">
        <v>1.6625233064014915E-2</v>
      </c>
      <c r="F65" s="33">
        <v>253</v>
      </c>
      <c r="G65" s="34">
        <v>2.0845348933014748E-2</v>
      </c>
      <c r="H65" s="35">
        <v>-0.1541501976284585</v>
      </c>
      <c r="I65" s="52">
        <v>-6</v>
      </c>
      <c r="J65" s="33">
        <v>301</v>
      </c>
      <c r="K65" s="35">
        <v>-0.28903654485049834</v>
      </c>
      <c r="L65" s="52">
        <v>-6</v>
      </c>
      <c r="M65" s="47"/>
      <c r="N65" s="47"/>
      <c r="O65" s="31">
        <v>17</v>
      </c>
      <c r="P65" s="32" t="s">
        <v>122</v>
      </c>
      <c r="Q65" s="33">
        <v>1808</v>
      </c>
      <c r="R65" s="34">
        <v>1.4897210892761505E-2</v>
      </c>
      <c r="S65" s="33">
        <v>1294</v>
      </c>
      <c r="T65" s="34">
        <v>1.1577346336226179E-2</v>
      </c>
      <c r="U65" s="35">
        <v>0.39721792890262742</v>
      </c>
      <c r="V65" s="52">
        <v>8</v>
      </c>
    </row>
    <row r="66" spans="2:22" ht="14.4" thickBot="1" x14ac:dyDescent="0.3">
      <c r="B66" s="36">
        <v>18</v>
      </c>
      <c r="C66" s="37" t="s">
        <v>164</v>
      </c>
      <c r="D66" s="38">
        <v>195</v>
      </c>
      <c r="E66" s="39">
        <v>1.5149160969546303E-2</v>
      </c>
      <c r="F66" s="38">
        <v>0</v>
      </c>
      <c r="G66" s="39">
        <v>0</v>
      </c>
      <c r="H66" s="40"/>
      <c r="I66" s="53"/>
      <c r="J66" s="38">
        <v>194</v>
      </c>
      <c r="K66" s="40">
        <v>5.1546391752577136E-3</v>
      </c>
      <c r="L66" s="53">
        <v>4</v>
      </c>
      <c r="M66" s="47"/>
      <c r="N66" s="47"/>
      <c r="O66" s="36">
        <v>18</v>
      </c>
      <c r="P66" s="37" t="s">
        <v>46</v>
      </c>
      <c r="Q66" s="38">
        <v>1804</v>
      </c>
      <c r="R66" s="39">
        <v>1.4864252461582829E-2</v>
      </c>
      <c r="S66" s="38">
        <v>2818</v>
      </c>
      <c r="T66" s="39">
        <v>2.5212489934687304E-2</v>
      </c>
      <c r="U66" s="40">
        <v>-0.35982966643009229</v>
      </c>
      <c r="V66" s="53">
        <v>-8</v>
      </c>
    </row>
    <row r="67" spans="2:22" ht="14.4" thickBot="1" x14ac:dyDescent="0.3">
      <c r="B67" s="31">
        <v>19</v>
      </c>
      <c r="C67" s="32" t="s">
        <v>115</v>
      </c>
      <c r="D67" s="33">
        <v>184</v>
      </c>
      <c r="E67" s="34">
        <v>1.4294592914853946E-2</v>
      </c>
      <c r="F67" s="33">
        <v>166</v>
      </c>
      <c r="G67" s="34">
        <v>1.3677185465930625E-2</v>
      </c>
      <c r="H67" s="35">
        <v>0.10843373493975905</v>
      </c>
      <c r="I67" s="52">
        <v>0</v>
      </c>
      <c r="J67" s="33">
        <v>378</v>
      </c>
      <c r="K67" s="35">
        <v>-0.51322751322751325</v>
      </c>
      <c r="L67" s="52">
        <v>-13</v>
      </c>
      <c r="O67" s="31">
        <v>19</v>
      </c>
      <c r="P67" s="32" t="s">
        <v>147</v>
      </c>
      <c r="Q67" s="33">
        <v>1640</v>
      </c>
      <c r="R67" s="34">
        <v>1.3512956783257117E-2</v>
      </c>
      <c r="S67" s="33">
        <v>1620</v>
      </c>
      <c r="T67" s="34">
        <v>1.4494050281828756E-2</v>
      </c>
      <c r="U67" s="35">
        <v>1.2345679012345734E-2</v>
      </c>
      <c r="V67" s="52">
        <v>-1</v>
      </c>
    </row>
    <row r="68" spans="2:22" ht="14.4" thickBot="1" x14ac:dyDescent="0.3">
      <c r="B68" s="36">
        <v>20</v>
      </c>
      <c r="C68" s="37" t="s">
        <v>123</v>
      </c>
      <c r="D68" s="38">
        <v>174</v>
      </c>
      <c r="E68" s="39">
        <v>1.3517712865133624E-2</v>
      </c>
      <c r="F68" s="38">
        <v>33</v>
      </c>
      <c r="G68" s="39">
        <v>2.7189585564801845E-3</v>
      </c>
      <c r="H68" s="40">
        <v>4.2727272727272725</v>
      </c>
      <c r="I68" s="53">
        <v>56</v>
      </c>
      <c r="J68" s="38">
        <v>291</v>
      </c>
      <c r="K68" s="40">
        <v>-0.40206185567010311</v>
      </c>
      <c r="L68" s="53">
        <v>-8</v>
      </c>
      <c r="O68" s="36">
        <v>20</v>
      </c>
      <c r="P68" s="37" t="s">
        <v>105</v>
      </c>
      <c r="Q68" s="38">
        <v>1603</v>
      </c>
      <c r="R68" s="39">
        <v>1.3208091294854365E-2</v>
      </c>
      <c r="S68" s="38">
        <v>1719</v>
      </c>
      <c r="T68" s="39">
        <v>1.5379797799051624E-2</v>
      </c>
      <c r="U68" s="40">
        <v>-6.7481093659104152E-2</v>
      </c>
      <c r="V68" s="53">
        <v>-5</v>
      </c>
    </row>
    <row r="69" spans="2:22" ht="14.4" thickBot="1" x14ac:dyDescent="0.3">
      <c r="B69" s="111" t="s">
        <v>41</v>
      </c>
      <c r="C69" s="112"/>
      <c r="D69" s="41">
        <f>SUM(D49:D68)</f>
        <v>6266</v>
      </c>
      <c r="E69" s="42">
        <f>D69/D71</f>
        <v>0.48679303915475453</v>
      </c>
      <c r="F69" s="41">
        <f>SUM(F49:F68)</f>
        <v>5503</v>
      </c>
      <c r="G69" s="42">
        <f>F69/F71</f>
        <v>0.45340693746395322</v>
      </c>
      <c r="H69" s="43">
        <f>D69/F69-1</f>
        <v>0.13865164455751411</v>
      </c>
      <c r="I69" s="54"/>
      <c r="J69" s="41">
        <f>SUM(J49:J68)</f>
        <v>7255</v>
      </c>
      <c r="K69" s="42">
        <f>D69/J69-1</f>
        <v>-0.13631977946243967</v>
      </c>
      <c r="L69" s="41"/>
      <c r="O69" s="111" t="s">
        <v>41</v>
      </c>
      <c r="P69" s="112"/>
      <c r="Q69" s="41">
        <f>SUM(Q49:Q68)</f>
        <v>54457</v>
      </c>
      <c r="R69" s="42">
        <f>Q69/Q71</f>
        <v>0.44870432167428831</v>
      </c>
      <c r="S69" s="41">
        <f>SUM(S49:S68)</f>
        <v>49909</v>
      </c>
      <c r="T69" s="42">
        <f>S69/S71</f>
        <v>0.44653305896036505</v>
      </c>
      <c r="U69" s="43">
        <f>Q69/S69-1</f>
        <v>9.1125849045262441E-2</v>
      </c>
      <c r="V69" s="54"/>
    </row>
    <row r="70" spans="2:22" ht="14.4" thickBot="1" x14ac:dyDescent="0.3">
      <c r="B70" s="111" t="s">
        <v>12</v>
      </c>
      <c r="C70" s="112"/>
      <c r="D70" s="41">
        <f>D71-SUM(D49:D68)</f>
        <v>6606</v>
      </c>
      <c r="E70" s="42">
        <f>D70/D71</f>
        <v>0.51320696084524553</v>
      </c>
      <c r="F70" s="41">
        <f>F71-SUM(F49:F68)</f>
        <v>6634</v>
      </c>
      <c r="G70" s="42">
        <f>F70/F71</f>
        <v>0.54659306253604678</v>
      </c>
      <c r="H70" s="43">
        <f>D70/F70-1</f>
        <v>-4.220681338558907E-3</v>
      </c>
      <c r="I70" s="54"/>
      <c r="J70" s="41">
        <f>J71-SUM(J49:J68)</f>
        <v>7825</v>
      </c>
      <c r="K70" s="42">
        <f>D70/J70-1</f>
        <v>-0.15578274760383382</v>
      </c>
      <c r="L70" s="41"/>
      <c r="O70" s="111" t="s">
        <v>12</v>
      </c>
      <c r="P70" s="112"/>
      <c r="Q70" s="41">
        <f>Q71-SUM(Q49:Q68)</f>
        <v>66908</v>
      </c>
      <c r="R70" s="42">
        <f>Q70/Q71</f>
        <v>0.55129567832571169</v>
      </c>
      <c r="S70" s="41">
        <f>S71-SUM(S49:S68)</f>
        <v>61861</v>
      </c>
      <c r="T70" s="42">
        <f>S70/S71</f>
        <v>0.55346694103963501</v>
      </c>
      <c r="U70" s="43">
        <f>Q70/S70-1</f>
        <v>8.1586136661224273E-2</v>
      </c>
      <c r="V70" s="54"/>
    </row>
    <row r="71" spans="2:22" ht="14.4" thickBot="1" x14ac:dyDescent="0.3">
      <c r="B71" s="113" t="s">
        <v>34</v>
      </c>
      <c r="C71" s="114"/>
      <c r="D71" s="44">
        <v>12872</v>
      </c>
      <c r="E71" s="45">
        <v>1</v>
      </c>
      <c r="F71" s="44">
        <v>12137</v>
      </c>
      <c r="G71" s="45">
        <v>1</v>
      </c>
      <c r="H71" s="46">
        <v>6.0558622394331296E-2</v>
      </c>
      <c r="I71" s="56"/>
      <c r="J71" s="44">
        <v>15080</v>
      </c>
      <c r="K71" s="46">
        <v>-0.14641909814323606</v>
      </c>
      <c r="L71" s="44"/>
      <c r="M71" s="47"/>
      <c r="O71" s="113" t="s">
        <v>34</v>
      </c>
      <c r="P71" s="114"/>
      <c r="Q71" s="44">
        <v>121365</v>
      </c>
      <c r="R71" s="45">
        <v>1</v>
      </c>
      <c r="S71" s="44">
        <v>111770</v>
      </c>
      <c r="T71" s="45">
        <v>1</v>
      </c>
      <c r="U71" s="46">
        <v>8.5845933613670988E-2</v>
      </c>
      <c r="V71" s="56"/>
    </row>
    <row r="72" spans="2:22" x14ac:dyDescent="0.25">
      <c r="B72" s="48" t="s">
        <v>72</v>
      </c>
    </row>
    <row r="73" spans="2:22" ht="15" customHeight="1" x14ac:dyDescent="0.25">
      <c r="B73" s="49" t="s">
        <v>71</v>
      </c>
      <c r="O73" s="48" t="s">
        <v>72</v>
      </c>
    </row>
    <row r="74" spans="2:22" x14ac:dyDescent="0.25">
      <c r="O74" s="49" t="s">
        <v>71</v>
      </c>
    </row>
  </sheetData>
  <mergeCells count="84"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74" priority="37" operator="equal">
      <formula>0</formula>
    </cfRule>
  </conditionalFormatting>
  <conditionalFormatting sqref="D49:H68">
    <cfRule type="cellIs" dxfId="73" priority="23" operator="equal">
      <formula>0</formula>
    </cfRule>
  </conditionalFormatting>
  <conditionalFormatting sqref="H12:H33">
    <cfRule type="cellIs" dxfId="72" priority="39" operator="lessThan">
      <formula>0</formula>
    </cfRule>
  </conditionalFormatting>
  <conditionalFormatting sqref="H49:H70">
    <cfRule type="cellIs" dxfId="71" priority="25" operator="lessThan">
      <formula>0</formula>
    </cfRule>
  </conditionalFormatting>
  <conditionalFormatting sqref="I12:I31 V49:V68">
    <cfRule type="cellIs" dxfId="70" priority="42" operator="lessThan">
      <formula>0</formula>
    </cfRule>
    <cfRule type="cellIs" dxfId="69" priority="43" operator="equal">
      <formula>0</formula>
    </cfRule>
    <cfRule type="cellIs" dxfId="68" priority="44" operator="greaterThan">
      <formula>0</formula>
    </cfRule>
  </conditionalFormatting>
  <conditionalFormatting sqref="I49:I68">
    <cfRule type="cellIs" dxfId="67" priority="28" operator="lessThan">
      <formula>0</formula>
    </cfRule>
    <cfRule type="cellIs" dxfId="66" priority="29" operator="equal">
      <formula>0</formula>
    </cfRule>
    <cfRule type="cellIs" dxfId="65" priority="30" operator="greaterThan">
      <formula>0</formula>
    </cfRule>
  </conditionalFormatting>
  <conditionalFormatting sqref="J12:K31">
    <cfRule type="cellIs" dxfId="64" priority="34" operator="equal">
      <formula>0</formula>
    </cfRule>
  </conditionalFormatting>
  <conditionalFormatting sqref="J49:K68">
    <cfRule type="cellIs" dxfId="63" priority="20" operator="equal">
      <formula>0</formula>
    </cfRule>
  </conditionalFormatting>
  <conditionalFormatting sqref="K12:L31">
    <cfRule type="cellIs" dxfId="62" priority="31" operator="lessThan">
      <formula>0</formula>
    </cfRule>
  </conditionalFormatting>
  <conditionalFormatting sqref="K49:L68">
    <cfRule type="cellIs" dxfId="61" priority="17" operator="lessThan">
      <formula>0</formula>
    </cfRule>
  </conditionalFormatting>
  <conditionalFormatting sqref="L12:L31">
    <cfRule type="cellIs" dxfId="60" priority="32" operator="equal">
      <formula>0</formula>
    </cfRule>
    <cfRule type="cellIs" dxfId="59" priority="33" operator="greaterThan">
      <formula>0</formula>
    </cfRule>
  </conditionalFormatting>
  <conditionalFormatting sqref="L49:L68">
    <cfRule type="cellIs" dxfId="58" priority="18" operator="equal">
      <formula>0</formula>
    </cfRule>
    <cfRule type="cellIs" dxfId="57" priority="19" operator="greaterThan">
      <formula>0</formula>
    </cfRule>
  </conditionalFormatting>
  <conditionalFormatting sqref="Q12:U31">
    <cfRule type="cellIs" dxfId="56" priority="9" operator="equal">
      <formula>0</formula>
    </cfRule>
  </conditionalFormatting>
  <conditionalFormatting sqref="Q49:U68">
    <cfRule type="cellIs" dxfId="55" priority="38" operator="equal">
      <formula>0</formula>
    </cfRule>
  </conditionalFormatting>
  <conditionalFormatting sqref="U12:U33">
    <cfRule type="cellIs" dxfId="54" priority="11" operator="lessThan">
      <formula>0</formula>
    </cfRule>
  </conditionalFormatting>
  <conditionalFormatting sqref="U49:U70">
    <cfRule type="cellIs" dxfId="53" priority="4" operator="lessThan">
      <formula>0</formula>
    </cfRule>
  </conditionalFormatting>
  <conditionalFormatting sqref="V12:V31">
    <cfRule type="cellIs" dxfId="52" priority="14" operator="lessThan">
      <formula>0</formula>
    </cfRule>
    <cfRule type="cellIs" dxfId="51" priority="15" operator="equal">
      <formula>0</formula>
    </cfRule>
    <cfRule type="cellIs" dxfId="50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zoomScale="90" zoomScaleNormal="90" workbookViewId="0">
      <selection activeCell="B3" sqref="B3:L4"/>
    </sheetView>
  </sheetViews>
  <sheetFormatPr defaultColWidth="9.109375" defaultRowHeight="13.8" x14ac:dyDescent="0.25"/>
  <cols>
    <col min="1" max="1" width="3" style="5" customWidth="1"/>
    <col min="2" max="2" width="8.109375" style="5" customWidth="1"/>
    <col min="3" max="3" width="23.33203125" style="5" customWidth="1"/>
    <col min="4" max="12" width="10.44140625" style="5" customWidth="1"/>
    <col min="13" max="14" width="1.44140625" style="5" customWidth="1"/>
    <col min="15" max="15" width="9.109375" style="5"/>
    <col min="16" max="16" width="16.6640625" style="5" bestFit="1" customWidth="1"/>
    <col min="17" max="22" width="10.44140625" style="5" customWidth="1"/>
    <col min="23" max="16384" width="9.109375" style="5"/>
  </cols>
  <sheetData>
    <row r="1" spans="2:22" x14ac:dyDescent="0.25">
      <c r="B1" s="50" t="s">
        <v>3</v>
      </c>
      <c r="D1" s="3"/>
      <c r="L1" s="4"/>
      <c r="P1" s="1"/>
      <c r="V1" s="57">
        <v>45903</v>
      </c>
    </row>
    <row r="2" spans="2:22" ht="15" customHeight="1" x14ac:dyDescent="0.25">
      <c r="D2" s="3"/>
      <c r="L2" s="4"/>
      <c r="O2" s="132" t="s">
        <v>126</v>
      </c>
      <c r="P2" s="132"/>
      <c r="Q2" s="132"/>
      <c r="R2" s="132"/>
      <c r="S2" s="132"/>
      <c r="T2" s="132"/>
      <c r="U2" s="132"/>
      <c r="V2" s="132"/>
    </row>
    <row r="3" spans="2:22" ht="14.4" customHeight="1" x14ac:dyDescent="0.25">
      <c r="B3" s="141" t="s">
        <v>175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47"/>
      <c r="N3" s="50"/>
      <c r="O3" s="132"/>
      <c r="P3" s="132"/>
      <c r="Q3" s="132"/>
      <c r="R3" s="132"/>
      <c r="S3" s="132"/>
      <c r="T3" s="132"/>
      <c r="U3" s="132"/>
      <c r="V3" s="132"/>
    </row>
    <row r="4" spans="2:22" ht="14.4" customHeight="1" x14ac:dyDescent="0.25">
      <c r="B4" s="142" t="s">
        <v>176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47"/>
      <c r="N4" s="50"/>
      <c r="O4" s="119" t="s">
        <v>136</v>
      </c>
      <c r="P4" s="119"/>
      <c r="Q4" s="119"/>
      <c r="R4" s="119"/>
      <c r="S4" s="119"/>
      <c r="T4" s="119"/>
      <c r="U4" s="119"/>
      <c r="V4" s="119"/>
    </row>
    <row r="5" spans="2:22" ht="14.4" customHeight="1" thickBot="1" x14ac:dyDescent="0.3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" customHeight="1" x14ac:dyDescent="0.25">
      <c r="B6" s="115" t="s">
        <v>0</v>
      </c>
      <c r="C6" s="92" t="s">
        <v>1</v>
      </c>
      <c r="D6" s="89" t="s">
        <v>152</v>
      </c>
      <c r="E6" s="90"/>
      <c r="F6" s="90"/>
      <c r="G6" s="90"/>
      <c r="H6" s="90"/>
      <c r="I6" s="91"/>
      <c r="J6" s="89" t="s">
        <v>145</v>
      </c>
      <c r="K6" s="90"/>
      <c r="L6" s="91"/>
      <c r="M6" s="47"/>
      <c r="N6" s="47"/>
      <c r="O6" s="115" t="s">
        <v>0</v>
      </c>
      <c r="P6" s="92" t="s">
        <v>1</v>
      </c>
      <c r="Q6" s="89" t="s">
        <v>159</v>
      </c>
      <c r="R6" s="90"/>
      <c r="S6" s="90"/>
      <c r="T6" s="90"/>
      <c r="U6" s="90"/>
      <c r="V6" s="91"/>
    </row>
    <row r="7" spans="2:22" ht="14.4" customHeight="1" thickBot="1" x14ac:dyDescent="0.3">
      <c r="B7" s="116"/>
      <c r="C7" s="93"/>
      <c r="D7" s="94" t="s">
        <v>153</v>
      </c>
      <c r="E7" s="95"/>
      <c r="F7" s="95"/>
      <c r="G7" s="95"/>
      <c r="H7" s="95"/>
      <c r="I7" s="96"/>
      <c r="J7" s="94" t="s">
        <v>146</v>
      </c>
      <c r="K7" s="95"/>
      <c r="L7" s="96"/>
      <c r="M7" s="47"/>
      <c r="N7" s="47"/>
      <c r="O7" s="116"/>
      <c r="P7" s="93"/>
      <c r="Q7" s="94" t="s">
        <v>160</v>
      </c>
      <c r="R7" s="95"/>
      <c r="S7" s="95"/>
      <c r="T7" s="95"/>
      <c r="U7" s="95"/>
      <c r="V7" s="96"/>
    </row>
    <row r="8" spans="2:22" ht="14.4" customHeight="1" x14ac:dyDescent="0.25">
      <c r="B8" s="116"/>
      <c r="C8" s="93"/>
      <c r="D8" s="101">
        <v>2025</v>
      </c>
      <c r="E8" s="102"/>
      <c r="F8" s="101">
        <v>2024</v>
      </c>
      <c r="G8" s="102"/>
      <c r="H8" s="97" t="s">
        <v>5</v>
      </c>
      <c r="I8" s="97" t="s">
        <v>43</v>
      </c>
      <c r="J8" s="97">
        <v>2025</v>
      </c>
      <c r="K8" s="97" t="s">
        <v>154</v>
      </c>
      <c r="L8" s="99" t="s">
        <v>157</v>
      </c>
      <c r="M8" s="47"/>
      <c r="N8" s="47"/>
      <c r="O8" s="116"/>
      <c r="P8" s="93"/>
      <c r="Q8" s="101">
        <v>2024</v>
      </c>
      <c r="R8" s="102"/>
      <c r="S8" s="101">
        <v>2023</v>
      </c>
      <c r="T8" s="102"/>
      <c r="U8" s="97" t="s">
        <v>5</v>
      </c>
      <c r="V8" s="99" t="s">
        <v>65</v>
      </c>
    </row>
    <row r="9" spans="2:22" ht="14.4" customHeight="1" thickBot="1" x14ac:dyDescent="0.3">
      <c r="B9" s="117" t="s">
        <v>6</v>
      </c>
      <c r="C9" s="105" t="s">
        <v>7</v>
      </c>
      <c r="D9" s="103"/>
      <c r="E9" s="104"/>
      <c r="F9" s="103"/>
      <c r="G9" s="104"/>
      <c r="H9" s="98"/>
      <c r="I9" s="98"/>
      <c r="J9" s="98"/>
      <c r="K9" s="98"/>
      <c r="L9" s="100"/>
      <c r="M9" s="47"/>
      <c r="N9" s="47"/>
      <c r="O9" s="117" t="s">
        <v>6</v>
      </c>
      <c r="P9" s="105" t="s">
        <v>7</v>
      </c>
      <c r="Q9" s="103"/>
      <c r="R9" s="104"/>
      <c r="S9" s="103"/>
      <c r="T9" s="104"/>
      <c r="U9" s="98"/>
      <c r="V9" s="100"/>
    </row>
    <row r="10" spans="2:22" ht="14.4" customHeight="1" x14ac:dyDescent="0.25">
      <c r="B10" s="117"/>
      <c r="C10" s="105"/>
      <c r="D10" s="25" t="s">
        <v>8</v>
      </c>
      <c r="E10" s="26" t="s">
        <v>2</v>
      </c>
      <c r="F10" s="25" t="s">
        <v>8</v>
      </c>
      <c r="G10" s="26" t="s">
        <v>2</v>
      </c>
      <c r="H10" s="109" t="s">
        <v>9</v>
      </c>
      <c r="I10" s="109" t="s">
        <v>44</v>
      </c>
      <c r="J10" s="109" t="s">
        <v>8</v>
      </c>
      <c r="K10" s="109" t="s">
        <v>156</v>
      </c>
      <c r="L10" s="107" t="s">
        <v>158</v>
      </c>
      <c r="M10" s="47"/>
      <c r="N10" s="47"/>
      <c r="O10" s="117"/>
      <c r="P10" s="105"/>
      <c r="Q10" s="25" t="s">
        <v>8</v>
      </c>
      <c r="R10" s="26" t="s">
        <v>2</v>
      </c>
      <c r="S10" s="25" t="s">
        <v>8</v>
      </c>
      <c r="T10" s="26" t="s">
        <v>2</v>
      </c>
      <c r="U10" s="109" t="s">
        <v>9</v>
      </c>
      <c r="V10" s="107" t="s">
        <v>66</v>
      </c>
    </row>
    <row r="11" spans="2:22" ht="14.4" customHeight="1" thickBot="1" x14ac:dyDescent="0.3">
      <c r="B11" s="118"/>
      <c r="C11" s="106"/>
      <c r="D11" s="28" t="s">
        <v>10</v>
      </c>
      <c r="E11" s="29" t="s">
        <v>11</v>
      </c>
      <c r="F11" s="28" t="s">
        <v>10</v>
      </c>
      <c r="G11" s="29" t="s">
        <v>11</v>
      </c>
      <c r="H11" s="110"/>
      <c r="I11" s="110"/>
      <c r="J11" s="110" t="s">
        <v>10</v>
      </c>
      <c r="K11" s="110"/>
      <c r="L11" s="108"/>
      <c r="M11" s="47"/>
      <c r="N11" s="47"/>
      <c r="O11" s="118"/>
      <c r="P11" s="106"/>
      <c r="Q11" s="28" t="s">
        <v>10</v>
      </c>
      <c r="R11" s="29" t="s">
        <v>11</v>
      </c>
      <c r="S11" s="28" t="s">
        <v>10</v>
      </c>
      <c r="T11" s="29" t="s">
        <v>11</v>
      </c>
      <c r="U11" s="110"/>
      <c r="V11" s="108"/>
    </row>
    <row r="12" spans="2:22" ht="14.4" customHeight="1" thickBot="1" x14ac:dyDescent="0.3">
      <c r="B12" s="31">
        <v>1</v>
      </c>
      <c r="C12" s="32" t="s">
        <v>19</v>
      </c>
      <c r="D12" s="33">
        <v>4739</v>
      </c>
      <c r="E12" s="34">
        <v>0.16006349849697707</v>
      </c>
      <c r="F12" s="33">
        <v>4493</v>
      </c>
      <c r="G12" s="34">
        <v>0.18019571669206705</v>
      </c>
      <c r="H12" s="35">
        <v>5.47518361896282E-2</v>
      </c>
      <c r="I12" s="52">
        <v>0</v>
      </c>
      <c r="J12" s="33">
        <v>5390</v>
      </c>
      <c r="K12" s="35">
        <v>-0.12077922077922076</v>
      </c>
      <c r="L12" s="52">
        <v>0</v>
      </c>
      <c r="M12" s="47"/>
      <c r="N12" s="47"/>
      <c r="O12" s="31">
        <v>1</v>
      </c>
      <c r="P12" s="32" t="s">
        <v>19</v>
      </c>
      <c r="Q12" s="33">
        <v>40081</v>
      </c>
      <c r="R12" s="34">
        <v>0.1561461535165122</v>
      </c>
      <c r="S12" s="33">
        <v>43829</v>
      </c>
      <c r="T12" s="34">
        <v>0.17860300979221594</v>
      </c>
      <c r="U12" s="35">
        <v>-8.55141572931164E-2</v>
      </c>
      <c r="V12" s="52">
        <v>0</v>
      </c>
    </row>
    <row r="13" spans="2:22" ht="14.4" customHeight="1" thickBot="1" x14ac:dyDescent="0.3">
      <c r="B13" s="36">
        <v>2</v>
      </c>
      <c r="C13" s="37" t="s">
        <v>17</v>
      </c>
      <c r="D13" s="38">
        <v>3309</v>
      </c>
      <c r="E13" s="39">
        <v>0.11176410983888946</v>
      </c>
      <c r="F13" s="38">
        <v>2551</v>
      </c>
      <c r="G13" s="39">
        <v>0.10231009866046363</v>
      </c>
      <c r="H13" s="40">
        <v>0.29713837710701685</v>
      </c>
      <c r="I13" s="53">
        <v>0</v>
      </c>
      <c r="J13" s="38">
        <v>4600</v>
      </c>
      <c r="K13" s="40">
        <v>-0.28065217391304342</v>
      </c>
      <c r="L13" s="53">
        <v>0</v>
      </c>
      <c r="M13" s="47"/>
      <c r="N13" s="47"/>
      <c r="O13" s="36">
        <v>2</v>
      </c>
      <c r="P13" s="37" t="s">
        <v>17</v>
      </c>
      <c r="Q13" s="38">
        <v>31065</v>
      </c>
      <c r="R13" s="39">
        <v>0.12102193705223052</v>
      </c>
      <c r="S13" s="38">
        <v>27352</v>
      </c>
      <c r="T13" s="39">
        <v>0.11145929690015037</v>
      </c>
      <c r="U13" s="40">
        <v>0.13574875694647548</v>
      </c>
      <c r="V13" s="53">
        <v>0</v>
      </c>
    </row>
    <row r="14" spans="2:22" ht="14.4" customHeight="1" thickBot="1" x14ac:dyDescent="0.3">
      <c r="B14" s="31">
        <v>3</v>
      </c>
      <c r="C14" s="32" t="s">
        <v>23</v>
      </c>
      <c r="D14" s="33">
        <v>2679</v>
      </c>
      <c r="E14" s="34">
        <v>9.0485358192319384E-2</v>
      </c>
      <c r="F14" s="33">
        <v>1585</v>
      </c>
      <c r="G14" s="34">
        <v>6.3567819042271601E-2</v>
      </c>
      <c r="H14" s="35">
        <v>0.69022082018927455</v>
      </c>
      <c r="I14" s="52">
        <v>4</v>
      </c>
      <c r="J14" s="33">
        <v>1314</v>
      </c>
      <c r="K14" s="35">
        <v>1.0388127853881279</v>
      </c>
      <c r="L14" s="52">
        <v>4</v>
      </c>
      <c r="M14" s="47"/>
      <c r="N14" s="47"/>
      <c r="O14" s="31">
        <v>3</v>
      </c>
      <c r="P14" s="32" t="s">
        <v>16</v>
      </c>
      <c r="Q14" s="33">
        <v>17599</v>
      </c>
      <c r="R14" s="34">
        <v>6.8561566720817799E-2</v>
      </c>
      <c r="S14" s="33">
        <v>15998</v>
      </c>
      <c r="T14" s="34">
        <v>6.5191789697594524E-2</v>
      </c>
      <c r="U14" s="35">
        <v>0.10007500937617198</v>
      </c>
      <c r="V14" s="52">
        <v>0</v>
      </c>
    </row>
    <row r="15" spans="2:22" ht="14.4" customHeight="1" thickBot="1" x14ac:dyDescent="0.3">
      <c r="B15" s="36">
        <v>4</v>
      </c>
      <c r="C15" s="37" t="s">
        <v>16</v>
      </c>
      <c r="D15" s="38">
        <v>2046</v>
      </c>
      <c r="E15" s="39">
        <v>6.910527915695612E-2</v>
      </c>
      <c r="F15" s="38">
        <v>1643</v>
      </c>
      <c r="G15" s="39">
        <v>6.5893960054543996E-2</v>
      </c>
      <c r="H15" s="40">
        <v>0.24528301886792447</v>
      </c>
      <c r="I15" s="53">
        <v>1</v>
      </c>
      <c r="J15" s="38">
        <v>2509</v>
      </c>
      <c r="K15" s="40">
        <v>-0.18453567158230366</v>
      </c>
      <c r="L15" s="53">
        <v>-1</v>
      </c>
      <c r="M15" s="47"/>
      <c r="N15" s="47"/>
      <c r="O15" s="36">
        <v>4</v>
      </c>
      <c r="P15" s="37" t="s">
        <v>18</v>
      </c>
      <c r="Q15" s="38">
        <v>17023</v>
      </c>
      <c r="R15" s="39">
        <v>6.631760613037567E-2</v>
      </c>
      <c r="S15" s="38">
        <v>15542</v>
      </c>
      <c r="T15" s="39">
        <v>6.3333591416427942E-2</v>
      </c>
      <c r="U15" s="40">
        <v>9.5290181443829614E-2</v>
      </c>
      <c r="V15" s="53">
        <v>1</v>
      </c>
    </row>
    <row r="16" spans="2:22" ht="14.4" customHeight="1" thickBot="1" x14ac:dyDescent="0.3">
      <c r="B16" s="31">
        <v>5</v>
      </c>
      <c r="C16" s="32" t="s">
        <v>31</v>
      </c>
      <c r="D16" s="33">
        <v>1792</v>
      </c>
      <c r="E16" s="34">
        <v>6.0526226905799306E-2</v>
      </c>
      <c r="F16" s="33">
        <v>1824</v>
      </c>
      <c r="G16" s="34">
        <v>7.3153124248014761E-2</v>
      </c>
      <c r="H16" s="35">
        <v>-1.7543859649122862E-2</v>
      </c>
      <c r="I16" s="52">
        <v>-1</v>
      </c>
      <c r="J16" s="33">
        <v>2498</v>
      </c>
      <c r="K16" s="35">
        <v>-0.28262610088070461</v>
      </c>
      <c r="L16" s="52">
        <v>-1</v>
      </c>
      <c r="M16" s="47"/>
      <c r="N16" s="47"/>
      <c r="O16" s="31">
        <v>5</v>
      </c>
      <c r="P16" s="32" t="s">
        <v>31</v>
      </c>
      <c r="Q16" s="33">
        <v>16205</v>
      </c>
      <c r="R16" s="34">
        <v>6.3130870430754729E-2</v>
      </c>
      <c r="S16" s="33">
        <v>15944</v>
      </c>
      <c r="T16" s="34">
        <v>6.4971739901140593E-2</v>
      </c>
      <c r="U16" s="35">
        <v>1.6369794279979866E-2</v>
      </c>
      <c r="V16" s="52">
        <v>-1</v>
      </c>
    </row>
    <row r="17" spans="2:22" ht="14.4" customHeight="1" thickBot="1" x14ac:dyDescent="0.3">
      <c r="B17" s="36">
        <v>6</v>
      </c>
      <c r="C17" s="37" t="s">
        <v>18</v>
      </c>
      <c r="D17" s="38">
        <v>1765</v>
      </c>
      <c r="E17" s="39">
        <v>5.9614280406660586E-2</v>
      </c>
      <c r="F17" s="38">
        <v>1607</v>
      </c>
      <c r="G17" s="39">
        <v>6.4450148391754225E-2</v>
      </c>
      <c r="H17" s="40">
        <v>9.8319850653391327E-2</v>
      </c>
      <c r="I17" s="53">
        <v>0</v>
      </c>
      <c r="J17" s="38">
        <v>2329</v>
      </c>
      <c r="K17" s="40">
        <v>-0.24216401889222838</v>
      </c>
      <c r="L17" s="53">
        <v>-1</v>
      </c>
      <c r="M17" s="47"/>
      <c r="N17" s="47"/>
      <c r="O17" s="36">
        <v>6</v>
      </c>
      <c r="P17" s="37" t="s">
        <v>32</v>
      </c>
      <c r="Q17" s="38">
        <v>15840</v>
      </c>
      <c r="R17" s="39">
        <v>6.1708916237158587E-2</v>
      </c>
      <c r="S17" s="38">
        <v>15482</v>
      </c>
      <c r="T17" s="39">
        <v>6.3089091642590231E-2</v>
      </c>
      <c r="U17" s="40">
        <v>2.312362743831553E-2</v>
      </c>
      <c r="V17" s="53">
        <v>0</v>
      </c>
    </row>
    <row r="18" spans="2:22" ht="14.4" customHeight="1" thickBot="1" x14ac:dyDescent="0.3">
      <c r="B18" s="31">
        <v>7</v>
      </c>
      <c r="C18" s="32" t="s">
        <v>32</v>
      </c>
      <c r="D18" s="33">
        <v>1696</v>
      </c>
      <c r="E18" s="34">
        <v>5.72837504644172E-2</v>
      </c>
      <c r="F18" s="33">
        <v>1932</v>
      </c>
      <c r="G18" s="34">
        <v>7.748455923638406E-2</v>
      </c>
      <c r="H18" s="35">
        <v>-0.12215320910973082</v>
      </c>
      <c r="I18" s="52">
        <v>-4</v>
      </c>
      <c r="J18" s="33">
        <v>2061</v>
      </c>
      <c r="K18" s="35">
        <v>-0.17709849587578841</v>
      </c>
      <c r="L18" s="52">
        <v>-1</v>
      </c>
      <c r="M18" s="47"/>
      <c r="N18" s="47"/>
      <c r="O18" s="31">
        <v>7</v>
      </c>
      <c r="P18" s="32" t="s">
        <v>23</v>
      </c>
      <c r="Q18" s="33">
        <v>12761</v>
      </c>
      <c r="R18" s="34">
        <v>4.971385606706949E-2</v>
      </c>
      <c r="S18" s="33">
        <v>13186</v>
      </c>
      <c r="T18" s="34">
        <v>5.3732900297067225E-2</v>
      </c>
      <c r="U18" s="35">
        <v>-3.2231154254512395E-2</v>
      </c>
      <c r="V18" s="52">
        <v>0</v>
      </c>
    </row>
    <row r="19" spans="2:22" ht="14.4" customHeight="1" thickBot="1" x14ac:dyDescent="0.3">
      <c r="B19" s="36">
        <v>8</v>
      </c>
      <c r="C19" s="37" t="s">
        <v>22</v>
      </c>
      <c r="D19" s="38">
        <v>994</v>
      </c>
      <c r="E19" s="39">
        <v>3.3573141486810551E-2</v>
      </c>
      <c r="F19" s="38">
        <v>1190</v>
      </c>
      <c r="G19" s="39">
        <v>4.7725996631106118E-2</v>
      </c>
      <c r="H19" s="40">
        <v>-0.16470588235294115</v>
      </c>
      <c r="I19" s="53">
        <v>0</v>
      </c>
      <c r="J19" s="38">
        <v>1260</v>
      </c>
      <c r="K19" s="40">
        <v>-0.21111111111111114</v>
      </c>
      <c r="L19" s="53">
        <v>0</v>
      </c>
      <c r="M19" s="47"/>
      <c r="N19" s="47"/>
      <c r="O19" s="36">
        <v>8</v>
      </c>
      <c r="P19" s="37" t="s">
        <v>22</v>
      </c>
      <c r="Q19" s="38">
        <v>10407</v>
      </c>
      <c r="R19" s="39">
        <v>4.0543225459602865E-2</v>
      </c>
      <c r="S19" s="38">
        <v>11285</v>
      </c>
      <c r="T19" s="39">
        <v>4.5986332462642471E-2</v>
      </c>
      <c r="U19" s="40">
        <v>-7.7802392556490907E-2</v>
      </c>
      <c r="V19" s="53">
        <v>0</v>
      </c>
    </row>
    <row r="20" spans="2:22" ht="14.4" customHeight="1" thickBot="1" x14ac:dyDescent="0.3">
      <c r="B20" s="31">
        <v>9</v>
      </c>
      <c r="C20" s="32" t="s">
        <v>21</v>
      </c>
      <c r="D20" s="33">
        <v>901</v>
      </c>
      <c r="E20" s="34">
        <v>3.0431992434221636E-2</v>
      </c>
      <c r="F20" s="33">
        <v>742</v>
      </c>
      <c r="G20" s="34">
        <v>2.9758562605277934E-2</v>
      </c>
      <c r="H20" s="35">
        <v>0.21428571428571419</v>
      </c>
      <c r="I20" s="52">
        <v>2</v>
      </c>
      <c r="J20" s="33">
        <v>1164</v>
      </c>
      <c r="K20" s="35">
        <v>-0.22594501718213056</v>
      </c>
      <c r="L20" s="52">
        <v>1</v>
      </c>
      <c r="M20" s="47"/>
      <c r="N20" s="47"/>
      <c r="O20" s="31">
        <v>9</v>
      </c>
      <c r="P20" s="32" t="s">
        <v>33</v>
      </c>
      <c r="Q20" s="33">
        <v>9563</v>
      </c>
      <c r="R20" s="34">
        <v>3.7255199872218911E-2</v>
      </c>
      <c r="S20" s="33">
        <v>8946</v>
      </c>
      <c r="T20" s="34">
        <v>3.6454916279202443E-2</v>
      </c>
      <c r="U20" s="35">
        <v>6.8969371786273159E-2</v>
      </c>
      <c r="V20" s="52">
        <v>0</v>
      </c>
    </row>
    <row r="21" spans="2:22" ht="14.4" customHeight="1" thickBot="1" x14ac:dyDescent="0.3">
      <c r="B21" s="36">
        <v>10</v>
      </c>
      <c r="C21" s="37" t="s">
        <v>101</v>
      </c>
      <c r="D21" s="38">
        <v>730</v>
      </c>
      <c r="E21" s="39">
        <v>2.4656331273009761E-2</v>
      </c>
      <c r="F21" s="38">
        <v>738</v>
      </c>
      <c r="G21" s="39">
        <v>2.9598139087190181E-2</v>
      </c>
      <c r="H21" s="40">
        <v>-1.0840108401083959E-2</v>
      </c>
      <c r="I21" s="53">
        <v>2</v>
      </c>
      <c r="J21" s="38">
        <v>921</v>
      </c>
      <c r="K21" s="40">
        <v>-0.20738327904451681</v>
      </c>
      <c r="L21" s="53">
        <v>2</v>
      </c>
      <c r="M21" s="47"/>
      <c r="N21" s="47"/>
      <c r="O21" s="36">
        <v>10</v>
      </c>
      <c r="P21" s="37" t="s">
        <v>24</v>
      </c>
      <c r="Q21" s="38">
        <v>8558</v>
      </c>
      <c r="R21" s="39">
        <v>3.3339956133687065E-2</v>
      </c>
      <c r="S21" s="38">
        <v>8264</v>
      </c>
      <c r="T21" s="39">
        <v>3.3675768849913815E-2</v>
      </c>
      <c r="U21" s="40">
        <v>3.5575992255566291E-2</v>
      </c>
      <c r="V21" s="53">
        <v>0</v>
      </c>
    </row>
    <row r="22" spans="2:22" ht="14.4" customHeight="1" thickBot="1" x14ac:dyDescent="0.3">
      <c r="B22" s="31">
        <v>11</v>
      </c>
      <c r="C22" s="32" t="s">
        <v>24</v>
      </c>
      <c r="D22" s="33">
        <v>711</v>
      </c>
      <c r="E22" s="34">
        <v>2.4014591143986221E-2</v>
      </c>
      <c r="F22" s="33">
        <v>605</v>
      </c>
      <c r="G22" s="34">
        <v>2.4264057110772438E-2</v>
      </c>
      <c r="H22" s="35">
        <v>0.17520661157024797</v>
      </c>
      <c r="I22" s="52">
        <v>2</v>
      </c>
      <c r="J22" s="33">
        <v>737</v>
      </c>
      <c r="K22" s="35">
        <v>-3.5278154681139706E-2</v>
      </c>
      <c r="L22" s="52">
        <v>4</v>
      </c>
      <c r="M22" s="47"/>
      <c r="N22" s="47"/>
      <c r="O22" s="31">
        <v>11</v>
      </c>
      <c r="P22" s="32" t="s">
        <v>21</v>
      </c>
      <c r="Q22" s="33">
        <v>7747</v>
      </c>
      <c r="R22" s="34">
        <v>3.0180490788463861E-2</v>
      </c>
      <c r="S22" s="33">
        <v>6639</v>
      </c>
      <c r="T22" s="34">
        <v>2.7053899975142522E-2</v>
      </c>
      <c r="U22" s="35">
        <v>0.16689260430787778</v>
      </c>
      <c r="V22" s="52">
        <v>1</v>
      </c>
    </row>
    <row r="23" spans="2:22" ht="14.4" customHeight="1" thickBot="1" x14ac:dyDescent="0.3">
      <c r="B23" s="36">
        <v>12</v>
      </c>
      <c r="C23" s="37" t="s">
        <v>29</v>
      </c>
      <c r="D23" s="38">
        <v>689</v>
      </c>
      <c r="E23" s="39">
        <v>2.3271523626169487E-2</v>
      </c>
      <c r="F23" s="38">
        <v>563</v>
      </c>
      <c r="G23" s="39">
        <v>2.2579610170851045E-2</v>
      </c>
      <c r="H23" s="40">
        <v>0.22380106571936054</v>
      </c>
      <c r="I23" s="53">
        <v>2</v>
      </c>
      <c r="J23" s="38">
        <v>991</v>
      </c>
      <c r="K23" s="40">
        <v>-0.30474268415741679</v>
      </c>
      <c r="L23" s="53">
        <v>-1</v>
      </c>
      <c r="M23" s="47"/>
      <c r="N23" s="47"/>
      <c r="O23" s="36">
        <v>12</v>
      </c>
      <c r="P23" s="37" t="s">
        <v>64</v>
      </c>
      <c r="Q23" s="38">
        <v>6941</v>
      </c>
      <c r="R23" s="39">
        <v>2.7040504267810465E-2</v>
      </c>
      <c r="S23" s="38">
        <v>6865</v>
      </c>
      <c r="T23" s="39">
        <v>2.7974849123264561E-2</v>
      </c>
      <c r="U23" s="40">
        <v>1.1070648215586232E-2</v>
      </c>
      <c r="V23" s="53">
        <v>-1</v>
      </c>
    </row>
    <row r="24" spans="2:22" ht="14.4" customHeight="1" thickBot="1" x14ac:dyDescent="0.3">
      <c r="B24" s="31">
        <v>13</v>
      </c>
      <c r="C24" s="32" t="s">
        <v>64</v>
      </c>
      <c r="D24" s="33">
        <v>641</v>
      </c>
      <c r="E24" s="34">
        <v>2.1650285405478434E-2</v>
      </c>
      <c r="F24" s="33">
        <v>804</v>
      </c>
      <c r="G24" s="34">
        <v>3.2245127135638083E-2</v>
      </c>
      <c r="H24" s="35">
        <v>-0.20273631840796025</v>
      </c>
      <c r="I24" s="52">
        <v>-3</v>
      </c>
      <c r="J24" s="33">
        <v>700</v>
      </c>
      <c r="K24" s="35">
        <v>-8.4285714285714297E-2</v>
      </c>
      <c r="L24" s="52">
        <v>3</v>
      </c>
      <c r="M24" s="47"/>
      <c r="N24" s="47"/>
      <c r="O24" s="31">
        <v>13</v>
      </c>
      <c r="P24" s="32" t="s">
        <v>29</v>
      </c>
      <c r="Q24" s="33">
        <v>6084</v>
      </c>
      <c r="R24" s="34">
        <v>2.3701833736545001E-2</v>
      </c>
      <c r="S24" s="33">
        <v>5573</v>
      </c>
      <c r="T24" s="34">
        <v>2.2709953993292557E-2</v>
      </c>
      <c r="U24" s="35">
        <v>9.1692086847299459E-2</v>
      </c>
      <c r="V24" s="52">
        <v>1</v>
      </c>
    </row>
    <row r="25" spans="2:22" ht="14.4" customHeight="1" thickBot="1" x14ac:dyDescent="0.3">
      <c r="B25" s="36">
        <v>14</v>
      </c>
      <c r="C25" s="37" t="s">
        <v>28</v>
      </c>
      <c r="D25" s="38">
        <v>594</v>
      </c>
      <c r="E25" s="39">
        <v>2.0062822981051779E-2</v>
      </c>
      <c r="F25" s="38">
        <v>186</v>
      </c>
      <c r="G25" s="39">
        <v>7.4596935910804527E-3</v>
      </c>
      <c r="H25" s="40">
        <v>2.193548387096774</v>
      </c>
      <c r="I25" s="53">
        <v>8</v>
      </c>
      <c r="J25" s="38">
        <v>828</v>
      </c>
      <c r="K25" s="40">
        <v>-0.28260869565217395</v>
      </c>
      <c r="L25" s="53">
        <v>-1</v>
      </c>
      <c r="M25" s="47"/>
      <c r="N25" s="47"/>
      <c r="O25" s="36">
        <v>14</v>
      </c>
      <c r="P25" s="37" t="s">
        <v>101</v>
      </c>
      <c r="Q25" s="38">
        <v>5808</v>
      </c>
      <c r="R25" s="39">
        <v>2.2626602620291481E-2</v>
      </c>
      <c r="S25" s="38">
        <v>5152</v>
      </c>
      <c r="T25" s="39">
        <v>2.0994380580197963E-2</v>
      </c>
      <c r="U25" s="40">
        <v>0.12732919254658381</v>
      </c>
      <c r="V25" s="53">
        <v>1</v>
      </c>
    </row>
    <row r="26" spans="2:22" ht="14.4" customHeight="1" thickBot="1" x14ac:dyDescent="0.3">
      <c r="B26" s="31">
        <v>15</v>
      </c>
      <c r="C26" s="32" t="s">
        <v>27</v>
      </c>
      <c r="D26" s="33">
        <v>493</v>
      </c>
      <c r="E26" s="34">
        <v>1.6651467558347687E-2</v>
      </c>
      <c r="F26" s="33">
        <v>482</v>
      </c>
      <c r="G26" s="34">
        <v>1.9331033929574075E-2</v>
      </c>
      <c r="H26" s="35">
        <v>2.2821576763485396E-2</v>
      </c>
      <c r="I26" s="52">
        <v>0</v>
      </c>
      <c r="J26" s="33">
        <v>689</v>
      </c>
      <c r="K26" s="35">
        <v>-0.28447024673439769</v>
      </c>
      <c r="L26" s="52">
        <v>2</v>
      </c>
      <c r="M26" s="47"/>
      <c r="N26" s="47"/>
      <c r="O26" s="31">
        <v>15</v>
      </c>
      <c r="P26" s="32" t="s">
        <v>27</v>
      </c>
      <c r="Q26" s="33">
        <v>5397</v>
      </c>
      <c r="R26" s="34">
        <v>2.1025443240653086E-2</v>
      </c>
      <c r="S26" s="33">
        <v>5145</v>
      </c>
      <c r="T26" s="34">
        <v>2.0965855606583563E-2</v>
      </c>
      <c r="U26" s="35">
        <v>4.8979591836734615E-2</v>
      </c>
      <c r="V26" s="52">
        <v>1</v>
      </c>
    </row>
    <row r="27" spans="2:22" ht="14.4" customHeight="1" thickBot="1" x14ac:dyDescent="0.3">
      <c r="B27" s="36">
        <v>16</v>
      </c>
      <c r="C27" s="37" t="s">
        <v>20</v>
      </c>
      <c r="D27" s="38">
        <v>491</v>
      </c>
      <c r="E27" s="39">
        <v>1.6583915965818895E-2</v>
      </c>
      <c r="F27" s="38">
        <v>371</v>
      </c>
      <c r="G27" s="39">
        <v>1.4879281302638967E-2</v>
      </c>
      <c r="H27" s="40">
        <v>0.32345013477088957</v>
      </c>
      <c r="I27" s="53">
        <v>1</v>
      </c>
      <c r="J27" s="38">
        <v>770</v>
      </c>
      <c r="K27" s="40">
        <v>-0.36233766233766229</v>
      </c>
      <c r="L27" s="53">
        <v>-2</v>
      </c>
      <c r="M27" s="47"/>
      <c r="N27" s="47"/>
      <c r="O27" s="36">
        <v>16</v>
      </c>
      <c r="P27" s="37" t="s">
        <v>25</v>
      </c>
      <c r="Q27" s="38">
        <v>4683</v>
      </c>
      <c r="R27" s="39">
        <v>1.8243867092084195E-2</v>
      </c>
      <c r="S27" s="38">
        <v>4566</v>
      </c>
      <c r="T27" s="39">
        <v>1.8606432789049668E-2</v>
      </c>
      <c r="U27" s="40">
        <v>2.5624178712220669E-2</v>
      </c>
      <c r="V27" s="53">
        <v>1</v>
      </c>
    </row>
    <row r="28" spans="2:22" ht="14.4" customHeight="1" thickBot="1" x14ac:dyDescent="0.3">
      <c r="B28" s="31">
        <v>17</v>
      </c>
      <c r="C28" s="32" t="s">
        <v>33</v>
      </c>
      <c r="D28" s="33">
        <v>469</v>
      </c>
      <c r="E28" s="34">
        <v>1.5840848448002161E-2</v>
      </c>
      <c r="F28" s="33">
        <v>375</v>
      </c>
      <c r="G28" s="34">
        <v>1.5039704820726718E-2</v>
      </c>
      <c r="H28" s="35">
        <v>0.25066666666666659</v>
      </c>
      <c r="I28" s="52">
        <v>-1</v>
      </c>
      <c r="J28" s="33">
        <v>1224</v>
      </c>
      <c r="K28" s="35">
        <v>-0.61683006535947715</v>
      </c>
      <c r="L28" s="52">
        <v>-8</v>
      </c>
      <c r="M28" s="47"/>
      <c r="N28" s="47"/>
      <c r="O28" s="31">
        <v>17</v>
      </c>
      <c r="P28" s="32" t="s">
        <v>20</v>
      </c>
      <c r="Q28" s="33">
        <v>4322</v>
      </c>
      <c r="R28" s="34">
        <v>1.6837495958143902E-2</v>
      </c>
      <c r="S28" s="33">
        <v>3970</v>
      </c>
      <c r="T28" s="34">
        <v>1.6177735035595091E-2</v>
      </c>
      <c r="U28" s="35">
        <v>8.8664987405541629E-2</v>
      </c>
      <c r="V28" s="52">
        <v>1</v>
      </c>
    </row>
    <row r="29" spans="2:22" ht="14.4" customHeight="1" thickBot="1" x14ac:dyDescent="0.3">
      <c r="B29" s="36">
        <v>18</v>
      </c>
      <c r="C29" s="37" t="s">
        <v>106</v>
      </c>
      <c r="D29" s="38">
        <v>435</v>
      </c>
      <c r="E29" s="39">
        <v>1.4692471375012665E-2</v>
      </c>
      <c r="F29" s="38">
        <v>139</v>
      </c>
      <c r="G29" s="39">
        <v>5.5747172535493706E-3</v>
      </c>
      <c r="H29" s="40">
        <v>2.1294964028776979</v>
      </c>
      <c r="I29" s="53">
        <v>7</v>
      </c>
      <c r="J29" s="38">
        <v>489</v>
      </c>
      <c r="K29" s="40">
        <v>-0.11042944785276076</v>
      </c>
      <c r="L29" s="53">
        <v>0</v>
      </c>
      <c r="M29" s="47"/>
      <c r="N29" s="47"/>
      <c r="O29" s="36">
        <v>18</v>
      </c>
      <c r="P29" s="37" t="s">
        <v>28</v>
      </c>
      <c r="Q29" s="38">
        <v>4099</v>
      </c>
      <c r="R29" s="39">
        <v>1.5968740382330367E-2</v>
      </c>
      <c r="S29" s="38">
        <v>3938</v>
      </c>
      <c r="T29" s="39">
        <v>1.6047335156214981E-2</v>
      </c>
      <c r="U29" s="40">
        <v>4.0883697308278233E-2</v>
      </c>
      <c r="V29" s="53">
        <v>1</v>
      </c>
    </row>
    <row r="30" spans="2:22" ht="14.4" customHeight="1" thickBot="1" x14ac:dyDescent="0.3">
      <c r="B30" s="31">
        <v>19</v>
      </c>
      <c r="C30" s="32" t="s">
        <v>169</v>
      </c>
      <c r="D30" s="33">
        <v>373</v>
      </c>
      <c r="E30" s="34">
        <v>1.2598372006620055E-2</v>
      </c>
      <c r="F30" s="33">
        <v>0</v>
      </c>
      <c r="G30" s="34">
        <v>0</v>
      </c>
      <c r="H30" s="35"/>
      <c r="I30" s="52"/>
      <c r="J30" s="33">
        <v>287</v>
      </c>
      <c r="K30" s="35">
        <v>0.29965156794425085</v>
      </c>
      <c r="L30" s="52">
        <v>5</v>
      </c>
      <c r="O30" s="31">
        <v>19</v>
      </c>
      <c r="P30" s="32" t="s">
        <v>106</v>
      </c>
      <c r="Q30" s="33">
        <v>3232</v>
      </c>
      <c r="R30" s="34">
        <v>1.2591112201925287E-2</v>
      </c>
      <c r="S30" s="33">
        <v>1620</v>
      </c>
      <c r="T30" s="34">
        <v>6.6014938936181482E-3</v>
      </c>
      <c r="U30" s="35">
        <v>0.9950617283950618</v>
      </c>
      <c r="V30" s="52">
        <v>5</v>
      </c>
    </row>
    <row r="31" spans="2:22" ht="14.4" customHeight="1" thickBot="1" x14ac:dyDescent="0.3">
      <c r="B31" s="36">
        <v>20</v>
      </c>
      <c r="C31" s="37" t="s">
        <v>25</v>
      </c>
      <c r="D31" s="38">
        <v>367</v>
      </c>
      <c r="E31" s="39">
        <v>1.2395717229033675E-2</v>
      </c>
      <c r="F31" s="38">
        <v>289</v>
      </c>
      <c r="G31" s="39">
        <v>1.1590599181840057E-2</v>
      </c>
      <c r="H31" s="40">
        <v>0.26989619377162621</v>
      </c>
      <c r="I31" s="53">
        <v>-1</v>
      </c>
      <c r="J31" s="38">
        <v>412</v>
      </c>
      <c r="K31" s="40">
        <v>-0.10922330097087374</v>
      </c>
      <c r="L31" s="53">
        <v>-1</v>
      </c>
      <c r="O31" s="36">
        <v>20</v>
      </c>
      <c r="P31" s="37" t="s">
        <v>139</v>
      </c>
      <c r="Q31" s="38">
        <v>2304</v>
      </c>
      <c r="R31" s="39">
        <v>8.9758423617685209E-3</v>
      </c>
      <c r="S31" s="38">
        <v>6049</v>
      </c>
      <c r="T31" s="39">
        <v>2.4649652199071715E-2</v>
      </c>
      <c r="U31" s="40">
        <v>-0.61911059679285829</v>
      </c>
      <c r="V31" s="53">
        <v>-7</v>
      </c>
    </row>
    <row r="32" spans="2:22" ht="14.4" customHeight="1" thickBot="1" x14ac:dyDescent="0.3">
      <c r="B32" s="111" t="s">
        <v>41</v>
      </c>
      <c r="C32" s="112"/>
      <c r="D32" s="41">
        <f>SUM(D12:D31)</f>
        <v>25914</v>
      </c>
      <c r="E32" s="42">
        <f>D32/D34</f>
        <v>5.378580323785803</v>
      </c>
      <c r="F32" s="41">
        <f>SUM(F12:F31)</f>
        <v>22119</v>
      </c>
      <c r="G32" s="42">
        <f>F32/F34</f>
        <v>4.6071651739220991</v>
      </c>
      <c r="H32" s="43">
        <f>D32/F32-1</f>
        <v>0.17157195171571948</v>
      </c>
      <c r="I32" s="54"/>
      <c r="J32" s="41">
        <f>SUM(J12:J31)</f>
        <v>31173</v>
      </c>
      <c r="K32" s="42">
        <f>D32/J32-1</f>
        <v>-0.16870368588201323</v>
      </c>
      <c r="L32" s="41"/>
      <c r="O32" s="111" t="s">
        <v>41</v>
      </c>
      <c r="P32" s="112"/>
      <c r="Q32" s="41">
        <f>SUM(Q12:Q31)</f>
        <v>229719</v>
      </c>
      <c r="R32" s="42">
        <f>Q32/Q34</f>
        <v>0.89493122027044403</v>
      </c>
      <c r="S32" s="41">
        <f>SUM(S12:S31)</f>
        <v>225345</v>
      </c>
      <c r="T32" s="42">
        <f>S32/S34</f>
        <v>0.91828002559097632</v>
      </c>
      <c r="U32" s="43">
        <f>Q32/S32-1</f>
        <v>1.9410237635625327E-2</v>
      </c>
      <c r="V32" s="54"/>
    </row>
    <row r="33" spans="2:22" ht="14.4" customHeight="1" thickBot="1" x14ac:dyDescent="0.3">
      <c r="B33" s="111" t="s">
        <v>12</v>
      </c>
      <c r="C33" s="112"/>
      <c r="D33" s="41">
        <f>D34-SUM(D12:D31)</f>
        <v>-21096</v>
      </c>
      <c r="E33" s="42">
        <f>D33/D34</f>
        <v>-4.378580323785803</v>
      </c>
      <c r="F33" s="41">
        <f>F34-SUM(F12:F31)</f>
        <v>-17318</v>
      </c>
      <c r="G33" s="42">
        <f>F33/F34</f>
        <v>-3.6071651739220996</v>
      </c>
      <c r="H33" s="43">
        <f>D33/F33-1</f>
        <v>0.21815452130731039</v>
      </c>
      <c r="I33" s="54"/>
      <c r="J33" s="41">
        <f>J34-SUM(J12:J31)</f>
        <v>-25600</v>
      </c>
      <c r="K33" s="42">
        <f>D33/J33-1</f>
        <v>-0.17593749999999997</v>
      </c>
      <c r="L33" s="41"/>
      <c r="O33" s="111" t="s">
        <v>12</v>
      </c>
      <c r="P33" s="112"/>
      <c r="Q33" s="41">
        <f>Q34-SUM(Q12:Q31)</f>
        <v>26970</v>
      </c>
      <c r="R33" s="42">
        <f>Q33/Q34</f>
        <v>0.105068779729556</v>
      </c>
      <c r="S33" s="41">
        <f>S34-SUM(S12:S31)</f>
        <v>20054</v>
      </c>
      <c r="T33" s="42">
        <f>S33/S34</f>
        <v>8.1719974409023677E-2</v>
      </c>
      <c r="U33" s="43">
        <f>Q33/S33-1</f>
        <v>0.34486885409394641</v>
      </c>
      <c r="V33" s="54"/>
    </row>
    <row r="34" spans="2:22" ht="14.4" customHeight="1" thickBot="1" x14ac:dyDescent="0.3">
      <c r="B34" s="113" t="s">
        <v>34</v>
      </c>
      <c r="C34" s="114"/>
      <c r="D34" s="44">
        <v>4818</v>
      </c>
      <c r="E34" s="45">
        <v>1</v>
      </c>
      <c r="F34" s="44">
        <v>4801</v>
      </c>
      <c r="G34" s="45">
        <v>1</v>
      </c>
      <c r="H34" s="46">
        <v>3.5409289731305194E-3</v>
      </c>
      <c r="I34" s="56"/>
      <c r="J34" s="44">
        <v>5573</v>
      </c>
      <c r="K34" s="46">
        <v>-0.1354746097254621</v>
      </c>
      <c r="L34" s="44"/>
      <c r="M34" s="47"/>
      <c r="N34" s="47"/>
      <c r="O34" s="113" t="s">
        <v>34</v>
      </c>
      <c r="P34" s="114"/>
      <c r="Q34" s="44">
        <v>256689</v>
      </c>
      <c r="R34" s="45">
        <v>1</v>
      </c>
      <c r="S34" s="44">
        <v>245399</v>
      </c>
      <c r="T34" s="45">
        <v>1</v>
      </c>
      <c r="U34" s="46">
        <v>4.6006707443795536E-2</v>
      </c>
      <c r="V34" s="56"/>
    </row>
    <row r="35" spans="2:22" ht="14.4" customHeight="1" x14ac:dyDescent="0.25">
      <c r="B35" s="48" t="s">
        <v>72</v>
      </c>
      <c r="O35" s="48" t="s">
        <v>72</v>
      </c>
    </row>
    <row r="36" spans="2:22" x14ac:dyDescent="0.25">
      <c r="B36" s="49" t="s">
        <v>71</v>
      </c>
      <c r="O36" s="49" t="s">
        <v>71</v>
      </c>
    </row>
    <row r="39" spans="2:22" ht="15" customHeight="1" x14ac:dyDescent="0.25">
      <c r="O39" s="132" t="s">
        <v>125</v>
      </c>
      <c r="P39" s="132"/>
      <c r="Q39" s="132"/>
      <c r="R39" s="132"/>
      <c r="S39" s="132"/>
      <c r="T39" s="132"/>
      <c r="U39" s="132"/>
      <c r="V39" s="132"/>
    </row>
    <row r="40" spans="2:22" ht="15" customHeight="1" x14ac:dyDescent="0.25">
      <c r="B40" s="88" t="s">
        <v>177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47"/>
      <c r="N40" s="50"/>
      <c r="O40" s="132"/>
      <c r="P40" s="132"/>
      <c r="Q40" s="132"/>
      <c r="R40" s="132"/>
      <c r="S40" s="132"/>
      <c r="T40" s="132"/>
      <c r="U40" s="132"/>
      <c r="V40" s="132"/>
    </row>
    <row r="41" spans="2:22" x14ac:dyDescent="0.25">
      <c r="B41" s="119" t="s">
        <v>178</v>
      </c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47"/>
      <c r="N41" s="50"/>
      <c r="O41" s="119" t="s">
        <v>135</v>
      </c>
      <c r="P41" s="119"/>
      <c r="Q41" s="119"/>
      <c r="R41" s="119"/>
      <c r="S41" s="119"/>
      <c r="T41" s="119"/>
      <c r="U41" s="119"/>
      <c r="V41" s="119"/>
    </row>
    <row r="42" spans="2:22" ht="15" customHeight="1" thickBot="1" x14ac:dyDescent="0.3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2" ht="15" customHeight="1" x14ac:dyDescent="0.25">
      <c r="B43" s="115" t="s">
        <v>0</v>
      </c>
      <c r="C43" s="92" t="s">
        <v>40</v>
      </c>
      <c r="D43" s="89" t="s">
        <v>152</v>
      </c>
      <c r="E43" s="90"/>
      <c r="F43" s="90"/>
      <c r="G43" s="90"/>
      <c r="H43" s="90"/>
      <c r="I43" s="91"/>
      <c r="J43" s="89" t="s">
        <v>145</v>
      </c>
      <c r="K43" s="90"/>
      <c r="L43" s="91"/>
      <c r="M43" s="47"/>
      <c r="N43" s="47"/>
      <c r="O43" s="115" t="s">
        <v>0</v>
      </c>
      <c r="P43" s="92" t="s">
        <v>40</v>
      </c>
      <c r="Q43" s="89" t="s">
        <v>159</v>
      </c>
      <c r="R43" s="90"/>
      <c r="S43" s="90"/>
      <c r="T43" s="90"/>
      <c r="U43" s="90"/>
      <c r="V43" s="91"/>
    </row>
    <row r="44" spans="2:22" ht="15" customHeight="1" thickBot="1" x14ac:dyDescent="0.3">
      <c r="B44" s="116"/>
      <c r="C44" s="93"/>
      <c r="D44" s="94" t="s">
        <v>153</v>
      </c>
      <c r="E44" s="95"/>
      <c r="F44" s="95"/>
      <c r="G44" s="95"/>
      <c r="H44" s="95"/>
      <c r="I44" s="96"/>
      <c r="J44" s="94" t="s">
        <v>146</v>
      </c>
      <c r="K44" s="95"/>
      <c r="L44" s="96"/>
      <c r="M44" s="47"/>
      <c r="N44" s="47"/>
      <c r="O44" s="116"/>
      <c r="P44" s="93"/>
      <c r="Q44" s="94" t="s">
        <v>160</v>
      </c>
      <c r="R44" s="95"/>
      <c r="S44" s="95"/>
      <c r="T44" s="95"/>
      <c r="U44" s="95"/>
      <c r="V44" s="96"/>
    </row>
    <row r="45" spans="2:22" ht="15" customHeight="1" x14ac:dyDescent="0.25">
      <c r="B45" s="116"/>
      <c r="C45" s="93"/>
      <c r="D45" s="101">
        <v>2025</v>
      </c>
      <c r="E45" s="102"/>
      <c r="F45" s="101">
        <v>2024</v>
      </c>
      <c r="G45" s="102"/>
      <c r="H45" s="97" t="s">
        <v>5</v>
      </c>
      <c r="I45" s="97" t="s">
        <v>43</v>
      </c>
      <c r="J45" s="97">
        <v>2025</v>
      </c>
      <c r="K45" s="97" t="s">
        <v>154</v>
      </c>
      <c r="L45" s="99" t="s">
        <v>157</v>
      </c>
      <c r="M45" s="47"/>
      <c r="N45" s="47"/>
      <c r="O45" s="116"/>
      <c r="P45" s="93"/>
      <c r="Q45" s="101">
        <v>2024</v>
      </c>
      <c r="R45" s="102"/>
      <c r="S45" s="101">
        <v>2023</v>
      </c>
      <c r="T45" s="102"/>
      <c r="U45" s="97" t="s">
        <v>5</v>
      </c>
      <c r="V45" s="99" t="s">
        <v>65</v>
      </c>
    </row>
    <row r="46" spans="2:22" ht="15" customHeight="1" thickBot="1" x14ac:dyDescent="0.3">
      <c r="B46" s="117" t="s">
        <v>6</v>
      </c>
      <c r="C46" s="105" t="s">
        <v>40</v>
      </c>
      <c r="D46" s="103"/>
      <c r="E46" s="104"/>
      <c r="F46" s="103"/>
      <c r="G46" s="104"/>
      <c r="H46" s="98"/>
      <c r="I46" s="98"/>
      <c r="J46" s="98"/>
      <c r="K46" s="98"/>
      <c r="L46" s="100"/>
      <c r="M46" s="47"/>
      <c r="N46" s="47"/>
      <c r="O46" s="117" t="s">
        <v>6</v>
      </c>
      <c r="P46" s="105" t="s">
        <v>40</v>
      </c>
      <c r="Q46" s="103"/>
      <c r="R46" s="104"/>
      <c r="S46" s="103"/>
      <c r="T46" s="104"/>
      <c r="U46" s="98"/>
      <c r="V46" s="100"/>
    </row>
    <row r="47" spans="2:22" ht="15" customHeight="1" x14ac:dyDescent="0.25">
      <c r="B47" s="117"/>
      <c r="C47" s="105"/>
      <c r="D47" s="25" t="s">
        <v>8</v>
      </c>
      <c r="E47" s="26" t="s">
        <v>2</v>
      </c>
      <c r="F47" s="25" t="s">
        <v>8</v>
      </c>
      <c r="G47" s="26" t="s">
        <v>2</v>
      </c>
      <c r="H47" s="109" t="s">
        <v>9</v>
      </c>
      <c r="I47" s="109" t="s">
        <v>44</v>
      </c>
      <c r="J47" s="109" t="s">
        <v>8</v>
      </c>
      <c r="K47" s="109" t="s">
        <v>156</v>
      </c>
      <c r="L47" s="107" t="s">
        <v>158</v>
      </c>
      <c r="M47" s="47"/>
      <c r="N47" s="47"/>
      <c r="O47" s="117"/>
      <c r="P47" s="105"/>
      <c r="Q47" s="25" t="s">
        <v>8</v>
      </c>
      <c r="R47" s="26" t="s">
        <v>2</v>
      </c>
      <c r="S47" s="25" t="s">
        <v>8</v>
      </c>
      <c r="T47" s="26" t="s">
        <v>2</v>
      </c>
      <c r="U47" s="109" t="s">
        <v>9</v>
      </c>
      <c r="V47" s="107" t="s">
        <v>66</v>
      </c>
    </row>
    <row r="48" spans="2:22" ht="15" customHeight="1" thickBot="1" x14ac:dyDescent="0.3">
      <c r="B48" s="118"/>
      <c r="C48" s="106"/>
      <c r="D48" s="28" t="s">
        <v>10</v>
      </c>
      <c r="E48" s="29" t="s">
        <v>11</v>
      </c>
      <c r="F48" s="28" t="s">
        <v>10</v>
      </c>
      <c r="G48" s="29" t="s">
        <v>11</v>
      </c>
      <c r="H48" s="110"/>
      <c r="I48" s="110"/>
      <c r="J48" s="110" t="s">
        <v>10</v>
      </c>
      <c r="K48" s="110"/>
      <c r="L48" s="108"/>
      <c r="M48" s="47"/>
      <c r="N48" s="47"/>
      <c r="O48" s="118"/>
      <c r="P48" s="106"/>
      <c r="Q48" s="28" t="s">
        <v>10</v>
      </c>
      <c r="R48" s="29" t="s">
        <v>11</v>
      </c>
      <c r="S48" s="28" t="s">
        <v>10</v>
      </c>
      <c r="T48" s="29" t="s">
        <v>11</v>
      </c>
      <c r="U48" s="110"/>
      <c r="V48" s="108"/>
    </row>
    <row r="49" spans="2:22" ht="14.4" thickBot="1" x14ac:dyDescent="0.3">
      <c r="B49" s="31">
        <v>1</v>
      </c>
      <c r="C49" s="32" t="s">
        <v>46</v>
      </c>
      <c r="D49" s="33">
        <v>1778</v>
      </c>
      <c r="E49" s="34">
        <v>6.0053365758097749E-2</v>
      </c>
      <c r="F49" s="33">
        <v>1475</v>
      </c>
      <c r="G49" s="34">
        <v>5.9156172294858429E-2</v>
      </c>
      <c r="H49" s="35">
        <v>0.20542372881355941</v>
      </c>
      <c r="I49" s="52">
        <v>0</v>
      </c>
      <c r="J49" s="33">
        <v>2245</v>
      </c>
      <c r="K49" s="35">
        <v>-0.20801781737193759</v>
      </c>
      <c r="L49" s="52">
        <v>0</v>
      </c>
      <c r="M49" s="47"/>
      <c r="N49" s="47"/>
      <c r="O49" s="31">
        <v>1</v>
      </c>
      <c r="P49" s="32" t="s">
        <v>46</v>
      </c>
      <c r="Q49" s="33">
        <v>14040</v>
      </c>
      <c r="R49" s="34">
        <v>5.4696539392026927E-2</v>
      </c>
      <c r="S49" s="33">
        <v>14692</v>
      </c>
      <c r="T49" s="34">
        <v>5.9869844620393728E-2</v>
      </c>
      <c r="U49" s="35">
        <v>-4.4377892730737778E-2</v>
      </c>
      <c r="V49" s="52">
        <v>0</v>
      </c>
    </row>
    <row r="50" spans="2:22" ht="14.4" thickBot="1" x14ac:dyDescent="0.3">
      <c r="B50" s="36">
        <v>2</v>
      </c>
      <c r="C50" s="37" t="s">
        <v>47</v>
      </c>
      <c r="D50" s="38">
        <v>1673</v>
      </c>
      <c r="E50" s="39">
        <v>5.6506907150336072E-2</v>
      </c>
      <c r="F50" s="38">
        <v>676</v>
      </c>
      <c r="G50" s="39">
        <v>2.7111574556830033E-2</v>
      </c>
      <c r="H50" s="40">
        <v>1.474852071005917</v>
      </c>
      <c r="I50" s="53">
        <v>1</v>
      </c>
      <c r="J50" s="38">
        <v>525</v>
      </c>
      <c r="K50" s="40">
        <v>2.1866666666666665</v>
      </c>
      <c r="L50" s="53">
        <v>9</v>
      </c>
      <c r="M50" s="47"/>
      <c r="N50" s="47"/>
      <c r="O50" s="36">
        <v>2</v>
      </c>
      <c r="P50" s="37" t="s">
        <v>35</v>
      </c>
      <c r="Q50" s="38">
        <v>11113</v>
      </c>
      <c r="R50" s="39">
        <v>4.3293635488860061E-2</v>
      </c>
      <c r="S50" s="38">
        <v>11039</v>
      </c>
      <c r="T50" s="39">
        <v>4.4983883389907865E-2</v>
      </c>
      <c r="U50" s="40">
        <v>6.7035057523325836E-3</v>
      </c>
      <c r="V50" s="53">
        <v>0</v>
      </c>
    </row>
    <row r="51" spans="2:22" ht="14.4" thickBot="1" x14ac:dyDescent="0.3">
      <c r="B51" s="31">
        <v>3</v>
      </c>
      <c r="C51" s="32" t="s">
        <v>35</v>
      </c>
      <c r="D51" s="33">
        <v>1051</v>
      </c>
      <c r="E51" s="34">
        <v>3.5498361873881175E-2</v>
      </c>
      <c r="F51" s="33">
        <v>781</v>
      </c>
      <c r="G51" s="34">
        <v>3.1322691906633511E-2</v>
      </c>
      <c r="H51" s="35">
        <v>0.34571062740076819</v>
      </c>
      <c r="I51" s="52">
        <v>-1</v>
      </c>
      <c r="J51" s="33">
        <v>1820</v>
      </c>
      <c r="K51" s="35">
        <v>-0.42252747252747258</v>
      </c>
      <c r="L51" s="52">
        <v>-1</v>
      </c>
      <c r="M51" s="47"/>
      <c r="N51" s="47"/>
      <c r="O51" s="31">
        <v>3</v>
      </c>
      <c r="P51" s="32" t="s">
        <v>47</v>
      </c>
      <c r="Q51" s="33">
        <v>5557</v>
      </c>
      <c r="R51" s="34">
        <v>2.1648765626887011E-2</v>
      </c>
      <c r="S51" s="33">
        <v>5629</v>
      </c>
      <c r="T51" s="34">
        <v>2.2938153782207753E-2</v>
      </c>
      <c r="U51" s="35">
        <v>-1.2790904245869594E-2</v>
      </c>
      <c r="V51" s="52">
        <v>1</v>
      </c>
    </row>
    <row r="52" spans="2:22" ht="14.4" thickBot="1" x14ac:dyDescent="0.3">
      <c r="B52" s="36">
        <v>4</v>
      </c>
      <c r="C52" s="37" t="s">
        <v>38</v>
      </c>
      <c r="D52" s="38">
        <v>568</v>
      </c>
      <c r="E52" s="39">
        <v>1.9184652278177457E-2</v>
      </c>
      <c r="F52" s="38">
        <v>654</v>
      </c>
      <c r="G52" s="39">
        <v>2.6229245207347398E-2</v>
      </c>
      <c r="H52" s="40">
        <v>-0.13149847094801226</v>
      </c>
      <c r="I52" s="53">
        <v>0</v>
      </c>
      <c r="J52" s="38">
        <v>624</v>
      </c>
      <c r="K52" s="40">
        <v>-8.9743589743589758E-2</v>
      </c>
      <c r="L52" s="53">
        <v>1</v>
      </c>
      <c r="M52" s="47"/>
      <c r="N52" s="47"/>
      <c r="O52" s="36">
        <v>4</v>
      </c>
      <c r="P52" s="37" t="s">
        <v>55</v>
      </c>
      <c r="Q52" s="38">
        <v>5076</v>
      </c>
      <c r="R52" s="39">
        <v>1.9774902703271275E-2</v>
      </c>
      <c r="S52" s="38">
        <v>4720</v>
      </c>
      <c r="T52" s="39">
        <v>1.9233982208566456E-2</v>
      </c>
      <c r="U52" s="40">
        <v>7.5423728813559299E-2</v>
      </c>
      <c r="V52" s="53">
        <v>2</v>
      </c>
    </row>
    <row r="53" spans="2:22" ht="14.4" thickBot="1" x14ac:dyDescent="0.3">
      <c r="B53" s="31">
        <v>5</v>
      </c>
      <c r="C53" s="32" t="s">
        <v>55</v>
      </c>
      <c r="D53" s="33">
        <v>556</v>
      </c>
      <c r="E53" s="34">
        <v>1.8779342723004695E-2</v>
      </c>
      <c r="F53" s="33">
        <v>518</v>
      </c>
      <c r="G53" s="34">
        <v>2.0774845592363842E-2</v>
      </c>
      <c r="H53" s="35">
        <v>7.3359073359073435E-2</v>
      </c>
      <c r="I53" s="52">
        <v>2</v>
      </c>
      <c r="J53" s="33">
        <v>666</v>
      </c>
      <c r="K53" s="35">
        <v>-0.16516516516516522</v>
      </c>
      <c r="L53" s="52">
        <v>-1</v>
      </c>
      <c r="M53" s="47"/>
      <c r="N53" s="47"/>
      <c r="O53" s="31">
        <v>5</v>
      </c>
      <c r="P53" s="32" t="s">
        <v>38</v>
      </c>
      <c r="Q53" s="33">
        <v>5016</v>
      </c>
      <c r="R53" s="34">
        <v>1.9541156808433553E-2</v>
      </c>
      <c r="S53" s="33">
        <v>6005</v>
      </c>
      <c r="T53" s="34">
        <v>2.4470352364924064E-2</v>
      </c>
      <c r="U53" s="35">
        <v>-0.16469608659450463</v>
      </c>
      <c r="V53" s="52">
        <v>-2</v>
      </c>
    </row>
    <row r="54" spans="2:22" ht="14.4" thickBot="1" x14ac:dyDescent="0.3">
      <c r="B54" s="36">
        <v>6</v>
      </c>
      <c r="C54" s="37" t="s">
        <v>94</v>
      </c>
      <c r="D54" s="38">
        <v>519</v>
      </c>
      <c r="E54" s="39">
        <v>1.7529638261222009E-2</v>
      </c>
      <c r="F54" s="38">
        <v>651</v>
      </c>
      <c r="G54" s="39">
        <v>2.6108927568781585E-2</v>
      </c>
      <c r="H54" s="40">
        <v>-0.20276497695852536</v>
      </c>
      <c r="I54" s="53">
        <v>-1</v>
      </c>
      <c r="J54" s="38">
        <v>668</v>
      </c>
      <c r="K54" s="40">
        <v>-0.22305389221556882</v>
      </c>
      <c r="L54" s="53">
        <v>-3</v>
      </c>
      <c r="M54" s="47"/>
      <c r="N54" s="47"/>
      <c r="O54" s="36">
        <v>6</v>
      </c>
      <c r="P54" s="37" t="s">
        <v>96</v>
      </c>
      <c r="Q54" s="38">
        <v>4632</v>
      </c>
      <c r="R54" s="39">
        <v>1.804518308147213E-2</v>
      </c>
      <c r="S54" s="38">
        <v>3406</v>
      </c>
      <c r="T54" s="39">
        <v>1.3879437161520626E-2</v>
      </c>
      <c r="U54" s="40">
        <v>0.35995302407516139</v>
      </c>
      <c r="V54" s="53">
        <v>6</v>
      </c>
    </row>
    <row r="55" spans="2:22" ht="14.4" thickBot="1" x14ac:dyDescent="0.3">
      <c r="B55" s="31">
        <v>7</v>
      </c>
      <c r="C55" s="32" t="s">
        <v>103</v>
      </c>
      <c r="D55" s="33">
        <v>503</v>
      </c>
      <c r="E55" s="34">
        <v>1.6989225520991656E-2</v>
      </c>
      <c r="F55" s="33">
        <v>510</v>
      </c>
      <c r="G55" s="34">
        <v>2.0453998556188336E-2</v>
      </c>
      <c r="H55" s="35">
        <v>-1.3725490196078383E-2</v>
      </c>
      <c r="I55" s="52">
        <v>1</v>
      </c>
      <c r="J55" s="33">
        <v>578</v>
      </c>
      <c r="K55" s="35">
        <v>-0.12975778546712802</v>
      </c>
      <c r="L55" s="52">
        <v>0</v>
      </c>
      <c r="M55" s="47"/>
      <c r="N55" s="47"/>
      <c r="O55" s="31">
        <v>7</v>
      </c>
      <c r="P55" s="32" t="s">
        <v>42</v>
      </c>
      <c r="Q55" s="33">
        <v>4515</v>
      </c>
      <c r="R55" s="34">
        <v>1.7589378586538574E-2</v>
      </c>
      <c r="S55" s="33">
        <v>4291</v>
      </c>
      <c r="T55" s="34">
        <v>1.7485808825626836E-2</v>
      </c>
      <c r="U55" s="35">
        <v>5.220228384991854E-2</v>
      </c>
      <c r="V55" s="52">
        <v>1</v>
      </c>
    </row>
    <row r="56" spans="2:22" ht="14.4" thickBot="1" x14ac:dyDescent="0.3">
      <c r="B56" s="36">
        <v>8</v>
      </c>
      <c r="C56" s="37" t="s">
        <v>111</v>
      </c>
      <c r="D56" s="38">
        <v>490</v>
      </c>
      <c r="E56" s="39">
        <v>1.6550140169554497E-2</v>
      </c>
      <c r="F56" s="38">
        <v>278</v>
      </c>
      <c r="G56" s="39">
        <v>1.1149434507098741E-2</v>
      </c>
      <c r="H56" s="40">
        <v>0.76258992805755388</v>
      </c>
      <c r="I56" s="53">
        <v>15</v>
      </c>
      <c r="J56" s="38">
        <v>294</v>
      </c>
      <c r="K56" s="40">
        <v>0.66666666666666674</v>
      </c>
      <c r="L56" s="53">
        <v>25</v>
      </c>
      <c r="M56" s="47"/>
      <c r="N56" s="47"/>
      <c r="O56" s="36">
        <v>8</v>
      </c>
      <c r="P56" s="37" t="s">
        <v>94</v>
      </c>
      <c r="Q56" s="38">
        <v>4193</v>
      </c>
      <c r="R56" s="39">
        <v>1.6334942284242801E-2</v>
      </c>
      <c r="S56" s="38">
        <v>4565</v>
      </c>
      <c r="T56" s="39">
        <v>1.8602357792819043E-2</v>
      </c>
      <c r="U56" s="40">
        <v>-8.1489594742606752E-2</v>
      </c>
      <c r="V56" s="53">
        <v>-1</v>
      </c>
    </row>
    <row r="57" spans="2:22" ht="14.4" thickBot="1" x14ac:dyDescent="0.3">
      <c r="B57" s="31">
        <v>9</v>
      </c>
      <c r="C57" s="32" t="s">
        <v>61</v>
      </c>
      <c r="D57" s="33">
        <v>402</v>
      </c>
      <c r="E57" s="34">
        <v>1.3577870098287568E-2</v>
      </c>
      <c r="F57" s="33">
        <v>338</v>
      </c>
      <c r="G57" s="34">
        <v>1.3555787278415016E-2</v>
      </c>
      <c r="H57" s="35">
        <v>0.18934911242603558</v>
      </c>
      <c r="I57" s="52">
        <v>7</v>
      </c>
      <c r="J57" s="33">
        <v>455</v>
      </c>
      <c r="K57" s="35">
        <v>-0.11648351648351651</v>
      </c>
      <c r="L57" s="52">
        <v>5</v>
      </c>
      <c r="M57" s="47"/>
      <c r="N57" s="47"/>
      <c r="O57" s="31">
        <v>9</v>
      </c>
      <c r="P57" s="32" t="s">
        <v>39</v>
      </c>
      <c r="Q57" s="33">
        <v>3915</v>
      </c>
      <c r="R57" s="34">
        <v>1.5251919638161355E-2</v>
      </c>
      <c r="S57" s="33">
        <v>4029</v>
      </c>
      <c r="T57" s="34">
        <v>1.6418159813202174E-2</v>
      </c>
      <c r="U57" s="35">
        <v>-2.8294862248696928E-2</v>
      </c>
      <c r="V57" s="52">
        <v>1</v>
      </c>
    </row>
    <row r="58" spans="2:22" ht="14.4" thickBot="1" x14ac:dyDescent="0.3">
      <c r="B58" s="36">
        <v>10</v>
      </c>
      <c r="C58" s="37" t="s">
        <v>118</v>
      </c>
      <c r="D58" s="38">
        <v>397</v>
      </c>
      <c r="E58" s="39">
        <v>1.3408991116965582E-2</v>
      </c>
      <c r="F58" s="38">
        <v>250</v>
      </c>
      <c r="G58" s="39">
        <v>1.0026469880484478E-2</v>
      </c>
      <c r="H58" s="40">
        <v>0.58800000000000008</v>
      </c>
      <c r="I58" s="53">
        <v>18</v>
      </c>
      <c r="J58" s="38">
        <v>540</v>
      </c>
      <c r="K58" s="40">
        <v>-0.26481481481481484</v>
      </c>
      <c r="L58" s="53">
        <v>0</v>
      </c>
      <c r="M58" s="47"/>
      <c r="N58" s="47"/>
      <c r="O58" s="36">
        <v>10</v>
      </c>
      <c r="P58" s="37" t="s">
        <v>103</v>
      </c>
      <c r="Q58" s="38">
        <v>3876</v>
      </c>
      <c r="R58" s="39">
        <v>1.5099984806516836E-2</v>
      </c>
      <c r="S58" s="38">
        <v>3580</v>
      </c>
      <c r="T58" s="39">
        <v>1.4588486505649981E-2</v>
      </c>
      <c r="U58" s="40">
        <v>8.268156424581008E-2</v>
      </c>
      <c r="V58" s="53">
        <v>1</v>
      </c>
    </row>
    <row r="59" spans="2:22" ht="14.4" thickBot="1" x14ac:dyDescent="0.3">
      <c r="B59" s="31">
        <v>11</v>
      </c>
      <c r="C59" s="32" t="s">
        <v>63</v>
      </c>
      <c r="D59" s="33">
        <v>383</v>
      </c>
      <c r="E59" s="34">
        <v>1.2936129969264026E-2</v>
      </c>
      <c r="F59" s="33">
        <v>217</v>
      </c>
      <c r="G59" s="34">
        <v>8.7029758562605277E-3</v>
      </c>
      <c r="H59" s="35">
        <v>0.76497695852534564</v>
      </c>
      <c r="I59" s="52">
        <v>20</v>
      </c>
      <c r="J59" s="33">
        <v>506</v>
      </c>
      <c r="K59" s="35">
        <v>-0.24308300395256921</v>
      </c>
      <c r="L59" s="52">
        <v>1</v>
      </c>
      <c r="M59" s="47"/>
      <c r="N59" s="47"/>
      <c r="O59" s="31">
        <v>11</v>
      </c>
      <c r="P59" s="32" t="s">
        <v>61</v>
      </c>
      <c r="Q59" s="33">
        <v>3610</v>
      </c>
      <c r="R59" s="34">
        <v>1.4063711339402936E-2</v>
      </c>
      <c r="S59" s="33">
        <v>5422</v>
      </c>
      <c r="T59" s="34">
        <v>2.2094629562467653E-2</v>
      </c>
      <c r="U59" s="35">
        <v>-0.33419402434526002</v>
      </c>
      <c r="V59" s="52">
        <v>-6</v>
      </c>
    </row>
    <row r="60" spans="2:22" ht="14.4" thickBot="1" x14ac:dyDescent="0.3">
      <c r="B60" s="36">
        <v>12</v>
      </c>
      <c r="C60" s="37" t="s">
        <v>179</v>
      </c>
      <c r="D60" s="38">
        <v>382</v>
      </c>
      <c r="E60" s="39">
        <v>1.2902354172999628E-2</v>
      </c>
      <c r="F60" s="38">
        <v>197</v>
      </c>
      <c r="G60" s="39">
        <v>7.9008582658217693E-3</v>
      </c>
      <c r="H60" s="40">
        <v>0.93908629441624369</v>
      </c>
      <c r="I60" s="53">
        <v>22</v>
      </c>
      <c r="J60" s="38">
        <v>260</v>
      </c>
      <c r="K60" s="40">
        <v>0.46923076923076934</v>
      </c>
      <c r="L60" s="53">
        <v>30</v>
      </c>
      <c r="M60" s="47"/>
      <c r="N60" s="47"/>
      <c r="O60" s="36">
        <v>12</v>
      </c>
      <c r="P60" s="37" t="s">
        <v>108</v>
      </c>
      <c r="Q60" s="38">
        <v>3416</v>
      </c>
      <c r="R60" s="39">
        <v>1.3307932946094302E-2</v>
      </c>
      <c r="S60" s="38">
        <v>2855</v>
      </c>
      <c r="T60" s="39">
        <v>1.1634114238444329E-2</v>
      </c>
      <c r="U60" s="40">
        <v>0.19649737302977233</v>
      </c>
      <c r="V60" s="53">
        <v>5</v>
      </c>
    </row>
    <row r="61" spans="2:22" ht="14.4" thickBot="1" x14ac:dyDescent="0.3">
      <c r="B61" s="31">
        <v>13</v>
      </c>
      <c r="C61" s="32" t="s">
        <v>39</v>
      </c>
      <c r="D61" s="33">
        <v>378</v>
      </c>
      <c r="E61" s="34">
        <v>1.2767250987942041E-2</v>
      </c>
      <c r="F61" s="33">
        <v>462</v>
      </c>
      <c r="G61" s="34">
        <v>1.8528916339135316E-2</v>
      </c>
      <c r="H61" s="35">
        <v>-0.18181818181818177</v>
      </c>
      <c r="I61" s="52">
        <v>-3</v>
      </c>
      <c r="J61" s="33">
        <v>576</v>
      </c>
      <c r="K61" s="35">
        <v>-0.34375</v>
      </c>
      <c r="L61" s="52">
        <v>-5</v>
      </c>
      <c r="M61" s="47"/>
      <c r="N61" s="47"/>
      <c r="O61" s="31">
        <v>13</v>
      </c>
      <c r="P61" s="32" t="s">
        <v>118</v>
      </c>
      <c r="Q61" s="33">
        <v>3404</v>
      </c>
      <c r="R61" s="34">
        <v>1.3261183767126757E-2</v>
      </c>
      <c r="S61" s="33">
        <v>2317</v>
      </c>
      <c r="T61" s="34">
        <v>9.4417662663662041E-3</v>
      </c>
      <c r="U61" s="35">
        <v>0.46914113077255082</v>
      </c>
      <c r="V61" s="52">
        <v>15</v>
      </c>
    </row>
    <row r="62" spans="2:22" ht="14.4" thickBot="1" x14ac:dyDescent="0.3">
      <c r="B62" s="36">
        <v>14</v>
      </c>
      <c r="C62" s="37" t="s">
        <v>164</v>
      </c>
      <c r="D62" s="38">
        <v>373</v>
      </c>
      <c r="E62" s="39">
        <v>1.2598372006620055E-2</v>
      </c>
      <c r="F62" s="38">
        <v>0</v>
      </c>
      <c r="G62" s="39">
        <v>0</v>
      </c>
      <c r="H62" s="40"/>
      <c r="I62" s="53"/>
      <c r="J62" s="38">
        <v>287</v>
      </c>
      <c r="K62" s="40">
        <v>0.29965156794425085</v>
      </c>
      <c r="L62" s="53">
        <v>22</v>
      </c>
      <c r="M62" s="47"/>
      <c r="N62" s="47"/>
      <c r="O62" s="36">
        <v>14</v>
      </c>
      <c r="P62" s="37" t="s">
        <v>36</v>
      </c>
      <c r="Q62" s="38">
        <v>3300</v>
      </c>
      <c r="R62" s="39">
        <v>1.2856024216074706E-2</v>
      </c>
      <c r="S62" s="38">
        <v>2746</v>
      </c>
      <c r="T62" s="39">
        <v>1.1189939649305824E-2</v>
      </c>
      <c r="U62" s="40">
        <v>0.20174799708667157</v>
      </c>
      <c r="V62" s="53">
        <v>5</v>
      </c>
    </row>
    <row r="63" spans="2:22" ht="14.4" thickBot="1" x14ac:dyDescent="0.3">
      <c r="B63" s="31">
        <v>15</v>
      </c>
      <c r="C63" s="32" t="s">
        <v>36</v>
      </c>
      <c r="D63" s="33">
        <v>372</v>
      </c>
      <c r="E63" s="34">
        <v>1.2564596210355659E-2</v>
      </c>
      <c r="F63" s="33">
        <v>305</v>
      </c>
      <c r="G63" s="34">
        <v>1.2232293254191064E-2</v>
      </c>
      <c r="H63" s="35">
        <v>0.21967213114754092</v>
      </c>
      <c r="I63" s="52">
        <v>3</v>
      </c>
      <c r="J63" s="33">
        <v>572</v>
      </c>
      <c r="K63" s="35">
        <v>-0.34965034965034969</v>
      </c>
      <c r="L63" s="52">
        <v>-6</v>
      </c>
      <c r="M63" s="47"/>
      <c r="N63" s="47"/>
      <c r="O63" s="31">
        <v>15</v>
      </c>
      <c r="P63" s="32" t="s">
        <v>111</v>
      </c>
      <c r="Q63" s="33">
        <v>3241</v>
      </c>
      <c r="R63" s="34">
        <v>1.2626174086150944E-2</v>
      </c>
      <c r="S63" s="33">
        <v>2559</v>
      </c>
      <c r="T63" s="34">
        <v>1.0427915354178297E-2</v>
      </c>
      <c r="U63" s="35">
        <v>0.26651035560765934</v>
      </c>
      <c r="V63" s="52">
        <v>7</v>
      </c>
    </row>
    <row r="64" spans="2:22" ht="14.4" thickBot="1" x14ac:dyDescent="0.3">
      <c r="B64" s="36">
        <v>16</v>
      </c>
      <c r="C64" s="37" t="s">
        <v>108</v>
      </c>
      <c r="D64" s="38">
        <v>361</v>
      </c>
      <c r="E64" s="39">
        <v>1.2193062451447292E-2</v>
      </c>
      <c r="F64" s="38">
        <v>294</v>
      </c>
      <c r="G64" s="39">
        <v>1.1791128579449747E-2</v>
      </c>
      <c r="H64" s="40">
        <v>0.22789115646258495</v>
      </c>
      <c r="I64" s="53">
        <v>5</v>
      </c>
      <c r="J64" s="38">
        <v>381</v>
      </c>
      <c r="K64" s="40">
        <v>-5.2493438320210029E-2</v>
      </c>
      <c r="L64" s="53">
        <v>5</v>
      </c>
      <c r="M64" s="47"/>
      <c r="N64" s="47"/>
      <c r="O64" s="36">
        <v>16</v>
      </c>
      <c r="P64" s="37" t="s">
        <v>102</v>
      </c>
      <c r="Q64" s="38">
        <v>2950</v>
      </c>
      <c r="R64" s="39">
        <v>1.1492506496187995E-2</v>
      </c>
      <c r="S64" s="38">
        <v>2946</v>
      </c>
      <c r="T64" s="39">
        <v>1.2004938895431522E-2</v>
      </c>
      <c r="U64" s="40">
        <v>1.3577732518670338E-3</v>
      </c>
      <c r="V64" s="53">
        <v>0</v>
      </c>
    </row>
    <row r="65" spans="2:22" ht="14.4" thickBot="1" x14ac:dyDescent="0.3">
      <c r="B65" s="31">
        <v>17</v>
      </c>
      <c r="C65" s="32" t="s">
        <v>122</v>
      </c>
      <c r="D65" s="33">
        <v>344</v>
      </c>
      <c r="E65" s="34">
        <v>1.1618873914952544E-2</v>
      </c>
      <c r="F65" s="33">
        <v>195</v>
      </c>
      <c r="G65" s="34">
        <v>7.8206465067778945E-3</v>
      </c>
      <c r="H65" s="35">
        <v>0.76410256410256405</v>
      </c>
      <c r="I65" s="52">
        <v>18</v>
      </c>
      <c r="J65" s="33">
        <v>136</v>
      </c>
      <c r="K65" s="35">
        <v>1.5294117647058822</v>
      </c>
      <c r="L65" s="52">
        <v>54</v>
      </c>
      <c r="M65" s="47"/>
      <c r="N65" s="47"/>
      <c r="O65" s="31">
        <v>17</v>
      </c>
      <c r="P65" s="32" t="s">
        <v>140</v>
      </c>
      <c r="Q65" s="33">
        <v>2934</v>
      </c>
      <c r="R65" s="34">
        <v>1.1430174257564601E-2</v>
      </c>
      <c r="S65" s="33">
        <v>2678</v>
      </c>
      <c r="T65" s="34">
        <v>1.0912839905623088E-2</v>
      </c>
      <c r="U65" s="35">
        <v>9.559372666168775E-2</v>
      </c>
      <c r="V65" s="52">
        <v>3</v>
      </c>
    </row>
    <row r="66" spans="2:22" ht="14.4" thickBot="1" x14ac:dyDescent="0.3">
      <c r="B66" s="36">
        <v>18</v>
      </c>
      <c r="C66" s="37" t="s">
        <v>105</v>
      </c>
      <c r="D66" s="38">
        <v>341</v>
      </c>
      <c r="E66" s="39">
        <v>1.1517546526159354E-2</v>
      </c>
      <c r="F66" s="38">
        <v>169</v>
      </c>
      <c r="G66" s="39">
        <v>6.7778936392075082E-3</v>
      </c>
      <c r="H66" s="40">
        <v>1.0177514792899407</v>
      </c>
      <c r="I66" s="53">
        <v>23</v>
      </c>
      <c r="J66" s="38">
        <v>321</v>
      </c>
      <c r="K66" s="40">
        <v>6.230529595015577E-2</v>
      </c>
      <c r="L66" s="53">
        <v>9</v>
      </c>
      <c r="M66" s="47"/>
      <c r="N66" s="47"/>
      <c r="O66" s="36">
        <v>18</v>
      </c>
      <c r="P66" s="37" t="s">
        <v>112</v>
      </c>
      <c r="Q66" s="38">
        <v>2873</v>
      </c>
      <c r="R66" s="39">
        <v>1.1192532597812917E-2</v>
      </c>
      <c r="S66" s="38">
        <v>2509</v>
      </c>
      <c r="T66" s="39">
        <v>1.0224165542646872E-2</v>
      </c>
      <c r="U66" s="40">
        <v>0.14507772020725396</v>
      </c>
      <c r="V66" s="53">
        <v>6</v>
      </c>
    </row>
    <row r="67" spans="2:22" ht="14.4" thickBot="1" x14ac:dyDescent="0.3">
      <c r="B67" s="31">
        <v>19</v>
      </c>
      <c r="C67" s="32" t="s">
        <v>147</v>
      </c>
      <c r="D67" s="33">
        <v>332</v>
      </c>
      <c r="E67" s="34">
        <v>1.1213564359779781E-2</v>
      </c>
      <c r="F67" s="33">
        <v>599</v>
      </c>
      <c r="G67" s="34">
        <v>2.4023421833640812E-2</v>
      </c>
      <c r="H67" s="35">
        <v>-0.44574290484140233</v>
      </c>
      <c r="I67" s="52">
        <v>-13</v>
      </c>
      <c r="J67" s="33">
        <v>387</v>
      </c>
      <c r="K67" s="35">
        <v>-0.1421188630490956</v>
      </c>
      <c r="L67" s="52">
        <v>1</v>
      </c>
      <c r="O67" s="31">
        <v>19</v>
      </c>
      <c r="P67" s="32" t="s">
        <v>105</v>
      </c>
      <c r="Q67" s="33">
        <v>2826</v>
      </c>
      <c r="R67" s="34">
        <v>1.1009431646856702E-2</v>
      </c>
      <c r="S67" s="33">
        <v>2466</v>
      </c>
      <c r="T67" s="34">
        <v>1.0048940704729848E-2</v>
      </c>
      <c r="U67" s="35">
        <v>0.14598540145985406</v>
      </c>
      <c r="V67" s="52">
        <v>7</v>
      </c>
    </row>
    <row r="68" spans="2:22" ht="14.4" thickBot="1" x14ac:dyDescent="0.3">
      <c r="B68" s="36">
        <v>20</v>
      </c>
      <c r="C68" s="37" t="s">
        <v>42</v>
      </c>
      <c r="D68" s="38">
        <v>330</v>
      </c>
      <c r="E68" s="39">
        <v>1.1146012767250989E-2</v>
      </c>
      <c r="F68" s="38">
        <v>491</v>
      </c>
      <c r="G68" s="39">
        <v>1.9691986845271518E-2</v>
      </c>
      <c r="H68" s="40">
        <v>-0.32790224032586557</v>
      </c>
      <c r="I68" s="53">
        <v>-11</v>
      </c>
      <c r="J68" s="38">
        <v>596</v>
      </c>
      <c r="K68" s="40">
        <v>-0.44630872483221473</v>
      </c>
      <c r="L68" s="53">
        <v>-14</v>
      </c>
      <c r="O68" s="36">
        <v>20</v>
      </c>
      <c r="P68" s="37" t="s">
        <v>124</v>
      </c>
      <c r="Q68" s="38">
        <v>2711</v>
      </c>
      <c r="R68" s="39">
        <v>1.0561418681751068E-2</v>
      </c>
      <c r="S68" s="38">
        <v>2143</v>
      </c>
      <c r="T68" s="39">
        <v>8.7327169222368474E-3</v>
      </c>
      <c r="U68" s="40">
        <v>0.2650489967335512</v>
      </c>
      <c r="V68" s="53">
        <v>13</v>
      </c>
    </row>
    <row r="69" spans="2:22" ht="14.4" thickBot="1" x14ac:dyDescent="0.3">
      <c r="B69" s="111" t="s">
        <v>41</v>
      </c>
      <c r="C69" s="112"/>
      <c r="D69" s="41">
        <f>SUM(D49:D68)</f>
        <v>11533</v>
      </c>
      <c r="E69" s="42">
        <f>D69/D71</f>
        <v>0.38953625831728983</v>
      </c>
      <c r="F69" s="41">
        <f>SUM(F49:F68)</f>
        <v>9060</v>
      </c>
      <c r="G69" s="42">
        <f>F69/F71</f>
        <v>0.36335926846875755</v>
      </c>
      <c r="H69" s="43">
        <f>D69/F69-1</f>
        <v>0.27295805739514356</v>
      </c>
      <c r="I69" s="54"/>
      <c r="J69" s="41">
        <f>SUM(J49:J68)</f>
        <v>12437</v>
      </c>
      <c r="K69" s="42">
        <f>D69/J69-1</f>
        <v>-7.2686339149312551E-2</v>
      </c>
      <c r="L69" s="41"/>
      <c r="O69" s="111" t="s">
        <v>41</v>
      </c>
      <c r="P69" s="112"/>
      <c r="Q69" s="41">
        <f>SUM(Q49:Q68)</f>
        <v>93198</v>
      </c>
      <c r="R69" s="42">
        <f>Q69/Q71</f>
        <v>0.36307749845143344</v>
      </c>
      <c r="S69" s="41">
        <f>SUM(S49:S68)</f>
        <v>90597</v>
      </c>
      <c r="T69" s="42">
        <f>S69/S71</f>
        <v>0.36918243350624902</v>
      </c>
      <c r="U69" s="43">
        <f>Q69/S69-1</f>
        <v>2.8709559919202654E-2</v>
      </c>
      <c r="V69" s="54"/>
    </row>
    <row r="70" spans="2:22" ht="14.4" thickBot="1" x14ac:dyDescent="0.3">
      <c r="B70" s="111" t="s">
        <v>12</v>
      </c>
      <c r="C70" s="112"/>
      <c r="D70" s="41">
        <f>D71-SUM(D49:D68)</f>
        <v>18074</v>
      </c>
      <c r="E70" s="42">
        <f>D70/D71</f>
        <v>0.61046374168271011</v>
      </c>
      <c r="F70" s="41">
        <f>F71-SUM(F49:F68)</f>
        <v>15874</v>
      </c>
      <c r="G70" s="42">
        <f>F70/F71</f>
        <v>0.63664073153124245</v>
      </c>
      <c r="H70" s="43">
        <f>D70/F70-1</f>
        <v>0.13859140733274544</v>
      </c>
      <c r="I70" s="54"/>
      <c r="J70" s="41">
        <f>J71-SUM(J49:J68)</f>
        <v>22748</v>
      </c>
      <c r="K70" s="42">
        <f>D70/J70-1</f>
        <v>-0.20546861262528571</v>
      </c>
      <c r="L70" s="76"/>
      <c r="O70" s="111" t="s">
        <v>12</v>
      </c>
      <c r="P70" s="112"/>
      <c r="Q70" s="41">
        <f>Q71-SUM(Q49:Q68)</f>
        <v>163491</v>
      </c>
      <c r="R70" s="42">
        <f>Q70/Q71</f>
        <v>0.63692250154856656</v>
      </c>
      <c r="S70" s="41">
        <f>S71-SUM(S49:S68)</f>
        <v>154802</v>
      </c>
      <c r="T70" s="42">
        <f>S70/S71</f>
        <v>0.63081756649375098</v>
      </c>
      <c r="U70" s="43">
        <f>Q70/S70-1</f>
        <v>5.6129765765300155E-2</v>
      </c>
      <c r="V70" s="54"/>
    </row>
    <row r="71" spans="2:22" ht="14.4" thickBot="1" x14ac:dyDescent="0.3">
      <c r="B71" s="113" t="s">
        <v>34</v>
      </c>
      <c r="C71" s="114"/>
      <c r="D71" s="44">
        <v>29607</v>
      </c>
      <c r="E71" s="45">
        <v>1</v>
      </c>
      <c r="F71" s="44">
        <v>24934</v>
      </c>
      <c r="G71" s="45">
        <v>1</v>
      </c>
      <c r="H71" s="46">
        <v>0.18741477500601578</v>
      </c>
      <c r="I71" s="56"/>
      <c r="J71" s="44">
        <v>35185</v>
      </c>
      <c r="K71" s="46">
        <v>-0.15853346596561035</v>
      </c>
      <c r="L71" s="44"/>
      <c r="M71" s="47"/>
      <c r="O71" s="113" t="s">
        <v>34</v>
      </c>
      <c r="P71" s="114"/>
      <c r="Q71" s="44">
        <v>256689</v>
      </c>
      <c r="R71" s="45">
        <v>1</v>
      </c>
      <c r="S71" s="44">
        <v>245399</v>
      </c>
      <c r="T71" s="45">
        <v>1</v>
      </c>
      <c r="U71" s="46">
        <v>4.6006707443795536E-2</v>
      </c>
      <c r="V71" s="56"/>
    </row>
    <row r="72" spans="2:22" x14ac:dyDescent="0.25">
      <c r="B72" s="48" t="s">
        <v>72</v>
      </c>
      <c r="O72" s="48" t="s">
        <v>72</v>
      </c>
    </row>
    <row r="73" spans="2:22" x14ac:dyDescent="0.25">
      <c r="B73" s="49" t="s">
        <v>71</v>
      </c>
      <c r="O73" s="49" t="s">
        <v>71</v>
      </c>
    </row>
  </sheetData>
  <mergeCells count="84"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  <mergeCell ref="O32:P32"/>
    <mergeCell ref="O33:P33"/>
    <mergeCell ref="O34:P34"/>
    <mergeCell ref="O39:V40"/>
    <mergeCell ref="O41:V41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D12:H31">
    <cfRule type="cellIs" dxfId="49" priority="37" operator="equal">
      <formula>0</formula>
    </cfRule>
  </conditionalFormatting>
  <conditionalFormatting sqref="D49:H68">
    <cfRule type="cellIs" dxfId="48" priority="23" operator="equal">
      <formula>0</formula>
    </cfRule>
  </conditionalFormatting>
  <conditionalFormatting sqref="H12:H33">
    <cfRule type="cellIs" dxfId="47" priority="39" operator="lessThan">
      <formula>0</formula>
    </cfRule>
  </conditionalFormatting>
  <conditionalFormatting sqref="H49:H70">
    <cfRule type="cellIs" dxfId="46" priority="25" operator="lessThan">
      <formula>0</formula>
    </cfRule>
  </conditionalFormatting>
  <conditionalFormatting sqref="I12:I31">
    <cfRule type="cellIs" dxfId="45" priority="42" operator="lessThan">
      <formula>0</formula>
    </cfRule>
    <cfRule type="cellIs" dxfId="44" priority="43" operator="equal">
      <formula>0</formula>
    </cfRule>
    <cfRule type="cellIs" dxfId="43" priority="44" operator="greaterThan">
      <formula>0</formula>
    </cfRule>
  </conditionalFormatting>
  <conditionalFormatting sqref="I49:I68">
    <cfRule type="cellIs" dxfId="42" priority="28" operator="lessThan">
      <formula>0</formula>
    </cfRule>
    <cfRule type="cellIs" dxfId="41" priority="29" operator="equal">
      <formula>0</formula>
    </cfRule>
    <cfRule type="cellIs" dxfId="40" priority="30" operator="greaterThan">
      <formula>0</formula>
    </cfRule>
  </conditionalFormatting>
  <conditionalFormatting sqref="J12:K31">
    <cfRule type="cellIs" dxfId="39" priority="34" operator="equal">
      <formula>0</formula>
    </cfRule>
  </conditionalFormatting>
  <conditionalFormatting sqref="J49:K68">
    <cfRule type="cellIs" dxfId="38" priority="20" operator="equal">
      <formula>0</formula>
    </cfRule>
  </conditionalFormatting>
  <conditionalFormatting sqref="K12:L31">
    <cfRule type="cellIs" dxfId="37" priority="31" operator="lessThan">
      <formula>0</formula>
    </cfRule>
  </conditionalFormatting>
  <conditionalFormatting sqref="K49:L68">
    <cfRule type="cellIs" dxfId="36" priority="17" operator="lessThan">
      <formula>0</formula>
    </cfRule>
  </conditionalFormatting>
  <conditionalFormatting sqref="L12:L31">
    <cfRule type="cellIs" dxfId="35" priority="32" operator="equal">
      <formula>0</formula>
    </cfRule>
    <cfRule type="cellIs" dxfId="34" priority="33" operator="greaterThan">
      <formula>0</formula>
    </cfRule>
  </conditionalFormatting>
  <conditionalFormatting sqref="L49:L68">
    <cfRule type="cellIs" dxfId="33" priority="18" operator="equal">
      <formula>0</formula>
    </cfRule>
    <cfRule type="cellIs" dxfId="32" priority="19" operator="greaterThan">
      <formula>0</formula>
    </cfRule>
  </conditionalFormatting>
  <conditionalFormatting sqref="Q12:U31">
    <cfRule type="cellIs" dxfId="31" priority="9" operator="equal">
      <formula>0</formula>
    </cfRule>
  </conditionalFormatting>
  <conditionalFormatting sqref="Q49:U68">
    <cfRule type="cellIs" dxfId="30" priority="1" operator="equal">
      <formula>0</formula>
    </cfRule>
  </conditionalFormatting>
  <conditionalFormatting sqref="U12:U33">
    <cfRule type="cellIs" dxfId="29" priority="11" operator="lessThan">
      <formula>0</formula>
    </cfRule>
  </conditionalFormatting>
  <conditionalFormatting sqref="U49:U70">
    <cfRule type="cellIs" dxfId="28" priority="3" operator="lessThan">
      <formula>0</formula>
    </cfRule>
  </conditionalFormatting>
  <conditionalFormatting sqref="V12:V31">
    <cfRule type="cellIs" dxfId="27" priority="14" operator="lessThan">
      <formula>0</formula>
    </cfRule>
    <cfRule type="cellIs" dxfId="26" priority="15" operator="equal">
      <formula>0</formula>
    </cfRule>
    <cfRule type="cellIs" dxfId="25" priority="16" operator="greaterThan">
      <formula>0</formula>
    </cfRule>
  </conditionalFormatting>
  <conditionalFormatting sqref="V49:V68">
    <cfRule type="cellIs" dxfId="24" priority="6" operator="lessThan">
      <formula>0</formula>
    </cfRule>
    <cfRule type="cellIs" dxfId="23" priority="7" operator="equal">
      <formula>0</formula>
    </cfRule>
    <cfRule type="cellIs" dxfId="22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6"/>
  <sheetViews>
    <sheetView showGridLines="0" zoomScale="90" zoomScaleNormal="90" workbookViewId="0">
      <selection activeCell="B2" sqref="B2:L2"/>
    </sheetView>
  </sheetViews>
  <sheetFormatPr defaultColWidth="9.109375" defaultRowHeight="13.8" x14ac:dyDescent="0.25"/>
  <cols>
    <col min="1" max="1" width="2" style="5" customWidth="1"/>
    <col min="2" max="2" width="8.109375" style="5" customWidth="1"/>
    <col min="3" max="3" width="19.109375" style="5" customWidth="1"/>
    <col min="4" max="12" width="10.109375" style="5" customWidth="1"/>
    <col min="13" max="14" width="4.44140625" style="5" customWidth="1"/>
    <col min="15" max="15" width="11.5546875" style="5" customWidth="1"/>
    <col min="16" max="16" width="19.109375" style="5" customWidth="1"/>
    <col min="17" max="17" width="10.44140625" style="5" customWidth="1"/>
    <col min="18" max="22" width="10.5546875" style="5" customWidth="1"/>
    <col min="23" max="23" width="11.6640625" style="5" customWidth="1"/>
    <col min="24" max="16384" width="9.109375" style="5"/>
  </cols>
  <sheetData>
    <row r="1" spans="2:22" x14ac:dyDescent="0.25">
      <c r="B1" s="5" t="s">
        <v>3</v>
      </c>
      <c r="D1" s="3"/>
      <c r="O1" s="57"/>
      <c r="V1" s="57">
        <v>45903</v>
      </c>
    </row>
    <row r="2" spans="2:22" ht="14.4" customHeight="1" x14ac:dyDescent="0.3">
      <c r="B2" s="88" t="s">
        <v>180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/>
      <c r="N2" s="50"/>
      <c r="O2" s="88" t="s">
        <v>130</v>
      </c>
      <c r="P2" s="88"/>
      <c r="Q2" s="88"/>
      <c r="R2" s="88"/>
      <c r="S2" s="88"/>
      <c r="T2" s="88"/>
      <c r="U2" s="88"/>
      <c r="V2" s="88"/>
    </row>
    <row r="3" spans="2:22" ht="14.4" customHeight="1" x14ac:dyDescent="0.3">
      <c r="B3" s="119" t="s">
        <v>181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/>
      <c r="N3" s="50"/>
      <c r="O3" s="119" t="s">
        <v>137</v>
      </c>
      <c r="P3" s="119"/>
      <c r="Q3" s="119"/>
      <c r="R3" s="119"/>
      <c r="S3" s="119"/>
      <c r="T3" s="119"/>
      <c r="U3" s="119"/>
      <c r="V3" s="119"/>
    </row>
    <row r="4" spans="2:22" ht="14.4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M4" s="47"/>
      <c r="N4" s="47"/>
      <c r="O4" s="75"/>
      <c r="P4" s="75"/>
      <c r="Q4" s="75"/>
      <c r="R4" s="75"/>
      <c r="S4" s="75"/>
      <c r="T4" s="75"/>
      <c r="U4" s="75"/>
      <c r="V4" s="24" t="s">
        <v>4</v>
      </c>
    </row>
    <row r="5" spans="2:22" ht="14.4" customHeight="1" x14ac:dyDescent="0.3">
      <c r="B5" s="81" t="s">
        <v>0</v>
      </c>
      <c r="C5" s="81" t="s">
        <v>1</v>
      </c>
      <c r="D5" s="89" t="s">
        <v>152</v>
      </c>
      <c r="E5" s="90"/>
      <c r="F5" s="90"/>
      <c r="G5" s="90"/>
      <c r="H5" s="90"/>
      <c r="I5" s="91"/>
      <c r="J5" s="89" t="s">
        <v>145</v>
      </c>
      <c r="K5" s="90"/>
      <c r="L5" s="91"/>
      <c r="M5"/>
      <c r="O5" s="115" t="s">
        <v>0</v>
      </c>
      <c r="P5" s="92" t="s">
        <v>40</v>
      </c>
      <c r="Q5" s="89" t="s">
        <v>159</v>
      </c>
      <c r="R5" s="90"/>
      <c r="S5" s="90"/>
      <c r="T5" s="90"/>
      <c r="U5" s="90"/>
      <c r="V5" s="91"/>
    </row>
    <row r="6" spans="2:22" ht="14.4" customHeight="1" thickBot="1" x14ac:dyDescent="0.35">
      <c r="B6" s="82"/>
      <c r="C6" s="82"/>
      <c r="D6" s="94" t="s">
        <v>153</v>
      </c>
      <c r="E6" s="95"/>
      <c r="F6" s="95"/>
      <c r="G6" s="95"/>
      <c r="H6" s="95"/>
      <c r="I6" s="96"/>
      <c r="J6" s="94" t="s">
        <v>146</v>
      </c>
      <c r="K6" s="95"/>
      <c r="L6" s="96"/>
      <c r="M6"/>
      <c r="O6" s="116"/>
      <c r="P6" s="93"/>
      <c r="Q6" s="94" t="s">
        <v>160</v>
      </c>
      <c r="R6" s="95"/>
      <c r="S6" s="95"/>
      <c r="T6" s="95"/>
      <c r="U6" s="95"/>
      <c r="V6" s="96"/>
    </row>
    <row r="7" spans="2:22" ht="14.4" customHeight="1" x14ac:dyDescent="0.3">
      <c r="B7" s="82"/>
      <c r="C7" s="82"/>
      <c r="D7" s="101">
        <v>2025</v>
      </c>
      <c r="E7" s="102"/>
      <c r="F7" s="101">
        <v>2024</v>
      </c>
      <c r="G7" s="102"/>
      <c r="H7" s="97" t="s">
        <v>5</v>
      </c>
      <c r="I7" s="97" t="s">
        <v>43</v>
      </c>
      <c r="J7" s="97">
        <v>2025</v>
      </c>
      <c r="K7" s="97" t="s">
        <v>154</v>
      </c>
      <c r="L7" s="99" t="s">
        <v>157</v>
      </c>
      <c r="M7"/>
      <c r="O7" s="116"/>
      <c r="P7" s="93"/>
      <c r="Q7" s="101">
        <v>2024</v>
      </c>
      <c r="R7" s="102"/>
      <c r="S7" s="101">
        <v>2023</v>
      </c>
      <c r="T7" s="102"/>
      <c r="U7" s="97" t="s">
        <v>5</v>
      </c>
      <c r="V7" s="99" t="s">
        <v>65</v>
      </c>
    </row>
    <row r="8" spans="2:22" ht="14.4" customHeight="1" thickBot="1" x14ac:dyDescent="0.35">
      <c r="B8" s="83" t="s">
        <v>6</v>
      </c>
      <c r="C8" s="83" t="s">
        <v>7</v>
      </c>
      <c r="D8" s="103"/>
      <c r="E8" s="104"/>
      <c r="F8" s="103"/>
      <c r="G8" s="104"/>
      <c r="H8" s="98"/>
      <c r="I8" s="98"/>
      <c r="J8" s="98"/>
      <c r="K8" s="98"/>
      <c r="L8" s="100"/>
      <c r="M8"/>
      <c r="O8" s="117" t="s">
        <v>6</v>
      </c>
      <c r="P8" s="105" t="s">
        <v>40</v>
      </c>
      <c r="Q8" s="103"/>
      <c r="R8" s="104"/>
      <c r="S8" s="103"/>
      <c r="T8" s="104"/>
      <c r="U8" s="98"/>
      <c r="V8" s="100"/>
    </row>
    <row r="9" spans="2:22" ht="14.4" customHeight="1" x14ac:dyDescent="0.3">
      <c r="B9" s="83"/>
      <c r="C9" s="83"/>
      <c r="D9" s="25" t="s">
        <v>8</v>
      </c>
      <c r="E9" s="26" t="s">
        <v>2</v>
      </c>
      <c r="F9" s="25" t="s">
        <v>8</v>
      </c>
      <c r="G9" s="26" t="s">
        <v>2</v>
      </c>
      <c r="H9" s="109" t="s">
        <v>9</v>
      </c>
      <c r="I9" s="109" t="s">
        <v>44</v>
      </c>
      <c r="J9" s="109" t="s">
        <v>8</v>
      </c>
      <c r="K9" s="109" t="s">
        <v>156</v>
      </c>
      <c r="L9" s="107" t="s">
        <v>158</v>
      </c>
      <c r="M9"/>
      <c r="O9" s="117"/>
      <c r="P9" s="105"/>
      <c r="Q9" s="25" t="s">
        <v>8</v>
      </c>
      <c r="R9" s="26" t="s">
        <v>2</v>
      </c>
      <c r="S9" s="25" t="s">
        <v>8</v>
      </c>
      <c r="T9" s="26" t="s">
        <v>2</v>
      </c>
      <c r="U9" s="109" t="s">
        <v>9</v>
      </c>
      <c r="V9" s="107" t="s">
        <v>66</v>
      </c>
    </row>
    <row r="10" spans="2:22" ht="14.4" customHeight="1" thickBot="1" x14ac:dyDescent="0.35">
      <c r="B10" s="83"/>
      <c r="C10" s="84"/>
      <c r="D10" s="28" t="s">
        <v>10</v>
      </c>
      <c r="E10" s="29" t="s">
        <v>11</v>
      </c>
      <c r="F10" s="28" t="s">
        <v>10</v>
      </c>
      <c r="G10" s="29" t="s">
        <v>11</v>
      </c>
      <c r="H10" s="110"/>
      <c r="I10" s="110"/>
      <c r="J10" s="110" t="s">
        <v>10</v>
      </c>
      <c r="K10" s="110"/>
      <c r="L10" s="108"/>
      <c r="M10"/>
      <c r="O10" s="118"/>
      <c r="P10" s="106"/>
      <c r="Q10" s="28" t="s">
        <v>10</v>
      </c>
      <c r="R10" s="29" t="s">
        <v>11</v>
      </c>
      <c r="S10" s="28" t="s">
        <v>10</v>
      </c>
      <c r="T10" s="29" t="s">
        <v>11</v>
      </c>
      <c r="U10" s="110"/>
      <c r="V10" s="108"/>
    </row>
    <row r="11" spans="2:22" ht="14.4" customHeight="1" thickBot="1" x14ac:dyDescent="0.35">
      <c r="B11" s="36">
        <v>1</v>
      </c>
      <c r="C11" s="37" t="s">
        <v>19</v>
      </c>
      <c r="D11" s="38">
        <v>928</v>
      </c>
      <c r="E11" s="39">
        <v>0.19261104192611042</v>
      </c>
      <c r="F11" s="38">
        <v>512</v>
      </c>
      <c r="G11" s="39">
        <v>0.10664444907310977</v>
      </c>
      <c r="H11" s="40">
        <v>0.8125</v>
      </c>
      <c r="I11" s="53">
        <v>3</v>
      </c>
      <c r="J11" s="38">
        <v>1037</v>
      </c>
      <c r="K11" s="40">
        <v>-0.10511089681774344</v>
      </c>
      <c r="L11" s="53">
        <v>0</v>
      </c>
      <c r="M11"/>
      <c r="O11" s="36">
        <v>1</v>
      </c>
      <c r="P11" s="37" t="s">
        <v>19</v>
      </c>
      <c r="Q11" s="38">
        <v>7522</v>
      </c>
      <c r="R11" s="39">
        <v>0.173082675625302</v>
      </c>
      <c r="S11" s="38">
        <v>4618</v>
      </c>
      <c r="T11" s="39">
        <v>0.10870230445119224</v>
      </c>
      <c r="U11" s="40">
        <v>0.62884365526201824</v>
      </c>
      <c r="V11" s="53">
        <v>3</v>
      </c>
    </row>
    <row r="12" spans="2:22" ht="14.4" customHeight="1" thickBot="1" x14ac:dyDescent="0.35">
      <c r="B12" s="36">
        <v>2</v>
      </c>
      <c r="C12" s="37" t="s">
        <v>24</v>
      </c>
      <c r="D12" s="38">
        <v>743</v>
      </c>
      <c r="E12" s="39">
        <v>0.15421336654213366</v>
      </c>
      <c r="F12" s="38">
        <v>985</v>
      </c>
      <c r="G12" s="39">
        <v>0.20516559050197875</v>
      </c>
      <c r="H12" s="40">
        <v>-0.24568527918781724</v>
      </c>
      <c r="I12" s="53">
        <v>-1</v>
      </c>
      <c r="J12" s="38">
        <v>890</v>
      </c>
      <c r="K12" s="40">
        <v>-0.16516853932584274</v>
      </c>
      <c r="L12" s="53">
        <v>0</v>
      </c>
      <c r="M12"/>
      <c r="O12" s="36">
        <v>2</v>
      </c>
      <c r="P12" s="37" t="s">
        <v>21</v>
      </c>
      <c r="Q12" s="38">
        <v>7042</v>
      </c>
      <c r="R12" s="39">
        <v>0.16203778273775282</v>
      </c>
      <c r="S12" s="38">
        <v>5930</v>
      </c>
      <c r="T12" s="39">
        <v>0.1395852458630511</v>
      </c>
      <c r="U12" s="40">
        <v>0.1875210792580102</v>
      </c>
      <c r="V12" s="53">
        <v>0</v>
      </c>
    </row>
    <row r="13" spans="2:22" ht="14.4" customHeight="1" thickBot="1" x14ac:dyDescent="0.35">
      <c r="B13" s="31">
        <v>3</v>
      </c>
      <c r="C13" s="32" t="s">
        <v>21</v>
      </c>
      <c r="D13" s="33">
        <v>736</v>
      </c>
      <c r="E13" s="34">
        <v>0.15276048152760482</v>
      </c>
      <c r="F13" s="33">
        <v>717</v>
      </c>
      <c r="G13" s="34">
        <v>0.14934388669027285</v>
      </c>
      <c r="H13" s="35">
        <v>2.6499302649930279E-2</v>
      </c>
      <c r="I13" s="52">
        <v>-1</v>
      </c>
      <c r="J13" s="33">
        <v>771</v>
      </c>
      <c r="K13" s="35">
        <v>-4.5395590142671804E-2</v>
      </c>
      <c r="L13" s="52">
        <v>0</v>
      </c>
      <c r="M13"/>
      <c r="O13" s="31">
        <v>3</v>
      </c>
      <c r="P13" s="32" t="s">
        <v>24</v>
      </c>
      <c r="Q13" s="33">
        <v>6539</v>
      </c>
      <c r="R13" s="34">
        <v>0.15046365539934192</v>
      </c>
      <c r="S13" s="33">
        <v>8933</v>
      </c>
      <c r="T13" s="34">
        <v>0.21027234423181038</v>
      </c>
      <c r="U13" s="35">
        <v>-0.26799507444307624</v>
      </c>
      <c r="V13" s="52">
        <v>-2</v>
      </c>
    </row>
    <row r="14" spans="2:22" ht="14.4" customHeight="1" thickBot="1" x14ac:dyDescent="0.35">
      <c r="B14" s="36">
        <v>4</v>
      </c>
      <c r="C14" s="37" t="s">
        <v>18</v>
      </c>
      <c r="D14" s="38">
        <v>617</v>
      </c>
      <c r="E14" s="39">
        <v>0.12806143628061437</v>
      </c>
      <c r="F14" s="38">
        <v>429</v>
      </c>
      <c r="G14" s="39">
        <v>8.9356384086648616E-2</v>
      </c>
      <c r="H14" s="40">
        <v>0.43822843822843827</v>
      </c>
      <c r="I14" s="53">
        <v>2</v>
      </c>
      <c r="J14" s="38">
        <v>629</v>
      </c>
      <c r="K14" s="40">
        <v>-1.9077901430842648E-2</v>
      </c>
      <c r="L14" s="53">
        <v>0</v>
      </c>
      <c r="M14"/>
      <c r="O14" s="36">
        <v>4</v>
      </c>
      <c r="P14" s="37" t="s">
        <v>18</v>
      </c>
      <c r="Q14" s="38">
        <v>4770</v>
      </c>
      <c r="R14" s="39">
        <v>0.10975862307002002</v>
      </c>
      <c r="S14" s="38">
        <v>3948</v>
      </c>
      <c r="T14" s="39">
        <v>9.293129016312407E-2</v>
      </c>
      <c r="U14" s="40">
        <v>0.20820668693009114</v>
      </c>
      <c r="V14" s="53">
        <v>1</v>
      </c>
    </row>
    <row r="15" spans="2:22" ht="14.4" customHeight="1" thickBot="1" x14ac:dyDescent="0.35">
      <c r="B15" s="31">
        <v>5</v>
      </c>
      <c r="C15" s="32" t="s">
        <v>26</v>
      </c>
      <c r="D15" s="33">
        <v>471</v>
      </c>
      <c r="E15" s="34">
        <v>9.7758405977584062E-2</v>
      </c>
      <c r="F15" s="33">
        <v>526</v>
      </c>
      <c r="G15" s="34">
        <v>0.10956050822745261</v>
      </c>
      <c r="H15" s="35">
        <v>-0.1045627376425855</v>
      </c>
      <c r="I15" s="52">
        <v>-2</v>
      </c>
      <c r="J15" s="33">
        <v>580</v>
      </c>
      <c r="K15" s="35">
        <v>-0.18793103448275861</v>
      </c>
      <c r="L15" s="52">
        <v>0</v>
      </c>
      <c r="M15"/>
      <c r="O15" s="31">
        <v>5</v>
      </c>
      <c r="P15" s="32" t="s">
        <v>26</v>
      </c>
      <c r="Q15" s="33">
        <v>4390</v>
      </c>
      <c r="R15" s="34">
        <v>0.10101474953404359</v>
      </c>
      <c r="S15" s="33">
        <v>4622</v>
      </c>
      <c r="T15" s="34">
        <v>0.10879645976037473</v>
      </c>
      <c r="U15" s="35">
        <v>-5.0194720900043288E-2</v>
      </c>
      <c r="V15" s="52">
        <v>-2</v>
      </c>
    </row>
    <row r="16" spans="2:22" ht="14.4" customHeight="1" thickBot="1" x14ac:dyDescent="0.35">
      <c r="B16" s="36">
        <v>6</v>
      </c>
      <c r="C16" s="37" t="s">
        <v>31</v>
      </c>
      <c r="D16" s="38">
        <v>382</v>
      </c>
      <c r="E16" s="39">
        <v>7.9286010792860101E-2</v>
      </c>
      <c r="F16" s="38">
        <v>437</v>
      </c>
      <c r="G16" s="39">
        <v>9.1022703603415953E-2</v>
      </c>
      <c r="H16" s="40">
        <v>-0.12585812356979409</v>
      </c>
      <c r="I16" s="53">
        <v>-1</v>
      </c>
      <c r="J16" s="38">
        <v>466</v>
      </c>
      <c r="K16" s="40">
        <v>-0.18025751072961371</v>
      </c>
      <c r="L16" s="53">
        <v>0</v>
      </c>
      <c r="M16"/>
      <c r="O16" s="36">
        <v>6</v>
      </c>
      <c r="P16" s="37" t="s">
        <v>31</v>
      </c>
      <c r="Q16" s="38">
        <v>3335</v>
      </c>
      <c r="R16" s="39">
        <v>7.6738995374951102E-2</v>
      </c>
      <c r="S16" s="38">
        <v>3808</v>
      </c>
      <c r="T16" s="39">
        <v>8.9635854341736695E-2</v>
      </c>
      <c r="U16" s="40">
        <v>-0.12421218487394958</v>
      </c>
      <c r="V16" s="53">
        <v>0</v>
      </c>
    </row>
    <row r="17" spans="2:22" ht="14.4" customHeight="1" thickBot="1" x14ac:dyDescent="0.35">
      <c r="B17" s="31">
        <v>7</v>
      </c>
      <c r="C17" s="32" t="s">
        <v>45</v>
      </c>
      <c r="D17" s="33">
        <v>222</v>
      </c>
      <c r="E17" s="34">
        <v>4.6077210460772101E-2</v>
      </c>
      <c r="F17" s="33">
        <v>344</v>
      </c>
      <c r="G17" s="34">
        <v>7.1651739220995631E-2</v>
      </c>
      <c r="H17" s="35">
        <v>-0.35465116279069764</v>
      </c>
      <c r="I17" s="52">
        <v>0</v>
      </c>
      <c r="J17" s="33">
        <v>241</v>
      </c>
      <c r="K17" s="35">
        <v>-7.8838174273858974E-2</v>
      </c>
      <c r="L17" s="52">
        <v>0</v>
      </c>
      <c r="M17"/>
      <c r="O17" s="31">
        <v>7</v>
      </c>
      <c r="P17" s="32" t="s">
        <v>45</v>
      </c>
      <c r="Q17" s="33">
        <v>2598</v>
      </c>
      <c r="R17" s="34">
        <v>5.9780482753859963E-2</v>
      </c>
      <c r="S17" s="33">
        <v>3595</v>
      </c>
      <c r="T17" s="34">
        <v>8.4622084127768754E-2</v>
      </c>
      <c r="U17" s="35">
        <v>-0.27732962447844223</v>
      </c>
      <c r="V17" s="52">
        <v>0</v>
      </c>
    </row>
    <row r="18" spans="2:22" ht="14.4" customHeight="1" thickBot="1" x14ac:dyDescent="0.35">
      <c r="B18" s="36">
        <v>8</v>
      </c>
      <c r="C18" s="37" t="s">
        <v>20</v>
      </c>
      <c r="D18" s="38">
        <v>195</v>
      </c>
      <c r="E18" s="39">
        <v>4.0473225404732256E-2</v>
      </c>
      <c r="F18" s="38">
        <v>218</v>
      </c>
      <c r="G18" s="39">
        <v>4.5407206831910019E-2</v>
      </c>
      <c r="H18" s="40">
        <v>-0.10550458715596334</v>
      </c>
      <c r="I18" s="53">
        <v>0</v>
      </c>
      <c r="J18" s="38">
        <v>229</v>
      </c>
      <c r="K18" s="40">
        <v>-0.14847161572052403</v>
      </c>
      <c r="L18" s="53">
        <v>0</v>
      </c>
      <c r="M18"/>
      <c r="O18" s="36">
        <v>8</v>
      </c>
      <c r="P18" s="37" t="s">
        <v>20</v>
      </c>
      <c r="Q18" s="38">
        <v>1990</v>
      </c>
      <c r="R18" s="39">
        <v>4.5790285096297657E-2</v>
      </c>
      <c r="S18" s="38">
        <v>1829</v>
      </c>
      <c r="T18" s="39">
        <v>4.3052515123696539E-2</v>
      </c>
      <c r="U18" s="40">
        <v>8.8026243849097963E-2</v>
      </c>
      <c r="V18" s="53">
        <v>0</v>
      </c>
    </row>
    <row r="19" spans="2:22" ht="14.4" customHeight="1" thickBot="1" x14ac:dyDescent="0.35">
      <c r="B19" s="31">
        <v>9</v>
      </c>
      <c r="C19" s="32" t="s">
        <v>27</v>
      </c>
      <c r="D19" s="33">
        <v>133</v>
      </c>
      <c r="E19" s="34">
        <v>2.7604815276048154E-2</v>
      </c>
      <c r="F19" s="33">
        <v>154</v>
      </c>
      <c r="G19" s="34">
        <v>3.2076650697771297E-2</v>
      </c>
      <c r="H19" s="35">
        <v>-0.13636363636363635</v>
      </c>
      <c r="I19" s="52">
        <v>1</v>
      </c>
      <c r="J19" s="33">
        <v>147</v>
      </c>
      <c r="K19" s="35">
        <v>-9.5238095238095233E-2</v>
      </c>
      <c r="L19" s="52">
        <v>0</v>
      </c>
      <c r="M19"/>
      <c r="O19" s="31">
        <v>9</v>
      </c>
      <c r="P19" s="32" t="s">
        <v>27</v>
      </c>
      <c r="Q19" s="33">
        <v>1306</v>
      </c>
      <c r="R19" s="34">
        <v>3.0051312731540072E-2</v>
      </c>
      <c r="S19" s="33">
        <v>1224</v>
      </c>
      <c r="T19" s="34">
        <v>2.8811524609843937E-2</v>
      </c>
      <c r="U19" s="35">
        <v>6.6993464052287566E-2</v>
      </c>
      <c r="V19" s="52">
        <v>0</v>
      </c>
    </row>
    <row r="20" spans="2:22" ht="14.4" customHeight="1" thickBot="1" x14ac:dyDescent="0.35">
      <c r="B20" s="36">
        <v>10</v>
      </c>
      <c r="C20" s="37" t="s">
        <v>28</v>
      </c>
      <c r="D20" s="38">
        <v>132</v>
      </c>
      <c r="E20" s="39">
        <v>2.7397260273972601E-2</v>
      </c>
      <c r="F20" s="38">
        <v>183</v>
      </c>
      <c r="G20" s="39">
        <v>3.8117058946052905E-2</v>
      </c>
      <c r="H20" s="40">
        <v>-0.27868852459016391</v>
      </c>
      <c r="I20" s="53">
        <v>-1</v>
      </c>
      <c r="J20" s="38">
        <v>134</v>
      </c>
      <c r="K20" s="40">
        <v>-1.4925373134328401E-2</v>
      </c>
      <c r="L20" s="53">
        <v>0</v>
      </c>
      <c r="M20"/>
      <c r="O20" s="36">
        <v>10</v>
      </c>
      <c r="P20" s="37" t="s">
        <v>28</v>
      </c>
      <c r="Q20" s="38">
        <v>1156</v>
      </c>
      <c r="R20" s="39">
        <v>2.6599783704180952E-2</v>
      </c>
      <c r="S20" s="38">
        <v>1041</v>
      </c>
      <c r="T20" s="39">
        <v>2.4503919214744721E-2</v>
      </c>
      <c r="U20" s="40">
        <v>0.11047070124879932</v>
      </c>
      <c r="V20" s="53">
        <v>0</v>
      </c>
    </row>
    <row r="21" spans="2:22" ht="14.4" customHeight="1" thickBot="1" x14ac:dyDescent="0.35">
      <c r="B21" s="31">
        <v>11</v>
      </c>
      <c r="C21" s="32" t="s">
        <v>56</v>
      </c>
      <c r="D21" s="33">
        <v>41</v>
      </c>
      <c r="E21" s="34">
        <v>8.5097550850975513E-3</v>
      </c>
      <c r="F21" s="33">
        <v>73</v>
      </c>
      <c r="G21" s="34">
        <v>1.5205165590501979E-2</v>
      </c>
      <c r="H21" s="35">
        <v>-0.43835616438356162</v>
      </c>
      <c r="I21" s="52">
        <v>0</v>
      </c>
      <c r="J21" s="33">
        <v>121</v>
      </c>
      <c r="K21" s="35">
        <v>-0.66115702479338845</v>
      </c>
      <c r="L21" s="52">
        <v>0</v>
      </c>
      <c r="M21"/>
      <c r="O21" s="31">
        <v>11</v>
      </c>
      <c r="P21" s="32" t="s">
        <v>56</v>
      </c>
      <c r="Q21" s="33">
        <v>712</v>
      </c>
      <c r="R21" s="34">
        <v>1.6383257783197956E-2</v>
      </c>
      <c r="S21" s="33">
        <v>538</v>
      </c>
      <c r="T21" s="34">
        <v>1.2663889085045782E-2</v>
      </c>
      <c r="U21" s="35">
        <v>0.32342007434944242</v>
      </c>
      <c r="V21" s="52">
        <v>1</v>
      </c>
    </row>
    <row r="22" spans="2:22" ht="14.4" customHeight="1" thickBot="1" x14ac:dyDescent="0.35">
      <c r="B22" s="36">
        <v>12</v>
      </c>
      <c r="C22" s="37" t="s">
        <v>95</v>
      </c>
      <c r="D22" s="38">
        <v>40</v>
      </c>
      <c r="E22" s="39">
        <v>8.3022000830220016E-3</v>
      </c>
      <c r="F22" s="38">
        <v>40</v>
      </c>
      <c r="G22" s="39">
        <v>8.3315975838367008E-3</v>
      </c>
      <c r="H22" s="40">
        <v>0</v>
      </c>
      <c r="I22" s="53">
        <v>0</v>
      </c>
      <c r="J22" s="38">
        <v>47</v>
      </c>
      <c r="K22" s="40">
        <v>-0.14893617021276595</v>
      </c>
      <c r="L22" s="53">
        <v>0</v>
      </c>
      <c r="M22"/>
      <c r="O22" s="36">
        <v>12</v>
      </c>
      <c r="P22" s="37" t="s">
        <v>95</v>
      </c>
      <c r="Q22" s="38">
        <v>284</v>
      </c>
      <c r="R22" s="39">
        <v>6.5348949584666007E-3</v>
      </c>
      <c r="S22" s="38">
        <v>386</v>
      </c>
      <c r="T22" s="39">
        <v>9.0859873361109154E-3</v>
      </c>
      <c r="U22" s="40">
        <v>-0.26424870466321249</v>
      </c>
      <c r="V22" s="53">
        <v>1</v>
      </c>
    </row>
    <row r="23" spans="2:22" ht="14.4" customHeight="1" thickBot="1" x14ac:dyDescent="0.35">
      <c r="B23" s="31">
        <v>13</v>
      </c>
      <c r="C23" s="32" t="s">
        <v>142</v>
      </c>
      <c r="D23" s="33">
        <v>30</v>
      </c>
      <c r="E23" s="34">
        <v>6.2266500622665004E-3</v>
      </c>
      <c r="F23" s="33">
        <v>6</v>
      </c>
      <c r="G23" s="34">
        <v>1.2497396375755051E-3</v>
      </c>
      <c r="H23" s="35">
        <v>4</v>
      </c>
      <c r="I23" s="52">
        <v>7</v>
      </c>
      <c r="J23" s="33">
        <v>30</v>
      </c>
      <c r="K23" s="35">
        <v>0</v>
      </c>
      <c r="L23" s="52">
        <v>0</v>
      </c>
      <c r="M23"/>
      <c r="O23" s="31">
        <v>13</v>
      </c>
      <c r="P23" s="32" t="s">
        <v>17</v>
      </c>
      <c r="Q23" s="33">
        <v>176</v>
      </c>
      <c r="R23" s="34">
        <v>4.0497940587680345E-3</v>
      </c>
      <c r="S23" s="33">
        <v>244</v>
      </c>
      <c r="T23" s="34">
        <v>5.7434738601322881E-3</v>
      </c>
      <c r="U23" s="35">
        <v>-0.27868852459016391</v>
      </c>
      <c r="V23" s="52">
        <v>1</v>
      </c>
    </row>
    <row r="24" spans="2:22" ht="14.4" customHeight="1" thickBot="1" x14ac:dyDescent="0.35">
      <c r="B24" s="36">
        <v>14</v>
      </c>
      <c r="C24" s="37" t="s">
        <v>25</v>
      </c>
      <c r="D24" s="38">
        <v>14</v>
      </c>
      <c r="E24" s="39">
        <v>2.9057700290577005E-3</v>
      </c>
      <c r="F24" s="38">
        <v>6</v>
      </c>
      <c r="G24" s="39">
        <v>1.2497396375755051E-3</v>
      </c>
      <c r="H24" s="40">
        <v>1.3333333333333335</v>
      </c>
      <c r="I24" s="53">
        <v>6</v>
      </c>
      <c r="J24" s="38">
        <v>23</v>
      </c>
      <c r="K24" s="40">
        <v>-0.39130434782608692</v>
      </c>
      <c r="L24" s="53">
        <v>1</v>
      </c>
      <c r="M24"/>
      <c r="O24" s="36">
        <v>14</v>
      </c>
      <c r="P24" s="37" t="s">
        <v>142</v>
      </c>
      <c r="Q24" s="38">
        <v>170</v>
      </c>
      <c r="R24" s="39">
        <v>3.9117328976736691E-3</v>
      </c>
      <c r="S24" s="38">
        <v>43</v>
      </c>
      <c r="T24" s="39">
        <v>1.0121695737118376E-3</v>
      </c>
      <c r="U24" s="40">
        <v>2.9534883720930232</v>
      </c>
      <c r="V24" s="53">
        <v>8</v>
      </c>
    </row>
    <row r="25" spans="2:22" ht="14.4" customHeight="1" thickBot="1" x14ac:dyDescent="0.35">
      <c r="B25" s="31"/>
      <c r="C25" s="32" t="s">
        <v>117</v>
      </c>
      <c r="D25" s="33">
        <v>14</v>
      </c>
      <c r="E25" s="34">
        <v>2.9057700290577005E-3</v>
      </c>
      <c r="F25" s="33">
        <v>5</v>
      </c>
      <c r="G25" s="34">
        <v>1.0414496979795876E-3</v>
      </c>
      <c r="H25" s="35">
        <v>1.7999999999999998</v>
      </c>
      <c r="I25" s="52">
        <v>9</v>
      </c>
      <c r="J25" s="33">
        <v>20</v>
      </c>
      <c r="K25" s="35">
        <v>-0.30000000000000004</v>
      </c>
      <c r="L25" s="52">
        <v>4</v>
      </c>
      <c r="M25"/>
      <c r="O25" s="31">
        <v>15</v>
      </c>
      <c r="P25" s="32" t="s">
        <v>117</v>
      </c>
      <c r="Q25" s="33">
        <v>160</v>
      </c>
      <c r="R25" s="34">
        <v>3.6816309625163947E-3</v>
      </c>
      <c r="S25" s="33">
        <v>118</v>
      </c>
      <c r="T25" s="34">
        <v>2.7775816208836478E-3</v>
      </c>
      <c r="U25" s="35">
        <v>0.35593220338983045</v>
      </c>
      <c r="V25" s="52">
        <v>0</v>
      </c>
    </row>
    <row r="26" spans="2:22" ht="15" thickBot="1" x14ac:dyDescent="0.35">
      <c r="B26" s="111" t="s">
        <v>41</v>
      </c>
      <c r="C26" s="112"/>
      <c r="D26" s="41">
        <f>SUM(D12:D25)</f>
        <v>3770</v>
      </c>
      <c r="E26" s="42">
        <f>D26/D28</f>
        <v>0.78248235782482356</v>
      </c>
      <c r="F26" s="41">
        <f>SUM(F12:F25)</f>
        <v>4123</v>
      </c>
      <c r="G26" s="42">
        <f>F26/F28</f>
        <v>0.85877942095396798</v>
      </c>
      <c r="H26" s="43">
        <f>D26/F26-1</f>
        <v>-8.5617268978898875E-2</v>
      </c>
      <c r="I26" s="54"/>
      <c r="J26" s="41">
        <f>SUM(J12:J25)</f>
        <v>4328</v>
      </c>
      <c r="K26" s="42">
        <f>E26/J26-1</f>
        <v>-0.99981920463081686</v>
      </c>
      <c r="L26" s="41"/>
      <c r="M26"/>
      <c r="O26" s="111" t="s">
        <v>41</v>
      </c>
      <c r="P26" s="112"/>
      <c r="Q26" s="41">
        <f>SUM(Q12:Q25)</f>
        <v>34628</v>
      </c>
      <c r="R26" s="42">
        <f>Q26/Q28</f>
        <v>0.79679698106261077</v>
      </c>
      <c r="S26" s="41">
        <f>SUM(S12:S25)</f>
        <v>36259</v>
      </c>
      <c r="T26" s="42">
        <f>S26/S28</f>
        <v>0.85349433891203541</v>
      </c>
      <c r="U26" s="43">
        <f>Q26/S26-1</f>
        <v>-4.4981935519457283E-2</v>
      </c>
      <c r="V26" s="54"/>
    </row>
    <row r="27" spans="2:22" ht="15" thickBot="1" x14ac:dyDescent="0.35">
      <c r="B27" s="111" t="s">
        <v>12</v>
      </c>
      <c r="C27" s="112"/>
      <c r="D27" s="41">
        <f>D28-SUM(D12:D25)</f>
        <v>1048</v>
      </c>
      <c r="E27" s="42">
        <f>D27/D28</f>
        <v>0.21751764217517641</v>
      </c>
      <c r="F27" s="41">
        <f>F28-SUM(F12:F25)</f>
        <v>678</v>
      </c>
      <c r="G27" s="42">
        <f>F27/F28</f>
        <v>0.14122057904603208</v>
      </c>
      <c r="H27" s="43">
        <f>D27/F27-1</f>
        <v>0.54572271386430682</v>
      </c>
      <c r="I27" s="54"/>
      <c r="J27" s="41">
        <f>J28-SUM(J12:J25)</f>
        <v>1245</v>
      </c>
      <c r="K27" s="42">
        <f>E27/J27-1</f>
        <v>-0.99982528703439744</v>
      </c>
      <c r="L27" s="41"/>
      <c r="M27"/>
      <c r="O27" s="111" t="s">
        <v>12</v>
      </c>
      <c r="P27" s="112"/>
      <c r="Q27" s="41">
        <f>Q28-SUM(Q12:Q25)</f>
        <v>8831</v>
      </c>
      <c r="R27" s="42">
        <f>Q27/Q28</f>
        <v>0.20320301893738926</v>
      </c>
      <c r="S27" s="41">
        <f>S28-SUM(S12:S25)</f>
        <v>6224</v>
      </c>
      <c r="T27" s="42">
        <f>S27/S28</f>
        <v>0.14650566108796459</v>
      </c>
      <c r="U27" s="43">
        <f>Q27/S27-1</f>
        <v>0.41886246786632397</v>
      </c>
      <c r="V27" s="55"/>
    </row>
    <row r="28" spans="2:22" ht="15" thickBot="1" x14ac:dyDescent="0.35">
      <c r="B28" s="113" t="s">
        <v>34</v>
      </c>
      <c r="C28" s="114"/>
      <c r="D28" s="44">
        <v>4818</v>
      </c>
      <c r="E28" s="45">
        <v>1</v>
      </c>
      <c r="F28" s="44">
        <v>4801</v>
      </c>
      <c r="G28" s="45">
        <v>1</v>
      </c>
      <c r="H28" s="46">
        <v>3.5409289731305194E-3</v>
      </c>
      <c r="I28" s="56"/>
      <c r="J28" s="44">
        <v>5573</v>
      </c>
      <c r="K28" s="46">
        <v>-0.1354746097254621</v>
      </c>
      <c r="L28" s="44"/>
      <c r="M28"/>
      <c r="N28" s="47"/>
      <c r="O28" s="113" t="s">
        <v>34</v>
      </c>
      <c r="P28" s="114"/>
      <c r="Q28" s="44">
        <v>43459</v>
      </c>
      <c r="R28" s="45">
        <v>1</v>
      </c>
      <c r="S28" s="44">
        <v>42483</v>
      </c>
      <c r="T28" s="45">
        <v>1</v>
      </c>
      <c r="U28" s="46">
        <v>2.2973895440529191E-2</v>
      </c>
      <c r="V28" s="56"/>
    </row>
    <row r="29" spans="2:22" ht="15" thickBot="1" x14ac:dyDescent="0.35">
      <c r="B29" s="48" t="s">
        <v>72</v>
      </c>
      <c r="M29"/>
      <c r="O29" s="48" t="s">
        <v>72</v>
      </c>
    </row>
    <row r="30" spans="2:22" ht="14.4" x14ac:dyDescent="0.3">
      <c r="B30" s="49" t="s">
        <v>71</v>
      </c>
      <c r="M30"/>
      <c r="O30" s="49" t="s">
        <v>71</v>
      </c>
    </row>
    <row r="31" spans="2:22" x14ac:dyDescent="0.25">
      <c r="B31" s="77"/>
    </row>
    <row r="32" spans="2:22" x14ac:dyDescent="0.25">
      <c r="B32" s="78"/>
    </row>
    <row r="33" spans="2:22" ht="15" customHeight="1" x14ac:dyDescent="0.25">
      <c r="B33" s="88" t="s">
        <v>182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50"/>
      <c r="O33" s="88" t="s">
        <v>129</v>
      </c>
      <c r="P33" s="88"/>
      <c r="Q33" s="88"/>
      <c r="R33" s="88"/>
      <c r="S33" s="88"/>
      <c r="T33" s="88"/>
      <c r="U33" s="88"/>
      <c r="V33" s="88"/>
    </row>
    <row r="34" spans="2:22" ht="15" customHeight="1" x14ac:dyDescent="0.25">
      <c r="B34" s="119" t="s">
        <v>183</v>
      </c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50"/>
      <c r="O34" s="119" t="s">
        <v>138</v>
      </c>
      <c r="P34" s="119"/>
      <c r="Q34" s="119"/>
      <c r="R34" s="119"/>
      <c r="S34" s="119"/>
      <c r="T34" s="119"/>
      <c r="U34" s="119"/>
      <c r="V34" s="119"/>
    </row>
    <row r="35" spans="2:22" ht="15" customHeight="1" thickBot="1" x14ac:dyDescent="0.3">
      <c r="B35" s="51"/>
      <c r="C35" s="51"/>
      <c r="D35" s="51"/>
      <c r="E35" s="51"/>
      <c r="F35" s="51"/>
      <c r="G35" s="51"/>
      <c r="H35" s="51"/>
      <c r="I35" s="51"/>
      <c r="J35" s="51"/>
      <c r="K35" s="47"/>
      <c r="L35" s="24" t="s">
        <v>4</v>
      </c>
      <c r="O35" s="51"/>
      <c r="P35" s="51"/>
      <c r="Q35" s="51"/>
      <c r="R35" s="51"/>
      <c r="S35" s="51"/>
      <c r="T35" s="51"/>
      <c r="U35" s="51"/>
      <c r="V35" s="24" t="s">
        <v>4</v>
      </c>
    </row>
    <row r="36" spans="2:22" x14ac:dyDescent="0.25">
      <c r="B36" s="115" t="s">
        <v>0</v>
      </c>
      <c r="C36" s="92" t="s">
        <v>40</v>
      </c>
      <c r="D36" s="89" t="s">
        <v>152</v>
      </c>
      <c r="E36" s="90"/>
      <c r="F36" s="90"/>
      <c r="G36" s="90"/>
      <c r="H36" s="90"/>
      <c r="I36" s="91"/>
      <c r="J36" s="89" t="s">
        <v>145</v>
      </c>
      <c r="K36" s="90"/>
      <c r="L36" s="91"/>
      <c r="O36" s="115" t="s">
        <v>0</v>
      </c>
      <c r="P36" s="92" t="s">
        <v>40</v>
      </c>
      <c r="Q36" s="89" t="s">
        <v>159</v>
      </c>
      <c r="R36" s="90"/>
      <c r="S36" s="90"/>
      <c r="T36" s="90"/>
      <c r="U36" s="90"/>
      <c r="V36" s="91"/>
    </row>
    <row r="37" spans="2:22" ht="15" customHeight="1" thickBot="1" x14ac:dyDescent="0.3">
      <c r="B37" s="116"/>
      <c r="C37" s="93"/>
      <c r="D37" s="94" t="s">
        <v>153</v>
      </c>
      <c r="E37" s="95"/>
      <c r="F37" s="95"/>
      <c r="G37" s="95"/>
      <c r="H37" s="95"/>
      <c r="I37" s="96"/>
      <c r="J37" s="94" t="s">
        <v>146</v>
      </c>
      <c r="K37" s="95"/>
      <c r="L37" s="96"/>
      <c r="O37" s="116"/>
      <c r="P37" s="93"/>
      <c r="Q37" s="94" t="s">
        <v>160</v>
      </c>
      <c r="R37" s="95"/>
      <c r="S37" s="95"/>
      <c r="T37" s="95"/>
      <c r="U37" s="95"/>
      <c r="V37" s="96"/>
    </row>
    <row r="38" spans="2:22" ht="15" customHeight="1" x14ac:dyDescent="0.25">
      <c r="B38" s="116"/>
      <c r="C38" s="93"/>
      <c r="D38" s="101">
        <v>2025</v>
      </c>
      <c r="E38" s="102"/>
      <c r="F38" s="101">
        <v>2024</v>
      </c>
      <c r="G38" s="102"/>
      <c r="H38" s="97" t="s">
        <v>5</v>
      </c>
      <c r="I38" s="97" t="s">
        <v>43</v>
      </c>
      <c r="J38" s="97">
        <v>2025</v>
      </c>
      <c r="K38" s="97" t="s">
        <v>154</v>
      </c>
      <c r="L38" s="99" t="s">
        <v>157</v>
      </c>
      <c r="O38" s="116"/>
      <c r="P38" s="93"/>
      <c r="Q38" s="101">
        <v>2024</v>
      </c>
      <c r="R38" s="102"/>
      <c r="S38" s="101">
        <v>2023</v>
      </c>
      <c r="T38" s="102"/>
      <c r="U38" s="97" t="s">
        <v>5</v>
      </c>
      <c r="V38" s="99" t="s">
        <v>65</v>
      </c>
    </row>
    <row r="39" spans="2:22" ht="14.4" customHeight="1" thickBot="1" x14ac:dyDescent="0.3">
      <c r="B39" s="117" t="s">
        <v>6</v>
      </c>
      <c r="C39" s="105" t="s">
        <v>40</v>
      </c>
      <c r="D39" s="103"/>
      <c r="E39" s="104"/>
      <c r="F39" s="103"/>
      <c r="G39" s="104"/>
      <c r="H39" s="98"/>
      <c r="I39" s="98"/>
      <c r="J39" s="98"/>
      <c r="K39" s="98"/>
      <c r="L39" s="100"/>
      <c r="O39" s="117" t="s">
        <v>6</v>
      </c>
      <c r="P39" s="105" t="s">
        <v>40</v>
      </c>
      <c r="Q39" s="103"/>
      <c r="R39" s="104"/>
      <c r="S39" s="103"/>
      <c r="T39" s="104"/>
      <c r="U39" s="98"/>
      <c r="V39" s="100"/>
    </row>
    <row r="40" spans="2:22" ht="15" customHeight="1" x14ac:dyDescent="0.25">
      <c r="B40" s="117"/>
      <c r="C40" s="105"/>
      <c r="D40" s="25" t="s">
        <v>8</v>
      </c>
      <c r="E40" s="26" t="s">
        <v>2</v>
      </c>
      <c r="F40" s="25" t="s">
        <v>8</v>
      </c>
      <c r="G40" s="26" t="s">
        <v>2</v>
      </c>
      <c r="H40" s="109" t="s">
        <v>9</v>
      </c>
      <c r="I40" s="109" t="s">
        <v>44</v>
      </c>
      <c r="J40" s="109" t="s">
        <v>8</v>
      </c>
      <c r="K40" s="109" t="s">
        <v>156</v>
      </c>
      <c r="L40" s="107" t="s">
        <v>158</v>
      </c>
      <c r="O40" s="117"/>
      <c r="P40" s="105"/>
      <c r="Q40" s="25" t="s">
        <v>8</v>
      </c>
      <c r="R40" s="26" t="s">
        <v>2</v>
      </c>
      <c r="S40" s="25" t="s">
        <v>8</v>
      </c>
      <c r="T40" s="26" t="s">
        <v>2</v>
      </c>
      <c r="U40" s="109" t="s">
        <v>9</v>
      </c>
      <c r="V40" s="107" t="s">
        <v>66</v>
      </c>
    </row>
    <row r="41" spans="2:22" ht="14.25" customHeight="1" thickBot="1" x14ac:dyDescent="0.3">
      <c r="B41" s="118"/>
      <c r="C41" s="106"/>
      <c r="D41" s="28" t="s">
        <v>10</v>
      </c>
      <c r="E41" s="29" t="s">
        <v>11</v>
      </c>
      <c r="F41" s="28" t="s">
        <v>10</v>
      </c>
      <c r="G41" s="29" t="s">
        <v>11</v>
      </c>
      <c r="H41" s="110"/>
      <c r="I41" s="110"/>
      <c r="J41" s="110" t="s">
        <v>10</v>
      </c>
      <c r="K41" s="110"/>
      <c r="L41" s="108"/>
      <c r="O41" s="118"/>
      <c r="P41" s="106"/>
      <c r="Q41" s="28" t="s">
        <v>10</v>
      </c>
      <c r="R41" s="29" t="s">
        <v>11</v>
      </c>
      <c r="S41" s="28" t="s">
        <v>10</v>
      </c>
      <c r="T41" s="29" t="s">
        <v>11</v>
      </c>
      <c r="U41" s="110"/>
      <c r="V41" s="108"/>
    </row>
    <row r="42" spans="2:22" ht="14.4" thickBot="1" x14ac:dyDescent="0.3">
      <c r="B42" s="31">
        <v>1</v>
      </c>
      <c r="C42" s="32" t="s">
        <v>57</v>
      </c>
      <c r="D42" s="33">
        <v>530</v>
      </c>
      <c r="E42" s="34">
        <v>0.11000415110004151</v>
      </c>
      <c r="F42" s="33">
        <v>725</v>
      </c>
      <c r="G42" s="34">
        <v>0.1510102062070402</v>
      </c>
      <c r="H42" s="35">
        <v>-0.26896551724137929</v>
      </c>
      <c r="I42" s="52">
        <v>0</v>
      </c>
      <c r="J42" s="33">
        <v>638</v>
      </c>
      <c r="K42" s="35">
        <v>-0.16927899686520376</v>
      </c>
      <c r="L42" s="52">
        <v>0</v>
      </c>
      <c r="O42" s="31">
        <v>1</v>
      </c>
      <c r="P42" s="32" t="s">
        <v>57</v>
      </c>
      <c r="Q42" s="33">
        <v>4445</v>
      </c>
      <c r="R42" s="34">
        <v>0.10228031017740859</v>
      </c>
      <c r="S42" s="33">
        <v>6266</v>
      </c>
      <c r="T42" s="34">
        <v>0.14749429183438081</v>
      </c>
      <c r="U42" s="35">
        <v>-0.29061602298116818</v>
      </c>
      <c r="V42" s="52">
        <v>0</v>
      </c>
    </row>
    <row r="43" spans="2:22" ht="14.4" thickBot="1" x14ac:dyDescent="0.3">
      <c r="B43" s="36">
        <v>2</v>
      </c>
      <c r="C43" s="37" t="s">
        <v>69</v>
      </c>
      <c r="D43" s="38">
        <v>415</v>
      </c>
      <c r="E43" s="39">
        <v>8.6135325861353265E-2</v>
      </c>
      <c r="F43" s="38">
        <v>314</v>
      </c>
      <c r="G43" s="39">
        <v>6.5403041033118101E-2</v>
      </c>
      <c r="H43" s="40">
        <v>0.32165605095541405</v>
      </c>
      <c r="I43" s="53">
        <v>3</v>
      </c>
      <c r="J43" s="38">
        <v>360</v>
      </c>
      <c r="K43" s="40">
        <v>0.15277777777777768</v>
      </c>
      <c r="L43" s="53">
        <v>2</v>
      </c>
      <c r="O43" s="36">
        <v>2</v>
      </c>
      <c r="P43" s="37" t="s">
        <v>97</v>
      </c>
      <c r="Q43" s="38">
        <v>3099</v>
      </c>
      <c r="R43" s="39">
        <v>7.1308589705239428E-2</v>
      </c>
      <c r="S43" s="38">
        <v>3221</v>
      </c>
      <c r="T43" s="39">
        <v>7.5818562719205326E-2</v>
      </c>
      <c r="U43" s="40">
        <v>-3.7876435889475313E-2</v>
      </c>
      <c r="V43" s="53">
        <v>1</v>
      </c>
    </row>
    <row r="44" spans="2:22" ht="14.4" thickBot="1" x14ac:dyDescent="0.3">
      <c r="B44" s="31">
        <v>3</v>
      </c>
      <c r="C44" s="32" t="s">
        <v>97</v>
      </c>
      <c r="D44" s="33">
        <v>330</v>
      </c>
      <c r="E44" s="34">
        <v>6.8493150684931503E-2</v>
      </c>
      <c r="F44" s="33">
        <v>369</v>
      </c>
      <c r="G44" s="34">
        <v>7.685898771089357E-2</v>
      </c>
      <c r="H44" s="35">
        <v>-0.10569105691056913</v>
      </c>
      <c r="I44" s="52">
        <v>0</v>
      </c>
      <c r="J44" s="33">
        <v>410</v>
      </c>
      <c r="K44" s="35">
        <v>-0.19512195121951215</v>
      </c>
      <c r="L44" s="52">
        <v>-1</v>
      </c>
      <c r="O44" s="31">
        <v>3</v>
      </c>
      <c r="P44" s="32" t="s">
        <v>69</v>
      </c>
      <c r="Q44" s="33">
        <v>2894</v>
      </c>
      <c r="R44" s="34">
        <v>6.6591500034515291E-2</v>
      </c>
      <c r="S44" s="33">
        <v>2536</v>
      </c>
      <c r="T44" s="34">
        <v>5.9694466021702801E-2</v>
      </c>
      <c r="U44" s="35">
        <v>0.14116719242902209</v>
      </c>
      <c r="V44" s="52">
        <v>2</v>
      </c>
    </row>
    <row r="45" spans="2:22" ht="14.4" thickBot="1" x14ac:dyDescent="0.3">
      <c r="B45" s="36">
        <v>4</v>
      </c>
      <c r="C45" s="37" t="s">
        <v>62</v>
      </c>
      <c r="D45" s="38">
        <v>304</v>
      </c>
      <c r="E45" s="39">
        <v>6.3096720630967204E-2</v>
      </c>
      <c r="F45" s="38">
        <v>374</v>
      </c>
      <c r="G45" s="39">
        <v>7.7900437408873147E-2</v>
      </c>
      <c r="H45" s="40">
        <v>-0.18716577540106949</v>
      </c>
      <c r="I45" s="53">
        <v>-2</v>
      </c>
      <c r="J45" s="38">
        <v>371</v>
      </c>
      <c r="K45" s="40">
        <v>-0.18059299191374667</v>
      </c>
      <c r="L45" s="53">
        <v>-1</v>
      </c>
      <c r="O45" s="36">
        <v>4</v>
      </c>
      <c r="P45" s="37" t="s">
        <v>59</v>
      </c>
      <c r="Q45" s="38">
        <v>2623</v>
      </c>
      <c r="R45" s="39">
        <v>6.0355737591753146E-2</v>
      </c>
      <c r="S45" s="38">
        <v>2257</v>
      </c>
      <c r="T45" s="39">
        <v>5.3127133206223663E-2</v>
      </c>
      <c r="U45" s="40">
        <v>0.16216216216216206</v>
      </c>
      <c r="V45" s="53">
        <v>2</v>
      </c>
    </row>
    <row r="46" spans="2:22" ht="14.4" thickBot="1" x14ac:dyDescent="0.3">
      <c r="B46" s="31"/>
      <c r="C46" s="32" t="s">
        <v>59</v>
      </c>
      <c r="D46" s="33">
        <v>304</v>
      </c>
      <c r="E46" s="34">
        <v>6.3096720630967204E-2</v>
      </c>
      <c r="F46" s="33">
        <v>273</v>
      </c>
      <c r="G46" s="34">
        <v>5.6863153509685481E-2</v>
      </c>
      <c r="H46" s="35">
        <v>0.11355311355311359</v>
      </c>
      <c r="I46" s="52">
        <v>2</v>
      </c>
      <c r="J46" s="33">
        <v>268</v>
      </c>
      <c r="K46" s="35">
        <v>0.13432835820895517</v>
      </c>
      <c r="L46" s="52">
        <v>3</v>
      </c>
      <c r="O46" s="31">
        <v>5</v>
      </c>
      <c r="P46" s="32" t="s">
        <v>58</v>
      </c>
      <c r="Q46" s="33">
        <v>2598</v>
      </c>
      <c r="R46" s="34">
        <v>5.9780482753859963E-2</v>
      </c>
      <c r="S46" s="33">
        <v>3595</v>
      </c>
      <c r="T46" s="34">
        <v>8.4622084127768754E-2</v>
      </c>
      <c r="U46" s="35">
        <v>-0.27732962447844223</v>
      </c>
      <c r="V46" s="52">
        <v>-3</v>
      </c>
    </row>
    <row r="47" spans="2:22" ht="14.4" thickBot="1" x14ac:dyDescent="0.3">
      <c r="B47" s="36">
        <v>6</v>
      </c>
      <c r="C47" s="37" t="s">
        <v>99</v>
      </c>
      <c r="D47" s="38">
        <v>296</v>
      </c>
      <c r="E47" s="39">
        <v>6.1436280614362807E-2</v>
      </c>
      <c r="F47" s="38">
        <v>242</v>
      </c>
      <c r="G47" s="39">
        <v>5.0406165382212043E-2</v>
      </c>
      <c r="H47" s="40">
        <v>0.22314049586776852</v>
      </c>
      <c r="I47" s="53">
        <v>1</v>
      </c>
      <c r="J47" s="38">
        <v>303</v>
      </c>
      <c r="K47" s="40">
        <v>-2.3102310231023049E-2</v>
      </c>
      <c r="L47" s="53">
        <v>-1</v>
      </c>
      <c r="O47" s="36">
        <v>6</v>
      </c>
      <c r="P47" s="37" t="s">
        <v>99</v>
      </c>
      <c r="Q47" s="38">
        <v>2546</v>
      </c>
      <c r="R47" s="39">
        <v>5.8583952691042135E-2</v>
      </c>
      <c r="S47" s="38">
        <v>1607</v>
      </c>
      <c r="T47" s="39">
        <v>3.7826895464067978E-2</v>
      </c>
      <c r="U47" s="40">
        <v>0.58431860609831987</v>
      </c>
      <c r="V47" s="53">
        <v>1</v>
      </c>
    </row>
    <row r="48" spans="2:22" ht="14.4" thickBot="1" x14ac:dyDescent="0.3">
      <c r="B48" s="31">
        <v>7</v>
      </c>
      <c r="C48" s="32" t="s">
        <v>116</v>
      </c>
      <c r="D48" s="33">
        <v>222</v>
      </c>
      <c r="E48" s="34">
        <v>4.6077210460772101E-2</v>
      </c>
      <c r="F48" s="33">
        <v>7</v>
      </c>
      <c r="G48" s="34">
        <v>1.4580295771714226E-3</v>
      </c>
      <c r="H48" s="35">
        <v>30.714285714285715</v>
      </c>
      <c r="I48" s="52">
        <v>40</v>
      </c>
      <c r="J48" s="33">
        <v>233</v>
      </c>
      <c r="K48" s="35">
        <v>-4.7210300429184504E-2</v>
      </c>
      <c r="L48" s="52">
        <v>2</v>
      </c>
      <c r="O48" s="31">
        <v>7</v>
      </c>
      <c r="P48" s="32" t="s">
        <v>62</v>
      </c>
      <c r="Q48" s="33">
        <v>2530</v>
      </c>
      <c r="R48" s="34">
        <v>5.8215789594790492E-2</v>
      </c>
      <c r="S48" s="33">
        <v>3155</v>
      </c>
      <c r="T48" s="34">
        <v>7.426500011769413E-2</v>
      </c>
      <c r="U48" s="35">
        <v>-0.19809825673534076</v>
      </c>
      <c r="V48" s="52">
        <v>-3</v>
      </c>
    </row>
    <row r="49" spans="2:22" ht="14.4" thickBot="1" x14ac:dyDescent="0.3">
      <c r="B49" s="36"/>
      <c r="C49" s="37" t="s">
        <v>58</v>
      </c>
      <c r="D49" s="38">
        <v>222</v>
      </c>
      <c r="E49" s="39">
        <v>4.6077210460772101E-2</v>
      </c>
      <c r="F49" s="38">
        <v>344</v>
      </c>
      <c r="G49" s="39">
        <v>7.1651739220995631E-2</v>
      </c>
      <c r="H49" s="40">
        <v>-0.35465116279069764</v>
      </c>
      <c r="I49" s="53">
        <v>-3</v>
      </c>
      <c r="J49" s="38">
        <v>241</v>
      </c>
      <c r="K49" s="40">
        <v>-7.8838174273858974E-2</v>
      </c>
      <c r="L49" s="53">
        <v>1</v>
      </c>
      <c r="O49" s="36">
        <v>8</v>
      </c>
      <c r="P49" s="37" t="s">
        <v>116</v>
      </c>
      <c r="Q49" s="38">
        <v>2019</v>
      </c>
      <c r="R49" s="39">
        <v>4.645758070825376E-2</v>
      </c>
      <c r="S49" s="38">
        <v>7</v>
      </c>
      <c r="T49" s="39">
        <v>1.6477179106936892E-4</v>
      </c>
      <c r="U49" s="40">
        <v>287.42857142857144</v>
      </c>
      <c r="V49" s="53">
        <v>71</v>
      </c>
    </row>
    <row r="50" spans="2:22" ht="14.4" thickBot="1" x14ac:dyDescent="0.3">
      <c r="B50" s="31">
        <v>9</v>
      </c>
      <c r="C50" s="32" t="s">
        <v>98</v>
      </c>
      <c r="D50" s="33">
        <v>174</v>
      </c>
      <c r="E50" s="34">
        <v>3.6114570361145702E-2</v>
      </c>
      <c r="F50" s="33">
        <v>127</v>
      </c>
      <c r="G50" s="34">
        <v>2.6452822328681524E-2</v>
      </c>
      <c r="H50" s="35">
        <v>0.37007874015748032</v>
      </c>
      <c r="I50" s="52">
        <v>1</v>
      </c>
      <c r="J50" s="33">
        <v>201</v>
      </c>
      <c r="K50" s="35">
        <v>-0.13432835820895528</v>
      </c>
      <c r="L50" s="52">
        <v>1</v>
      </c>
      <c r="O50" s="31">
        <v>9</v>
      </c>
      <c r="P50" s="32" t="s">
        <v>109</v>
      </c>
      <c r="Q50" s="33">
        <v>1631</v>
      </c>
      <c r="R50" s="34">
        <v>3.7529625624151498E-2</v>
      </c>
      <c r="S50" s="33">
        <v>1049</v>
      </c>
      <c r="T50" s="34">
        <v>2.4692229833109716E-2</v>
      </c>
      <c r="U50" s="35">
        <v>0.55481410867492853</v>
      </c>
      <c r="V50" s="52">
        <v>3</v>
      </c>
    </row>
    <row r="51" spans="2:22" ht="14.4" thickBot="1" x14ac:dyDescent="0.3">
      <c r="B51" s="36">
        <v>10</v>
      </c>
      <c r="C51" s="37" t="s">
        <v>143</v>
      </c>
      <c r="D51" s="38">
        <v>170</v>
      </c>
      <c r="E51" s="39">
        <v>3.5284350352843503E-2</v>
      </c>
      <c r="F51" s="38">
        <v>30</v>
      </c>
      <c r="G51" s="39">
        <v>6.2486981878775256E-3</v>
      </c>
      <c r="H51" s="40">
        <v>4.666666666666667</v>
      </c>
      <c r="I51" s="53">
        <v>21</v>
      </c>
      <c r="J51" s="38">
        <v>288</v>
      </c>
      <c r="K51" s="40">
        <v>-0.40972222222222221</v>
      </c>
      <c r="L51" s="53">
        <v>-4</v>
      </c>
      <c r="O51" s="36">
        <v>10</v>
      </c>
      <c r="P51" s="37" t="s">
        <v>98</v>
      </c>
      <c r="Q51" s="38">
        <v>1604</v>
      </c>
      <c r="R51" s="39">
        <v>3.6908350399226859E-2</v>
      </c>
      <c r="S51" s="38">
        <v>1296</v>
      </c>
      <c r="T51" s="39">
        <v>3.0506320175128877E-2</v>
      </c>
      <c r="U51" s="40">
        <v>0.23765432098765427</v>
      </c>
      <c r="V51" s="53">
        <v>-2</v>
      </c>
    </row>
    <row r="52" spans="2:22" ht="14.4" thickBot="1" x14ac:dyDescent="0.3">
      <c r="B52" s="111" t="s">
        <v>60</v>
      </c>
      <c r="C52" s="112"/>
      <c r="D52" s="41">
        <f>SUM(D42:D51)</f>
        <v>2967</v>
      </c>
      <c r="E52" s="42">
        <f>D52/D54</f>
        <v>0.61581569115815693</v>
      </c>
      <c r="F52" s="41">
        <f>SUM(F42:F51)</f>
        <v>2805</v>
      </c>
      <c r="G52" s="42">
        <f>F52/F54</f>
        <v>0.58425328056654868</v>
      </c>
      <c r="H52" s="43">
        <f>D52/F52-1</f>
        <v>5.7754010695187263E-2</v>
      </c>
      <c r="I52" s="54"/>
      <c r="J52" s="41">
        <f>SUM(J42:J51)</f>
        <v>3313</v>
      </c>
      <c r="K52" s="42">
        <f>D52/J52-1</f>
        <v>-0.10443706610322967</v>
      </c>
      <c r="L52" s="41"/>
      <c r="O52" s="111" t="s">
        <v>60</v>
      </c>
      <c r="P52" s="112"/>
      <c r="Q52" s="41">
        <f>SUM(Q42:Q51)</f>
        <v>25989</v>
      </c>
      <c r="R52" s="42">
        <f>Q52/Q54</f>
        <v>0.59801191928024111</v>
      </c>
      <c r="S52" s="41">
        <f>SUM(S42:S51)</f>
        <v>24989</v>
      </c>
      <c r="T52" s="42">
        <f>S52/S54</f>
        <v>0.58821175529035141</v>
      </c>
      <c r="U52" s="43">
        <f>Q52/S52-1</f>
        <v>4.0017607747408812E-2</v>
      </c>
      <c r="V52" s="54"/>
    </row>
    <row r="53" spans="2:22" ht="14.4" thickBot="1" x14ac:dyDescent="0.3">
      <c r="B53" s="111" t="s">
        <v>12</v>
      </c>
      <c r="C53" s="112"/>
      <c r="D53" s="41">
        <f>D54-D52</f>
        <v>1851</v>
      </c>
      <c r="E53" s="42">
        <f>D53/D54</f>
        <v>0.38418430884184307</v>
      </c>
      <c r="F53" s="41">
        <f>F54-F52</f>
        <v>1996</v>
      </c>
      <c r="G53" s="42">
        <f>F53/F54</f>
        <v>0.41574671943345137</v>
      </c>
      <c r="H53" s="43">
        <f>D53/F53-1</f>
        <v>-7.2645290581162314E-2</v>
      </c>
      <c r="I53" s="55"/>
      <c r="J53" s="41">
        <f>J54-SUM(J42:J51)</f>
        <v>2260</v>
      </c>
      <c r="K53" s="43">
        <f>D53/J53-1</f>
        <v>-0.18097345132743359</v>
      </c>
      <c r="L53" s="76"/>
      <c r="O53" s="111" t="s">
        <v>12</v>
      </c>
      <c r="P53" s="112"/>
      <c r="Q53" s="41">
        <f>Q54-Q52</f>
        <v>17470</v>
      </c>
      <c r="R53" s="42">
        <f>Q53/Q54</f>
        <v>0.40198808071975883</v>
      </c>
      <c r="S53" s="41">
        <f>S54-S52</f>
        <v>17494</v>
      </c>
      <c r="T53" s="42">
        <f>S53/S54</f>
        <v>0.41178824470964859</v>
      </c>
      <c r="U53" s="43">
        <f>Q53/S53-1</f>
        <v>-1.3718989367783596E-3</v>
      </c>
      <c r="V53" s="55"/>
    </row>
    <row r="54" spans="2:22" ht="14.4" thickBot="1" x14ac:dyDescent="0.3">
      <c r="B54" s="113" t="s">
        <v>34</v>
      </c>
      <c r="C54" s="114"/>
      <c r="D54" s="44">
        <v>4818</v>
      </c>
      <c r="E54" s="45">
        <v>1</v>
      </c>
      <c r="F54" s="44">
        <v>4801</v>
      </c>
      <c r="G54" s="45">
        <v>1</v>
      </c>
      <c r="H54" s="46">
        <v>3.5409289731305194E-3</v>
      </c>
      <c r="I54" s="56"/>
      <c r="J54" s="44">
        <v>5573</v>
      </c>
      <c r="K54" s="46">
        <v>-0.1354746097254621</v>
      </c>
      <c r="L54" s="44"/>
      <c r="O54" s="113" t="s">
        <v>34</v>
      </c>
      <c r="P54" s="114"/>
      <c r="Q54" s="44">
        <v>43459</v>
      </c>
      <c r="R54" s="45">
        <v>1</v>
      </c>
      <c r="S54" s="44">
        <v>42483</v>
      </c>
      <c r="T54" s="45">
        <v>1</v>
      </c>
      <c r="U54" s="46">
        <v>2.2973895440529191E-2</v>
      </c>
      <c r="V54" s="56"/>
    </row>
    <row r="55" spans="2:22" x14ac:dyDescent="0.25">
      <c r="B55" s="48" t="s">
        <v>72</v>
      </c>
      <c r="O55" s="48" t="s">
        <v>72</v>
      </c>
    </row>
    <row r="56" spans="2:22" x14ac:dyDescent="0.25">
      <c r="B56" s="49" t="s">
        <v>71</v>
      </c>
      <c r="O56" s="49" t="s">
        <v>71</v>
      </c>
    </row>
    <row r="64" spans="2:22" ht="15" customHeight="1" x14ac:dyDescent="0.25"/>
    <row r="66" ht="15" customHeight="1" x14ac:dyDescent="0.25"/>
  </sheetData>
  <mergeCells count="80">
    <mergeCell ref="O54:P54"/>
    <mergeCell ref="O39:O41"/>
    <mergeCell ref="P39:P41"/>
    <mergeCell ref="U40:U41"/>
    <mergeCell ref="V40:V41"/>
    <mergeCell ref="O52:P52"/>
    <mergeCell ref="O53:P53"/>
    <mergeCell ref="S38:T39"/>
    <mergeCell ref="U38:U39"/>
    <mergeCell ref="V38:V39"/>
    <mergeCell ref="Q38:R39"/>
    <mergeCell ref="O36:O38"/>
    <mergeCell ref="P36:P38"/>
    <mergeCell ref="Q36:V36"/>
    <mergeCell ref="Q37:V37"/>
    <mergeCell ref="B27:C27"/>
    <mergeCell ref="B28:C28"/>
    <mergeCell ref="B33:L33"/>
    <mergeCell ref="B26:C26"/>
    <mergeCell ref="O34:V34"/>
    <mergeCell ref="O26:P26"/>
    <mergeCell ref="O27:P27"/>
    <mergeCell ref="O28:P28"/>
    <mergeCell ref="O33:V33"/>
    <mergeCell ref="B34:L34"/>
    <mergeCell ref="C36:C38"/>
    <mergeCell ref="D36:I36"/>
    <mergeCell ref="J36:L36"/>
    <mergeCell ref="D38:E39"/>
    <mergeCell ref="F38:G39"/>
    <mergeCell ref="D37:I37"/>
    <mergeCell ref="J37:L37"/>
    <mergeCell ref="J40:J41"/>
    <mergeCell ref="B54:C54"/>
    <mergeCell ref="L40:L41"/>
    <mergeCell ref="C39:C41"/>
    <mergeCell ref="B52:C52"/>
    <mergeCell ref="L38:L39"/>
    <mergeCell ref="B39:B41"/>
    <mergeCell ref="H40:H41"/>
    <mergeCell ref="H38:H39"/>
    <mergeCell ref="I38:I39"/>
    <mergeCell ref="J38:J39"/>
    <mergeCell ref="K38:K39"/>
    <mergeCell ref="B53:C53"/>
    <mergeCell ref="I40:I41"/>
    <mergeCell ref="K40:K41"/>
    <mergeCell ref="B36:B38"/>
    <mergeCell ref="I9:I10"/>
    <mergeCell ref="J9:J10"/>
    <mergeCell ref="K9:K10"/>
    <mergeCell ref="B2:L2"/>
    <mergeCell ref="O2:V2"/>
    <mergeCell ref="B3:L3"/>
    <mergeCell ref="O3:V3"/>
    <mergeCell ref="O5:O7"/>
    <mergeCell ref="P5:P7"/>
    <mergeCell ref="Q5:V5"/>
    <mergeCell ref="Q6:V6"/>
    <mergeCell ref="Q7:R8"/>
    <mergeCell ref="S7:T8"/>
    <mergeCell ref="U7:U8"/>
    <mergeCell ref="V7:V8"/>
    <mergeCell ref="O8:O10"/>
    <mergeCell ref="P8:P10"/>
    <mergeCell ref="U9:U10"/>
    <mergeCell ref="V9:V10"/>
    <mergeCell ref="D5:I5"/>
    <mergeCell ref="J5:L5"/>
    <mergeCell ref="D6:I6"/>
    <mergeCell ref="J6:L6"/>
    <mergeCell ref="D7:E8"/>
    <mergeCell ref="F7:G8"/>
    <mergeCell ref="H7:H8"/>
    <mergeCell ref="I7:I8"/>
    <mergeCell ref="J7:J8"/>
    <mergeCell ref="K7:K8"/>
    <mergeCell ref="L7:L8"/>
    <mergeCell ref="L9:L10"/>
    <mergeCell ref="H9:H10"/>
  </mergeCells>
  <conditionalFormatting sqref="D11:H25 Q11:U25">
    <cfRule type="cellIs" dxfId="21" priority="3" operator="equal">
      <formula>0</formula>
    </cfRule>
  </conditionalFormatting>
  <conditionalFormatting sqref="D42:H51">
    <cfRule type="cellIs" dxfId="20" priority="34" operator="equal">
      <formula>0</formula>
    </cfRule>
  </conditionalFormatting>
  <conditionalFormatting sqref="I11:I25">
    <cfRule type="cellIs" dxfId="19" priority="10" operator="lessThan">
      <formula>0</formula>
    </cfRule>
  </conditionalFormatting>
  <conditionalFormatting sqref="I42:I51">
    <cfRule type="cellIs" dxfId="18" priority="37" operator="lessThan">
      <formula>0</formula>
    </cfRule>
    <cfRule type="cellIs" dxfId="17" priority="38" operator="equal">
      <formula>0</formula>
    </cfRule>
    <cfRule type="cellIs" dxfId="16" priority="39" operator="greaterThan">
      <formula>0</formula>
    </cfRule>
  </conditionalFormatting>
  <conditionalFormatting sqref="J11:K25">
    <cfRule type="cellIs" dxfId="15" priority="2" operator="equal">
      <formula>0</formula>
    </cfRule>
  </conditionalFormatting>
  <conditionalFormatting sqref="J42:K51">
    <cfRule type="cellIs" dxfId="14" priority="32" operator="equal">
      <formula>0</formula>
    </cfRule>
  </conditionalFormatting>
  <conditionalFormatting sqref="K53">
    <cfRule type="cellIs" dxfId="13" priority="26" operator="lessThan">
      <formula>0</formula>
    </cfRule>
  </conditionalFormatting>
  <conditionalFormatting sqref="K11:L25">
    <cfRule type="cellIs" dxfId="12" priority="1" operator="lessThan">
      <formula>0</formula>
    </cfRule>
  </conditionalFormatting>
  <conditionalFormatting sqref="K42:L51">
    <cfRule type="cellIs" dxfId="11" priority="29" operator="lessThan">
      <formula>0</formula>
    </cfRule>
  </conditionalFormatting>
  <conditionalFormatting sqref="L11:L25">
    <cfRule type="cellIs" dxfId="10" priority="7" operator="equal">
      <formula>0</formula>
    </cfRule>
  </conditionalFormatting>
  <conditionalFormatting sqref="L42:L51">
    <cfRule type="cellIs" dxfId="9" priority="30" operator="equal">
      <formula>0</formula>
    </cfRule>
    <cfRule type="cellIs" dxfId="8" priority="31" operator="greaterThan">
      <formula>0</formula>
    </cfRule>
  </conditionalFormatting>
  <conditionalFormatting sqref="Q42:U51">
    <cfRule type="cellIs" dxfId="7" priority="20" operator="equal">
      <formula>0</formula>
    </cfRule>
  </conditionalFormatting>
  <conditionalFormatting sqref="U42:U53">
    <cfRule type="cellIs" dxfId="6" priority="18" operator="lessThan">
      <formula>0</formula>
    </cfRule>
  </conditionalFormatting>
  <conditionalFormatting sqref="U11:V11 H11:H27 V12:V25 U12:U27 H42:H53">
    <cfRule type="cellIs" dxfId="5" priority="27" operator="lessThan">
      <formula>0</formula>
    </cfRule>
  </conditionalFormatting>
  <conditionalFormatting sqref="V42:V51">
    <cfRule type="cellIs" dxfId="4" priority="23" operator="lessThan">
      <formula>0</formula>
    </cfRule>
    <cfRule type="cellIs" dxfId="3" priority="24" operator="equal">
      <formula>0</formula>
    </cfRule>
    <cfRule type="cellIs" dxfId="2" priority="2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zoomScale="90" zoomScaleNormal="90" workbookViewId="0">
      <selection activeCell="B38" sqref="G38"/>
    </sheetView>
  </sheetViews>
  <sheetFormatPr defaultColWidth="9.109375" defaultRowHeight="13.8" x14ac:dyDescent="0.25"/>
  <cols>
    <col min="1" max="1" width="1.88671875" style="5" customWidth="1"/>
    <col min="2" max="2" width="8.109375" style="5" customWidth="1"/>
    <col min="3" max="3" width="16" style="5" customWidth="1"/>
    <col min="4" max="9" width="8.88671875" style="5" customWidth="1"/>
    <col min="10" max="10" width="9.5546875" style="5" customWidth="1"/>
    <col min="11" max="14" width="8.88671875" style="5" customWidth="1"/>
    <col min="15" max="15" width="10.33203125" style="5" customWidth="1"/>
    <col min="16" max="16" width="9.109375" style="5"/>
    <col min="17" max="17" width="17" style="5" bestFit="1" customWidth="1"/>
    <col min="18" max="16384" width="9.109375" style="5"/>
  </cols>
  <sheetData>
    <row r="1" spans="2:15" x14ac:dyDescent="0.25">
      <c r="B1" s="5" t="s">
        <v>3</v>
      </c>
      <c r="D1" s="3"/>
      <c r="O1" s="57">
        <v>45903</v>
      </c>
    </row>
    <row r="2" spans="2:15" ht="14.4" customHeight="1" x14ac:dyDescent="0.25">
      <c r="B2" s="88" t="s">
        <v>14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2:15" ht="14.4" customHeight="1" x14ac:dyDescent="0.25">
      <c r="B3" s="119" t="s">
        <v>15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spans="2:15" ht="14.4" customHeight="1" thickBot="1" x14ac:dyDescent="0.3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" customHeight="1" x14ac:dyDescent="0.25">
      <c r="B5" s="115" t="s">
        <v>0</v>
      </c>
      <c r="C5" s="92" t="s">
        <v>1</v>
      </c>
      <c r="D5" s="89" t="s">
        <v>152</v>
      </c>
      <c r="E5" s="90"/>
      <c r="F5" s="90"/>
      <c r="G5" s="90"/>
      <c r="H5" s="137"/>
      <c r="I5" s="138" t="s">
        <v>145</v>
      </c>
      <c r="J5" s="137"/>
      <c r="K5" s="138" t="s">
        <v>161</v>
      </c>
      <c r="L5" s="90"/>
      <c r="M5" s="90"/>
      <c r="N5" s="90"/>
      <c r="O5" s="91"/>
    </row>
    <row r="6" spans="2:15" ht="14.4" customHeight="1" thickBot="1" x14ac:dyDescent="0.3">
      <c r="B6" s="116"/>
      <c r="C6" s="93"/>
      <c r="D6" s="94" t="s">
        <v>153</v>
      </c>
      <c r="E6" s="95"/>
      <c r="F6" s="95"/>
      <c r="G6" s="95"/>
      <c r="H6" s="139"/>
      <c r="I6" s="140" t="s">
        <v>146</v>
      </c>
      <c r="J6" s="139"/>
      <c r="K6" s="140" t="s">
        <v>162</v>
      </c>
      <c r="L6" s="95"/>
      <c r="M6" s="95"/>
      <c r="N6" s="95"/>
      <c r="O6" s="96"/>
    </row>
    <row r="7" spans="2:15" ht="14.4" customHeight="1" x14ac:dyDescent="0.25">
      <c r="B7" s="116"/>
      <c r="C7" s="93"/>
      <c r="D7" s="101">
        <v>2025</v>
      </c>
      <c r="E7" s="102"/>
      <c r="F7" s="101">
        <v>2024</v>
      </c>
      <c r="G7" s="102"/>
      <c r="H7" s="97" t="s">
        <v>5</v>
      </c>
      <c r="I7" s="135">
        <v>2024</v>
      </c>
      <c r="J7" s="135" t="s">
        <v>163</v>
      </c>
      <c r="K7" s="101">
        <v>2025</v>
      </c>
      <c r="L7" s="102"/>
      <c r="M7" s="101">
        <v>2024</v>
      </c>
      <c r="N7" s="102"/>
      <c r="O7" s="97" t="s">
        <v>5</v>
      </c>
    </row>
    <row r="8" spans="2:15" ht="14.4" customHeight="1" thickBot="1" x14ac:dyDescent="0.3">
      <c r="B8" s="117" t="s">
        <v>6</v>
      </c>
      <c r="C8" s="105" t="s">
        <v>7</v>
      </c>
      <c r="D8" s="103"/>
      <c r="E8" s="104"/>
      <c r="F8" s="103"/>
      <c r="G8" s="104"/>
      <c r="H8" s="98"/>
      <c r="I8" s="136"/>
      <c r="J8" s="136"/>
      <c r="K8" s="103"/>
      <c r="L8" s="104"/>
      <c r="M8" s="103"/>
      <c r="N8" s="104"/>
      <c r="O8" s="98"/>
    </row>
    <row r="9" spans="2:15" ht="14.4" customHeight="1" x14ac:dyDescent="0.25">
      <c r="B9" s="117"/>
      <c r="C9" s="105"/>
      <c r="D9" s="25" t="s">
        <v>8</v>
      </c>
      <c r="E9" s="26" t="s">
        <v>2</v>
      </c>
      <c r="F9" s="25" t="s">
        <v>8</v>
      </c>
      <c r="G9" s="26" t="s">
        <v>2</v>
      </c>
      <c r="H9" s="109" t="s">
        <v>9</v>
      </c>
      <c r="I9" s="27" t="s">
        <v>8</v>
      </c>
      <c r="J9" s="133" t="s">
        <v>155</v>
      </c>
      <c r="K9" s="25" t="s">
        <v>8</v>
      </c>
      <c r="L9" s="26" t="s">
        <v>2</v>
      </c>
      <c r="M9" s="25" t="s">
        <v>8</v>
      </c>
      <c r="N9" s="26" t="s">
        <v>2</v>
      </c>
      <c r="O9" s="109" t="s">
        <v>9</v>
      </c>
    </row>
    <row r="10" spans="2:15" ht="14.4" customHeight="1" thickBot="1" x14ac:dyDescent="0.3">
      <c r="B10" s="118"/>
      <c r="C10" s="106"/>
      <c r="D10" s="28" t="s">
        <v>10</v>
      </c>
      <c r="E10" s="29" t="s">
        <v>11</v>
      </c>
      <c r="F10" s="28" t="s">
        <v>10</v>
      </c>
      <c r="G10" s="29" t="s">
        <v>11</v>
      </c>
      <c r="H10" s="110"/>
      <c r="I10" s="30" t="s">
        <v>10</v>
      </c>
      <c r="J10" s="134"/>
      <c r="K10" s="28" t="s">
        <v>10</v>
      </c>
      <c r="L10" s="29" t="s">
        <v>11</v>
      </c>
      <c r="M10" s="28" t="s">
        <v>10</v>
      </c>
      <c r="N10" s="29" t="s">
        <v>11</v>
      </c>
      <c r="O10" s="110"/>
    </row>
    <row r="11" spans="2:15" ht="14.4" customHeight="1" thickBot="1" x14ac:dyDescent="0.3">
      <c r="B11" s="31">
        <v>1</v>
      </c>
      <c r="C11" s="32" t="s">
        <v>19</v>
      </c>
      <c r="D11" s="33">
        <v>8170</v>
      </c>
      <c r="E11" s="34">
        <v>0.17273822864029431</v>
      </c>
      <c r="F11" s="33">
        <v>7725</v>
      </c>
      <c r="G11" s="34">
        <v>0.18449082919373327</v>
      </c>
      <c r="H11" s="35">
        <v>5.7605177993527601E-2</v>
      </c>
      <c r="I11" s="33">
        <v>8885</v>
      </c>
      <c r="J11" s="35">
        <v>-8.0472706809229022E-2</v>
      </c>
      <c r="K11" s="33">
        <v>67964</v>
      </c>
      <c r="L11" s="34">
        <v>0.16123820617632195</v>
      </c>
      <c r="M11" s="33">
        <v>71285</v>
      </c>
      <c r="N11" s="34">
        <v>0.1783676798814969</v>
      </c>
      <c r="O11" s="35">
        <v>-4.6587641158729043E-2</v>
      </c>
    </row>
    <row r="12" spans="2:15" ht="14.4" customHeight="1" thickBot="1" x14ac:dyDescent="0.3">
      <c r="B12" s="36">
        <v>2</v>
      </c>
      <c r="C12" s="37" t="s">
        <v>17</v>
      </c>
      <c r="D12" s="38">
        <v>3907</v>
      </c>
      <c r="E12" s="39">
        <v>8.2605662092733151E-2</v>
      </c>
      <c r="F12" s="38">
        <v>3733</v>
      </c>
      <c r="G12" s="39">
        <v>8.9152655712648077E-2</v>
      </c>
      <c r="H12" s="40">
        <v>4.6611304580766122E-2</v>
      </c>
      <c r="I12" s="38">
        <v>5425</v>
      </c>
      <c r="J12" s="40">
        <v>-0.27981566820276493</v>
      </c>
      <c r="K12" s="38">
        <v>39680</v>
      </c>
      <c r="L12" s="39">
        <v>9.4137072877942082E-2</v>
      </c>
      <c r="M12" s="38">
        <v>38557</v>
      </c>
      <c r="N12" s="39">
        <v>9.6476434498013269E-2</v>
      </c>
      <c r="O12" s="40">
        <v>2.9125709987810167E-2</v>
      </c>
    </row>
    <row r="13" spans="2:15" ht="14.4" customHeight="1" thickBot="1" x14ac:dyDescent="0.3">
      <c r="B13" s="31">
        <v>3</v>
      </c>
      <c r="C13" s="32" t="s">
        <v>18</v>
      </c>
      <c r="D13" s="33">
        <v>3439</v>
      </c>
      <c r="E13" s="34">
        <v>7.271074275324016E-2</v>
      </c>
      <c r="F13" s="33">
        <v>2928</v>
      </c>
      <c r="G13" s="34">
        <v>6.9927397783721826E-2</v>
      </c>
      <c r="H13" s="35">
        <v>0.17452185792349728</v>
      </c>
      <c r="I13" s="33">
        <v>4503</v>
      </c>
      <c r="J13" s="35">
        <v>-0.23628691983122363</v>
      </c>
      <c r="K13" s="33">
        <v>31946</v>
      </c>
      <c r="L13" s="34">
        <v>7.578888432859722E-2</v>
      </c>
      <c r="M13" s="33">
        <v>27268</v>
      </c>
      <c r="N13" s="34">
        <v>6.8229359542802237E-2</v>
      </c>
      <c r="O13" s="35">
        <v>0.17155640310987241</v>
      </c>
    </row>
    <row r="14" spans="2:15" ht="14.4" customHeight="1" thickBot="1" x14ac:dyDescent="0.3">
      <c r="B14" s="36">
        <v>4</v>
      </c>
      <c r="C14" s="37" t="s">
        <v>31</v>
      </c>
      <c r="D14" s="38">
        <v>2392</v>
      </c>
      <c r="E14" s="39">
        <v>5.0574032179630843E-2</v>
      </c>
      <c r="F14" s="38">
        <v>2587</v>
      </c>
      <c r="G14" s="39">
        <v>6.1783530760412687E-2</v>
      </c>
      <c r="H14" s="40">
        <v>-7.5376884422110546E-2</v>
      </c>
      <c r="I14" s="38">
        <v>3285</v>
      </c>
      <c r="J14" s="40">
        <v>-0.27184170471841707</v>
      </c>
      <c r="K14" s="38">
        <v>22022</v>
      </c>
      <c r="L14" s="39">
        <v>5.2245126484829651E-2</v>
      </c>
      <c r="M14" s="38">
        <v>22648</v>
      </c>
      <c r="N14" s="39">
        <v>5.6669302292994904E-2</v>
      </c>
      <c r="O14" s="40">
        <v>-2.764040974920523E-2</v>
      </c>
    </row>
    <row r="15" spans="2:15" ht="14.4" customHeight="1" thickBot="1" x14ac:dyDescent="0.3">
      <c r="B15" s="31">
        <v>5</v>
      </c>
      <c r="C15" s="32" t="s">
        <v>22</v>
      </c>
      <c r="D15" s="33">
        <v>2016</v>
      </c>
      <c r="E15" s="34">
        <v>4.2624267923969811E-2</v>
      </c>
      <c r="F15" s="33">
        <v>2418</v>
      </c>
      <c r="G15" s="34">
        <v>5.7747420710737483E-2</v>
      </c>
      <c r="H15" s="35">
        <v>-0.16625310173697272</v>
      </c>
      <c r="I15" s="33">
        <v>2649</v>
      </c>
      <c r="J15" s="35">
        <v>-0.23895809739524354</v>
      </c>
      <c r="K15" s="33">
        <v>20842</v>
      </c>
      <c r="L15" s="34">
        <v>4.9445687321624722E-2</v>
      </c>
      <c r="M15" s="33">
        <v>21875</v>
      </c>
      <c r="N15" s="34">
        <v>5.4735119554011988E-2</v>
      </c>
      <c r="O15" s="35">
        <v>-4.7222857142857122E-2</v>
      </c>
    </row>
    <row r="16" spans="2:15" ht="14.4" customHeight="1" thickBot="1" x14ac:dyDescent="0.3">
      <c r="B16" s="36">
        <v>6</v>
      </c>
      <c r="C16" s="37" t="s">
        <v>23</v>
      </c>
      <c r="D16" s="38">
        <v>3508</v>
      </c>
      <c r="E16" s="39">
        <v>7.4169609066114126E-2</v>
      </c>
      <c r="F16" s="38">
        <v>2323</v>
      </c>
      <c r="G16" s="39">
        <v>5.5478601452044328E-2</v>
      </c>
      <c r="H16" s="40">
        <v>0.51011622901420584</v>
      </c>
      <c r="I16" s="38">
        <v>2020</v>
      </c>
      <c r="J16" s="40">
        <v>0.73663366336633662</v>
      </c>
      <c r="K16" s="38">
        <v>20010</v>
      </c>
      <c r="L16" s="39">
        <v>4.7471845470958188E-2</v>
      </c>
      <c r="M16" s="38">
        <v>20379</v>
      </c>
      <c r="N16" s="39">
        <v>5.0991862920741045E-2</v>
      </c>
      <c r="O16" s="40">
        <v>-1.8106874723980537E-2</v>
      </c>
    </row>
    <row r="17" spans="2:15" ht="14.4" customHeight="1" thickBot="1" x14ac:dyDescent="0.3">
      <c r="B17" s="31">
        <v>7</v>
      </c>
      <c r="C17" s="32" t="s">
        <v>24</v>
      </c>
      <c r="D17" s="33">
        <v>1945</v>
      </c>
      <c r="E17" s="34">
        <v>4.1123115631012536E-2</v>
      </c>
      <c r="F17" s="33">
        <v>2100</v>
      </c>
      <c r="G17" s="34">
        <v>5.015284677111196E-2</v>
      </c>
      <c r="H17" s="35">
        <v>-7.3809523809523769E-2</v>
      </c>
      <c r="I17" s="33">
        <v>2167</v>
      </c>
      <c r="J17" s="35">
        <v>-0.10244577757268114</v>
      </c>
      <c r="K17" s="33">
        <v>20008</v>
      </c>
      <c r="L17" s="34">
        <v>4.7467100658817166E-2</v>
      </c>
      <c r="M17" s="33">
        <v>21810</v>
      </c>
      <c r="N17" s="34">
        <v>5.4572478055908639E-2</v>
      </c>
      <c r="O17" s="35">
        <v>-8.2622650160476874E-2</v>
      </c>
    </row>
    <row r="18" spans="2:15" ht="14.4" customHeight="1" thickBot="1" x14ac:dyDescent="0.3">
      <c r="B18" s="36">
        <v>8</v>
      </c>
      <c r="C18" s="37" t="s">
        <v>16</v>
      </c>
      <c r="D18" s="38">
        <v>2279</v>
      </c>
      <c r="E18" s="39">
        <v>4.81848743049242E-2</v>
      </c>
      <c r="F18" s="38">
        <v>1865</v>
      </c>
      <c r="G18" s="39">
        <v>4.454050439434467E-2</v>
      </c>
      <c r="H18" s="40">
        <v>0.22198391420911534</v>
      </c>
      <c r="I18" s="38">
        <v>2808</v>
      </c>
      <c r="J18" s="40">
        <v>-0.18839031339031342</v>
      </c>
      <c r="K18" s="38">
        <v>19963</v>
      </c>
      <c r="L18" s="39">
        <v>4.73603423856441E-2</v>
      </c>
      <c r="M18" s="38">
        <v>17881</v>
      </c>
      <c r="N18" s="39">
        <v>4.4741425039784614E-2</v>
      </c>
      <c r="O18" s="40">
        <v>0.11643644091493766</v>
      </c>
    </row>
    <row r="19" spans="2:15" ht="14.4" customHeight="1" thickBot="1" x14ac:dyDescent="0.3">
      <c r="B19" s="31">
        <v>9</v>
      </c>
      <c r="C19" s="32" t="s">
        <v>32</v>
      </c>
      <c r="D19" s="33">
        <v>1972</v>
      </c>
      <c r="E19" s="34">
        <v>4.1693976362137133E-2</v>
      </c>
      <c r="F19" s="33">
        <v>2339</v>
      </c>
      <c r="G19" s="34">
        <v>5.5860718379824224E-2</v>
      </c>
      <c r="H19" s="35">
        <v>-0.15690466011115867</v>
      </c>
      <c r="I19" s="33">
        <v>2423</v>
      </c>
      <c r="J19" s="35">
        <v>-0.18613289310771775</v>
      </c>
      <c r="K19" s="33">
        <v>18753</v>
      </c>
      <c r="L19" s="34">
        <v>4.4489731040323784E-2</v>
      </c>
      <c r="M19" s="33">
        <v>18649</v>
      </c>
      <c r="N19" s="34">
        <v>4.666309689429804E-2</v>
      </c>
      <c r="O19" s="35">
        <v>5.5767065258189863E-3</v>
      </c>
    </row>
    <row r="20" spans="2:15" ht="14.4" customHeight="1" thickBot="1" x14ac:dyDescent="0.3">
      <c r="B20" s="36">
        <v>10</v>
      </c>
      <c r="C20" s="37" t="s">
        <v>21</v>
      </c>
      <c r="D20" s="38">
        <v>1846</v>
      </c>
      <c r="E20" s="39">
        <v>3.9029959616889022E-2</v>
      </c>
      <c r="F20" s="38">
        <v>1679</v>
      </c>
      <c r="G20" s="39">
        <v>4.0098395108903326E-2</v>
      </c>
      <c r="H20" s="40">
        <v>9.9463966646813562E-2</v>
      </c>
      <c r="I20" s="38">
        <v>2227</v>
      </c>
      <c r="J20" s="40">
        <v>-0.17108217332734621</v>
      </c>
      <c r="K20" s="38">
        <v>17194</v>
      </c>
      <c r="L20" s="39">
        <v>4.0791149976394561E-2</v>
      </c>
      <c r="M20" s="38">
        <v>14636</v>
      </c>
      <c r="N20" s="39">
        <v>3.6621861019086606E-2</v>
      </c>
      <c r="O20" s="40">
        <v>0.17477452855971576</v>
      </c>
    </row>
    <row r="21" spans="2:15" ht="14.4" customHeight="1" thickBot="1" x14ac:dyDescent="0.3">
      <c r="B21" s="31">
        <v>11</v>
      </c>
      <c r="C21" s="32" t="s">
        <v>29</v>
      </c>
      <c r="D21" s="33">
        <v>1462</v>
      </c>
      <c r="E21" s="34">
        <v>3.091105144089477E-2</v>
      </c>
      <c r="F21" s="33">
        <v>1364</v>
      </c>
      <c r="G21" s="34">
        <v>3.2575468093236533E-2</v>
      </c>
      <c r="H21" s="35">
        <v>7.1847507331378235E-2</v>
      </c>
      <c r="I21" s="33">
        <v>2065</v>
      </c>
      <c r="J21" s="35">
        <v>-0.29200968523002424</v>
      </c>
      <c r="K21" s="33">
        <v>14034</v>
      </c>
      <c r="L21" s="34">
        <v>3.3294346793574577E-2</v>
      </c>
      <c r="M21" s="33">
        <v>11781</v>
      </c>
      <c r="N21" s="34">
        <v>2.9478145987008698E-2</v>
      </c>
      <c r="O21" s="35">
        <v>0.19124013241660309</v>
      </c>
    </row>
    <row r="22" spans="2:15" ht="14.4" customHeight="1" thickBot="1" x14ac:dyDescent="0.3">
      <c r="B22" s="36">
        <v>12</v>
      </c>
      <c r="C22" s="37" t="s">
        <v>33</v>
      </c>
      <c r="D22" s="38">
        <v>586</v>
      </c>
      <c r="E22" s="39">
        <v>1.238979216440789E-2</v>
      </c>
      <c r="F22" s="38">
        <v>448</v>
      </c>
      <c r="G22" s="39">
        <v>1.0699273977837218E-2</v>
      </c>
      <c r="H22" s="40">
        <v>0.30803571428571419</v>
      </c>
      <c r="I22" s="38">
        <v>1606</v>
      </c>
      <c r="J22" s="40">
        <v>-0.63511830635118305</v>
      </c>
      <c r="K22" s="38">
        <v>12677</v>
      </c>
      <c r="L22" s="39">
        <v>3.0074991755888906E-2</v>
      </c>
      <c r="M22" s="38">
        <v>11173</v>
      </c>
      <c r="N22" s="39">
        <v>2.7956822435518901E-2</v>
      </c>
      <c r="O22" s="40">
        <v>0.13461022106864773</v>
      </c>
    </row>
    <row r="23" spans="2:15" ht="14.4" customHeight="1" thickBot="1" x14ac:dyDescent="0.3">
      <c r="B23" s="31">
        <v>13</v>
      </c>
      <c r="C23" s="32" t="s">
        <v>64</v>
      </c>
      <c r="D23" s="33">
        <v>894</v>
      </c>
      <c r="E23" s="34">
        <v>1.8901833097236611E-2</v>
      </c>
      <c r="F23" s="33">
        <v>1150</v>
      </c>
      <c r="G23" s="34">
        <v>2.746465418418036E-2</v>
      </c>
      <c r="H23" s="35">
        <v>-0.22260869565217389</v>
      </c>
      <c r="I23" s="33">
        <v>975</v>
      </c>
      <c r="J23" s="35">
        <v>-8.3076923076923048E-2</v>
      </c>
      <c r="K23" s="33">
        <v>9992</v>
      </c>
      <c r="L23" s="34">
        <v>2.370508145656243E-2</v>
      </c>
      <c r="M23" s="33">
        <v>9521</v>
      </c>
      <c r="N23" s="34">
        <v>2.3823226206799917E-2</v>
      </c>
      <c r="O23" s="35">
        <v>4.9469593530091283E-2</v>
      </c>
    </row>
    <row r="24" spans="2:15" ht="14.4" customHeight="1" thickBot="1" x14ac:dyDescent="0.3">
      <c r="B24" s="36">
        <v>14</v>
      </c>
      <c r="C24" s="37" t="s">
        <v>106</v>
      </c>
      <c r="D24" s="38">
        <v>1196</v>
      </c>
      <c r="E24" s="39">
        <v>2.5287016089815421E-2</v>
      </c>
      <c r="F24" s="38">
        <v>310</v>
      </c>
      <c r="G24" s="39">
        <v>7.4035154757355753E-3</v>
      </c>
      <c r="H24" s="40">
        <v>2.8580645161290321</v>
      </c>
      <c r="I24" s="38">
        <v>1358</v>
      </c>
      <c r="J24" s="40">
        <v>-0.11929307805596467</v>
      </c>
      <c r="K24" s="38">
        <v>8840</v>
      </c>
      <c r="L24" s="39">
        <v>2.0972069663331854E-2</v>
      </c>
      <c r="M24" s="38">
        <v>4027</v>
      </c>
      <c r="N24" s="39">
        <v>1.0076266351726001E-2</v>
      </c>
      <c r="O24" s="40">
        <v>1.1951825180034765</v>
      </c>
    </row>
    <row r="25" spans="2:15" ht="14.4" customHeight="1" thickBot="1" x14ac:dyDescent="0.3">
      <c r="B25" s="31">
        <v>15</v>
      </c>
      <c r="C25" s="32" t="s">
        <v>101</v>
      </c>
      <c r="D25" s="33">
        <v>1095</v>
      </c>
      <c r="E25" s="34">
        <v>2.3151574095608602E-2</v>
      </c>
      <c r="F25" s="33">
        <v>982</v>
      </c>
      <c r="G25" s="34">
        <v>2.3452426442491403E-2</v>
      </c>
      <c r="H25" s="35">
        <v>0.11507128309572301</v>
      </c>
      <c r="I25" s="33">
        <v>1309</v>
      </c>
      <c r="J25" s="35">
        <v>-0.16348357524828117</v>
      </c>
      <c r="K25" s="33">
        <v>8605</v>
      </c>
      <c r="L25" s="34">
        <v>2.0414554236761383E-2</v>
      </c>
      <c r="M25" s="33">
        <v>7135</v>
      </c>
      <c r="N25" s="34">
        <v>1.7853032137960027E-2</v>
      </c>
      <c r="O25" s="35">
        <v>0.20602662929222149</v>
      </c>
    </row>
    <row r="26" spans="2:15" ht="14.4" customHeight="1" thickBot="1" x14ac:dyDescent="0.3">
      <c r="B26" s="36">
        <v>16</v>
      </c>
      <c r="C26" s="37" t="s">
        <v>20</v>
      </c>
      <c r="D26" s="38">
        <v>818</v>
      </c>
      <c r="E26" s="39">
        <v>1.7294965854071084E-2</v>
      </c>
      <c r="F26" s="38">
        <v>859</v>
      </c>
      <c r="G26" s="39">
        <v>2.0514902560183415E-2</v>
      </c>
      <c r="H26" s="40">
        <v>-4.7729918509895275E-2</v>
      </c>
      <c r="I26" s="38">
        <v>1147</v>
      </c>
      <c r="J26" s="40">
        <v>-0.28683522231909331</v>
      </c>
      <c r="K26" s="38">
        <v>7850</v>
      </c>
      <c r="L26" s="39">
        <v>1.8623387653524327E-2</v>
      </c>
      <c r="M26" s="38">
        <v>8770</v>
      </c>
      <c r="N26" s="39">
        <v>2.1944091359482751E-2</v>
      </c>
      <c r="O26" s="40">
        <v>-0.10490307867730897</v>
      </c>
    </row>
    <row r="27" spans="2:15" ht="14.4" customHeight="1" thickBot="1" x14ac:dyDescent="0.3">
      <c r="B27" s="31">
        <v>17</v>
      </c>
      <c r="C27" s="32" t="s">
        <v>27</v>
      </c>
      <c r="D27" s="33">
        <v>722</v>
      </c>
      <c r="E27" s="34">
        <v>1.526523881007252E-2</v>
      </c>
      <c r="F27" s="33">
        <v>752</v>
      </c>
      <c r="G27" s="34">
        <v>1.795949560565533E-2</v>
      </c>
      <c r="H27" s="35">
        <v>-3.9893617021276584E-2</v>
      </c>
      <c r="I27" s="33">
        <v>947</v>
      </c>
      <c r="J27" s="35">
        <v>-0.2375923970432946</v>
      </c>
      <c r="K27" s="33">
        <v>7822</v>
      </c>
      <c r="L27" s="34">
        <v>1.8556960283549973E-2</v>
      </c>
      <c r="M27" s="33">
        <v>7491</v>
      </c>
      <c r="N27" s="34">
        <v>1.8743807112187604E-2</v>
      </c>
      <c r="O27" s="35">
        <v>4.4186356961687379E-2</v>
      </c>
    </row>
    <row r="28" spans="2:15" ht="14.4" customHeight="1" thickBot="1" x14ac:dyDescent="0.3">
      <c r="B28" s="36">
        <v>18</v>
      </c>
      <c r="C28" s="37" t="s">
        <v>25</v>
      </c>
      <c r="D28" s="38">
        <v>595</v>
      </c>
      <c r="E28" s="39">
        <v>1.2580079074782756E-2</v>
      </c>
      <c r="F28" s="38">
        <v>461</v>
      </c>
      <c r="G28" s="39">
        <v>1.1009743981658387E-2</v>
      </c>
      <c r="H28" s="40">
        <v>0.29067245119305851</v>
      </c>
      <c r="I28" s="38">
        <v>621</v>
      </c>
      <c r="J28" s="40">
        <v>-4.1867954911433136E-2</v>
      </c>
      <c r="K28" s="38">
        <v>7128</v>
      </c>
      <c r="L28" s="39">
        <v>1.6910510470614194E-2</v>
      </c>
      <c r="M28" s="38">
        <v>6457</v>
      </c>
      <c r="N28" s="39">
        <v>1.6156556203897391E-2</v>
      </c>
      <c r="O28" s="40">
        <v>0.10391822827938668</v>
      </c>
    </row>
    <row r="29" spans="2:15" ht="14.4" customHeight="1" thickBot="1" x14ac:dyDescent="0.3">
      <c r="B29" s="31">
        <v>19</v>
      </c>
      <c r="C29" s="32" t="s">
        <v>28</v>
      </c>
      <c r="D29" s="33">
        <v>889</v>
      </c>
      <c r="E29" s="34">
        <v>1.8796118147028352E-2</v>
      </c>
      <c r="F29" s="33">
        <v>476</v>
      </c>
      <c r="G29" s="34">
        <v>1.1367978601452043E-2</v>
      </c>
      <c r="H29" s="35">
        <v>0.86764705882352944</v>
      </c>
      <c r="I29" s="33">
        <v>1132</v>
      </c>
      <c r="J29" s="35">
        <v>-0.21466431095406358</v>
      </c>
      <c r="K29" s="33">
        <v>7005</v>
      </c>
      <c r="L29" s="34">
        <v>1.6618704523941135E-2</v>
      </c>
      <c r="M29" s="33">
        <v>6044</v>
      </c>
      <c r="N29" s="34">
        <v>1.5123157146717645E-2</v>
      </c>
      <c r="O29" s="35">
        <v>0.15900066181336858</v>
      </c>
    </row>
    <row r="30" spans="2:15" ht="14.4" customHeight="1" thickBot="1" x14ac:dyDescent="0.3">
      <c r="B30" s="36">
        <v>20</v>
      </c>
      <c r="C30" s="37" t="s">
        <v>26</v>
      </c>
      <c r="D30" s="38">
        <v>698</v>
      </c>
      <c r="E30" s="39">
        <v>1.4757807049072881E-2</v>
      </c>
      <c r="F30" s="38">
        <v>635</v>
      </c>
      <c r="G30" s="39">
        <v>1.5165265571264807E-2</v>
      </c>
      <c r="H30" s="40">
        <v>9.9212598425196807E-2</v>
      </c>
      <c r="I30" s="38">
        <v>907</v>
      </c>
      <c r="J30" s="40">
        <v>-0.23042998897464173</v>
      </c>
      <c r="K30" s="38">
        <v>5882</v>
      </c>
      <c r="L30" s="39">
        <v>1.3954492506755426E-2</v>
      </c>
      <c r="M30" s="38">
        <v>6804</v>
      </c>
      <c r="N30" s="39">
        <v>1.702481158607989E-2</v>
      </c>
      <c r="O30" s="40">
        <v>-0.13550852439741323</v>
      </c>
    </row>
    <row r="31" spans="2:15" ht="14.4" customHeight="1" thickBot="1" x14ac:dyDescent="0.3">
      <c r="B31" s="111" t="s">
        <v>41</v>
      </c>
      <c r="C31" s="112"/>
      <c r="D31" s="41">
        <f>SUM(D11:D30)</f>
        <v>40429</v>
      </c>
      <c r="E31" s="42">
        <f>D31/D33</f>
        <v>0.85478994439393619</v>
      </c>
      <c r="F31" s="41">
        <f>SUM(F11:F30)</f>
        <v>37134</v>
      </c>
      <c r="G31" s="42">
        <f>F31/F33</f>
        <v>0.8868456247611769</v>
      </c>
      <c r="H31" s="43">
        <f>D31/F31-1</f>
        <v>8.8732697797166971E-2</v>
      </c>
      <c r="I31" s="41">
        <f>SUM(I11:I30)</f>
        <v>48459</v>
      </c>
      <c r="J31" s="42">
        <f>D31/I31-1</f>
        <v>-0.16570709259373906</v>
      </c>
      <c r="K31" s="41">
        <f>SUM(K11:K30)</f>
        <v>368217</v>
      </c>
      <c r="L31" s="42">
        <f>K31/K33</f>
        <v>0.87356024606595761</v>
      </c>
      <c r="M31" s="41">
        <f>SUM(M11:M30)</f>
        <v>354191</v>
      </c>
      <c r="N31" s="42">
        <f>M31/M33</f>
        <v>0.88624853622651711</v>
      </c>
      <c r="O31" s="43">
        <f>K31/M31-1</f>
        <v>3.9600102769409729E-2</v>
      </c>
    </row>
    <row r="32" spans="2:15" ht="14.4" customHeight="1" thickBot="1" x14ac:dyDescent="0.3">
      <c r="B32" s="111" t="s">
        <v>12</v>
      </c>
      <c r="C32" s="112"/>
      <c r="D32" s="41">
        <f>D33-SUM(D11:D30)</f>
        <v>6868</v>
      </c>
      <c r="E32" s="42">
        <f>D32/D33</f>
        <v>0.14521005560606381</v>
      </c>
      <c r="F32" s="41">
        <f>F33-SUM(F11:F30)</f>
        <v>4738</v>
      </c>
      <c r="G32" s="42">
        <f>F32/F33</f>
        <v>0.11315437523882307</v>
      </c>
      <c r="H32" s="43">
        <f>D32/F32-1</f>
        <v>0.44955677501055291</v>
      </c>
      <c r="I32" s="41">
        <f>I33-SUM(I11:I30)</f>
        <v>7379</v>
      </c>
      <c r="J32" s="42">
        <f>D32/I32-1</f>
        <v>-6.9250575958802019E-2</v>
      </c>
      <c r="K32" s="41">
        <f>K33-SUM(K11:K30)</f>
        <v>53296</v>
      </c>
      <c r="L32" s="42">
        <f>K32/K33</f>
        <v>0.12643975393404236</v>
      </c>
      <c r="M32" s="41">
        <f>M33-SUM(M11:M30)</f>
        <v>45461</v>
      </c>
      <c r="N32" s="42">
        <f>M32/M33</f>
        <v>0.11375146377348293</v>
      </c>
      <c r="O32" s="43">
        <f>K32/M32-1</f>
        <v>0.17234552693517524</v>
      </c>
    </row>
    <row r="33" spans="2:16" ht="14.4" customHeight="1" thickBot="1" x14ac:dyDescent="0.3">
      <c r="B33" s="113" t="s">
        <v>13</v>
      </c>
      <c r="C33" s="114"/>
      <c r="D33" s="44">
        <v>47297</v>
      </c>
      <c r="E33" s="45">
        <v>1</v>
      </c>
      <c r="F33" s="44">
        <v>41872</v>
      </c>
      <c r="G33" s="45">
        <v>0.99999999999999967</v>
      </c>
      <c r="H33" s="46">
        <v>0.12956152082537264</v>
      </c>
      <c r="I33" s="44">
        <v>55838</v>
      </c>
      <c r="J33" s="46">
        <v>-0.15296034958272142</v>
      </c>
      <c r="K33" s="44">
        <v>421513</v>
      </c>
      <c r="L33" s="45">
        <v>1</v>
      </c>
      <c r="M33" s="44">
        <v>399652</v>
      </c>
      <c r="N33" s="45">
        <v>1.0000000000000007</v>
      </c>
      <c r="O33" s="46">
        <v>5.4700089077497349E-2</v>
      </c>
      <c r="P33" s="47"/>
    </row>
    <row r="34" spans="2:16" ht="14.4" customHeight="1" x14ac:dyDescent="0.25">
      <c r="B34" s="48" t="s">
        <v>72</v>
      </c>
    </row>
    <row r="35" spans="2:16" x14ac:dyDescent="0.25">
      <c r="B35" s="49" t="s">
        <v>71</v>
      </c>
    </row>
  </sheetData>
  <mergeCells count="26">
    <mergeCell ref="B31:C31"/>
    <mergeCell ref="B32:C32"/>
    <mergeCell ref="B33:C33"/>
    <mergeCell ref="B8:B10"/>
    <mergeCell ref="C8:C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O9:O10"/>
    <mergeCell ref="K7:L8"/>
    <mergeCell ref="M7:N8"/>
    <mergeCell ref="J9:J10"/>
    <mergeCell ref="D7:E8"/>
    <mergeCell ref="F7:G8"/>
    <mergeCell ref="H9:H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2025-04-03T12:00:24Z</cp:lastPrinted>
  <dcterms:created xsi:type="dcterms:W3CDTF">2011-02-07T09:02:19Z</dcterms:created>
  <dcterms:modified xsi:type="dcterms:W3CDTF">2025-09-03T08:08:24Z</dcterms:modified>
</cp:coreProperties>
</file>