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7\SOiSD\"/>
    </mc:Choice>
  </mc:AlternateContent>
  <xr:revisionPtr revIDLastSave="0" documentId="13_ncr:1_{B0F37FDD-D7CA-4EC5-9C08-314FD5CE9D70}" xr6:coauthVersionLast="47" xr6:coauthVersionMax="47" xr10:uidLastSave="{00000000-0000-0000-0000-000000000000}"/>
  <bookViews>
    <workbookView xWindow="72" yWindow="0" windowWidth="26052" windowHeight="16656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  <externalReference r:id="rId9"/>
  </externalReferences>
  <definedNames>
    <definedName name="Mnth">[1]INDEX!$E$16</definedName>
    <definedName name="Yr">[1]INDEX!$E$21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2" l="1"/>
  <c r="S70" i="12"/>
  <c r="T70" i="12"/>
  <c r="Q70" i="11"/>
  <c r="R70" i="11"/>
  <c r="S70" i="11"/>
  <c r="T70" i="11"/>
  <c r="S26" i="7"/>
  <c r="T26" i="7"/>
  <c r="Q26" i="7"/>
  <c r="U26" i="7"/>
  <c r="J26" i="7"/>
  <c r="F26" i="7"/>
  <c r="G26" i="7"/>
  <c r="D26" i="7"/>
  <c r="E26" i="7"/>
  <c r="S25" i="7"/>
  <c r="T25" i="7"/>
  <c r="Q25" i="7"/>
  <c r="U25" i="7"/>
  <c r="J25" i="7"/>
  <c r="F25" i="7"/>
  <c r="G25" i="7"/>
  <c r="D25" i="7"/>
  <c r="S32" i="4"/>
  <c r="T32" i="4"/>
  <c r="Q32" i="4"/>
  <c r="J32" i="4"/>
  <c r="F32" i="4"/>
  <c r="G32" i="4"/>
  <c r="D32" i="4"/>
  <c r="S31" i="4"/>
  <c r="T31" i="4"/>
  <c r="Q31" i="4"/>
  <c r="U31" i="4"/>
  <c r="J31" i="4"/>
  <c r="F31" i="4"/>
  <c r="G31" i="4"/>
  <c r="D31" i="4"/>
  <c r="E31" i="4"/>
  <c r="K31" i="4"/>
  <c r="D70" i="11"/>
  <c r="E70" i="11"/>
  <c r="F70" i="11"/>
  <c r="G70" i="11"/>
  <c r="J70" i="11"/>
  <c r="K70" i="11"/>
  <c r="J52" i="7"/>
  <c r="G7" i="9"/>
  <c r="F7" i="9"/>
  <c r="D7" i="9"/>
  <c r="C7" i="9"/>
  <c r="E7" i="9"/>
  <c r="Q51" i="7"/>
  <c r="U51" i="7"/>
  <c r="S33" i="11"/>
  <c r="T33" i="11"/>
  <c r="Q33" i="11"/>
  <c r="U33" i="11"/>
  <c r="S32" i="11"/>
  <c r="T32" i="11"/>
  <c r="Q32" i="11"/>
  <c r="R32" i="11"/>
  <c r="Q69" i="11"/>
  <c r="R69" i="11"/>
  <c r="S69" i="11"/>
  <c r="T69" i="11"/>
  <c r="D31" i="1"/>
  <c r="J31" i="1"/>
  <c r="F31" i="1"/>
  <c r="G31" i="1"/>
  <c r="I31" i="1"/>
  <c r="K31" i="1"/>
  <c r="L31" i="1"/>
  <c r="M31" i="1"/>
  <c r="D32" i="1"/>
  <c r="E32" i="1"/>
  <c r="F32" i="1"/>
  <c r="G32" i="1"/>
  <c r="I32" i="1"/>
  <c r="K32" i="1"/>
  <c r="L32" i="1"/>
  <c r="M32" i="1"/>
  <c r="N32" i="1"/>
  <c r="D51" i="7"/>
  <c r="F51" i="7"/>
  <c r="F52" i="7"/>
  <c r="G52" i="7"/>
  <c r="J51" i="7"/>
  <c r="S51" i="7"/>
  <c r="S52" i="7"/>
  <c r="T52" i="7"/>
  <c r="D32" i="12"/>
  <c r="E32" i="12"/>
  <c r="F32" i="12"/>
  <c r="G32" i="12"/>
  <c r="J32" i="12"/>
  <c r="Q32" i="12"/>
  <c r="R32" i="12"/>
  <c r="S32" i="12"/>
  <c r="T32" i="12"/>
  <c r="D33" i="12"/>
  <c r="F33" i="12"/>
  <c r="G33" i="12"/>
  <c r="J33" i="12"/>
  <c r="Q33" i="12"/>
  <c r="R33" i="12"/>
  <c r="S33" i="12"/>
  <c r="T33" i="12"/>
  <c r="D69" i="12"/>
  <c r="E69" i="12"/>
  <c r="F69" i="12"/>
  <c r="G69" i="12"/>
  <c r="J69" i="12"/>
  <c r="K69" i="12"/>
  <c r="Q69" i="12"/>
  <c r="R69" i="12"/>
  <c r="S69" i="12"/>
  <c r="T69" i="12"/>
  <c r="D70" i="12"/>
  <c r="E70" i="12"/>
  <c r="F70" i="12"/>
  <c r="G70" i="12"/>
  <c r="J70" i="12"/>
  <c r="D32" i="11"/>
  <c r="E32" i="11"/>
  <c r="F32" i="11"/>
  <c r="G32" i="11"/>
  <c r="J32" i="11"/>
  <c r="D33" i="11"/>
  <c r="F33" i="11"/>
  <c r="G33" i="11"/>
  <c r="J33" i="11"/>
  <c r="D69" i="11"/>
  <c r="H69" i="11"/>
  <c r="F69" i="11"/>
  <c r="G69" i="11"/>
  <c r="J69" i="11"/>
  <c r="D67" i="4"/>
  <c r="E67" i="4"/>
  <c r="F67" i="4"/>
  <c r="G67" i="4"/>
  <c r="J67" i="4"/>
  <c r="Q67" i="4"/>
  <c r="R67" i="4"/>
  <c r="S67" i="4"/>
  <c r="T67" i="4"/>
  <c r="D68" i="4"/>
  <c r="E68" i="4"/>
  <c r="K68" i="4"/>
  <c r="F68" i="4"/>
  <c r="G68" i="4"/>
  <c r="J68" i="4"/>
  <c r="Q68" i="4"/>
  <c r="R68" i="4"/>
  <c r="S68" i="4"/>
  <c r="T68" i="4"/>
  <c r="H51" i="7"/>
  <c r="H32" i="4"/>
  <c r="E31" i="1"/>
  <c r="H31" i="1"/>
  <c r="O31" i="1"/>
  <c r="K32" i="12"/>
  <c r="K67" i="4"/>
  <c r="U32" i="4"/>
  <c r="O32" i="1"/>
  <c r="J32" i="1"/>
  <c r="H7" i="9"/>
  <c r="Q52" i="7"/>
  <c r="R52" i="7"/>
  <c r="U70" i="12"/>
  <c r="H33" i="12"/>
  <c r="H32" i="12"/>
  <c r="U69" i="11"/>
  <c r="U70" i="11"/>
  <c r="K69" i="11"/>
  <c r="E69" i="11"/>
  <c r="H70" i="11"/>
  <c r="R33" i="11"/>
  <c r="U32" i="11"/>
  <c r="H33" i="11"/>
  <c r="K33" i="11"/>
  <c r="H67" i="4"/>
  <c r="T51" i="7"/>
  <c r="K51" i="7"/>
  <c r="R25" i="7"/>
  <c r="H25" i="7"/>
  <c r="R51" i="7"/>
  <c r="D52" i="7"/>
  <c r="G51" i="7"/>
  <c r="E51" i="7"/>
  <c r="R26" i="7"/>
  <c r="K26" i="7"/>
  <c r="E25" i="7"/>
  <c r="K25" i="7"/>
  <c r="H26" i="7"/>
  <c r="E33" i="11"/>
  <c r="H32" i="11"/>
  <c r="K32" i="11"/>
  <c r="R70" i="12"/>
  <c r="U69" i="12"/>
  <c r="H69" i="12"/>
  <c r="H70" i="12"/>
  <c r="K70" i="12"/>
  <c r="K33" i="12"/>
  <c r="U32" i="12"/>
  <c r="U33" i="12"/>
  <c r="E33" i="12"/>
  <c r="H68" i="4"/>
  <c r="U68" i="4"/>
  <c r="U67" i="4"/>
  <c r="E32" i="4"/>
  <c r="K32" i="4"/>
  <c r="R32" i="4"/>
  <c r="R31" i="4"/>
  <c r="H31" i="4"/>
  <c r="N31" i="1"/>
  <c r="H32" i="1"/>
  <c r="U52" i="7"/>
  <c r="H52" i="7"/>
  <c r="E52" i="7"/>
  <c r="K52" i="7"/>
</calcChain>
</file>

<file path=xl/sharedStrings.xml><?xml version="1.0" encoding="utf-8"?>
<sst xmlns="http://schemas.openxmlformats.org/spreadsheetml/2006/main" count="896" uniqueCount="199">
  <si>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</si>
  <si>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</si>
  <si>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</si>
  <si>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</si>
  <si>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</si>
  <si>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</si>
  <si>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</si>
  <si>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</si>
  <si>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</si>
  <si>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</si>
  <si>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</si>
  <si>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</si>
  <si>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</si>
  <si>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</si>
  <si>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</si>
  <si>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</si>
  <si>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</si>
  <si>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</si>
  <si>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</si>
  <si>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</si>
  <si>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</si>
  <si>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</si>
  <si>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</si>
  <si>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</si>
  <si>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</si>
  <si>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</si>
  <si>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</si>
  <si>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</si>
  <si>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</si>
  <si>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</si>
  <si>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</si>
  <si>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</si>
  <si>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</si>
  <si>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</si>
  <si>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</si>
  <si>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</si>
  <si>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</si>
  <si>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</si>
  <si>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</si>
  <si>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</si>
  <si>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</si>
  <si>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</si>
  <si>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</si>
  <si>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</si>
  <si>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</si>
  <si>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</si>
  <si>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</si>
  <si>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</si>
  <si>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</si>
  <si>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</si>
  <si>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</si>
  <si>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</si>
  <si>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</si>
  <si>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</si>
  <si>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</si>
  <si>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</si>
  <si>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</si>
  <si>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</si>
  <si>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</si>
  <si>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</si>
  <si>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</si>
  <si>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</si>
  <si>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</si>
  <si>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</si>
  <si>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</si>
  <si>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</si>
  <si>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</si>
  <si>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sztuki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</si>
  <si>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</si>
  <si>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</si>
  <si>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</si>
  <si>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</si>
  <si>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</si>
  <si>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</si>
  <si>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</si>
  <si>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</si>
  <si>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</si>
  <si>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</si>
  <si>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</si>
  <si>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</si>
  <si>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</si>
  <si>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</si>
  <si>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</si>
  <si>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</si>
  <si>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</si>
  <si>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</si>
  <si>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</si>
  <si>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</si>
  <si>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</si>
  <si>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</si>
  <si>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</si>
  <si>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</si>
  <si>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</si>
  <si>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</si>
  <si>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</si>
  <si>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</si>
  <si>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</si>
  <si>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</si>
  <si>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</si>
  <si>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</si>
  <si>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Pierwsze rejestracje nowych samochodów osobowych i dostwczych do 3,5T</t>
  </si>
  <si>
    <t>CUPRA</t>
  </si>
  <si>
    <t>Nissan Qashqai</t>
  </si>
  <si>
    <t>Mercedes-Benz Klasa GLC</t>
  </si>
  <si>
    <t>Renault Captur</t>
  </si>
  <si>
    <t>Volkswagen Tiguan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</si>
  <si>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</si>
  <si>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</si>
  <si>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</si>
  <si>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</si>
  <si>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</si>
  <si>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</si>
  <si>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</si>
  <si>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</si>
  <si>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</si>
  <si>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</si>
  <si>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</si>
  <si>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</si>
  <si>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</si>
  <si>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</si>
  <si>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</si>
  <si>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</si>
  <si>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</si>
  <si>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</si>
  <si>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Volkswagen Passat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</si>
  <si>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</si>
  <si>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</si>
  <si>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</si>
  <si>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</si>
  <si>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</si>
  <si>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</si>
  <si>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</si>
  <si>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</si>
  <si>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</si>
  <si>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</si>
  <si>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</si>
  <si>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</si>
  <si>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</si>
  <si>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</si>
  <si>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MAZDA</t>
  </si>
  <si>
    <t>Kia Ceed</t>
  </si>
  <si>
    <t>BAIC</t>
  </si>
  <si>
    <t>Maj</t>
  </si>
  <si>
    <t>May</t>
  </si>
  <si>
    <t>MAXUS</t>
  </si>
  <si>
    <t>Skoda Karoq</t>
  </si>
  <si>
    <t>+2,0 pp</t>
  </si>
  <si>
    <t>Czerwiec</t>
  </si>
  <si>
    <t>June</t>
  </si>
  <si>
    <t>Toyota Hilux</t>
  </si>
  <si>
    <t>BYD</t>
  </si>
  <si>
    <t>Renault Arkana</t>
  </si>
  <si>
    <t>Dacia Bigster</t>
  </si>
  <si>
    <t>-4,7 pp</t>
  </si>
  <si>
    <t>-1,1 pp</t>
  </si>
  <si>
    <t>+5,8 pp</t>
  </si>
  <si>
    <t>+0,3 pp</t>
  </si>
  <si>
    <t>Lipiec</t>
  </si>
  <si>
    <t>July</t>
  </si>
  <si>
    <t>LipCze
Zmiana %</t>
  </si>
  <si>
    <t>Jul/JunCh %</t>
  </si>
  <si>
    <t>Rok narastająco Styczeń - Lipiec</t>
  </si>
  <si>
    <t>YTD January -July</t>
  </si>
  <si>
    <t>Lip/Czer
Zmiana %</t>
  </si>
  <si>
    <t>Lip/Czer
Zmiana poz</t>
  </si>
  <si>
    <t>Jul/Jun Ch position</t>
  </si>
  <si>
    <t>YTD January - July</t>
  </si>
  <si>
    <t>Rok narastająco Styczeń -Lipiec</t>
  </si>
  <si>
    <t>Rejestracje nowych samochodów osobowych OGÓŁEM, ranking marek - Lipiec 2025</t>
  </si>
  <si>
    <t>Registrations of new PC, Top Brands - July  2025</t>
  </si>
  <si>
    <t>Rejestracje nowych samochodów osobowych OGÓŁEM, ranking modeli - Lipiec  2025</t>
  </si>
  <si>
    <t>Registrations of new PC, Top Models - July  2025</t>
  </si>
  <si>
    <t>Rejestracje nowych samochodów osobowych na KLIENTÓW INDYWIDUALNYCH, ranking marek - Lipiec 2025</t>
  </si>
  <si>
    <t>Registrations of New PC For Individual Customers, Top Makes - July 2025</t>
  </si>
  <si>
    <t>Rejestracje nowych samochodów osobowych na KLIENTÓW INDYWIDUALNYCH, ranking modeli - Lipiec 2025</t>
  </si>
  <si>
    <t>Registrations of New PC For Individual Customers, Top Models - July 2025</t>
  </si>
  <si>
    <t>Cupra Formentor</t>
  </si>
  <si>
    <t>Volvo XC40</t>
  </si>
  <si>
    <t>Rejestracje nowych samochodów osobowych na REGON, ranking marek - Lipiec  2025</t>
  </si>
  <si>
    <t>Registrations of New PC For Business Activity, Top Makes - JuLy  2025</t>
  </si>
  <si>
    <t>Rejestracje nowych samochodów osobowych na REGON, ranking modeli - Lipiec 2025</t>
  </si>
  <si>
    <t>Registrations of New PC For Business Activity, Top Models - July 2025</t>
  </si>
  <si>
    <t>BMW X3</t>
  </si>
  <si>
    <t>Citroen C3</t>
  </si>
  <si>
    <t>Ford Focus</t>
  </si>
  <si>
    <t>Opel Frontera</t>
  </si>
  <si>
    <t>Rejestracje nowych samochodów dostawczych do 3,5T, ranking marek - Lipiec 2025</t>
  </si>
  <si>
    <t>Registrations of new LCV up to 3.5T, Top Brands - July 2025</t>
  </si>
  <si>
    <t>Rejestracje nowych samochodów dostawczych do 3,5T, ranking modeli - Lipiec 2025</t>
  </si>
  <si>
    <t>Registrations of new LCV up to 3.5T, Top Models - July 2025</t>
  </si>
  <si>
    <t>RIMOR</t>
  </si>
  <si>
    <t>2025
Lip</t>
  </si>
  <si>
    <t>2024
Lip</t>
  </si>
  <si>
    <t>2025
Sty - Lip</t>
  </si>
  <si>
    <t>2024
Sty - Lip</t>
  </si>
  <si>
    <t>+2,3 pp</t>
  </si>
  <si>
    <t>+1,0 pp</t>
  </si>
  <si>
    <t>Sty-Lip 2024</t>
  </si>
  <si>
    <t>Sty-Lip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</si>
</sst>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1"/>
      <color theme="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b/>
      <sz val="20"/>
      <color rgb="FFFF0000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b/>
      <sz val="9"/>
      <color theme="0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2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43">
    <xf numFmtId="0" fontId="0" fillId="0" borderId="0" xfId="0"/>
    <xf numFmtId="0" fontId="7" fillId="0" borderId="0" xfId="0" applyFont="1"/>
    <xf numFmtId="0" fontId="8" fillId="0" borderId="0" xfId="11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8" fillId="0" borderId="0" xfId="11" applyFont="1" applyAlignment="1">
      <alignment horizontal="right"/>
    </xf>
    <xf numFmtId="0" fontId="11" fillId="2" borderId="6" xfId="0" applyFont="1" applyFill="1" applyBorder="1" applyAlignment="1">
      <alignment wrapText="1"/>
    </xf>
    <xf numFmtId="166" fontId="11" fillId="2" borderId="4" xfId="1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166" fontId="12" fillId="0" borderId="4" xfId="1" applyNumberFormat="1" applyFont="1" applyBorder="1" applyAlignment="1">
      <alignment horizontal="center"/>
    </xf>
    <xf numFmtId="165" fontId="12" fillId="0" borderId="4" xfId="22" applyNumberFormat="1" applyFont="1" applyBorder="1" applyAlignment="1">
      <alignment horizontal="center"/>
    </xf>
    <xf numFmtId="0" fontId="12" fillId="0" borderId="6" xfId="0" applyFont="1" applyBorder="1" applyAlignment="1">
      <alignment horizontal="left" wrapText="1" indent="1"/>
    </xf>
    <xf numFmtId="166" fontId="12" fillId="0" borderId="5" xfId="1" applyNumberFormat="1" applyFont="1" applyBorder="1" applyAlignment="1">
      <alignment horizontal="center"/>
    </xf>
    <xf numFmtId="165" fontId="12" fillId="0" borderId="5" xfId="17" applyNumberFormat="1" applyFont="1" applyBorder="1" applyAlignment="1">
      <alignment horizontal="center"/>
    </xf>
    <xf numFmtId="0" fontId="12" fillId="0" borderId="9" xfId="0" applyFont="1" applyBorder="1" applyAlignment="1">
      <alignment horizontal="left" wrapText="1" indent="1"/>
    </xf>
    <xf numFmtId="165" fontId="12" fillId="0" borderId="8" xfId="22" applyNumberFormat="1" applyFont="1" applyBorder="1" applyAlignment="1">
      <alignment horizontal="center"/>
    </xf>
    <xf numFmtId="166" fontId="11" fillId="2" borderId="4" xfId="1" applyNumberFormat="1" applyFont="1" applyFill="1" applyBorder="1" applyAlignment="1">
      <alignment horizontal="center" vertical="center"/>
    </xf>
    <xf numFmtId="165" fontId="11" fillId="2" borderId="4" xfId="22" applyNumberFormat="1" applyFont="1" applyFill="1" applyBorder="1" applyAlignment="1">
      <alignment horizontal="center" vertical="center"/>
    </xf>
    <xf numFmtId="0" fontId="12" fillId="0" borderId="7" xfId="11" applyFont="1" applyBorder="1"/>
    <xf numFmtId="0" fontId="8" fillId="0" borderId="7" xfId="11" applyFont="1" applyBorder="1"/>
    <xf numFmtId="166" fontId="8" fillId="0" borderId="0" xfId="11" applyNumberFormat="1" applyFont="1"/>
    <xf numFmtId="0" fontId="13" fillId="0" borderId="0" xfId="8" applyFont="1" applyAlignment="1">
      <alignment horizontal="center" vertical="center"/>
    </xf>
    <xf numFmtId="0" fontId="15" fillId="0" borderId="0" xfId="8" applyFont="1" applyAlignment="1">
      <alignment horizontal="right" vertical="center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vertical="center" wrapText="1"/>
    </xf>
    <xf numFmtId="0" fontId="18" fillId="2" borderId="23" xfId="8" applyFont="1" applyFill="1" applyBorder="1" applyAlignment="1">
      <alignment horizontal="center" vertical="center" wrapText="1"/>
    </xf>
    <xf numFmtId="0" fontId="18" fillId="2" borderId="21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center" wrapText="1"/>
    </xf>
    <xf numFmtId="0" fontId="13" fillId="0" borderId="16" xfId="8" applyFont="1" applyBorder="1" applyAlignment="1">
      <alignment horizontal="center" vertical="center"/>
    </xf>
    <xf numFmtId="0" fontId="19" fillId="0" borderId="19" xfId="8" applyFont="1" applyBorder="1" applyAlignment="1">
      <alignment vertical="center"/>
    </xf>
    <xf numFmtId="3" fontId="19" fillId="0" borderId="22" xfId="8" applyNumberFormat="1" applyFont="1" applyBorder="1" applyAlignment="1">
      <alignment vertical="center"/>
    </xf>
    <xf numFmtId="10" fontId="19" fillId="0" borderId="19" xfId="18" applyNumberFormat="1" applyFont="1" applyBorder="1" applyAlignment="1">
      <alignment vertical="center"/>
    </xf>
    <xf numFmtId="165" fontId="19" fillId="0" borderId="19" xfId="18" applyNumberFormat="1" applyFont="1" applyBorder="1" applyAlignment="1">
      <alignment vertical="center"/>
    </xf>
    <xf numFmtId="0" fontId="20" fillId="4" borderId="16" xfId="0" applyFont="1" applyFill="1" applyBorder="1" applyAlignment="1">
      <alignment horizontal="center" vertical="center" wrapText="1"/>
    </xf>
    <xf numFmtId="0" fontId="19" fillId="4" borderId="19" xfId="8" applyFont="1" applyFill="1" applyBorder="1" applyAlignment="1">
      <alignment vertical="center"/>
    </xf>
    <xf numFmtId="3" fontId="19" fillId="4" borderId="22" xfId="8" applyNumberFormat="1" applyFont="1" applyFill="1" applyBorder="1" applyAlignment="1">
      <alignment vertical="center"/>
    </xf>
    <xf numFmtId="10" fontId="19" fillId="4" borderId="19" xfId="18" applyNumberFormat="1" applyFont="1" applyFill="1" applyBorder="1" applyAlignment="1">
      <alignment vertical="center"/>
    </xf>
    <xf numFmtId="165" fontId="19" fillId="4" borderId="19" xfId="18" applyNumberFormat="1" applyFont="1" applyFill="1" applyBorder="1" applyAlignment="1">
      <alignment vertical="center"/>
    </xf>
    <xf numFmtId="3" fontId="19" fillId="3" borderId="22" xfId="8" applyNumberFormat="1" applyFont="1" applyFill="1" applyBorder="1" applyAlignment="1">
      <alignment vertical="center"/>
    </xf>
    <xf numFmtId="10" fontId="19" fillId="3" borderId="19" xfId="18" applyNumberFormat="1" applyFont="1" applyFill="1" applyBorder="1" applyAlignment="1">
      <alignment vertical="center"/>
    </xf>
    <xf numFmtId="165" fontId="19" fillId="3" borderId="19" xfId="18" applyNumberFormat="1" applyFont="1" applyFill="1" applyBorder="1" applyAlignment="1">
      <alignment vertical="center"/>
    </xf>
    <xf numFmtId="3" fontId="11" fillId="2" borderId="22" xfId="8" applyNumberFormat="1" applyFont="1" applyFill="1" applyBorder="1" applyAlignment="1">
      <alignment vertical="center"/>
    </xf>
    <xf numFmtId="9" fontId="11" fillId="2" borderId="19" xfId="18" applyFont="1" applyFill="1" applyBorder="1" applyAlignment="1">
      <alignment vertical="center"/>
    </xf>
    <xf numFmtId="165" fontId="11" fillId="2" borderId="19" xfId="8" applyNumberFormat="1" applyFont="1" applyFill="1" applyBorder="1" applyAlignment="1">
      <alignment vertical="center"/>
    </xf>
    <xf numFmtId="0" fontId="19" fillId="0" borderId="0" xfId="8" applyFont="1"/>
    <xf numFmtId="0" fontId="21" fillId="0" borderId="0" xfId="0" applyFont="1"/>
    <xf numFmtId="0" fontId="22" fillId="0" borderId="0" xfId="0" applyFont="1"/>
    <xf numFmtId="0" fontId="12" fillId="0" borderId="0" xfId="0" applyFont="1"/>
    <xf numFmtId="0" fontId="23" fillId="0" borderId="0" xfId="7" applyFont="1" applyAlignment="1">
      <alignment horizontal="center" vertical="top"/>
    </xf>
    <xf numFmtId="1" fontId="19" fillId="0" borderId="16" xfId="18" applyNumberFormat="1" applyFont="1" applyBorder="1" applyAlignment="1">
      <alignment horizontal="center"/>
    </xf>
    <xf numFmtId="1" fontId="19" fillId="4" borderId="16" xfId="18" applyNumberFormat="1" applyFont="1" applyFill="1" applyBorder="1" applyAlignment="1">
      <alignment horizontal="center"/>
    </xf>
    <xf numFmtId="3" fontId="19" fillId="3" borderId="16" xfId="8" applyNumberFormat="1" applyFont="1" applyFill="1" applyBorder="1" applyAlignment="1">
      <alignment vertical="center"/>
    </xf>
    <xf numFmtId="0" fontId="19" fillId="3" borderId="16" xfId="8" applyFont="1" applyFill="1" applyBorder="1" applyAlignment="1">
      <alignment vertical="center"/>
    </xf>
    <xf numFmtId="3" fontId="11" fillId="2" borderId="16" xfId="8" applyNumberFormat="1" applyFont="1" applyFill="1" applyBorder="1" applyAlignment="1">
      <alignment vertical="center"/>
    </xf>
    <xf numFmtId="14" fontId="12" fillId="0" borderId="0" xfId="0" applyNumberFormat="1" applyFont="1"/>
    <xf numFmtId="0" fontId="12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9" fillId="0" borderId="5" xfId="0" applyFont="1" applyBorder="1" applyAlignment="1">
      <alignment horizontal="left"/>
    </xf>
    <xf numFmtId="165" fontId="19" fillId="0" borderId="12" xfId="22" applyNumberFormat="1" applyFont="1" applyBorder="1" applyAlignment="1">
      <alignment horizontal="right"/>
    </xf>
    <xf numFmtId="168" fontId="19" fillId="0" borderId="15" xfId="18" applyNumberFormat="1" applyFont="1" applyBorder="1"/>
    <xf numFmtId="168" fontId="24" fillId="0" borderId="5" xfId="18" applyNumberFormat="1" applyFont="1" applyBorder="1" applyAlignment="1">
      <alignment horizontal="right"/>
    </xf>
    <xf numFmtId="168" fontId="19" fillId="0" borderId="5" xfId="18" applyNumberFormat="1" applyFont="1" applyBorder="1"/>
    <xf numFmtId="168" fontId="19" fillId="0" borderId="5" xfId="18" applyNumberFormat="1" applyFont="1" applyBorder="1" applyAlignment="1">
      <alignment horizontal="right"/>
    </xf>
    <xf numFmtId="0" fontId="19" fillId="0" borderId="5" xfId="0" applyFont="1" applyBorder="1" applyAlignment="1">
      <alignment horizontal="left" indent="1"/>
    </xf>
    <xf numFmtId="3" fontId="19" fillId="0" borderId="6" xfId="22" applyNumberFormat="1" applyFont="1" applyBorder="1" applyAlignment="1">
      <alignment horizontal="right"/>
    </xf>
    <xf numFmtId="168" fontId="12" fillId="0" borderId="5" xfId="18" applyNumberFormat="1" applyFont="1" applyBorder="1"/>
    <xf numFmtId="168" fontId="12" fillId="0" borderId="5" xfId="18" applyNumberFormat="1" applyFont="1" applyBorder="1" applyAlignment="1">
      <alignment horizontal="right"/>
    </xf>
    <xf numFmtId="0" fontId="19" fillId="0" borderId="8" xfId="0" applyFont="1" applyBorder="1" applyAlignment="1">
      <alignment horizontal="left" indent="1"/>
    </xf>
    <xf numFmtId="165" fontId="19" fillId="0" borderId="13" xfId="22" applyNumberFormat="1" applyFont="1" applyBorder="1" applyAlignment="1">
      <alignment horizontal="right"/>
    </xf>
    <xf numFmtId="168" fontId="19" fillId="0" borderId="8" xfId="18" applyNumberFormat="1" applyFont="1" applyBorder="1"/>
    <xf numFmtId="168" fontId="24" fillId="0" borderId="8" xfId="18" applyNumberFormat="1" applyFont="1" applyBorder="1" applyAlignment="1">
      <alignment horizontal="right"/>
    </xf>
    <xf numFmtId="0" fontId="14" fillId="0" borderId="0" xfId="8" applyFont="1" applyAlignment="1">
      <alignment vertical="center"/>
    </xf>
    <xf numFmtId="0" fontId="19" fillId="3" borderId="22" xfId="8" applyFont="1" applyFill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27" fillId="2" borderId="4" xfId="0" applyFont="1" applyFill="1" applyBorder="1" applyAlignment="1">
      <alignment vertical="center" wrapText="1"/>
    </xf>
    <xf numFmtId="3" fontId="19" fillId="0" borderId="9" xfId="22" applyNumberFormat="1" applyFont="1" applyBorder="1" applyAlignment="1">
      <alignment horizontal="right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34" xfId="8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8" applyFont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1" fillId="2" borderId="20" xfId="8" applyFont="1" applyFill="1" applyBorder="1" applyAlignment="1">
      <alignment horizontal="center" vertical="center"/>
    </xf>
    <xf numFmtId="0" fontId="11" fillId="2" borderId="17" xfId="8" applyFont="1" applyFill="1" applyBorder="1" applyAlignment="1">
      <alignment horizontal="center" wrapText="1"/>
    </xf>
    <xf numFmtId="0" fontId="11" fillId="2" borderId="28" xfId="8" applyFont="1" applyFill="1" applyBorder="1" applyAlignment="1">
      <alignment horizontal="center" wrapText="1"/>
    </xf>
    <xf numFmtId="0" fontId="16" fillId="2" borderId="23" xfId="8" applyFont="1" applyFill="1" applyBorder="1" applyAlignment="1">
      <alignment horizontal="center" vertical="center"/>
    </xf>
    <xf numFmtId="0" fontId="16" fillId="2" borderId="27" xfId="8" applyFont="1" applyFill="1" applyBorder="1" applyAlignment="1">
      <alignment horizontal="center" vertical="center"/>
    </xf>
    <xf numFmtId="0" fontId="16" fillId="2" borderId="21" xfId="8" applyFont="1" applyFill="1" applyBorder="1" applyAlignment="1">
      <alignment horizontal="center" vertical="center"/>
    </xf>
    <xf numFmtId="0" fontId="17" fillId="2" borderId="17" xfId="8" applyFont="1" applyFill="1" applyBorder="1" applyAlignment="1">
      <alignment horizontal="center" wrapText="1"/>
    </xf>
    <xf numFmtId="0" fontId="17" fillId="2" borderId="28" xfId="8" applyFont="1" applyFill="1" applyBorder="1" applyAlignment="1">
      <alignment horizontal="center" wrapText="1"/>
    </xf>
    <xf numFmtId="0" fontId="28" fillId="2" borderId="17" xfId="8" applyFont="1" applyFill="1" applyBorder="1" applyAlignment="1">
      <alignment horizontal="center" wrapText="1"/>
    </xf>
    <xf numFmtId="0" fontId="28" fillId="2" borderId="28" xfId="8" applyFont="1" applyFill="1" applyBorder="1" applyAlignment="1">
      <alignment horizontal="center" wrapText="1"/>
    </xf>
    <xf numFmtId="0" fontId="17" fillId="2" borderId="30" xfId="8" applyFont="1" applyFill="1" applyBorder="1" applyAlignment="1">
      <alignment horizontal="center" vertical="center" wrapText="1"/>
    </xf>
    <xf numFmtId="0" fontId="17" fillId="2" borderId="20" xfId="8" applyFont="1" applyFill="1" applyBorder="1" applyAlignment="1">
      <alignment horizontal="center" vertical="center" wrapText="1"/>
    </xf>
    <xf numFmtId="0" fontId="17" fillId="2" borderId="23" xfId="8" applyFont="1" applyFill="1" applyBorder="1" applyAlignment="1">
      <alignment horizontal="center" vertical="center" wrapText="1"/>
    </xf>
    <xf numFmtId="0" fontId="17" fillId="2" borderId="21" xfId="8" applyFont="1" applyFill="1" applyBorder="1" applyAlignment="1">
      <alignment horizontal="center" vertical="center" wrapText="1"/>
    </xf>
    <xf numFmtId="0" fontId="16" fillId="2" borderId="28" xfId="8" applyFont="1" applyFill="1" applyBorder="1" applyAlignment="1">
      <alignment horizontal="center" vertical="top"/>
    </xf>
    <xf numFmtId="0" fontId="16" fillId="2" borderId="18" xfId="8" applyFont="1" applyFill="1" applyBorder="1" applyAlignment="1">
      <alignment horizontal="center" vertical="top"/>
    </xf>
    <xf numFmtId="0" fontId="29" fillId="2" borderId="28" xfId="8" applyFont="1" applyFill="1" applyBorder="1" applyAlignment="1">
      <alignment horizontal="center" vertical="top" wrapText="1"/>
    </xf>
    <xf numFmtId="0" fontId="29" fillId="2" borderId="18" xfId="8" applyFont="1" applyFill="1" applyBorder="1" applyAlignment="1">
      <alignment horizontal="center" vertical="top" wrapText="1"/>
    </xf>
    <xf numFmtId="0" fontId="18" fillId="2" borderId="28" xfId="8" applyFont="1" applyFill="1" applyBorder="1" applyAlignment="1">
      <alignment horizontal="center" vertical="top" wrapText="1"/>
    </xf>
    <xf numFmtId="0" fontId="18" fillId="2" borderId="18" xfId="8" applyFont="1" applyFill="1" applyBorder="1" applyAlignment="1">
      <alignment horizontal="center" vertical="top" wrapText="1"/>
    </xf>
    <xf numFmtId="0" fontId="13" fillId="3" borderId="29" xfId="8" applyFont="1" applyFill="1" applyBorder="1" applyAlignment="1">
      <alignment horizontal="center" vertical="center"/>
    </xf>
    <xf numFmtId="0" fontId="13" fillId="3" borderId="19" xfId="8" applyFont="1" applyFill="1" applyBorder="1" applyAlignment="1">
      <alignment horizontal="center" vertical="center"/>
    </xf>
    <xf numFmtId="0" fontId="11" fillId="2" borderId="29" xfId="8" applyFont="1" applyFill="1" applyBorder="1" applyAlignment="1">
      <alignment horizontal="center" vertical="top"/>
    </xf>
    <xf numFmtId="0" fontId="11" fillId="2" borderId="19" xfId="8" applyFont="1" applyFill="1" applyBorder="1" applyAlignment="1">
      <alignment horizontal="center" vertical="top"/>
    </xf>
    <xf numFmtId="0" fontId="11" fillId="2" borderId="30" xfId="8" applyFont="1" applyFill="1" applyBorder="1" applyAlignment="1">
      <alignment horizontal="center" wrapText="1"/>
    </xf>
    <xf numFmtId="0" fontId="11" fillId="2" borderId="31" xfId="8" applyFont="1" applyFill="1" applyBorder="1" applyAlignment="1">
      <alignment horizontal="center" wrapText="1"/>
    </xf>
    <xf numFmtId="0" fontId="16" fillId="2" borderId="31" xfId="8" applyFont="1" applyFill="1" applyBorder="1" applyAlignment="1">
      <alignment horizontal="center" vertical="top"/>
    </xf>
    <xf numFmtId="0" fontId="16" fillId="2" borderId="23" xfId="8" applyFont="1" applyFill="1" applyBorder="1" applyAlignment="1">
      <alignment horizontal="center" vertical="top"/>
    </xf>
    <xf numFmtId="0" fontId="14" fillId="0" borderId="0" xfId="8" applyFont="1" applyAlignment="1">
      <alignment horizontal="center" vertic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0" borderId="0" xfId="8" applyFont="1" applyAlignment="1">
      <alignment horizontal="center" wrapText="1"/>
    </xf>
    <xf numFmtId="0" fontId="30" fillId="0" borderId="0" xfId="8" applyFont="1" applyAlignment="1">
      <alignment horizontal="center" vertical="center"/>
    </xf>
    <xf numFmtId="0" fontId="31" fillId="0" borderId="0" xfId="8" applyFont="1" applyAlignment="1">
      <alignment horizontal="center" vertical="center"/>
    </xf>
    <xf numFmtId="0" fontId="18" fillId="2" borderId="28" xfId="8" applyFont="1" applyFill="1" applyBorder="1" applyAlignment="1">
      <alignment horizontal="center" vertical="center" wrapText="1"/>
    </xf>
    <xf numFmtId="0" fontId="18" fillId="2" borderId="18" xfId="8" applyFont="1" applyFill="1" applyBorder="1" applyAlignment="1">
      <alignment horizontal="center" vertical="center" wrapText="1"/>
    </xf>
    <xf numFmtId="0" fontId="17" fillId="2" borderId="17" xfId="8" applyFont="1" applyFill="1" applyBorder="1" applyAlignment="1">
      <alignment horizontal="center" vertical="center" wrapText="1"/>
    </xf>
    <xf numFmtId="0" fontId="17" fillId="2" borderId="28" xfId="8" applyFont="1" applyFill="1" applyBorder="1" applyAlignment="1">
      <alignment horizontal="center" vertical="center" wrapText="1"/>
    </xf>
    <xf numFmtId="0" fontId="11" fillId="2" borderId="26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0" fontId="16" fillId="2" borderId="32" xfId="8" applyFont="1" applyFill="1" applyBorder="1" applyAlignment="1">
      <alignment horizontal="center" vertical="center"/>
    </xf>
  </cellXfs>
  <cellStyles count="82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2 2" xfId="24" xr:uid="{CBFE5673-B6E5-46B5-88BF-1CA5878935F8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10" xfId="38" xr:uid="{B0D514AF-8D8F-424B-9931-A7277BF01591}"/>
    <cellStyle name="Normalny 11" xfId="37" xr:uid="{411BF4DE-91A2-4917-80F8-F76216BED066}"/>
    <cellStyle name="Normalny 11 2" xfId="65" xr:uid="{7319A7AC-5657-4D63-B746-395CC0C2EB53}"/>
    <cellStyle name="Normalny 12" xfId="52" xr:uid="{51516F7C-DE1D-4AEF-B503-D60499114EE6}"/>
    <cellStyle name="Normalny 13" xfId="51" xr:uid="{6E307ED5-16B5-4881-A571-27F6AED2B587}"/>
    <cellStyle name="Normalny 14" xfId="77" xr:uid="{41724F90-FCA0-4BD0-A284-FBFF998A0506}"/>
    <cellStyle name="Normalny 15" xfId="78" xr:uid="{2FA38085-3203-461D-94E8-41B6F125C037}"/>
    <cellStyle name="Normalny 16" xfId="79" xr:uid="{5AB7640F-AD93-47EA-BEDE-8CCD3AD4B4F5}"/>
    <cellStyle name="Normalny 17" xfId="80" xr:uid="{E33F87FD-0E50-43BF-8B62-17D065B53693}"/>
    <cellStyle name="Normalny 18" xfId="81" xr:uid="{905DC943-39A4-4E89-866E-6CF6D13BB07D}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4 2 2" xfId="30" xr:uid="{DE41CFB4-524C-4137-8676-F97CFD78D261}"/>
    <cellStyle name="Normalny 4 2 2 2" xfId="45" xr:uid="{427C3EC2-DDE1-4690-A38D-A21C9E6066B5}"/>
    <cellStyle name="Normalny 4 2 2 2 2" xfId="71" xr:uid="{DB85246D-5A23-4878-9353-F3BFE095F719}"/>
    <cellStyle name="Normalny 4 2 2 3" xfId="59" xr:uid="{35F5DA2E-CDBF-4CE3-A06D-C5AFFCFE2972}"/>
    <cellStyle name="Normalny 4 2 3" xfId="41" xr:uid="{AD1ECA8A-0EBB-497C-A492-FAC982AF1C70}"/>
    <cellStyle name="Normalny 4 2 3 2" xfId="67" xr:uid="{B8D70C4A-2BB4-436D-828C-B8A9DCEFAC40}"/>
    <cellStyle name="Normalny 4 2 4" xfId="55" xr:uid="{9A0A76C5-44B0-4B52-B05A-C346773166D3}"/>
    <cellStyle name="Normalny 4 2 5" xfId="26" xr:uid="{7121D75C-1C2D-43C0-BCA6-9D9978F53F32}"/>
    <cellStyle name="Normalny 4 3" xfId="31" xr:uid="{3D50B807-72D7-4874-9B1C-3A3009268A92}"/>
    <cellStyle name="Normalny 4 3 2" xfId="46" xr:uid="{D22EC19E-E413-4F66-B0B7-FACFA44DC663}"/>
    <cellStyle name="Normalny 4 3 2 2" xfId="72" xr:uid="{5829AB37-08B4-4E59-8655-6D4C22BF1F17}"/>
    <cellStyle name="Normalny 4 3 3" xfId="60" xr:uid="{AE752856-C9A8-4A03-A6D4-79928A3E9DF7}"/>
    <cellStyle name="Normalny 4 4" xfId="40" xr:uid="{2D1177F6-B1C8-4CB0-8642-B7E9B6E4CBCB}"/>
    <cellStyle name="Normalny 4 4 2" xfId="66" xr:uid="{65F6EA3E-1310-4794-A6B1-6668DE27299B}"/>
    <cellStyle name="Normalny 4 5" xfId="54" xr:uid="{15AE4F2E-F9B9-4E44-8C99-1BBF6316986F}"/>
    <cellStyle name="Normalny 4 6" xfId="25" xr:uid="{99C0F628-03B2-4AC6-AFAE-54C027070E0A}"/>
    <cellStyle name="Normalny 5" xfId="13" xr:uid="{00000000-0005-0000-0000-00000D000000}"/>
    <cellStyle name="Normalny 5 2" xfId="14" xr:uid="{00000000-0005-0000-0000-00000E000000}"/>
    <cellStyle name="Normalny 5 2 2" xfId="32" xr:uid="{2495DDEB-CE66-4685-A067-4A674C753106}"/>
    <cellStyle name="Normalny 5 2 2 2" xfId="47" xr:uid="{1A5810FF-5B14-4859-A857-B100E90E6428}"/>
    <cellStyle name="Normalny 5 2 2 2 2" xfId="73" xr:uid="{0D09BE48-DD67-4355-8DB1-86EDC0E15F19}"/>
    <cellStyle name="Normalny 5 2 2 3" xfId="61" xr:uid="{A037C587-6E75-45FD-8759-ECCDFA527723}"/>
    <cellStyle name="Normalny 5 2 3" xfId="43" xr:uid="{CC35DD13-F83E-49F8-9BEC-63B02EA5B07E}"/>
    <cellStyle name="Normalny 5 2 3 2" xfId="69" xr:uid="{7F2D1EDC-1600-4780-9EEB-851FA008A182}"/>
    <cellStyle name="Normalny 5 2 4" xfId="57" xr:uid="{8F1AF815-A784-44EE-A8C5-A9D6B437ACBA}"/>
    <cellStyle name="Normalny 5 2 5" xfId="28" xr:uid="{9E0DC868-9C30-42A7-9DE4-B04781B4DA88}"/>
    <cellStyle name="Normalny 5 3" xfId="33" xr:uid="{1732D38B-EE8C-4B5F-8A72-87790F17DFE1}"/>
    <cellStyle name="Normalny 5 3 2" xfId="48" xr:uid="{CCD358CA-A6E6-4420-BFE6-C40178F56C8A}"/>
    <cellStyle name="Normalny 5 3 2 2" xfId="74" xr:uid="{E92D854A-E2F2-4796-85C0-32CBDAF941EF}"/>
    <cellStyle name="Normalny 5 3 3" xfId="62" xr:uid="{A7C62A30-0388-4708-90DC-8E6BBF2AF7C8}"/>
    <cellStyle name="Normalny 5 4" xfId="42" xr:uid="{7336C80B-0046-47B4-A9E4-5DD2E8A01E36}"/>
    <cellStyle name="Normalny 5 4 2" xfId="68" xr:uid="{F175998E-633B-4526-BB10-E87030BD091A}"/>
    <cellStyle name="Normalny 5 5" xfId="56" xr:uid="{9A8CA1B8-09F0-4501-84C0-8462D88477D5}"/>
    <cellStyle name="Normalny 5 6" xfId="27" xr:uid="{9FD02219-4927-4342-A3F7-5F98D11E073C}"/>
    <cellStyle name="Normalny 6" xfId="15" xr:uid="{00000000-0005-0000-0000-00000F000000}"/>
    <cellStyle name="Normalny 7" xfId="16" xr:uid="{00000000-0005-0000-0000-000010000000}"/>
    <cellStyle name="Normalny 7 2" xfId="34" xr:uid="{BD0F09CB-2825-43C6-9BFE-BD4646D4FBFE}"/>
    <cellStyle name="Normalny 7 2 2" xfId="49" xr:uid="{0D4161BA-9141-4911-B54A-F7FA1429576B}"/>
    <cellStyle name="Normalny 7 2 2 2" xfId="75" xr:uid="{4337AC39-E90A-4328-A294-A037B5CA1ADD}"/>
    <cellStyle name="Normalny 7 2 3" xfId="63" xr:uid="{4E76C5D0-31B2-4DA3-9405-1233053878D4}"/>
    <cellStyle name="Normalny 7 3" xfId="44" xr:uid="{2CA3765A-EB23-457F-9F95-B703D6A1988A}"/>
    <cellStyle name="Normalny 7 3 2" xfId="70" xr:uid="{D9AB8B45-4D89-4A5B-90AA-E91C3EA000F1}"/>
    <cellStyle name="Normalny 7 4" xfId="58" xr:uid="{CC8241EA-5D4A-4BC4-B13F-07912F33673F}"/>
    <cellStyle name="Normalny 7 5" xfId="29" xr:uid="{4CC2216E-F30A-40A8-BBF7-3E4BE00D8147}"/>
    <cellStyle name="Normalny 8" xfId="35" xr:uid="{B8AC3724-8851-4AE1-94F5-DF4BC0A3E21C}"/>
    <cellStyle name="Normalny 9" xfId="36" xr:uid="{9AAFB31F-5E50-4CA3-834B-5F375E23D6AE}"/>
    <cellStyle name="Normalny 9 2" xfId="50" xr:uid="{66A9FD8C-7699-42B3-826D-5C2B266D0E58}"/>
    <cellStyle name="Normalny 9 2 2" xfId="76" xr:uid="{0C52B265-0D6B-4DAB-B0D1-308B4189F8C2}"/>
    <cellStyle name="Normalny 9 3" xfId="64" xr:uid="{392AFE43-784C-421F-8E88-85B865E22D88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  <cellStyle name="Procentowy 6" xfId="39" xr:uid="{AA7DAD75-A8B3-47EE-9EA2-23A474A767AD}"/>
    <cellStyle name="Procentowy 7" xfId="53" xr:uid="{B4325FA4-0A44-40C5-914F-5E86E0C1D91E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135164</xdr:colOff>
      <xdr:row>40</xdr:row>
      <xdr:rowOff>77755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07CE369-A811-7E88-4890-8E6656DF3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469" y="3934408"/>
          <a:ext cx="5834613" cy="3475653"/>
        </a:xfrm>
        <a:prstGeom prst="rect">
          <a:avLst/>
        </a:prstGeom>
      </xdr:spPr>
    </xdr:pic>
    <xdr:clientData/>
  </xdr:twoCellAnchor>
  <xdr:twoCellAnchor editAs="oneCell">
    <xdr:from>
      <xdr:col>8</xdr:col>
      <xdr:colOff>505409</xdr:colOff>
      <xdr:row>21</xdr:row>
      <xdr:rowOff>23326</xdr:rowOff>
    </xdr:from>
    <xdr:to>
      <xdr:col>18</xdr:col>
      <xdr:colOff>326660</xdr:colOff>
      <xdr:row>41</xdr:row>
      <xdr:rowOff>92315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E4EE9DB-6C58-E698-4B84-00FEA6FF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00327" y="3957734"/>
          <a:ext cx="6041660" cy="36457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ZPM%202025\CEP\2025.07\dane%20szczeg&#243;&#322;owe\raporty\PZPM_CEP_RAPORT_SO_SEGMENTY.xlsm" TargetMode="External"/><Relationship Id="rId1" Type="http://schemas.openxmlformats.org/officeDocument/2006/relationships/externalLinkPath" Target="/PZPM%202025/CEP/2025.07/dane%20szczeg&#243;&#322;owe/raporty/PZPM_CEP_RAPORT_SO_SEGMENT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pdf"/>
      <sheetName val="INDEX"/>
      <sheetName val="WSZYSTKIE MARKI"/>
      <sheetName val="WSZYSTKIE MARKI - analiza1"/>
      <sheetName val="WSZYSTKIE MARKI - analiza2"/>
      <sheetName val="NAJPOPULAR. MODELE"/>
      <sheetName val="WSZYSTKIE MODELE - analiza1"/>
      <sheetName val="WSZYSTKIE MODELE - analiza2"/>
      <sheetName val="WSZYSTKIE MARKI REGON"/>
      <sheetName val="WSZYSTKIE MARKI REGON- analiza1"/>
      <sheetName val="WSZYSTKIE MARKI REGON- analiza2"/>
      <sheetName val="NAJPOP. MODELE REGON"/>
      <sheetName val="NAJPOP. MODELE REGON- analiza1"/>
      <sheetName val="NAJPOP. MODELE REGON- analiza2"/>
      <sheetName val="WSZYSTKIE MARKI INDYW"/>
      <sheetName val="WSZYSTKIE MARKI INDYW- analiza1"/>
      <sheetName val="WSZYSTKIE MARKI INDYW- analiza2"/>
      <sheetName val="NAJPOP. MODELE INDYW."/>
      <sheetName val="NAJPOP. MODELE INDYW.- analiza1"/>
      <sheetName val="NAJPOP. MODELE INDYW.- analiza2"/>
      <sheetName val="MARKI - KANAŁY DYSTRYBUCJI"/>
      <sheetName val="MARKI KANAŁY - analiza1"/>
      <sheetName val="MARKI KANAŁY - analiza2"/>
      <sheetName val="WOJEW - KANAŁY DYSTRYBUCJI"/>
      <sheetName val="KANAŁY DYSTRYBUCJI - analiza3"/>
      <sheetName val="WOJEWÓDZTWA (1)"/>
      <sheetName val="WOJEW (1) - analiza1"/>
      <sheetName val="WOJEW (1) - analiza2"/>
      <sheetName val="WOJEWÓDZTWA (2)"/>
      <sheetName val="WOJEW (2) - analiza1"/>
      <sheetName val="WOJEWÓDZTWA (3)"/>
      <sheetName val="WOJEW (3) - analiza1"/>
      <sheetName val="CAŁY RYNEK - MAPA"/>
      <sheetName val="CAŁY RYNEK - MAPA - analiza1"/>
      <sheetName val="SEGMENTY 1a"/>
      <sheetName val="SEGMENTY 1a - REGON"/>
      <sheetName val="SEGMENTY 1a - IND"/>
      <sheetName val="SEGMENTY 1b"/>
      <sheetName val="SEGMENTY - analiza3"/>
      <sheetName val="SEGMENTY - analiza4"/>
      <sheetName val="PALIWO - analiza3"/>
      <sheetName val="NADWOZIA - analiza3"/>
      <sheetName val="DCC - analiza3"/>
      <sheetName val="PALIWO_DCC - analiza3"/>
      <sheetName val="SEGMENTY 2"/>
      <sheetName val="SEGMENTY 2 - analiza2"/>
      <sheetName val="SEGMENTY 3"/>
      <sheetName val="SEGMENTY 3 - analiza2"/>
      <sheetName val="SEGMENTY 3a - IND"/>
      <sheetName val="SEGMENTY 3a - IND - analiza2"/>
      <sheetName val="SEGMENTY 3b - REGON"/>
      <sheetName val="SEGMENTY 3b - REGON - analiza2"/>
      <sheetName val="ELEKTR. I HYBRYD-MAR"/>
      <sheetName val="ELEKTR. I HYBRYD-MAR - analiza2"/>
      <sheetName val="ELEKTR. I HYBRYD"/>
      <sheetName val="ELEKTR. I HYBRYD - analiza2"/>
      <sheetName val="ELEKTR. I HYBRYD (2)"/>
      <sheetName val="ELEKTR. I HYBRYD (2) - analiza2"/>
      <sheetName val="ALFA ROMEO 1"/>
      <sheetName val="ALFA ROMEO 2"/>
      <sheetName val="ALFA ROMEO 3"/>
      <sheetName val="ALFA ROMEO - analiza1"/>
      <sheetName val="ALFA ROMEO - analiza1a"/>
      <sheetName val="ALFA ROMEO - analiza2"/>
      <sheetName val="ALFA ROMEO - analiza3"/>
      <sheetName val="ALFA ROMEO - analiza4"/>
      <sheetName val="AUDI 1"/>
      <sheetName val="AUDI 2"/>
      <sheetName val="AUDI 3"/>
      <sheetName val="AUDI - analiza1"/>
      <sheetName val="AUDI - analiza1a"/>
      <sheetName val="AUDI - analiza2"/>
      <sheetName val="AUDI - analiza3"/>
      <sheetName val="AUDI - analiza4"/>
      <sheetName val="BAIC 1"/>
      <sheetName val="BAIC 2"/>
      <sheetName val="BAIC 3"/>
      <sheetName val="BAIC - analiza1"/>
      <sheetName val="BAIC - analiza1a"/>
      <sheetName val="BAIC - analiza2"/>
      <sheetName val="BAIC - analiza3"/>
      <sheetName val="BAIC - analiza4"/>
      <sheetName val="BMW 1"/>
      <sheetName val="BMW 2"/>
      <sheetName val="BMW 3"/>
      <sheetName val="BMW - analiza1"/>
      <sheetName val="BMW - analiza1a"/>
      <sheetName val="BMW - analiza2"/>
      <sheetName val="BMW - analiza3"/>
      <sheetName val="BMW - analiza4"/>
      <sheetName val="CITROEN 1"/>
      <sheetName val="CITROEN 2"/>
      <sheetName val="CITROEN 3"/>
      <sheetName val="CITROEN - analiza1"/>
      <sheetName val="CITROEN - analiza1a"/>
      <sheetName val="CITROEN - analiza2"/>
      <sheetName val="CITROEN - analiza3"/>
      <sheetName val="CITROEN - analiza4"/>
      <sheetName val="CUPRA 1"/>
      <sheetName val="CUPRA 2"/>
      <sheetName val="CUPRA 3"/>
      <sheetName val="CUPRA - analiza1"/>
      <sheetName val="CUPRA - analiza1a"/>
      <sheetName val="CUPRA - analiza2"/>
      <sheetName val="CUPRA - analiza3"/>
      <sheetName val="CUPRA - analiza4"/>
      <sheetName val="DS 1"/>
      <sheetName val="DS 2"/>
      <sheetName val="DS 3"/>
      <sheetName val="DS - analiza1"/>
      <sheetName val="DS - analiza1a"/>
      <sheetName val="DS - analiza2"/>
      <sheetName val="DS - analiza3"/>
      <sheetName val="DS - analiza4"/>
      <sheetName val="DACIA 1"/>
      <sheetName val="DACIA 2"/>
      <sheetName val="DACIA 3"/>
      <sheetName val="DACIA - analiza1"/>
      <sheetName val="DACIA - analiza1a"/>
      <sheetName val="DACIA - analiza2"/>
      <sheetName val="DACIA - analiza3"/>
      <sheetName val="DACIA - analiza4"/>
      <sheetName val="FIAT 1"/>
      <sheetName val="FIAT 2"/>
      <sheetName val="FIAT 3"/>
      <sheetName val="FIAT - analiza1"/>
      <sheetName val="FIAT - analiza1a"/>
      <sheetName val="FIAT - analiza2"/>
      <sheetName val="FIAT - analiza3"/>
      <sheetName val="FIAT - analiza4"/>
      <sheetName val="FORD 1"/>
      <sheetName val="FORD 2"/>
      <sheetName val="FORD 3"/>
      <sheetName val="FORD - analiza1"/>
      <sheetName val="FORD - analiza1a"/>
      <sheetName val="FORD - analiza2"/>
      <sheetName val="FORD - analiza3"/>
      <sheetName val="FORD - analiza4"/>
      <sheetName val="HONDA 1"/>
      <sheetName val="HONDA 2"/>
      <sheetName val="HONDA 3"/>
      <sheetName val="HONDA - analiza1"/>
      <sheetName val="HONDA - analiza1a"/>
      <sheetName val="HONDA - analiza2"/>
      <sheetName val="HONDA - analiza3"/>
      <sheetName val="HONDA - analiza4"/>
      <sheetName val="HYUNDAI 1"/>
      <sheetName val="HYUNDAI 2"/>
      <sheetName val="HYUNDAI 3"/>
      <sheetName val="HYUNDAI - analiza1"/>
      <sheetName val="HYUNDAI - analiza1a"/>
      <sheetName val="HYUNDAI - analiza2"/>
      <sheetName val="HYUNDAI - analiza3"/>
      <sheetName val="HYUNDAI - analiza4"/>
      <sheetName val="JAGUAR 1"/>
      <sheetName val="JAGUAR 2"/>
      <sheetName val="JAGUAR 3"/>
      <sheetName val="JAGUAR - analiza1"/>
      <sheetName val="JAGUAR - analiza1a"/>
      <sheetName val="JAGUAR - analiza2"/>
      <sheetName val="JAGUAR - analiza3"/>
      <sheetName val="JAGUAR - analiza4"/>
      <sheetName val="JEEP 1"/>
      <sheetName val="JEEP 2"/>
      <sheetName val="JEEP 3"/>
      <sheetName val="JEEP - analiza1"/>
      <sheetName val="JEEP - analiza1a"/>
      <sheetName val="JEEP - analiza2"/>
      <sheetName val="JEEP - analiza3"/>
      <sheetName val="JEEP - analiza4"/>
      <sheetName val="KGM-SSANGYONG 1"/>
      <sheetName val="KGM-SSANGYONG 2"/>
      <sheetName val="KGM-SSANGYONG 3"/>
      <sheetName val="KGM-SSANGYONG - analiza1"/>
      <sheetName val="KGM-SSANGYONG - analiza1a"/>
      <sheetName val="KGM-SSANGYONG - analiza2"/>
      <sheetName val="KGM-SSANGYONG - analiza3"/>
      <sheetName val="KGM-SSANGYONG - analiza4"/>
      <sheetName val="KIA 1"/>
      <sheetName val="KIA 2"/>
      <sheetName val="KIA 3"/>
      <sheetName val="KIA - analiza1"/>
      <sheetName val="KIA - analiza1a"/>
      <sheetName val="KIA - analiza2"/>
      <sheetName val="KIA - analiza3"/>
      <sheetName val="KIA - analiza4"/>
      <sheetName val="LAND ROVER 1"/>
      <sheetName val="LAND ROVER 2"/>
      <sheetName val="LAND ROVER 3"/>
      <sheetName val="LAND ROVER - analiza1"/>
      <sheetName val="LAND ROVER - analiza1a"/>
      <sheetName val="LAND ROVER - analiza2"/>
      <sheetName val="LAND ROVER - analiza3"/>
      <sheetName val="LAND ROVER - analiza4"/>
      <sheetName val="LEXUS 1"/>
      <sheetName val="LEXUS 2"/>
      <sheetName val="LEXUS 3"/>
      <sheetName val="LEXUS - analiza1"/>
      <sheetName val="LEXUS - analiza1a"/>
      <sheetName val="LEXUS - analiza2"/>
      <sheetName val="LEXUS - analiza3"/>
      <sheetName val="LEXUS - analiza4"/>
      <sheetName val="MAZDA 1"/>
      <sheetName val="MAZDA 2"/>
      <sheetName val="MAZDA 3"/>
      <sheetName val="MAZDA - analiza1"/>
      <sheetName val="MAZDA - analiza1a"/>
      <sheetName val="MAZDA - analiza2"/>
      <sheetName val="MAZDA - analiza3"/>
      <sheetName val="MAZDA - analiza4"/>
      <sheetName val="MERCEDES-BENZ 1"/>
      <sheetName val="MERCEDES-BENZ 2"/>
      <sheetName val="MERCEDES-BENZ 3"/>
      <sheetName val="MERCEDES-BENZ - analiza1"/>
      <sheetName val="MERCEDES-BENZ - analiza1a"/>
      <sheetName val="MERCEDES-BENZ - analiza2"/>
      <sheetName val="MERCEDES-BENZ - analiza3"/>
      <sheetName val="MERCEDES-BENZ - analiza4"/>
      <sheetName val="MG 1"/>
      <sheetName val="MG 2"/>
      <sheetName val="MG 3"/>
      <sheetName val="MG - analiza1"/>
      <sheetName val="MG - analiza1a"/>
      <sheetName val="MG - analiza2"/>
      <sheetName val="MG - analiza3"/>
      <sheetName val="MG - analiza4"/>
      <sheetName val="MINI 1"/>
      <sheetName val="MINI 2"/>
      <sheetName val="MINI 3"/>
      <sheetName val="MINI - analiza1"/>
      <sheetName val="MINI - analiza1a"/>
      <sheetName val="MINI - analiza2"/>
      <sheetName val="MINI - analiza3"/>
      <sheetName val="MINI - analiza4"/>
      <sheetName val="MITSUBISHI 1"/>
      <sheetName val="MITSUBISHI 2"/>
      <sheetName val="MITSUBISHI 3"/>
      <sheetName val="MITSUBISHI - analiza1"/>
      <sheetName val="MITSUBISHI - analiza1a"/>
      <sheetName val="MITSUBISHI - analiza2"/>
      <sheetName val="MITSUBISHI - analiza3"/>
      <sheetName val="MITSUBISHI - analiza4"/>
      <sheetName val="NISSAN 1"/>
      <sheetName val="NISSAN 2"/>
      <sheetName val="NISSAN 3"/>
      <sheetName val="NISSAN - analiza1"/>
      <sheetName val="NISSAN - analiza1a"/>
      <sheetName val="NISSAN - analiza2"/>
      <sheetName val="NISSAN - analiza3"/>
      <sheetName val="NISSAN - analiza4"/>
      <sheetName val="OPEL 1"/>
      <sheetName val="OPEL 2"/>
      <sheetName val="OPEL 3"/>
      <sheetName val="OPEL - analiza1"/>
      <sheetName val="OPEL - analiza1a"/>
      <sheetName val="OPEL - analiza2"/>
      <sheetName val="OPEL - analiza3"/>
      <sheetName val="OPEL - analiza4"/>
      <sheetName val="PEUGEOT 1"/>
      <sheetName val="PEUGEOT 2"/>
      <sheetName val="PEUGEOT 3"/>
      <sheetName val="PEUGEOT - analiza1"/>
      <sheetName val="PEUGEOT - analiza1a"/>
      <sheetName val="PEUGEOT - analiza2"/>
      <sheetName val="PEUGEOT - analiza3"/>
      <sheetName val="PEUGEOT - analiza4"/>
      <sheetName val="PORSCHE 1"/>
      <sheetName val="PORSCHE 2"/>
      <sheetName val="PORSCHE 3"/>
      <sheetName val="PORSCHE - analiza1"/>
      <sheetName val="PORSCHE - analiza1a"/>
      <sheetName val="PORSCHE - analiza2"/>
      <sheetName val="PORSCHE - analiza3"/>
      <sheetName val="PORSCHE - analiza4"/>
      <sheetName val="RENAULT 1"/>
      <sheetName val="RENAULT 2"/>
      <sheetName val="RENAULT 3"/>
      <sheetName val="RENAULT - analiza1"/>
      <sheetName val="RENAULT - analiza1a"/>
      <sheetName val="RENAULT - analiza2"/>
      <sheetName val="RENAULT - analiza3"/>
      <sheetName val="RENAULT - analiza4"/>
      <sheetName val="SEAT 1"/>
      <sheetName val="SEAT 2"/>
      <sheetName val="SEAT 3"/>
      <sheetName val="SEAT - analiza1"/>
      <sheetName val="SEAT - analiza1a"/>
      <sheetName val="SEAT - analiza2"/>
      <sheetName val="SEAT - analiza3"/>
      <sheetName val="SEAT - analiza4"/>
      <sheetName val="SKODA 1"/>
      <sheetName val="SKODA 2"/>
      <sheetName val="SKODA 3"/>
      <sheetName val="SKODA - analiza1"/>
      <sheetName val="SKODA - analiza1a"/>
      <sheetName val="SKODA - analiza2"/>
      <sheetName val="SKODA - analiza3"/>
      <sheetName val="SKODA - analiza4"/>
      <sheetName val="SUBARU 1"/>
      <sheetName val="SUBARU 2"/>
      <sheetName val="SUBARU 3"/>
      <sheetName val="SUBARU - analiza1"/>
      <sheetName val="SUBARU - analiza1a"/>
      <sheetName val="SUBARU - analiza2"/>
      <sheetName val="SUBARU - analiza3"/>
      <sheetName val="SUBARU - analiza4"/>
      <sheetName val="SUZUKI 1"/>
      <sheetName val="SUZUKI 2"/>
      <sheetName val="SUZUKI 3"/>
      <sheetName val="SUZUKI - analiza1"/>
      <sheetName val="SUZUKI - analiza1a"/>
      <sheetName val="SUZUKI - analiza2"/>
      <sheetName val="SUZUKI - analiza3"/>
      <sheetName val="SUZUKI - analiza4"/>
      <sheetName val="TESLA 1"/>
      <sheetName val="TESLA 2"/>
      <sheetName val="TESLA 3"/>
      <sheetName val="TESLA - analiza1"/>
      <sheetName val="TESLA - analiza1a"/>
      <sheetName val="TESLA - analiza2"/>
      <sheetName val="TESLA - analiza3"/>
      <sheetName val="TESLA - analiza4"/>
      <sheetName val="TOYOTA 1"/>
      <sheetName val="TOYOTA 2"/>
      <sheetName val="TOYOTA 3"/>
      <sheetName val="TOYOTA - analiza1"/>
      <sheetName val="TOYOTA - analiza1a"/>
      <sheetName val="TOYOTA - analiza2"/>
      <sheetName val="TOYOTA - analiza3"/>
      <sheetName val="TOYOTA - analiza4"/>
      <sheetName val="VOLKSWAGEN 1"/>
      <sheetName val="VOLKSWAGEN 2"/>
      <sheetName val="VOLKSWAGEN 3"/>
      <sheetName val="VOLKSWAGEN - analiza1"/>
      <sheetName val="VOLKSWAGEN - analiza1a"/>
      <sheetName val="VOLKSWAGEN - analiza2"/>
      <sheetName val="VOLKSWAGEN - analiza3"/>
      <sheetName val="VOLKSWAGEN - analiza4"/>
      <sheetName val="VOLVO 1"/>
      <sheetName val="VOLVO 2"/>
      <sheetName val="VOLVO 3"/>
      <sheetName val="VOLVO - analiza1"/>
      <sheetName val="VOLVO - analiza1a"/>
      <sheetName val="VOLVO - analiza2"/>
      <sheetName val="VOLVO - analiza3"/>
      <sheetName val="VOLVO - analiza4"/>
      <sheetName val="SO i SO# - analiza2"/>
      <sheetName val="Rodzaje - analiza"/>
      <sheetName val="paliwa - analiza"/>
      <sheetName val="Historia - analiza"/>
      <sheetName val="BAZA_SO"/>
      <sheetName val="BAZA_SO_HISTORIA"/>
      <sheetName val="Korekta pisowni mode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>
        <row r="25">
          <cell r="M25" t="str">
            <v>Sty-Lip 2024</v>
          </cell>
          <cell r="N25" t="str">
            <v>Sty-Lip 2025</v>
          </cell>
        </row>
        <row r="26">
          <cell r="L26" t="str">
            <v>Benzyna</v>
          </cell>
          <cell r="M26">
            <v>115422</v>
          </cell>
          <cell r="N26">
            <v>105254</v>
          </cell>
        </row>
        <row r="27">
          <cell r="L27" t="str">
            <v>Diesel</v>
          </cell>
          <cell r="M27">
            <v>27889</v>
          </cell>
          <cell r="N27">
            <v>25434</v>
          </cell>
        </row>
        <row r="28">
          <cell r="L28" t="str">
            <v>BEV + FCEV</v>
          </cell>
          <cell r="M28">
            <v>10018</v>
          </cell>
          <cell r="N28">
            <v>18192</v>
          </cell>
        </row>
        <row r="29">
          <cell r="L29" t="str">
            <v>PHEV + HEV + MHEV</v>
          </cell>
          <cell r="M29">
            <v>158252</v>
          </cell>
          <cell r="N29">
            <v>176922</v>
          </cell>
        </row>
      </sheetData>
      <sheetData sheetId="349"/>
      <sheetData sheetId="350"/>
      <sheetData sheetId="351"/>
      <sheetData sheetId="35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V28"/>
  <sheetViews>
    <sheetView showGridLines="0" tabSelected="1" zoomScaleNormal="100" workbookViewId="0"/>
  </sheetViews>
  <sheetFormatPr defaultColWidth="9.109375" defaultRowHeight="13.8" x14ac:dyDescent="0.25"/>
  <cols>
    <col min="1" max="1" width="1.109375" style="2" customWidth="1"/>
    <col min="2" max="2" width="35.109375" style="2" customWidth="1"/>
    <col min="3" max="8" width="11.5546875" style="2" customWidth="1"/>
    <col min="9" max="16384" width="9.109375" style="2"/>
  </cols>
  <sheetData>
    <row r="1" spans="1:256" x14ac:dyDescent="0.25">
      <c r="A1" s="1"/>
      <c r="C1" s="3"/>
      <c r="E1" s="1"/>
      <c r="F1" s="1"/>
      <c r="G1" s="1"/>
      <c r="H1" s="57">
        <v>45873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15.75" customHeight="1" x14ac:dyDescent="0.25">
      <c r="B2" s="5" t="s">
        <v>70</v>
      </c>
      <c r="H2" s="6" t="s">
        <v>67</v>
      </c>
    </row>
    <row r="3" spans="1:256" ht="24.75" customHeight="1" x14ac:dyDescent="0.25">
      <c r="B3" s="85" t="s">
        <v>100</v>
      </c>
      <c r="C3" s="86"/>
      <c r="D3" s="86"/>
      <c r="E3" s="86"/>
      <c r="F3" s="86"/>
      <c r="G3" s="86"/>
      <c r="H3" s="87"/>
    </row>
    <row r="4" spans="1:256" ht="39" customHeight="1" x14ac:dyDescent="0.25">
      <c r="B4" s="7"/>
      <c r="C4" s="8" t="s">
        <v>191</v>
      </c>
      <c r="D4" s="8" t="s">
        <v>192</v>
      </c>
      <c r="E4" s="9" t="s">
        <v>54</v>
      </c>
      <c r="F4" s="8" t="s">
        <v>193</v>
      </c>
      <c r="G4" s="8" t="s">
        <v>194</v>
      </c>
      <c r="H4" s="9" t="s">
        <v>54</v>
      </c>
    </row>
    <row r="5" spans="1:256" ht="24.75" customHeight="1" x14ac:dyDescent="0.25">
      <c r="B5" s="10" t="s">
        <v>48</v>
      </c>
      <c r="C5" s="11">
        <v>50265</v>
      </c>
      <c r="D5" s="11">
        <v>43142</v>
      </c>
      <c r="E5" s="12">
        <v>0.16510592925687262</v>
      </c>
      <c r="F5" s="11">
        <v>335576</v>
      </c>
      <c r="G5" s="11">
        <v>320098</v>
      </c>
      <c r="H5" s="12">
        <v>4.835394160538331E-2</v>
      </c>
    </row>
    <row r="6" spans="1:256" ht="24.75" customHeight="1" x14ac:dyDescent="0.25">
      <c r="B6" s="10" t="s">
        <v>49</v>
      </c>
      <c r="C6" s="11">
        <v>5573</v>
      </c>
      <c r="D6" s="11">
        <v>4804</v>
      </c>
      <c r="E6" s="12">
        <v>0.16007493755204005</v>
      </c>
      <c r="F6" s="11">
        <v>38642</v>
      </c>
      <c r="G6" s="11">
        <v>37688</v>
      </c>
      <c r="H6" s="12">
        <v>2.5313097007004792E-2</v>
      </c>
    </row>
    <row r="7" spans="1:256" ht="24.75" customHeight="1" x14ac:dyDescent="0.25">
      <c r="B7" s="13" t="s">
        <v>50</v>
      </c>
      <c r="C7" s="14">
        <f>C6-C8</f>
        <v>5332</v>
      </c>
      <c r="D7" s="14">
        <f>D6-D8</f>
        <v>4556</v>
      </c>
      <c r="E7" s="15">
        <f>C7/D7-1</f>
        <v>0.17032484635645306</v>
      </c>
      <c r="F7" s="14">
        <f>F6-F8</f>
        <v>37117</v>
      </c>
      <c r="G7" s="14">
        <f>G6-G8</f>
        <v>36260</v>
      </c>
      <c r="H7" s="15">
        <f>F7/G7-1</f>
        <v>2.363485934914511E-2</v>
      </c>
    </row>
    <row r="8" spans="1:256" ht="24.75" customHeight="1" x14ac:dyDescent="0.25">
      <c r="B8" s="16" t="s">
        <v>51</v>
      </c>
      <c r="C8" s="14">
        <v>241</v>
      </c>
      <c r="D8" s="14">
        <v>248</v>
      </c>
      <c r="E8" s="17">
        <v>-2.8225806451612878E-2</v>
      </c>
      <c r="F8" s="14">
        <v>1525</v>
      </c>
      <c r="G8" s="14">
        <v>1428</v>
      </c>
      <c r="H8" s="17">
        <v>6.792717086834732E-2</v>
      </c>
    </row>
    <row r="9" spans="1:256" ht="25.5" customHeight="1" x14ac:dyDescent="0.25">
      <c r="B9" s="79" t="s">
        <v>52</v>
      </c>
      <c r="C9" s="18">
        <v>55838</v>
      </c>
      <c r="D9" s="18">
        <v>47946</v>
      </c>
      <c r="E9" s="19">
        <v>0.16460184374087516</v>
      </c>
      <c r="F9" s="18">
        <v>374218</v>
      </c>
      <c r="G9" s="18">
        <v>357786</v>
      </c>
      <c r="H9" s="19">
        <v>4.5926894847758248E-2</v>
      </c>
    </row>
    <row r="10" spans="1:256" x14ac:dyDescent="0.25">
      <c r="B10" s="20" t="s">
        <v>53</v>
      </c>
      <c r="C10" s="21"/>
      <c r="D10" s="21"/>
      <c r="E10" s="21"/>
      <c r="F10" s="21"/>
      <c r="G10" s="21"/>
      <c r="H10" s="21"/>
    </row>
    <row r="11" spans="1:256" x14ac:dyDescent="0.25">
      <c r="B11" s="5"/>
      <c r="F11" s="22"/>
      <c r="G11" s="22"/>
    </row>
    <row r="28" spans="2:2" x14ac:dyDescent="0.25">
      <c r="B28" s="5"/>
    </row>
  </sheetData>
  <mergeCells count="1">
    <mergeCell ref="B3:H3"/>
  </mergeCells>
  <conditionalFormatting sqref="E5:E9 H5:H9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8" zoomScaleNormal="98" workbookViewId="0"/>
  </sheetViews>
  <sheetFormatPr defaultColWidth="9.109375" defaultRowHeight="14.4" x14ac:dyDescent="0.3"/>
  <cols>
    <col min="1" max="1" width="1.6640625" style="5" customWidth="1"/>
    <col min="2" max="2" width="8.109375" style="5" customWidth="1"/>
    <col min="3" max="3" width="19.33203125" style="5" customWidth="1"/>
    <col min="4" max="12" width="10.33203125" style="5" customWidth="1"/>
    <col min="13" max="13" width="3.109375" customWidth="1"/>
    <col min="14" max="14" width="3.109375" style="5" customWidth="1"/>
    <col min="15" max="15" width="13" style="5" customWidth="1"/>
    <col min="16" max="16" width="23.109375" style="5" customWidth="1"/>
    <col min="17" max="22" width="10.33203125" style="5" customWidth="1"/>
    <col min="23" max="23" width="11.33203125" style="5" customWidth="1"/>
    <col min="24" max="16384" width="9.109375" style="5"/>
  </cols>
  <sheetData>
    <row r="1" spans="2:22" x14ac:dyDescent="0.3">
      <c r="B1" s="5" t="s">
        <v>3</v>
      </c>
      <c r="D1" s="3"/>
      <c r="V1" s="57">
        <v>45873</v>
      </c>
    </row>
    <row r="2" spans="2:22" ht="14.4" customHeight="1" x14ac:dyDescent="0.3">
      <c r="B2" s="88" t="s">
        <v>168</v>
      </c>
      <c r="C2" s="88"/>
      <c r="D2" s="88"/>
      <c r="E2" s="88"/>
      <c r="F2" s="88"/>
      <c r="G2" s="88"/>
      <c r="H2" s="88"/>
      <c r="I2" s="88"/>
      <c r="J2" s="88"/>
      <c r="K2" s="88"/>
      <c r="L2" s="88"/>
      <c r="N2" s="50"/>
      <c r="O2" s="88" t="s">
        <v>132</v>
      </c>
      <c r="P2" s="88"/>
      <c r="Q2" s="88"/>
      <c r="R2" s="88"/>
      <c r="S2" s="88"/>
      <c r="T2" s="88"/>
      <c r="U2" s="88"/>
      <c r="V2" s="88"/>
    </row>
    <row r="3" spans="2:22" ht="14.4" customHeight="1" x14ac:dyDescent="0.3">
      <c r="B3" s="119" t="s">
        <v>169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N3" s="50"/>
      <c r="O3" s="119" t="s">
        <v>131</v>
      </c>
      <c r="P3" s="119"/>
      <c r="Q3" s="119"/>
      <c r="R3" s="119"/>
      <c r="S3" s="119"/>
      <c r="T3" s="119"/>
      <c r="U3" s="119"/>
      <c r="V3" s="119"/>
    </row>
    <row r="4" spans="2:22" ht="14.4" customHeight="1" thickBot="1" x14ac:dyDescent="0.35">
      <c r="B4" s="51"/>
      <c r="C4" s="51"/>
      <c r="D4" s="51"/>
      <c r="E4" s="51"/>
      <c r="F4" s="51"/>
      <c r="G4" s="51"/>
      <c r="H4" s="51"/>
      <c r="I4" s="51"/>
      <c r="J4" s="51"/>
      <c r="K4" s="47"/>
      <c r="L4" s="24" t="s">
        <v>4</v>
      </c>
      <c r="O4" s="51"/>
      <c r="P4" s="51"/>
      <c r="Q4" s="51"/>
      <c r="R4" s="51"/>
      <c r="S4" s="51"/>
      <c r="T4" s="51"/>
      <c r="U4" s="47"/>
      <c r="V4" s="24" t="s">
        <v>4</v>
      </c>
    </row>
    <row r="5" spans="2:22" ht="14.4" customHeight="1" x14ac:dyDescent="0.3">
      <c r="B5" s="92" t="s">
        <v>0</v>
      </c>
      <c r="C5" s="92" t="s">
        <v>1</v>
      </c>
      <c r="D5" s="89" t="s">
        <v>157</v>
      </c>
      <c r="E5" s="90"/>
      <c r="F5" s="90"/>
      <c r="G5" s="90"/>
      <c r="H5" s="90"/>
      <c r="I5" s="91"/>
      <c r="J5" s="89" t="s">
        <v>147</v>
      </c>
      <c r="K5" s="90"/>
      <c r="L5" s="91"/>
      <c r="O5" s="92" t="s">
        <v>0</v>
      </c>
      <c r="P5" s="92" t="s">
        <v>1</v>
      </c>
      <c r="Q5" s="89" t="s">
        <v>167</v>
      </c>
      <c r="R5" s="90"/>
      <c r="S5" s="90"/>
      <c r="T5" s="90"/>
      <c r="U5" s="90"/>
      <c r="V5" s="91"/>
    </row>
    <row r="6" spans="2:22" ht="14.4" customHeight="1" thickBot="1" x14ac:dyDescent="0.35">
      <c r="B6" s="93"/>
      <c r="C6" s="93"/>
      <c r="D6" s="94" t="s">
        <v>158</v>
      </c>
      <c r="E6" s="95"/>
      <c r="F6" s="95"/>
      <c r="G6" s="95"/>
      <c r="H6" s="95"/>
      <c r="I6" s="96"/>
      <c r="J6" s="94" t="s">
        <v>148</v>
      </c>
      <c r="K6" s="95"/>
      <c r="L6" s="96"/>
      <c r="O6" s="93"/>
      <c r="P6" s="93"/>
      <c r="Q6" s="94" t="s">
        <v>166</v>
      </c>
      <c r="R6" s="95"/>
      <c r="S6" s="95"/>
      <c r="T6" s="95"/>
      <c r="U6" s="95"/>
      <c r="V6" s="96"/>
    </row>
    <row r="7" spans="2:22" ht="14.4" customHeight="1" x14ac:dyDescent="0.3">
      <c r="B7" s="93"/>
      <c r="C7" s="93"/>
      <c r="D7" s="101">
        <v>2025</v>
      </c>
      <c r="E7" s="102"/>
      <c r="F7" s="101">
        <v>2024</v>
      </c>
      <c r="G7" s="102"/>
      <c r="H7" s="97" t="s">
        <v>5</v>
      </c>
      <c r="I7" s="97" t="s">
        <v>43</v>
      </c>
      <c r="J7" s="97">
        <v>2025</v>
      </c>
      <c r="K7" s="97" t="s">
        <v>163</v>
      </c>
      <c r="L7" s="99" t="s">
        <v>164</v>
      </c>
      <c r="O7" s="93"/>
      <c r="P7" s="93"/>
      <c r="Q7" s="101">
        <v>2025</v>
      </c>
      <c r="R7" s="102"/>
      <c r="S7" s="101">
        <v>2024</v>
      </c>
      <c r="T7" s="102"/>
      <c r="U7" s="97" t="s">
        <v>5</v>
      </c>
      <c r="V7" s="99" t="s">
        <v>65</v>
      </c>
    </row>
    <row r="8" spans="2:22" ht="14.4" customHeight="1" thickBot="1" x14ac:dyDescent="0.35">
      <c r="B8" s="105" t="s">
        <v>6</v>
      </c>
      <c r="C8" s="105" t="s">
        <v>7</v>
      </c>
      <c r="D8" s="103"/>
      <c r="E8" s="104"/>
      <c r="F8" s="103"/>
      <c r="G8" s="104"/>
      <c r="H8" s="98"/>
      <c r="I8" s="98"/>
      <c r="J8" s="98"/>
      <c r="K8" s="98"/>
      <c r="L8" s="100"/>
      <c r="O8" s="105" t="s">
        <v>6</v>
      </c>
      <c r="P8" s="105" t="s">
        <v>7</v>
      </c>
      <c r="Q8" s="103"/>
      <c r="R8" s="104"/>
      <c r="S8" s="103"/>
      <c r="T8" s="104"/>
      <c r="U8" s="98"/>
      <c r="V8" s="100"/>
    </row>
    <row r="9" spans="2:22" ht="14.4" customHeight="1" x14ac:dyDescent="0.3">
      <c r="B9" s="105"/>
      <c r="C9" s="105"/>
      <c r="D9" s="25" t="s">
        <v>8</v>
      </c>
      <c r="E9" s="26" t="s">
        <v>2</v>
      </c>
      <c r="F9" s="25" t="s">
        <v>8</v>
      </c>
      <c r="G9" s="26" t="s">
        <v>2</v>
      </c>
      <c r="H9" s="109" t="s">
        <v>9</v>
      </c>
      <c r="I9" s="109" t="s">
        <v>44</v>
      </c>
      <c r="J9" s="109" t="s">
        <v>8</v>
      </c>
      <c r="K9" s="109" t="s">
        <v>160</v>
      </c>
      <c r="L9" s="107" t="s">
        <v>165</v>
      </c>
      <c r="O9" s="105"/>
      <c r="P9" s="105"/>
      <c r="Q9" s="25" t="s">
        <v>8</v>
      </c>
      <c r="R9" s="26" t="s">
        <v>2</v>
      </c>
      <c r="S9" s="25" t="s">
        <v>8</v>
      </c>
      <c r="T9" s="26" t="s">
        <v>2</v>
      </c>
      <c r="U9" s="109" t="s">
        <v>9</v>
      </c>
      <c r="V9" s="107" t="s">
        <v>66</v>
      </c>
    </row>
    <row r="10" spans="2:22" ht="14.4" customHeight="1" thickBot="1" x14ac:dyDescent="0.35">
      <c r="B10" s="106"/>
      <c r="C10" s="106"/>
      <c r="D10" s="28" t="s">
        <v>10</v>
      </c>
      <c r="E10" s="29" t="s">
        <v>11</v>
      </c>
      <c r="F10" s="28" t="s">
        <v>10</v>
      </c>
      <c r="G10" s="29" t="s">
        <v>11</v>
      </c>
      <c r="H10" s="110"/>
      <c r="I10" s="110"/>
      <c r="J10" s="110" t="s">
        <v>10</v>
      </c>
      <c r="K10" s="110"/>
      <c r="L10" s="108"/>
      <c r="O10" s="106"/>
      <c r="P10" s="106"/>
      <c r="Q10" s="28" t="s">
        <v>10</v>
      </c>
      <c r="R10" s="29" t="s">
        <v>11</v>
      </c>
      <c r="S10" s="28" t="s">
        <v>10</v>
      </c>
      <c r="T10" s="29" t="s">
        <v>11</v>
      </c>
      <c r="U10" s="110"/>
      <c r="V10" s="108"/>
    </row>
    <row r="11" spans="2:22" ht="14.25" customHeight="1" thickBot="1" x14ac:dyDescent="0.35">
      <c r="B11" s="31">
        <v>1</v>
      </c>
      <c r="C11" s="32" t="s">
        <v>19</v>
      </c>
      <c r="D11" s="33">
        <v>7848</v>
      </c>
      <c r="E11" s="34">
        <v>0.15613249776186214</v>
      </c>
      <c r="F11" s="33">
        <v>7321</v>
      </c>
      <c r="G11" s="34">
        <v>0.16969542441240554</v>
      </c>
      <c r="H11" s="35">
        <v>7.1984701543504892E-2</v>
      </c>
      <c r="I11" s="52">
        <v>0</v>
      </c>
      <c r="J11" s="33">
        <v>6527</v>
      </c>
      <c r="K11" s="35">
        <v>0.20239007200857984</v>
      </c>
      <c r="L11" s="52">
        <v>0</v>
      </c>
      <c r="O11" s="31">
        <v>1</v>
      </c>
      <c r="P11" s="32" t="s">
        <v>19</v>
      </c>
      <c r="Q11" s="33">
        <v>53200</v>
      </c>
      <c r="R11" s="34">
        <v>0.15853338736977615</v>
      </c>
      <c r="S11" s="33">
        <v>59454</v>
      </c>
      <c r="T11" s="34">
        <v>0.18573686808414924</v>
      </c>
      <c r="U11" s="35">
        <v>-0.10519056749756117</v>
      </c>
      <c r="V11" s="52">
        <v>0</v>
      </c>
    </row>
    <row r="12" spans="2:22" ht="14.4" customHeight="1" thickBot="1" x14ac:dyDescent="0.35">
      <c r="B12" s="36">
        <v>2</v>
      </c>
      <c r="C12" s="37" t="s">
        <v>17</v>
      </c>
      <c r="D12" s="38">
        <v>5406</v>
      </c>
      <c r="E12" s="39">
        <v>0.10754998507908087</v>
      </c>
      <c r="F12" s="38">
        <v>4250</v>
      </c>
      <c r="G12" s="39">
        <v>9.8511890964721155E-2</v>
      </c>
      <c r="H12" s="40">
        <v>0.27200000000000002</v>
      </c>
      <c r="I12" s="53">
        <v>0</v>
      </c>
      <c r="J12" s="38">
        <v>6268</v>
      </c>
      <c r="K12" s="40">
        <v>-0.13752393107849392</v>
      </c>
      <c r="L12" s="53">
        <v>0</v>
      </c>
      <c r="O12" s="36">
        <v>2</v>
      </c>
      <c r="P12" s="37" t="s">
        <v>17</v>
      </c>
      <c r="Q12" s="38">
        <v>35607</v>
      </c>
      <c r="R12" s="39">
        <v>0.10610711135480487</v>
      </c>
      <c r="S12" s="38">
        <v>34613</v>
      </c>
      <c r="T12" s="39">
        <v>0.10813250941899043</v>
      </c>
      <c r="U12" s="40">
        <v>2.8717533874555778E-2</v>
      </c>
      <c r="V12" s="53">
        <v>0</v>
      </c>
    </row>
    <row r="13" spans="2:22" ht="14.4" customHeight="1" thickBot="1" x14ac:dyDescent="0.35">
      <c r="B13" s="31">
        <v>3</v>
      </c>
      <c r="C13" s="32" t="s">
        <v>18</v>
      </c>
      <c r="D13" s="33">
        <v>3874</v>
      </c>
      <c r="E13" s="34">
        <v>7.7071520939023183E-2</v>
      </c>
      <c r="F13" s="33">
        <v>3141</v>
      </c>
      <c r="G13" s="34">
        <v>7.2806082240044506E-2</v>
      </c>
      <c r="H13" s="35">
        <v>0.23336517032792115</v>
      </c>
      <c r="I13" s="52">
        <v>1</v>
      </c>
      <c r="J13" s="33">
        <v>3349</v>
      </c>
      <c r="K13" s="35">
        <v>0.15676321289937301</v>
      </c>
      <c r="L13" s="52">
        <v>0</v>
      </c>
      <c r="O13" s="31">
        <v>3</v>
      </c>
      <c r="P13" s="32" t="s">
        <v>18</v>
      </c>
      <c r="Q13" s="33">
        <v>24354</v>
      </c>
      <c r="R13" s="34">
        <v>7.2573723985028732E-2</v>
      </c>
      <c r="S13" s="33">
        <v>20821</v>
      </c>
      <c r="T13" s="34">
        <v>6.5045704752919417E-2</v>
      </c>
      <c r="U13" s="35">
        <v>0.16968445319629222</v>
      </c>
      <c r="V13" s="52">
        <v>0</v>
      </c>
    </row>
    <row r="14" spans="2:22" ht="14.4" customHeight="1" thickBot="1" x14ac:dyDescent="0.35">
      <c r="B14" s="36">
        <v>4</v>
      </c>
      <c r="C14" s="37" t="s">
        <v>31</v>
      </c>
      <c r="D14" s="38">
        <v>2819</v>
      </c>
      <c r="E14" s="39">
        <v>5.6082761364766739E-2</v>
      </c>
      <c r="F14" s="38">
        <v>2668</v>
      </c>
      <c r="G14" s="39">
        <v>6.1842288257382597E-2</v>
      </c>
      <c r="H14" s="40">
        <v>5.6596701649175518E-2</v>
      </c>
      <c r="I14" s="53">
        <v>3</v>
      </c>
      <c r="J14" s="38">
        <v>2593</v>
      </c>
      <c r="K14" s="40">
        <v>8.7157732356343942E-2</v>
      </c>
      <c r="L14" s="53">
        <v>3</v>
      </c>
      <c r="O14" s="36">
        <v>4</v>
      </c>
      <c r="P14" s="37" t="s">
        <v>22</v>
      </c>
      <c r="Q14" s="38">
        <v>18820</v>
      </c>
      <c r="R14" s="39">
        <v>5.6082675757503517E-2</v>
      </c>
      <c r="S14" s="38">
        <v>19457</v>
      </c>
      <c r="T14" s="39">
        <v>6.0784509743890935E-2</v>
      </c>
      <c r="U14" s="40">
        <v>-3.2738860050367524E-2</v>
      </c>
      <c r="V14" s="53">
        <v>0</v>
      </c>
    </row>
    <row r="15" spans="2:22" ht="14.4" customHeight="1" thickBot="1" x14ac:dyDescent="0.35">
      <c r="B15" s="31">
        <v>5</v>
      </c>
      <c r="C15" s="32" t="s">
        <v>16</v>
      </c>
      <c r="D15" s="33">
        <v>2808</v>
      </c>
      <c r="E15" s="34">
        <v>5.5863921217546998E-2</v>
      </c>
      <c r="F15" s="33">
        <v>2328</v>
      </c>
      <c r="G15" s="34">
        <v>5.3961336980204902E-2</v>
      </c>
      <c r="H15" s="35">
        <v>0.20618556701030921</v>
      </c>
      <c r="I15" s="52">
        <v>3</v>
      </c>
      <c r="J15" s="33">
        <v>2746</v>
      </c>
      <c r="K15" s="35">
        <v>2.2578295702840423E-2</v>
      </c>
      <c r="L15" s="52">
        <v>1</v>
      </c>
      <c r="O15" s="31">
        <v>5</v>
      </c>
      <c r="P15" s="32" t="s">
        <v>16</v>
      </c>
      <c r="Q15" s="33">
        <v>17684</v>
      </c>
      <c r="R15" s="34">
        <v>5.2697451545998523E-2</v>
      </c>
      <c r="S15" s="33">
        <v>16015</v>
      </c>
      <c r="T15" s="34">
        <v>5.0031552836943688E-2</v>
      </c>
      <c r="U15" s="35">
        <v>0.1042147986262878</v>
      </c>
      <c r="V15" s="52">
        <v>3</v>
      </c>
    </row>
    <row r="16" spans="2:22" ht="14.4" customHeight="1" thickBot="1" x14ac:dyDescent="0.35">
      <c r="B16" s="36">
        <v>6</v>
      </c>
      <c r="C16" s="37" t="s">
        <v>22</v>
      </c>
      <c r="D16" s="38">
        <v>2649</v>
      </c>
      <c r="E16" s="39">
        <v>5.2700686362279918E-2</v>
      </c>
      <c r="F16" s="38">
        <v>3296</v>
      </c>
      <c r="G16" s="39">
        <v>7.6398868851699039E-2</v>
      </c>
      <c r="H16" s="40">
        <v>-0.19629854368932043</v>
      </c>
      <c r="I16" s="53">
        <v>-3</v>
      </c>
      <c r="J16" s="38">
        <v>2748</v>
      </c>
      <c r="K16" s="40">
        <v>-3.6026200873362391E-2</v>
      </c>
      <c r="L16" s="53">
        <v>-1</v>
      </c>
      <c r="O16" s="36">
        <v>6</v>
      </c>
      <c r="P16" s="37" t="s">
        <v>32</v>
      </c>
      <c r="Q16" s="38">
        <v>16781</v>
      </c>
      <c r="R16" s="39">
        <v>5.0006555891958904E-2</v>
      </c>
      <c r="S16" s="38">
        <v>16310</v>
      </c>
      <c r="T16" s="39">
        <v>5.0953145599160254E-2</v>
      </c>
      <c r="U16" s="40">
        <v>2.8877988963825985E-2</v>
      </c>
      <c r="V16" s="53">
        <v>1</v>
      </c>
    </row>
    <row r="17" spans="2:22" ht="14.4" customHeight="1" thickBot="1" x14ac:dyDescent="0.35">
      <c r="B17" s="31">
        <v>7</v>
      </c>
      <c r="C17" s="32" t="s">
        <v>32</v>
      </c>
      <c r="D17" s="33">
        <v>2423</v>
      </c>
      <c r="E17" s="34">
        <v>4.8204516064856262E-2</v>
      </c>
      <c r="F17" s="33">
        <v>3050</v>
      </c>
      <c r="G17" s="34">
        <v>7.0696768809976357E-2</v>
      </c>
      <c r="H17" s="35">
        <v>-0.20557377049180325</v>
      </c>
      <c r="I17" s="52">
        <v>-2</v>
      </c>
      <c r="J17" s="33">
        <v>1940</v>
      </c>
      <c r="K17" s="35">
        <v>0.24896907216494846</v>
      </c>
      <c r="L17" s="52">
        <v>3</v>
      </c>
      <c r="O17" s="31">
        <v>7</v>
      </c>
      <c r="P17" s="32" t="s">
        <v>31</v>
      </c>
      <c r="Q17" s="33">
        <v>16677</v>
      </c>
      <c r="R17" s="34">
        <v>4.9696640999356334E-2</v>
      </c>
      <c r="S17" s="33">
        <v>16690</v>
      </c>
      <c r="T17" s="34">
        <v>5.2140282038625668E-2</v>
      </c>
      <c r="U17" s="35">
        <v>-7.7890952666270774E-4</v>
      </c>
      <c r="V17" s="52">
        <v>-1</v>
      </c>
    </row>
    <row r="18" spans="2:22" ht="14.4" customHeight="1" thickBot="1" x14ac:dyDescent="0.35">
      <c r="B18" s="36">
        <v>8</v>
      </c>
      <c r="C18" s="37" t="s">
        <v>29</v>
      </c>
      <c r="D18" s="38">
        <v>2065</v>
      </c>
      <c r="E18" s="39">
        <v>4.108226400079578E-2</v>
      </c>
      <c r="F18" s="38">
        <v>1282</v>
      </c>
      <c r="G18" s="39">
        <v>2.9715822168652359E-2</v>
      </c>
      <c r="H18" s="40">
        <v>0.61076443057722307</v>
      </c>
      <c r="I18" s="53">
        <v>2</v>
      </c>
      <c r="J18" s="38">
        <v>2096</v>
      </c>
      <c r="K18" s="40">
        <v>-1.4790076335877811E-2</v>
      </c>
      <c r="L18" s="53">
        <v>1</v>
      </c>
      <c r="O18" s="36">
        <v>8</v>
      </c>
      <c r="P18" s="37" t="s">
        <v>23</v>
      </c>
      <c r="Q18" s="38">
        <v>16501</v>
      </c>
      <c r="R18" s="39">
        <v>4.9172169642644287E-2</v>
      </c>
      <c r="S18" s="38">
        <v>18054</v>
      </c>
      <c r="T18" s="39">
        <v>5.6401477047654157E-2</v>
      </c>
      <c r="U18" s="40">
        <v>-8.6019718621912045E-2</v>
      </c>
      <c r="V18" s="53">
        <v>-3</v>
      </c>
    </row>
    <row r="19" spans="2:22" ht="14.4" customHeight="1" thickBot="1" x14ac:dyDescent="0.35">
      <c r="B19" s="31">
        <v>9</v>
      </c>
      <c r="C19" s="32" t="s">
        <v>23</v>
      </c>
      <c r="D19" s="33">
        <v>2019</v>
      </c>
      <c r="E19" s="34">
        <v>4.0167114294240525E-2</v>
      </c>
      <c r="F19" s="33">
        <v>2787</v>
      </c>
      <c r="G19" s="34">
        <v>6.460062120439479E-2</v>
      </c>
      <c r="H19" s="35">
        <v>-0.27556512378902043</v>
      </c>
      <c r="I19" s="52">
        <v>-3</v>
      </c>
      <c r="J19" s="33">
        <v>2529</v>
      </c>
      <c r="K19" s="35">
        <v>-0.20166073546856467</v>
      </c>
      <c r="L19" s="52">
        <v>-1</v>
      </c>
      <c r="O19" s="31">
        <v>9</v>
      </c>
      <c r="P19" s="32" t="s">
        <v>29</v>
      </c>
      <c r="Q19" s="33">
        <v>12567</v>
      </c>
      <c r="R19" s="34">
        <v>3.7449042839774002E-2</v>
      </c>
      <c r="S19" s="33">
        <v>10403</v>
      </c>
      <c r="T19" s="34">
        <v>3.2499422051996574E-2</v>
      </c>
      <c r="U19" s="35">
        <v>0.20801691819667401</v>
      </c>
      <c r="V19" s="52">
        <v>2</v>
      </c>
    </row>
    <row r="20" spans="2:22" ht="14.4" customHeight="1" thickBot="1" x14ac:dyDescent="0.35">
      <c r="B20" s="36">
        <v>10</v>
      </c>
      <c r="C20" s="37" t="s">
        <v>33</v>
      </c>
      <c r="D20" s="38">
        <v>1606</v>
      </c>
      <c r="E20" s="39">
        <v>3.1950661494081371E-2</v>
      </c>
      <c r="F20" s="38">
        <v>1104</v>
      </c>
      <c r="G20" s="39">
        <v>2.5589912382365212E-2</v>
      </c>
      <c r="H20" s="40">
        <v>0.45471014492753614</v>
      </c>
      <c r="I20" s="53">
        <v>2</v>
      </c>
      <c r="J20" s="38">
        <v>1719</v>
      </c>
      <c r="K20" s="40">
        <v>-6.573589296102389E-2</v>
      </c>
      <c r="L20" s="53">
        <v>1</v>
      </c>
      <c r="O20" s="36">
        <v>10</v>
      </c>
      <c r="P20" s="37" t="s">
        <v>24</v>
      </c>
      <c r="Q20" s="38">
        <v>12267</v>
      </c>
      <c r="R20" s="39">
        <v>3.6555057572651206E-2</v>
      </c>
      <c r="S20" s="38">
        <v>11762</v>
      </c>
      <c r="T20" s="39">
        <v>3.6744996844716306E-2</v>
      </c>
      <c r="U20" s="40">
        <v>4.2934875021254815E-2</v>
      </c>
      <c r="V20" s="53">
        <v>-1</v>
      </c>
    </row>
    <row r="21" spans="2:22" ht="14.4" customHeight="1" thickBot="1" x14ac:dyDescent="0.35">
      <c r="B21" s="31">
        <v>11</v>
      </c>
      <c r="C21" s="32" t="s">
        <v>21</v>
      </c>
      <c r="D21" s="33">
        <v>1456</v>
      </c>
      <c r="E21" s="34">
        <v>2.8966477668357703E-2</v>
      </c>
      <c r="F21" s="33">
        <v>1034</v>
      </c>
      <c r="G21" s="34">
        <v>2.3967363590005099E-2</v>
      </c>
      <c r="H21" s="35">
        <v>0.4081237911025144</v>
      </c>
      <c r="I21" s="52">
        <v>2</v>
      </c>
      <c r="J21" s="33">
        <v>1346</v>
      </c>
      <c r="K21" s="35">
        <v>8.172362555720647E-2</v>
      </c>
      <c r="L21" s="52">
        <v>1</v>
      </c>
      <c r="O21" s="31">
        <v>11</v>
      </c>
      <c r="P21" s="32" t="s">
        <v>33</v>
      </c>
      <c r="Q21" s="33">
        <v>12091</v>
      </c>
      <c r="R21" s="34">
        <v>3.6030586215939159E-2</v>
      </c>
      <c r="S21" s="33">
        <v>10725</v>
      </c>
      <c r="T21" s="34">
        <v>3.3505363982280427E-2</v>
      </c>
      <c r="U21" s="35">
        <v>0.12736596736596728</v>
      </c>
      <c r="V21" s="52">
        <v>-1</v>
      </c>
    </row>
    <row r="22" spans="2:22" ht="14.4" customHeight="1" thickBot="1" x14ac:dyDescent="0.35">
      <c r="B22" s="36">
        <v>12</v>
      </c>
      <c r="C22" s="37" t="s">
        <v>106</v>
      </c>
      <c r="D22" s="38">
        <v>1358</v>
      </c>
      <c r="E22" s="39">
        <v>2.7016810902218243E-2</v>
      </c>
      <c r="F22" s="38">
        <v>662</v>
      </c>
      <c r="G22" s="39">
        <v>1.5344675722034212E-2</v>
      </c>
      <c r="H22" s="40">
        <v>1.0513595166163143</v>
      </c>
      <c r="I22" s="53">
        <v>6</v>
      </c>
      <c r="J22" s="38">
        <v>828</v>
      </c>
      <c r="K22" s="40">
        <v>0.64009661835748788</v>
      </c>
      <c r="L22" s="53">
        <v>5</v>
      </c>
      <c r="O22" s="36">
        <v>12</v>
      </c>
      <c r="P22" s="37" t="s">
        <v>64</v>
      </c>
      <c r="Q22" s="38">
        <v>9098</v>
      </c>
      <c r="R22" s="39">
        <v>2.7111593200944049E-2</v>
      </c>
      <c r="S22" s="38">
        <v>8371</v>
      </c>
      <c r="T22" s="39">
        <v>2.6151366144118365E-2</v>
      </c>
      <c r="U22" s="40">
        <v>8.6847449528132836E-2</v>
      </c>
      <c r="V22" s="53">
        <v>0</v>
      </c>
    </row>
    <row r="23" spans="2:22" ht="14.25" customHeight="1" thickBot="1" x14ac:dyDescent="0.35">
      <c r="B23" s="31">
        <v>13</v>
      </c>
      <c r="C23" s="32" t="s">
        <v>101</v>
      </c>
      <c r="D23" s="33">
        <v>1309</v>
      </c>
      <c r="E23" s="34">
        <v>2.6041977519148513E-2</v>
      </c>
      <c r="F23" s="33">
        <v>997</v>
      </c>
      <c r="G23" s="34">
        <v>2.3109730656900467E-2</v>
      </c>
      <c r="H23" s="35">
        <v>0.31293881644934807</v>
      </c>
      <c r="I23" s="52">
        <v>1</v>
      </c>
      <c r="J23" s="33">
        <v>1096</v>
      </c>
      <c r="K23" s="35">
        <v>0.19434306569343063</v>
      </c>
      <c r="L23" s="52">
        <v>0</v>
      </c>
      <c r="O23" s="31">
        <v>13</v>
      </c>
      <c r="P23" s="32" t="s">
        <v>21</v>
      </c>
      <c r="Q23" s="33">
        <v>9042</v>
      </c>
      <c r="R23" s="34">
        <v>2.6944715951081125E-2</v>
      </c>
      <c r="S23" s="33">
        <v>7744</v>
      </c>
      <c r="T23" s="34">
        <v>2.4192591019000433E-2</v>
      </c>
      <c r="U23" s="35">
        <v>0.16761363636363646</v>
      </c>
      <c r="V23" s="52">
        <v>0</v>
      </c>
    </row>
    <row r="24" spans="2:22" ht="14.25" customHeight="1" thickBot="1" x14ac:dyDescent="0.35">
      <c r="B24" s="36">
        <v>14</v>
      </c>
      <c r="C24" s="37" t="s">
        <v>24</v>
      </c>
      <c r="D24" s="38">
        <v>1277</v>
      </c>
      <c r="E24" s="39">
        <v>2.5405351636327466E-2</v>
      </c>
      <c r="F24" s="38">
        <v>1220</v>
      </c>
      <c r="G24" s="39">
        <v>2.8278707523990542E-2</v>
      </c>
      <c r="H24" s="40">
        <v>4.6721311475409921E-2</v>
      </c>
      <c r="I24" s="53">
        <v>-3</v>
      </c>
      <c r="J24" s="38">
        <v>2790</v>
      </c>
      <c r="K24" s="40">
        <v>-0.54229390681003586</v>
      </c>
      <c r="L24" s="53">
        <v>-10</v>
      </c>
      <c r="O24" s="36">
        <v>14</v>
      </c>
      <c r="P24" s="37" t="s">
        <v>106</v>
      </c>
      <c r="Q24" s="38">
        <v>7644</v>
      </c>
      <c r="R24" s="39">
        <v>2.2778744606288887E-2</v>
      </c>
      <c r="S24" s="38">
        <v>3717</v>
      </c>
      <c r="T24" s="39">
        <v>1.1612068803928796E-2</v>
      </c>
      <c r="U24" s="40">
        <v>1.0564971751412431</v>
      </c>
      <c r="V24" s="53">
        <v>7</v>
      </c>
    </row>
    <row r="25" spans="2:22" ht="14.25" customHeight="1" thickBot="1" x14ac:dyDescent="0.35">
      <c r="B25" s="31">
        <v>15</v>
      </c>
      <c r="C25" s="32" t="s">
        <v>28</v>
      </c>
      <c r="D25" s="33">
        <v>998</v>
      </c>
      <c r="E25" s="34">
        <v>1.9854769720481447E-2</v>
      </c>
      <c r="F25" s="33">
        <v>471</v>
      </c>
      <c r="G25" s="34">
        <v>1.0917435445737332E-2</v>
      </c>
      <c r="H25" s="35">
        <v>1.118895966029724</v>
      </c>
      <c r="I25" s="52">
        <v>5</v>
      </c>
      <c r="J25" s="33">
        <v>902</v>
      </c>
      <c r="K25" s="35">
        <v>0.10643015521064303</v>
      </c>
      <c r="L25" s="52">
        <v>1</v>
      </c>
      <c r="O25" s="31">
        <v>15</v>
      </c>
      <c r="P25" s="32" t="s">
        <v>101</v>
      </c>
      <c r="Q25" s="33">
        <v>7510</v>
      </c>
      <c r="R25" s="34">
        <v>2.2379431186974039E-2</v>
      </c>
      <c r="S25" s="33">
        <v>6153</v>
      </c>
      <c r="T25" s="34">
        <v>1.9222238189554448E-2</v>
      </c>
      <c r="U25" s="35">
        <v>0.22054282463838781</v>
      </c>
      <c r="V25" s="52">
        <v>1</v>
      </c>
    </row>
    <row r="26" spans="2:22" ht="14.4" customHeight="1" thickBot="1" x14ac:dyDescent="0.35">
      <c r="B26" s="36">
        <v>16</v>
      </c>
      <c r="C26" s="37" t="s">
        <v>64</v>
      </c>
      <c r="D26" s="38">
        <v>975</v>
      </c>
      <c r="E26" s="39">
        <v>1.9397194867203819E-2</v>
      </c>
      <c r="F26" s="38">
        <v>1302</v>
      </c>
      <c r="G26" s="39">
        <v>3.0179407537898103E-2</v>
      </c>
      <c r="H26" s="40">
        <v>-0.25115207373271886</v>
      </c>
      <c r="I26" s="53">
        <v>-7</v>
      </c>
      <c r="J26" s="38">
        <v>1055</v>
      </c>
      <c r="K26" s="40">
        <v>-7.582938388625593E-2</v>
      </c>
      <c r="L26" s="53">
        <v>-2</v>
      </c>
      <c r="O26" s="36">
        <v>16</v>
      </c>
      <c r="P26" s="37" t="s">
        <v>25</v>
      </c>
      <c r="Q26" s="38">
        <v>6445</v>
      </c>
      <c r="R26" s="39">
        <v>1.9205783488688108E-2</v>
      </c>
      <c r="S26" s="38">
        <v>5956</v>
      </c>
      <c r="T26" s="39">
        <v>1.8606801666989484E-2</v>
      </c>
      <c r="U26" s="40">
        <v>8.2102081934184001E-2</v>
      </c>
      <c r="V26" s="53">
        <v>2</v>
      </c>
    </row>
    <row r="27" spans="2:22" ht="14.4" customHeight="1" thickBot="1" x14ac:dyDescent="0.35">
      <c r="B27" s="31">
        <v>17</v>
      </c>
      <c r="C27" s="32" t="s">
        <v>20</v>
      </c>
      <c r="D27" s="33">
        <v>918</v>
      </c>
      <c r="E27" s="34">
        <v>1.8263205013428829E-2</v>
      </c>
      <c r="F27" s="33">
        <v>909</v>
      </c>
      <c r="G27" s="34">
        <v>2.1069955032219184E-2</v>
      </c>
      <c r="H27" s="35">
        <v>9.9009900990099098E-3</v>
      </c>
      <c r="I27" s="52">
        <v>-2</v>
      </c>
      <c r="J27" s="33">
        <v>816</v>
      </c>
      <c r="K27" s="35">
        <v>0.125</v>
      </c>
      <c r="L27" s="52">
        <v>1</v>
      </c>
      <c r="O27" s="31">
        <v>17</v>
      </c>
      <c r="P27" s="32" t="s">
        <v>27</v>
      </c>
      <c r="Q27" s="33">
        <v>5927</v>
      </c>
      <c r="R27" s="34">
        <v>1.7662168927456076E-2</v>
      </c>
      <c r="S27" s="33">
        <v>5669</v>
      </c>
      <c r="T27" s="34">
        <v>1.7710201250866923E-2</v>
      </c>
      <c r="U27" s="35">
        <v>4.5510672076203962E-2</v>
      </c>
      <c r="V27" s="52">
        <v>2</v>
      </c>
    </row>
    <row r="28" spans="2:22" ht="14.4" customHeight="1" thickBot="1" x14ac:dyDescent="0.35">
      <c r="B28" s="36">
        <v>18</v>
      </c>
      <c r="C28" s="37" t="s">
        <v>27</v>
      </c>
      <c r="D28" s="38">
        <v>800</v>
      </c>
      <c r="E28" s="39">
        <v>1.5915647070526211E-2</v>
      </c>
      <c r="F28" s="38">
        <v>817</v>
      </c>
      <c r="G28" s="39">
        <v>1.8937462333688749E-2</v>
      </c>
      <c r="H28" s="40">
        <v>-2.0807833537331732E-2</v>
      </c>
      <c r="I28" s="53">
        <v>-2</v>
      </c>
      <c r="J28" s="38">
        <v>940</v>
      </c>
      <c r="K28" s="40">
        <v>-0.14893617021276595</v>
      </c>
      <c r="L28" s="53">
        <v>-3</v>
      </c>
      <c r="O28" s="36">
        <v>18</v>
      </c>
      <c r="P28" s="37" t="s">
        <v>20</v>
      </c>
      <c r="Q28" s="38">
        <v>5237</v>
      </c>
      <c r="R28" s="39">
        <v>1.560600281307364E-2</v>
      </c>
      <c r="S28" s="38">
        <v>6300</v>
      </c>
      <c r="T28" s="39">
        <v>1.968147254903186E-2</v>
      </c>
      <c r="U28" s="40">
        <v>-0.16873015873015873</v>
      </c>
      <c r="V28" s="53">
        <v>-3</v>
      </c>
    </row>
    <row r="29" spans="2:22" ht="14.4" customHeight="1" thickBot="1" x14ac:dyDescent="0.35">
      <c r="B29" s="31">
        <v>19</v>
      </c>
      <c r="C29" s="32" t="s">
        <v>119</v>
      </c>
      <c r="D29" s="33">
        <v>699</v>
      </c>
      <c r="E29" s="34">
        <v>1.3906296627872277E-2</v>
      </c>
      <c r="F29" s="33">
        <v>18</v>
      </c>
      <c r="G29" s="34">
        <v>4.1722683232117192E-4</v>
      </c>
      <c r="H29" s="35">
        <v>37.833333333333336</v>
      </c>
      <c r="I29" s="52">
        <v>17</v>
      </c>
      <c r="J29" s="33">
        <v>722</v>
      </c>
      <c r="K29" s="35">
        <v>-3.1855955678670389E-2</v>
      </c>
      <c r="L29" s="52">
        <v>1</v>
      </c>
      <c r="O29" s="31">
        <v>19</v>
      </c>
      <c r="P29" s="32" t="s">
        <v>28</v>
      </c>
      <c r="Q29" s="33">
        <v>5092</v>
      </c>
      <c r="R29" s="34">
        <v>1.5173909933964289E-2</v>
      </c>
      <c r="S29" s="33">
        <v>4710</v>
      </c>
      <c r="T29" s="34">
        <v>1.4714243762847627E-2</v>
      </c>
      <c r="U29" s="35">
        <v>8.110403397027599E-2</v>
      </c>
      <c r="V29" s="52">
        <v>1</v>
      </c>
    </row>
    <row r="30" spans="2:22" ht="14.4" customHeight="1" thickBot="1" x14ac:dyDescent="0.35">
      <c r="B30" s="36">
        <v>20</v>
      </c>
      <c r="C30" s="37" t="s">
        <v>30</v>
      </c>
      <c r="D30" s="38">
        <v>641</v>
      </c>
      <c r="E30" s="39">
        <v>1.2752412215259126E-2</v>
      </c>
      <c r="F30" s="38">
        <v>569</v>
      </c>
      <c r="G30" s="39">
        <v>1.3189003755041491E-2</v>
      </c>
      <c r="H30" s="40">
        <v>0.12653778558875217</v>
      </c>
      <c r="I30" s="53">
        <v>-1</v>
      </c>
      <c r="J30" s="38">
        <v>524</v>
      </c>
      <c r="K30" s="40">
        <v>0.2232824427480915</v>
      </c>
      <c r="L30" s="53">
        <v>3</v>
      </c>
      <c r="O30" s="36">
        <v>20</v>
      </c>
      <c r="P30" s="37" t="s">
        <v>30</v>
      </c>
      <c r="Q30" s="38">
        <v>4629</v>
      </c>
      <c r="R30" s="39">
        <v>1.379419267170477E-2</v>
      </c>
      <c r="S30" s="38">
        <v>6056</v>
      </c>
      <c r="T30" s="39">
        <v>1.8919205993164594E-2</v>
      </c>
      <c r="U30" s="40">
        <v>-0.23563408190224566</v>
      </c>
      <c r="V30" s="53">
        <v>-3</v>
      </c>
    </row>
    <row r="31" spans="2:22" ht="14.4" customHeight="1" thickBot="1" x14ac:dyDescent="0.35">
      <c r="B31" s="111" t="s">
        <v>41</v>
      </c>
      <c r="C31" s="112"/>
      <c r="D31" s="41">
        <f>SUM(D11:D30)</f>
        <v>43948</v>
      </c>
      <c r="E31" s="42">
        <f>D31/D33</f>
        <v>0.8743260718193574</v>
      </c>
      <c r="F31" s="41">
        <f>SUM(F11:F30)</f>
        <v>39226</v>
      </c>
      <c r="G31" s="42">
        <f>F31/F33</f>
        <v>0.90922998470168281</v>
      </c>
      <c r="H31" s="43">
        <f>D31/F31-1</f>
        <v>0.12037934023351848</v>
      </c>
      <c r="I31" s="54"/>
      <c r="J31" s="41">
        <f>SUM(J11:J30)</f>
        <v>43534</v>
      </c>
      <c r="K31" s="42">
        <f>E31/J31-1</f>
        <v>-0.99997991624771854</v>
      </c>
      <c r="L31" s="41"/>
      <c r="O31" s="111" t="s">
        <v>41</v>
      </c>
      <c r="P31" s="112"/>
      <c r="Q31" s="41">
        <f>SUM(Q11:Q30)</f>
        <v>297173</v>
      </c>
      <c r="R31" s="42">
        <f>Q31/Q33</f>
        <v>0.88556094595561063</v>
      </c>
      <c r="S31" s="41">
        <f>SUM(S11:S30)</f>
        <v>288980</v>
      </c>
      <c r="T31" s="42">
        <f>S31/S33</f>
        <v>0.90278602178082967</v>
      </c>
      <c r="U31" s="43">
        <f>Q31/S31-1</f>
        <v>2.8351443006436439E-2</v>
      </c>
      <c r="V31" s="54"/>
    </row>
    <row r="32" spans="2:22" ht="14.4" customHeight="1" thickBot="1" x14ac:dyDescent="0.35">
      <c r="B32" s="111" t="s">
        <v>12</v>
      </c>
      <c r="C32" s="112"/>
      <c r="D32" s="41">
        <f>D33-SUM(D11:D30)</f>
        <v>6317</v>
      </c>
      <c r="E32" s="42">
        <f>D32/D33</f>
        <v>0.1256739281806426</v>
      </c>
      <c r="F32" s="41">
        <f>F33-SUM(F11:F30)</f>
        <v>3916</v>
      </c>
      <c r="G32" s="42">
        <f>F32/F33</f>
        <v>9.0770015298317186E-2</v>
      </c>
      <c r="H32" s="43">
        <f>D32/F32-1</f>
        <v>0.61312563840653733</v>
      </c>
      <c r="I32" s="54"/>
      <c r="J32" s="41">
        <f>J33-SUM(J11:J30)</f>
        <v>6053</v>
      </c>
      <c r="K32" s="42">
        <f>E32/J32-1</f>
        <v>-0.99997923774522046</v>
      </c>
      <c r="L32" s="41"/>
      <c r="O32" s="111" t="s">
        <v>12</v>
      </c>
      <c r="P32" s="112"/>
      <c r="Q32" s="41">
        <f>Q33-SUM(Q11:Q30)</f>
        <v>38403</v>
      </c>
      <c r="R32" s="42">
        <f>Q32/Q33</f>
        <v>0.11443905404438935</v>
      </c>
      <c r="S32" s="41">
        <f>S33-SUM(S11:S30)</f>
        <v>31118</v>
      </c>
      <c r="T32" s="42">
        <f>S32/S33</f>
        <v>9.7213978219170383E-2</v>
      </c>
      <c r="U32" s="43">
        <f>Q32/S32-1</f>
        <v>0.23410887589176688</v>
      </c>
      <c r="V32" s="55"/>
    </row>
    <row r="33" spans="2:22" ht="14.4" customHeight="1" thickBot="1" x14ac:dyDescent="0.35">
      <c r="B33" s="113" t="s">
        <v>34</v>
      </c>
      <c r="C33" s="114"/>
      <c r="D33" s="44">
        <v>50265</v>
      </c>
      <c r="E33" s="45">
        <v>1</v>
      </c>
      <c r="F33" s="44">
        <v>43142</v>
      </c>
      <c r="G33" s="45">
        <v>1</v>
      </c>
      <c r="H33" s="46">
        <v>0.16510592925687262</v>
      </c>
      <c r="I33" s="56"/>
      <c r="J33" s="44">
        <v>49587</v>
      </c>
      <c r="K33" s="46">
        <v>1.3672938471776863E-2</v>
      </c>
      <c r="L33" s="44"/>
      <c r="N33" s="47"/>
      <c r="O33" s="113" t="s">
        <v>34</v>
      </c>
      <c r="P33" s="114"/>
      <c r="Q33" s="44">
        <v>335576</v>
      </c>
      <c r="R33" s="45">
        <v>1</v>
      </c>
      <c r="S33" s="44">
        <v>320098</v>
      </c>
      <c r="T33" s="45">
        <v>1</v>
      </c>
      <c r="U33" s="46">
        <v>4.835394160538331E-2</v>
      </c>
      <c r="V33" s="56"/>
    </row>
    <row r="34" spans="2:22" ht="14.4" customHeight="1" x14ac:dyDescent="0.3">
      <c r="B34" s="48" t="s">
        <v>72</v>
      </c>
      <c r="O34" s="48" t="s">
        <v>72</v>
      </c>
    </row>
    <row r="35" spans="2:22" x14ac:dyDescent="0.3">
      <c r="B35" s="49" t="s">
        <v>71</v>
      </c>
      <c r="O35" s="49" t="s">
        <v>71</v>
      </c>
    </row>
    <row r="37" spans="2:22" x14ac:dyDescent="0.3"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spans="2:22" x14ac:dyDescent="0.3">
      <c r="B38" s="88" t="s">
        <v>170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N38" s="50"/>
      <c r="O38" s="88" t="s">
        <v>134</v>
      </c>
      <c r="P38" s="88"/>
      <c r="Q38" s="88"/>
      <c r="R38" s="88"/>
      <c r="S38" s="88"/>
      <c r="T38" s="88"/>
      <c r="U38" s="88"/>
      <c r="V38" s="88"/>
    </row>
    <row r="39" spans="2:22" x14ac:dyDescent="0.3">
      <c r="B39" s="119" t="s">
        <v>171</v>
      </c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N39" s="50"/>
      <c r="O39" s="119" t="s">
        <v>133</v>
      </c>
      <c r="P39" s="119"/>
      <c r="Q39" s="119"/>
      <c r="R39" s="119"/>
      <c r="S39" s="119"/>
      <c r="T39" s="119"/>
      <c r="U39" s="119"/>
      <c r="V39" s="119"/>
    </row>
    <row r="40" spans="2:22" ht="15" customHeight="1" thickBot="1" x14ac:dyDescent="0.35">
      <c r="B40" s="51"/>
      <c r="C40" s="51"/>
      <c r="D40" s="51"/>
      <c r="E40" s="51"/>
      <c r="F40" s="51"/>
      <c r="G40" s="51"/>
      <c r="H40" s="51"/>
      <c r="I40" s="51"/>
      <c r="J40" s="51"/>
      <c r="K40" s="47"/>
      <c r="L40" s="24" t="s">
        <v>4</v>
      </c>
      <c r="O40" s="51"/>
      <c r="P40" s="51"/>
      <c r="Q40" s="51"/>
      <c r="R40" s="51"/>
      <c r="S40" s="51"/>
      <c r="T40" s="51"/>
      <c r="U40" s="47"/>
      <c r="V40" s="24" t="s">
        <v>4</v>
      </c>
    </row>
    <row r="41" spans="2:22" x14ac:dyDescent="0.3">
      <c r="B41" s="115" t="s">
        <v>0</v>
      </c>
      <c r="C41" s="92" t="s">
        <v>40</v>
      </c>
      <c r="D41" s="89" t="s">
        <v>157</v>
      </c>
      <c r="E41" s="90"/>
      <c r="F41" s="90"/>
      <c r="G41" s="90"/>
      <c r="H41" s="90"/>
      <c r="I41" s="91"/>
      <c r="J41" s="89" t="s">
        <v>147</v>
      </c>
      <c r="K41" s="90"/>
      <c r="L41" s="91"/>
      <c r="O41" s="115" t="s">
        <v>0</v>
      </c>
      <c r="P41" s="92" t="s">
        <v>40</v>
      </c>
      <c r="Q41" s="89" t="s">
        <v>167</v>
      </c>
      <c r="R41" s="90"/>
      <c r="S41" s="90"/>
      <c r="T41" s="90"/>
      <c r="U41" s="90"/>
      <c r="V41" s="91"/>
    </row>
    <row r="42" spans="2:22" ht="15" customHeight="1" thickBot="1" x14ac:dyDescent="0.35">
      <c r="B42" s="116"/>
      <c r="C42" s="93"/>
      <c r="D42" s="94" t="s">
        <v>158</v>
      </c>
      <c r="E42" s="95"/>
      <c r="F42" s="95"/>
      <c r="G42" s="95"/>
      <c r="H42" s="95"/>
      <c r="I42" s="96"/>
      <c r="J42" s="94" t="s">
        <v>148</v>
      </c>
      <c r="K42" s="95"/>
      <c r="L42" s="96"/>
      <c r="O42" s="116"/>
      <c r="P42" s="93"/>
      <c r="Q42" s="94" t="s">
        <v>166</v>
      </c>
      <c r="R42" s="95"/>
      <c r="S42" s="95"/>
      <c r="T42" s="95"/>
      <c r="U42" s="95"/>
      <c r="V42" s="96"/>
    </row>
    <row r="43" spans="2:22" ht="15" customHeight="1" x14ac:dyDescent="0.3">
      <c r="B43" s="116"/>
      <c r="C43" s="93"/>
      <c r="D43" s="101">
        <v>2025</v>
      </c>
      <c r="E43" s="102"/>
      <c r="F43" s="101">
        <v>2024</v>
      </c>
      <c r="G43" s="102"/>
      <c r="H43" s="97" t="s">
        <v>5</v>
      </c>
      <c r="I43" s="97" t="s">
        <v>43</v>
      </c>
      <c r="J43" s="97">
        <v>2025</v>
      </c>
      <c r="K43" s="97" t="s">
        <v>163</v>
      </c>
      <c r="L43" s="99" t="s">
        <v>164</v>
      </c>
      <c r="O43" s="116"/>
      <c r="P43" s="93"/>
      <c r="Q43" s="101">
        <v>2025</v>
      </c>
      <c r="R43" s="102"/>
      <c r="S43" s="101">
        <v>2024</v>
      </c>
      <c r="T43" s="102"/>
      <c r="U43" s="97" t="s">
        <v>5</v>
      </c>
      <c r="V43" s="99" t="s">
        <v>65</v>
      </c>
    </row>
    <row r="44" spans="2:22" ht="15" customHeight="1" thickBot="1" x14ac:dyDescent="0.35">
      <c r="B44" s="117" t="s">
        <v>6</v>
      </c>
      <c r="C44" s="105" t="s">
        <v>40</v>
      </c>
      <c r="D44" s="103"/>
      <c r="E44" s="104"/>
      <c r="F44" s="103"/>
      <c r="G44" s="104"/>
      <c r="H44" s="98"/>
      <c r="I44" s="98"/>
      <c r="J44" s="98"/>
      <c r="K44" s="98"/>
      <c r="L44" s="100"/>
      <c r="O44" s="117" t="s">
        <v>6</v>
      </c>
      <c r="P44" s="105" t="s">
        <v>40</v>
      </c>
      <c r="Q44" s="103"/>
      <c r="R44" s="104"/>
      <c r="S44" s="103"/>
      <c r="T44" s="104"/>
      <c r="U44" s="98"/>
      <c r="V44" s="100"/>
    </row>
    <row r="45" spans="2:22" ht="15" customHeight="1" x14ac:dyDescent="0.3">
      <c r="B45" s="117"/>
      <c r="C45" s="105"/>
      <c r="D45" s="25" t="s">
        <v>8</v>
      </c>
      <c r="E45" s="26" t="s">
        <v>2</v>
      </c>
      <c r="F45" s="25" t="s">
        <v>8</v>
      </c>
      <c r="G45" s="26" t="s">
        <v>2</v>
      </c>
      <c r="H45" s="109" t="s">
        <v>9</v>
      </c>
      <c r="I45" s="109" t="s">
        <v>44</v>
      </c>
      <c r="J45" s="109" t="s">
        <v>8</v>
      </c>
      <c r="K45" s="109" t="s">
        <v>160</v>
      </c>
      <c r="L45" s="107" t="s">
        <v>165</v>
      </c>
      <c r="O45" s="117"/>
      <c r="P45" s="105"/>
      <c r="Q45" s="25" t="s">
        <v>8</v>
      </c>
      <c r="R45" s="26" t="s">
        <v>2</v>
      </c>
      <c r="S45" s="25" t="s">
        <v>8</v>
      </c>
      <c r="T45" s="26" t="s">
        <v>2</v>
      </c>
      <c r="U45" s="109" t="s">
        <v>9</v>
      </c>
      <c r="V45" s="107" t="s">
        <v>66</v>
      </c>
    </row>
    <row r="46" spans="2:22" ht="15" customHeight="1" thickBot="1" x14ac:dyDescent="0.35">
      <c r="B46" s="118"/>
      <c r="C46" s="106"/>
      <c r="D46" s="28" t="s">
        <v>10</v>
      </c>
      <c r="E46" s="29" t="s">
        <v>11</v>
      </c>
      <c r="F46" s="28" t="s">
        <v>10</v>
      </c>
      <c r="G46" s="29" t="s">
        <v>11</v>
      </c>
      <c r="H46" s="110"/>
      <c r="I46" s="110"/>
      <c r="J46" s="110" t="s">
        <v>10</v>
      </c>
      <c r="K46" s="110"/>
      <c r="L46" s="108"/>
      <c r="O46" s="118"/>
      <c r="P46" s="106"/>
      <c r="Q46" s="28" t="s">
        <v>10</v>
      </c>
      <c r="R46" s="29" t="s">
        <v>11</v>
      </c>
      <c r="S46" s="28" t="s">
        <v>10</v>
      </c>
      <c r="T46" s="29" t="s">
        <v>11</v>
      </c>
      <c r="U46" s="110"/>
      <c r="V46" s="108"/>
    </row>
    <row r="47" spans="2:22" ht="15" thickBot="1" x14ac:dyDescent="0.35">
      <c r="B47" s="31">
        <v>1</v>
      </c>
      <c r="C47" s="32" t="s">
        <v>46</v>
      </c>
      <c r="D47" s="33">
        <v>1973</v>
      </c>
      <c r="E47" s="34">
        <v>3.9788654284389054E-2</v>
      </c>
      <c r="F47" s="33">
        <v>1821</v>
      </c>
      <c r="G47" s="34">
        <v>3.6261176048905795E-2</v>
      </c>
      <c r="H47" s="35">
        <v>8.3470620538165896E-2</v>
      </c>
      <c r="I47" s="52">
        <v>0</v>
      </c>
      <c r="J47" s="33">
        <v>1909</v>
      </c>
      <c r="K47" s="35">
        <v>3.352540597171294E-2</v>
      </c>
      <c r="L47" s="52">
        <v>0</v>
      </c>
      <c r="O47" s="31">
        <v>1</v>
      </c>
      <c r="P47" s="32" t="s">
        <v>46</v>
      </c>
      <c r="Q47" s="33">
        <v>11385</v>
      </c>
      <c r="R47" s="34">
        <v>3.9903824247925948E-2</v>
      </c>
      <c r="S47" s="33">
        <v>13968</v>
      </c>
      <c r="T47" s="34">
        <v>5.0434003957307301E-2</v>
      </c>
      <c r="U47" s="35">
        <v>-0.18492268041237114</v>
      </c>
      <c r="V47" s="52">
        <v>0</v>
      </c>
    </row>
    <row r="48" spans="2:22" ht="15" customHeight="1" thickBot="1" x14ac:dyDescent="0.35">
      <c r="B48" s="36">
        <v>2</v>
      </c>
      <c r="C48" s="37" t="s">
        <v>35</v>
      </c>
      <c r="D48" s="38">
        <v>1733</v>
      </c>
      <c r="E48" s="39">
        <v>3.4948676064291043E-2</v>
      </c>
      <c r="F48" s="38">
        <v>1356</v>
      </c>
      <c r="G48" s="39">
        <v>2.7001732412035285E-2</v>
      </c>
      <c r="H48" s="40">
        <v>0.278023598820059</v>
      </c>
      <c r="I48" s="53">
        <v>0</v>
      </c>
      <c r="J48" s="38">
        <v>1699</v>
      </c>
      <c r="K48" s="40">
        <v>2.0011771630370712E-2</v>
      </c>
      <c r="L48" s="53">
        <v>0</v>
      </c>
      <c r="O48" s="36">
        <v>2</v>
      </c>
      <c r="P48" s="37" t="s">
        <v>35</v>
      </c>
      <c r="Q48" s="38">
        <v>9579</v>
      </c>
      <c r="R48" s="39">
        <v>3.3573889545092897E-2</v>
      </c>
      <c r="S48" s="38">
        <v>11315</v>
      </c>
      <c r="T48" s="39">
        <v>4.0854865032712774E-2</v>
      </c>
      <c r="U48" s="40">
        <v>-0.15342465753424661</v>
      </c>
      <c r="V48" s="53">
        <v>0</v>
      </c>
    </row>
    <row r="49" spans="2:22" ht="15" customHeight="1" thickBot="1" x14ac:dyDescent="0.35">
      <c r="B49" s="31">
        <v>3</v>
      </c>
      <c r="C49" s="32" t="s">
        <v>39</v>
      </c>
      <c r="D49" s="33">
        <v>1145</v>
      </c>
      <c r="E49" s="34">
        <v>2.3090729425050919E-2</v>
      </c>
      <c r="F49" s="33">
        <v>1131</v>
      </c>
      <c r="G49" s="34">
        <v>2.2521356458710846E-2</v>
      </c>
      <c r="H49" s="35">
        <v>1.2378426171529622E-2</v>
      </c>
      <c r="I49" s="52">
        <v>3</v>
      </c>
      <c r="J49" s="33">
        <v>1108</v>
      </c>
      <c r="K49" s="35">
        <v>3.3393501805054182E-2</v>
      </c>
      <c r="L49" s="52">
        <v>1</v>
      </c>
      <c r="O49" s="31">
        <v>3</v>
      </c>
      <c r="P49" s="32" t="s">
        <v>55</v>
      </c>
      <c r="Q49" s="33">
        <v>7811</v>
      </c>
      <c r="R49" s="34">
        <v>2.7377142837114586E-2</v>
      </c>
      <c r="S49" s="33">
        <v>6685</v>
      </c>
      <c r="T49" s="34">
        <v>2.4137408108147143E-2</v>
      </c>
      <c r="U49" s="35">
        <v>0.16843679880329088</v>
      </c>
      <c r="V49" s="52">
        <v>3</v>
      </c>
    </row>
    <row r="50" spans="2:22" ht="15" thickBot="1" x14ac:dyDescent="0.35">
      <c r="B50" s="36">
        <v>4</v>
      </c>
      <c r="C50" s="37" t="s">
        <v>47</v>
      </c>
      <c r="D50" s="38">
        <v>984</v>
      </c>
      <c r="E50" s="39">
        <v>1.9843910702401841E-2</v>
      </c>
      <c r="F50" s="38">
        <v>1184</v>
      </c>
      <c r="G50" s="39">
        <v>2.3576733905493936E-2</v>
      </c>
      <c r="H50" s="40">
        <v>-0.16891891891891897</v>
      </c>
      <c r="I50" s="53">
        <v>1</v>
      </c>
      <c r="J50" s="38">
        <v>772</v>
      </c>
      <c r="K50" s="40">
        <v>0.27461139896373066</v>
      </c>
      <c r="L50" s="53">
        <v>6</v>
      </c>
      <c r="O50" s="36">
        <v>4</v>
      </c>
      <c r="P50" s="37" t="s">
        <v>39</v>
      </c>
      <c r="Q50" s="38">
        <v>6849</v>
      </c>
      <c r="R50" s="39">
        <v>2.4005383598949919E-2</v>
      </c>
      <c r="S50" s="38">
        <v>6583</v>
      </c>
      <c r="T50" s="39">
        <v>2.3769118560348936E-2</v>
      </c>
      <c r="U50" s="40">
        <v>4.0407109220720105E-2</v>
      </c>
      <c r="V50" s="53">
        <v>3</v>
      </c>
    </row>
    <row r="51" spans="2:22" ht="15" customHeight="1" thickBot="1" x14ac:dyDescent="0.35">
      <c r="B51" s="31">
        <v>5</v>
      </c>
      <c r="C51" s="32" t="s">
        <v>145</v>
      </c>
      <c r="D51" s="33">
        <v>965</v>
      </c>
      <c r="E51" s="34">
        <v>1.9460745759977412E-2</v>
      </c>
      <c r="F51" s="33">
        <v>292</v>
      </c>
      <c r="G51" s="34">
        <v>5.8145323483143833E-3</v>
      </c>
      <c r="H51" s="35">
        <v>2.3047945205479454</v>
      </c>
      <c r="I51" s="52">
        <v>49</v>
      </c>
      <c r="J51" s="33">
        <v>475</v>
      </c>
      <c r="K51" s="35">
        <v>1.0315789473684212</v>
      </c>
      <c r="L51" s="52">
        <v>20</v>
      </c>
      <c r="O51" s="31">
        <v>5</v>
      </c>
      <c r="P51" s="32" t="s">
        <v>94</v>
      </c>
      <c r="Q51" s="33">
        <v>6127</v>
      </c>
      <c r="R51" s="34">
        <v>2.1474811696709905E-2</v>
      </c>
      <c r="S51" s="33">
        <v>8038</v>
      </c>
      <c r="T51" s="34">
        <v>2.9022660639235111E-2</v>
      </c>
      <c r="U51" s="35">
        <v>-0.23774570788753424</v>
      </c>
      <c r="V51" s="52">
        <v>-2</v>
      </c>
    </row>
    <row r="52" spans="2:22" ht="15" thickBot="1" x14ac:dyDescent="0.35">
      <c r="B52" s="36">
        <v>6</v>
      </c>
      <c r="C52" s="37" t="s">
        <v>55</v>
      </c>
      <c r="D52" s="38">
        <v>963</v>
      </c>
      <c r="E52" s="39">
        <v>1.9420412608143263E-2</v>
      </c>
      <c r="F52" s="38">
        <v>841</v>
      </c>
      <c r="G52" s="39">
        <v>1.6746649674426014E-2</v>
      </c>
      <c r="H52" s="40">
        <v>0.14506539833531518</v>
      </c>
      <c r="I52" s="53">
        <v>5</v>
      </c>
      <c r="J52" s="38">
        <v>1104</v>
      </c>
      <c r="K52" s="40">
        <v>-0.12771739130434778</v>
      </c>
      <c r="L52" s="53">
        <v>-1</v>
      </c>
      <c r="O52" s="36">
        <v>6</v>
      </c>
      <c r="P52" s="37" t="s">
        <v>38</v>
      </c>
      <c r="Q52" s="38">
        <v>5501</v>
      </c>
      <c r="R52" s="39">
        <v>1.9280714728839757E-2</v>
      </c>
      <c r="S52" s="38">
        <v>6814</v>
      </c>
      <c r="T52" s="39">
        <v>2.4603186065656639E-2</v>
      </c>
      <c r="U52" s="40">
        <v>-0.19269151746404456</v>
      </c>
      <c r="V52" s="53">
        <v>-1</v>
      </c>
    </row>
    <row r="53" spans="2:22" ht="15" thickBot="1" x14ac:dyDescent="0.35">
      <c r="B53" s="31">
        <v>7</v>
      </c>
      <c r="C53" s="32" t="s">
        <v>38</v>
      </c>
      <c r="D53" s="33">
        <v>893</v>
      </c>
      <c r="E53" s="34">
        <v>1.8008752293948011E-2</v>
      </c>
      <c r="F53" s="33">
        <v>1220</v>
      </c>
      <c r="G53" s="34">
        <v>2.4293594058025846E-2</v>
      </c>
      <c r="H53" s="35">
        <v>-0.2680327868852459</v>
      </c>
      <c r="I53" s="52">
        <v>-4</v>
      </c>
      <c r="J53" s="33">
        <v>789</v>
      </c>
      <c r="K53" s="35">
        <v>0.13181242078580491</v>
      </c>
      <c r="L53" s="52">
        <v>2</v>
      </c>
      <c r="O53" s="31">
        <v>7</v>
      </c>
      <c r="P53" s="32" t="s">
        <v>47</v>
      </c>
      <c r="Q53" s="33">
        <v>5341</v>
      </c>
      <c r="R53" s="34">
        <v>1.8719923171556654E-2</v>
      </c>
      <c r="S53" s="33">
        <v>6444</v>
      </c>
      <c r="T53" s="34">
        <v>2.3267233784427851E-2</v>
      </c>
      <c r="U53" s="35">
        <v>-0.17116697703289885</v>
      </c>
      <c r="V53" s="52">
        <v>1</v>
      </c>
    </row>
    <row r="54" spans="2:22" ht="15" thickBot="1" x14ac:dyDescent="0.35">
      <c r="B54" s="36">
        <v>8</v>
      </c>
      <c r="C54" s="37" t="s">
        <v>104</v>
      </c>
      <c r="D54" s="38">
        <v>869</v>
      </c>
      <c r="E54" s="39">
        <v>1.7524754471938211E-2</v>
      </c>
      <c r="F54" s="38">
        <v>279</v>
      </c>
      <c r="G54" s="39">
        <v>5.5556661821223041E-3</v>
      </c>
      <c r="H54" s="40">
        <v>2.1146953405017923</v>
      </c>
      <c r="I54" s="53">
        <v>50</v>
      </c>
      <c r="J54" s="38">
        <v>649</v>
      </c>
      <c r="K54" s="40">
        <v>0.33898305084745761</v>
      </c>
      <c r="L54" s="53">
        <v>6</v>
      </c>
      <c r="O54" s="36">
        <v>8</v>
      </c>
      <c r="P54" s="37" t="s">
        <v>96</v>
      </c>
      <c r="Q54" s="38">
        <v>5208</v>
      </c>
      <c r="R54" s="39">
        <v>1.825376518956507E-2</v>
      </c>
      <c r="S54" s="38">
        <v>3547</v>
      </c>
      <c r="T54" s="39">
        <v>1.2807088490590562E-2</v>
      </c>
      <c r="U54" s="40">
        <v>0.46828305610374965</v>
      </c>
      <c r="V54" s="53">
        <v>7</v>
      </c>
    </row>
    <row r="55" spans="2:22" ht="15" thickBot="1" x14ac:dyDescent="0.35">
      <c r="B55" s="31">
        <v>9</v>
      </c>
      <c r="C55" s="32" t="s">
        <v>94</v>
      </c>
      <c r="D55" s="33">
        <v>857</v>
      </c>
      <c r="E55" s="34">
        <v>1.7282755560933311E-2</v>
      </c>
      <c r="F55" s="33">
        <v>1193</v>
      </c>
      <c r="G55" s="34">
        <v>2.3755948943626915E-2</v>
      </c>
      <c r="H55" s="35">
        <v>-0.28164291701592625</v>
      </c>
      <c r="I55" s="52">
        <v>-5</v>
      </c>
      <c r="J55" s="33">
        <v>1236</v>
      </c>
      <c r="K55" s="35">
        <v>-0.30663430420711979</v>
      </c>
      <c r="L55" s="52">
        <v>-6</v>
      </c>
      <c r="O55" s="31">
        <v>9</v>
      </c>
      <c r="P55" s="32" t="s">
        <v>68</v>
      </c>
      <c r="Q55" s="33">
        <v>4554</v>
      </c>
      <c r="R55" s="34">
        <v>1.596152969917038E-2</v>
      </c>
      <c r="S55" s="33">
        <v>4054</v>
      </c>
      <c r="T55" s="34">
        <v>1.4637704184058117E-2</v>
      </c>
      <c r="U55" s="35">
        <v>0.12333497779970393</v>
      </c>
      <c r="V55" s="52">
        <v>2</v>
      </c>
    </row>
    <row r="56" spans="2:22" ht="15" thickBot="1" x14ac:dyDescent="0.35">
      <c r="B56" s="36">
        <v>10</v>
      </c>
      <c r="C56" s="37" t="s">
        <v>37</v>
      </c>
      <c r="D56" s="38">
        <v>825</v>
      </c>
      <c r="E56" s="39">
        <v>1.6637425131586909E-2</v>
      </c>
      <c r="F56" s="38">
        <v>875</v>
      </c>
      <c r="G56" s="39">
        <v>1.7423684262928375E-2</v>
      </c>
      <c r="H56" s="40">
        <v>-5.7142857142857162E-2</v>
      </c>
      <c r="I56" s="53">
        <v>-1</v>
      </c>
      <c r="J56" s="38">
        <v>721</v>
      </c>
      <c r="K56" s="40">
        <v>0.14424410540915389</v>
      </c>
      <c r="L56" s="53">
        <v>2</v>
      </c>
      <c r="O56" s="36">
        <v>10</v>
      </c>
      <c r="P56" s="37" t="s">
        <v>37</v>
      </c>
      <c r="Q56" s="38">
        <v>4378</v>
      </c>
      <c r="R56" s="39">
        <v>1.5344658986158964E-2</v>
      </c>
      <c r="S56" s="38">
        <v>4700</v>
      </c>
      <c r="T56" s="39">
        <v>1.6970204653446758E-2</v>
      </c>
      <c r="U56" s="40">
        <v>-6.8510638297872295E-2</v>
      </c>
      <c r="V56" s="53">
        <v>-1</v>
      </c>
    </row>
    <row r="57" spans="2:22" ht="15" thickBot="1" x14ac:dyDescent="0.35">
      <c r="B57" s="31">
        <v>11</v>
      </c>
      <c r="C57" s="32" t="s">
        <v>63</v>
      </c>
      <c r="D57" s="33">
        <v>814</v>
      </c>
      <c r="E57" s="34">
        <v>1.6415592796499082E-2</v>
      </c>
      <c r="F57" s="33">
        <v>643</v>
      </c>
      <c r="G57" s="34">
        <v>1.2803918835500508E-2</v>
      </c>
      <c r="H57" s="35">
        <v>0.2659409020217729</v>
      </c>
      <c r="I57" s="52">
        <v>5</v>
      </c>
      <c r="J57" s="33">
        <v>609</v>
      </c>
      <c r="K57" s="35">
        <v>0.33661740558292275</v>
      </c>
      <c r="L57" s="52">
        <v>5</v>
      </c>
      <c r="O57" s="31">
        <v>11</v>
      </c>
      <c r="P57" s="32" t="s">
        <v>61</v>
      </c>
      <c r="Q57" s="33">
        <v>4338</v>
      </c>
      <c r="R57" s="34">
        <v>1.5204461096838187E-2</v>
      </c>
      <c r="S57" s="33">
        <v>7188</v>
      </c>
      <c r="T57" s="34">
        <v>2.5953581074250061E-2</v>
      </c>
      <c r="U57" s="35">
        <v>-0.39649415692821366</v>
      </c>
      <c r="V57" s="52">
        <v>-7</v>
      </c>
    </row>
    <row r="58" spans="2:22" ht="15" thickBot="1" x14ac:dyDescent="0.35">
      <c r="B58" s="36">
        <v>12</v>
      </c>
      <c r="C58" s="37" t="s">
        <v>36</v>
      </c>
      <c r="D58" s="38">
        <v>763</v>
      </c>
      <c r="E58" s="39">
        <v>1.5387097424728255E-2</v>
      </c>
      <c r="F58" s="38">
        <v>590</v>
      </c>
      <c r="G58" s="39">
        <v>1.1748541388717417E-2</v>
      </c>
      <c r="H58" s="40">
        <v>0.29322033898305078</v>
      </c>
      <c r="I58" s="53">
        <v>9</v>
      </c>
      <c r="J58" s="38">
        <v>588</v>
      </c>
      <c r="K58" s="40">
        <v>0.29761904761904767</v>
      </c>
      <c r="L58" s="53">
        <v>8</v>
      </c>
      <c r="O58" s="36">
        <v>12</v>
      </c>
      <c r="P58" s="37" t="s">
        <v>42</v>
      </c>
      <c r="Q58" s="38">
        <v>3872</v>
      </c>
      <c r="R58" s="39">
        <v>1.3571155686251144E-2</v>
      </c>
      <c r="S58" s="38">
        <v>3625</v>
      </c>
      <c r="T58" s="39">
        <v>1.3088721674200957E-2</v>
      </c>
      <c r="U58" s="40">
        <v>6.8137931034482735E-2</v>
      </c>
      <c r="V58" s="53">
        <v>2</v>
      </c>
    </row>
    <row r="59" spans="2:22" ht="15" thickBot="1" x14ac:dyDescent="0.35">
      <c r="B59" s="31">
        <v>13</v>
      </c>
      <c r="C59" s="32" t="s">
        <v>68</v>
      </c>
      <c r="D59" s="33">
        <v>711</v>
      </c>
      <c r="E59" s="34">
        <v>1.4338435477040353E-2</v>
      </c>
      <c r="F59" s="33">
        <v>998</v>
      </c>
      <c r="G59" s="34">
        <v>1.9872956450745733E-2</v>
      </c>
      <c r="H59" s="35">
        <v>-0.28757515030060121</v>
      </c>
      <c r="I59" s="52">
        <v>-5</v>
      </c>
      <c r="J59" s="33">
        <v>903</v>
      </c>
      <c r="K59" s="35">
        <v>-0.21262458471760792</v>
      </c>
      <c r="L59" s="52">
        <v>-7</v>
      </c>
      <c r="O59" s="31">
        <v>13</v>
      </c>
      <c r="P59" s="32" t="s">
        <v>102</v>
      </c>
      <c r="Q59" s="33">
        <v>3812</v>
      </c>
      <c r="R59" s="34">
        <v>1.3360858852269978E-2</v>
      </c>
      <c r="S59" s="33">
        <v>3740</v>
      </c>
      <c r="T59" s="34">
        <v>1.3503950085934227E-2</v>
      </c>
      <c r="U59" s="35">
        <v>1.9251336898395754E-2</v>
      </c>
      <c r="V59" s="52">
        <v>0</v>
      </c>
    </row>
    <row r="60" spans="2:22" ht="15" thickBot="1" x14ac:dyDescent="0.35">
      <c r="B60" s="36">
        <v>14</v>
      </c>
      <c r="C60" s="37" t="s">
        <v>42</v>
      </c>
      <c r="D60" s="38">
        <v>687</v>
      </c>
      <c r="E60" s="39">
        <v>1.3854437655030553E-2</v>
      </c>
      <c r="F60" s="38">
        <v>868</v>
      </c>
      <c r="G60" s="39">
        <v>1.7284294788824948E-2</v>
      </c>
      <c r="H60" s="40">
        <v>-0.20852534562211977</v>
      </c>
      <c r="I60" s="53">
        <v>-4</v>
      </c>
      <c r="J60" s="38">
        <v>825</v>
      </c>
      <c r="K60" s="40">
        <v>-0.16727272727272724</v>
      </c>
      <c r="L60" s="53">
        <v>-6</v>
      </c>
      <c r="O60" s="36">
        <v>14</v>
      </c>
      <c r="P60" s="37" t="s">
        <v>63</v>
      </c>
      <c r="Q60" s="38">
        <v>3655</v>
      </c>
      <c r="R60" s="39">
        <v>1.2810582136685933E-2</v>
      </c>
      <c r="S60" s="38">
        <v>3974</v>
      </c>
      <c r="T60" s="39">
        <v>1.4348849636765406E-2</v>
      </c>
      <c r="U60" s="40">
        <v>-8.0271766482133855E-2</v>
      </c>
      <c r="V60" s="53">
        <v>-2</v>
      </c>
    </row>
    <row r="61" spans="2:22" ht="15" thickBot="1" x14ac:dyDescent="0.35">
      <c r="B61" s="31">
        <v>15</v>
      </c>
      <c r="C61" s="32" t="s">
        <v>151</v>
      </c>
      <c r="D61" s="33">
        <v>682</v>
      </c>
      <c r="E61" s="34">
        <v>1.3753604775445178E-2</v>
      </c>
      <c r="F61" s="33">
        <v>581</v>
      </c>
      <c r="G61" s="34">
        <v>1.156932635058444E-2</v>
      </c>
      <c r="H61" s="35">
        <v>0.17383820998278821</v>
      </c>
      <c r="I61" s="52">
        <v>8</v>
      </c>
      <c r="J61" s="33">
        <v>92</v>
      </c>
      <c r="K61" s="35">
        <v>6.4130434782608692</v>
      </c>
      <c r="L61" s="52">
        <v>106</v>
      </c>
      <c r="O61" s="31">
        <v>15</v>
      </c>
      <c r="P61" s="32" t="s">
        <v>112</v>
      </c>
      <c r="Q61" s="33">
        <v>3561</v>
      </c>
      <c r="R61" s="34">
        <v>1.2481117096782108E-2</v>
      </c>
      <c r="S61" s="33">
        <v>2663</v>
      </c>
      <c r="T61" s="34">
        <v>9.6152457430061095E-3</v>
      </c>
      <c r="U61" s="35">
        <v>0.33721366879459258</v>
      </c>
      <c r="V61" s="52">
        <v>8</v>
      </c>
    </row>
    <row r="62" spans="2:22" ht="15" thickBot="1" x14ac:dyDescent="0.35">
      <c r="B62" s="36">
        <v>16</v>
      </c>
      <c r="C62" s="37" t="s">
        <v>96</v>
      </c>
      <c r="D62" s="38">
        <v>681</v>
      </c>
      <c r="E62" s="39">
        <v>1.3733438199528103E-2</v>
      </c>
      <c r="F62" s="38">
        <v>536</v>
      </c>
      <c r="G62" s="39">
        <v>1.0673251159919553E-2</v>
      </c>
      <c r="H62" s="40">
        <v>0.27052238805970141</v>
      </c>
      <c r="I62" s="53">
        <v>10</v>
      </c>
      <c r="J62" s="38">
        <v>597</v>
      </c>
      <c r="K62" s="40">
        <v>0.14070351758793964</v>
      </c>
      <c r="L62" s="53">
        <v>3</v>
      </c>
      <c r="O62" s="36">
        <v>16</v>
      </c>
      <c r="P62" s="37" t="s">
        <v>36</v>
      </c>
      <c r="Q62" s="38">
        <v>3499</v>
      </c>
      <c r="R62" s="39">
        <v>1.2263810368334904E-2</v>
      </c>
      <c r="S62" s="38">
        <v>3251</v>
      </c>
      <c r="T62" s="39">
        <v>1.1738326665607533E-2</v>
      </c>
      <c r="U62" s="40">
        <v>7.6284220239926093E-2</v>
      </c>
      <c r="V62" s="53">
        <v>3</v>
      </c>
    </row>
    <row r="63" spans="2:22" ht="15" thickBot="1" x14ac:dyDescent="0.35">
      <c r="B63" s="31">
        <v>17</v>
      </c>
      <c r="C63" s="32" t="s">
        <v>140</v>
      </c>
      <c r="D63" s="33">
        <v>647</v>
      </c>
      <c r="E63" s="34">
        <v>1.304777461834755E-2</v>
      </c>
      <c r="F63" s="33">
        <v>504</v>
      </c>
      <c r="G63" s="34">
        <v>1.0036042135446743E-2</v>
      </c>
      <c r="H63" s="35">
        <v>0.28373015873015883</v>
      </c>
      <c r="I63" s="52">
        <v>13</v>
      </c>
      <c r="J63" s="33">
        <v>494</v>
      </c>
      <c r="K63" s="35">
        <v>0.30971659919028349</v>
      </c>
      <c r="L63" s="52">
        <v>7</v>
      </c>
      <c r="O63" s="31">
        <v>17</v>
      </c>
      <c r="P63" s="32" t="s">
        <v>105</v>
      </c>
      <c r="Q63" s="33">
        <v>3454</v>
      </c>
      <c r="R63" s="34">
        <v>1.2106087742849032E-2</v>
      </c>
      <c r="S63" s="33">
        <v>3437</v>
      </c>
      <c r="T63" s="34">
        <v>1.2409913488063086E-2</v>
      </c>
      <c r="U63" s="35">
        <v>4.9461739889438139E-3</v>
      </c>
      <c r="V63" s="52">
        <v>-1</v>
      </c>
    </row>
    <row r="64" spans="2:22" x14ac:dyDescent="0.3">
      <c r="B64" s="36">
        <v>18</v>
      </c>
      <c r="C64" s="37" t="s">
        <v>103</v>
      </c>
      <c r="D64" s="38">
        <v>629</v>
      </c>
      <c r="E64" s="39">
        <v>1.26847762518402E-2</v>
      </c>
      <c r="F64" s="38">
        <v>608</v>
      </c>
      <c r="G64" s="39">
        <v>1.2106971464983372E-2</v>
      </c>
      <c r="H64" s="40">
        <v>3.453947368421062E-2</v>
      </c>
      <c r="I64" s="53">
        <v>1</v>
      </c>
      <c r="J64" s="38">
        <v>600</v>
      </c>
      <c r="K64" s="40">
        <v>4.8333333333333339E-2</v>
      </c>
      <c r="L64" s="53">
        <v>0</v>
      </c>
      <c r="O64" s="36">
        <v>18</v>
      </c>
      <c r="P64" s="37" t="s">
        <v>113</v>
      </c>
      <c r="Q64" s="38">
        <v>3414</v>
      </c>
      <c r="R64" s="39">
        <v>1.1965889853528255E-2</v>
      </c>
      <c r="S64" s="38">
        <v>1819</v>
      </c>
      <c r="T64" s="39">
        <v>6.5678302690680111E-3</v>
      </c>
      <c r="U64" s="40">
        <v>0.87685541506322151</v>
      </c>
      <c r="V64" s="53">
        <v>28</v>
      </c>
    </row>
    <row r="65" spans="2:22" ht="15" thickBot="1" x14ac:dyDescent="0.35">
      <c r="B65" s="31">
        <v>19</v>
      </c>
      <c r="C65" s="32" t="s">
        <v>108</v>
      </c>
      <c r="D65" s="33">
        <v>627</v>
      </c>
      <c r="E65" s="34">
        <v>1.264444310000605E-2</v>
      </c>
      <c r="F65" s="33">
        <v>542</v>
      </c>
      <c r="G65" s="34">
        <v>1.0792727852008204E-2</v>
      </c>
      <c r="H65" s="35">
        <v>0.15682656826568264</v>
      </c>
      <c r="I65" s="52">
        <v>5</v>
      </c>
      <c r="J65" s="33">
        <v>609</v>
      </c>
      <c r="K65" s="35">
        <v>2.9556650246305383E-2</v>
      </c>
      <c r="L65" s="52">
        <v>-3</v>
      </c>
      <c r="O65" s="31">
        <v>19</v>
      </c>
      <c r="P65" s="32" t="s">
        <v>103</v>
      </c>
      <c r="Q65" s="33">
        <v>3412</v>
      </c>
      <c r="R65" s="34">
        <v>1.1958879959062217E-2</v>
      </c>
      <c r="S65" s="33">
        <v>3304</v>
      </c>
      <c r="T65" s="34">
        <v>1.1929692803188955E-2</v>
      </c>
      <c r="U65" s="35">
        <v>3.2687651331719136E-2</v>
      </c>
      <c r="V65" s="52">
        <v>-2</v>
      </c>
    </row>
    <row r="66" spans="2:22" ht="15" thickBot="1" x14ac:dyDescent="0.35">
      <c r="B66" s="36">
        <v>20</v>
      </c>
      <c r="C66" s="37" t="s">
        <v>118</v>
      </c>
      <c r="D66" s="38">
        <v>618</v>
      </c>
      <c r="E66" s="39">
        <v>1.2462943916752374E-2</v>
      </c>
      <c r="F66" s="38">
        <v>418</v>
      </c>
      <c r="G66" s="39">
        <v>8.3235428821760681E-3</v>
      </c>
      <c r="H66" s="40">
        <v>0.47846889952153115</v>
      </c>
      <c r="I66" s="53">
        <v>18</v>
      </c>
      <c r="J66" s="38">
        <v>630</v>
      </c>
      <c r="K66" s="40">
        <v>-1.9047619047619091E-2</v>
      </c>
      <c r="L66" s="53">
        <v>-5</v>
      </c>
      <c r="O66" s="36">
        <v>20</v>
      </c>
      <c r="P66" s="37" t="s">
        <v>104</v>
      </c>
      <c r="Q66" s="38">
        <v>3313</v>
      </c>
      <c r="R66" s="39">
        <v>1.1611890182993296E-2</v>
      </c>
      <c r="S66" s="38">
        <v>2563</v>
      </c>
      <c r="T66" s="39">
        <v>9.2541775588902211E-3</v>
      </c>
      <c r="U66" s="40">
        <v>0.2926258291065158</v>
      </c>
      <c r="V66" s="53">
        <v>6</v>
      </c>
    </row>
    <row r="67" spans="2:22" ht="15" thickBot="1" x14ac:dyDescent="0.35">
      <c r="B67" s="111" t="s">
        <v>41</v>
      </c>
      <c r="C67" s="112"/>
      <c r="D67" s="41">
        <f>SUM(D47:D66)</f>
        <v>18066</v>
      </c>
      <c r="E67" s="42">
        <f>D67/D69</f>
        <v>0.36432936051787768</v>
      </c>
      <c r="F67" s="41">
        <f>SUM(F47:F66)</f>
        <v>16480</v>
      </c>
      <c r="G67" s="42">
        <f>F67/F69</f>
        <v>0.32816264760349667</v>
      </c>
      <c r="H67" s="43">
        <f>D67/F67-1</f>
        <v>9.6237864077669988E-2</v>
      </c>
      <c r="I67" s="54"/>
      <c r="J67" s="41">
        <f>SUM(J47:J66)</f>
        <v>16409</v>
      </c>
      <c r="K67" s="42">
        <f>E67/J67-1</f>
        <v>-0.9999777969796747</v>
      </c>
      <c r="L67" s="41"/>
      <c r="O67" s="111" t="s">
        <v>41</v>
      </c>
      <c r="P67" s="112"/>
      <c r="Q67" s="41">
        <f>SUM(Q47:Q66)</f>
        <v>103063</v>
      </c>
      <c r="R67" s="42">
        <f>Q67/Q69</f>
        <v>0.36123037667667912</v>
      </c>
      <c r="S67" s="41">
        <f>SUM(S47:S66)</f>
        <v>107712</v>
      </c>
      <c r="T67" s="42">
        <f>S67/S69</f>
        <v>0.38891376247490578</v>
      </c>
      <c r="U67" s="43">
        <f>Q67/S67-1</f>
        <v>-4.3161393345216847E-2</v>
      </c>
      <c r="V67" s="54"/>
    </row>
    <row r="68" spans="2:22" ht="15" thickBot="1" x14ac:dyDescent="0.35">
      <c r="B68" s="111" t="s">
        <v>12</v>
      </c>
      <c r="C68" s="112"/>
      <c r="D68" s="41">
        <f>D69-SUM(D47:D66)</f>
        <v>31521</v>
      </c>
      <c r="E68" s="42">
        <f>D68/D69</f>
        <v>0.63567063948212232</v>
      </c>
      <c r="F68" s="41">
        <f>F69-SUM(F47:F66)</f>
        <v>33739</v>
      </c>
      <c r="G68" s="42">
        <f>F68/F69</f>
        <v>0.67183735239650333</v>
      </c>
      <c r="H68" s="43">
        <f>D68/F68-1</f>
        <v>-6.5739944870920941E-2</v>
      </c>
      <c r="I68" s="54"/>
      <c r="J68" s="41">
        <f>J69-SUM(J47:J66)</f>
        <v>30232</v>
      </c>
      <c r="K68" s="42">
        <f>E68/J68-1</f>
        <v>-0.99997897358297561</v>
      </c>
      <c r="L68" s="41"/>
      <c r="O68" s="111" t="s">
        <v>12</v>
      </c>
      <c r="P68" s="112"/>
      <c r="Q68" s="41">
        <f>Q69-SUM(Q47:Q66)</f>
        <v>182248</v>
      </c>
      <c r="R68" s="42">
        <f>Q68/Q69</f>
        <v>0.63876962332332088</v>
      </c>
      <c r="S68" s="41">
        <f>S69-SUM(S47:S66)</f>
        <v>169244</v>
      </c>
      <c r="T68" s="42">
        <f>S68/S69</f>
        <v>0.61108623752509428</v>
      </c>
      <c r="U68" s="43">
        <f>Q68/S68-1</f>
        <v>7.6835811018411304E-2</v>
      </c>
      <c r="V68" s="55"/>
    </row>
    <row r="69" spans="2:22" ht="15" thickBot="1" x14ac:dyDescent="0.35">
      <c r="B69" s="113" t="s">
        <v>34</v>
      </c>
      <c r="C69" s="114"/>
      <c r="D69" s="44">
        <v>49587</v>
      </c>
      <c r="E69" s="45">
        <v>1</v>
      </c>
      <c r="F69" s="44">
        <v>50219</v>
      </c>
      <c r="G69" s="45">
        <v>1</v>
      </c>
      <c r="H69" s="46">
        <v>-1.2584878233337982E-2</v>
      </c>
      <c r="I69" s="56"/>
      <c r="J69" s="44">
        <v>46641</v>
      </c>
      <c r="K69" s="46">
        <v>6.3163311249758713E-2</v>
      </c>
      <c r="L69" s="44"/>
      <c r="N69" s="47"/>
      <c r="O69" s="113" t="s">
        <v>34</v>
      </c>
      <c r="P69" s="114"/>
      <c r="Q69" s="44">
        <v>285311</v>
      </c>
      <c r="R69" s="45">
        <v>1</v>
      </c>
      <c r="S69" s="44">
        <v>276956</v>
      </c>
      <c r="T69" s="45">
        <v>1</v>
      </c>
      <c r="U69" s="46">
        <v>3.0167246782882406E-2</v>
      </c>
      <c r="V69" s="56"/>
    </row>
    <row r="70" spans="2:22" x14ac:dyDescent="0.3">
      <c r="B70" s="48" t="s">
        <v>72</v>
      </c>
      <c r="O70" s="48" t="s">
        <v>72</v>
      </c>
    </row>
    <row r="71" spans="2:22" x14ac:dyDescent="0.3">
      <c r="B71" s="49" t="s">
        <v>71</v>
      </c>
      <c r="O71" s="49" t="s">
        <v>71</v>
      </c>
    </row>
  </sheetData>
  <mergeCells count="84">
    <mergeCell ref="B3:L3"/>
    <mergeCell ref="O3:V3"/>
    <mergeCell ref="B39:L39"/>
    <mergeCell ref="O39:V39"/>
    <mergeCell ref="O69:P69"/>
    <mergeCell ref="H9:H10"/>
    <mergeCell ref="B38:L38"/>
    <mergeCell ref="D41:I41"/>
    <mergeCell ref="J42:L42"/>
    <mergeCell ref="J41:L41"/>
    <mergeCell ref="L43:L44"/>
    <mergeCell ref="B44:B46"/>
    <mergeCell ref="B41:B43"/>
    <mergeCell ref="O67:P67"/>
    <mergeCell ref="O68:P68"/>
    <mergeCell ref="B69:C69"/>
    <mergeCell ref="I43:I44"/>
    <mergeCell ref="B68:C68"/>
    <mergeCell ref="H43:H44"/>
    <mergeCell ref="K45:K46"/>
    <mergeCell ref="I45:I46"/>
    <mergeCell ref="K43:K44"/>
    <mergeCell ref="J45:J46"/>
    <mergeCell ref="B67:C67"/>
    <mergeCell ref="F43:G44"/>
    <mergeCell ref="J43:J44"/>
    <mergeCell ref="U43:U44"/>
    <mergeCell ref="P44:P46"/>
    <mergeCell ref="U45:U46"/>
    <mergeCell ref="U7:U8"/>
    <mergeCell ref="O31:P31"/>
    <mergeCell ref="O32:P32"/>
    <mergeCell ref="O33:P33"/>
    <mergeCell ref="S43:T44"/>
    <mergeCell ref="O44:O46"/>
    <mergeCell ref="Q43:R44"/>
    <mergeCell ref="V45:V46"/>
    <mergeCell ref="V43:V44"/>
    <mergeCell ref="D7:E8"/>
    <mergeCell ref="F7:G8"/>
    <mergeCell ref="C8:C10"/>
    <mergeCell ref="V7:V8"/>
    <mergeCell ref="O8:O10"/>
    <mergeCell ref="P8:P10"/>
    <mergeCell ref="U9:U10"/>
    <mergeCell ref="V9:V10"/>
    <mergeCell ref="J9:J10"/>
    <mergeCell ref="O38:V38"/>
    <mergeCell ref="O41:O43"/>
    <mergeCell ref="P41:P43"/>
    <mergeCell ref="Q41:V41"/>
    <mergeCell ref="Q42:V42"/>
    <mergeCell ref="B5:B7"/>
    <mergeCell ref="C5:C7"/>
    <mergeCell ref="B8:B10"/>
    <mergeCell ref="L45:L46"/>
    <mergeCell ref="D42:I42"/>
    <mergeCell ref="D43:E44"/>
    <mergeCell ref="C44:C46"/>
    <mergeCell ref="H45:H46"/>
    <mergeCell ref="C41:C43"/>
    <mergeCell ref="I9:I10"/>
    <mergeCell ref="K9:K10"/>
    <mergeCell ref="L9:L10"/>
    <mergeCell ref="J7:J8"/>
    <mergeCell ref="B31:C31"/>
    <mergeCell ref="B32:C32"/>
    <mergeCell ref="B33:C33"/>
    <mergeCell ref="B2:L2"/>
    <mergeCell ref="O2:V2"/>
    <mergeCell ref="D5:I5"/>
    <mergeCell ref="J5:L5"/>
    <mergeCell ref="O5:O7"/>
    <mergeCell ref="P5:P7"/>
    <mergeCell ref="Q5:V5"/>
    <mergeCell ref="D6:I6"/>
    <mergeCell ref="J6:L6"/>
    <mergeCell ref="Q6:V6"/>
    <mergeCell ref="K7:K8"/>
    <mergeCell ref="L7:L8"/>
    <mergeCell ref="Q7:R8"/>
    <mergeCell ref="S7:T8"/>
    <mergeCell ref="H7:H8"/>
    <mergeCell ref="I7:I8"/>
  </mergeCells>
  <conditionalFormatting sqref="D11:H30">
    <cfRule type="cellIs" dxfId="102" priority="14" operator="equal">
      <formula>0</formula>
    </cfRule>
  </conditionalFormatting>
  <conditionalFormatting sqref="D47:H66">
    <cfRule type="cellIs" dxfId="101" priority="29" operator="equal">
      <formula>0</formula>
    </cfRule>
  </conditionalFormatting>
  <conditionalFormatting sqref="H11:H32">
    <cfRule type="cellIs" dxfId="100" priority="13" operator="lessThan">
      <formula>0</formula>
    </cfRule>
  </conditionalFormatting>
  <conditionalFormatting sqref="H47:H68">
    <cfRule type="cellIs" dxfId="99" priority="31" operator="lessThan">
      <formula>0</formula>
    </cfRule>
  </conditionalFormatting>
  <conditionalFormatting sqref="I11:I30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7:I66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1:K30">
    <cfRule type="cellIs" dxfId="92" priority="9" operator="equal">
      <formula>0</formula>
    </cfRule>
  </conditionalFormatting>
  <conditionalFormatting sqref="J47:K66">
    <cfRule type="cellIs" dxfId="91" priority="26" operator="equal">
      <formula>0</formula>
    </cfRule>
  </conditionalFormatting>
  <conditionalFormatting sqref="K11:L30">
    <cfRule type="cellIs" dxfId="90" priority="8" operator="lessThan">
      <formula>0</formula>
    </cfRule>
  </conditionalFormatting>
  <conditionalFormatting sqref="K47:L66">
    <cfRule type="cellIs" dxfId="89" priority="23" operator="lessThan">
      <formula>0</formula>
    </cfRule>
  </conditionalFormatting>
  <conditionalFormatting sqref="L11:L30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7:L66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1:U30">
    <cfRule type="cellIs" dxfId="84" priority="5" operator="equal">
      <formula>0</formula>
    </cfRule>
  </conditionalFormatting>
  <conditionalFormatting sqref="Q47:U66">
    <cfRule type="cellIs" dxfId="83" priority="15" operator="equal">
      <formula>0</formula>
    </cfRule>
  </conditionalFormatting>
  <conditionalFormatting sqref="U11:U32">
    <cfRule type="cellIs" dxfId="82" priority="4" operator="lessThan">
      <formula>0</formula>
    </cfRule>
  </conditionalFormatting>
  <conditionalFormatting sqref="U47:U68">
    <cfRule type="cellIs" dxfId="81" priority="17" operator="lessThan">
      <formula>0</formula>
    </cfRule>
  </conditionalFormatting>
  <conditionalFormatting sqref="V11:V30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7:V66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zoomScale="98" zoomScaleNormal="98" workbookViewId="0"/>
  </sheetViews>
  <sheetFormatPr defaultColWidth="9.109375" defaultRowHeight="13.8" x14ac:dyDescent="0.25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6384" width="9.109375" style="5"/>
  </cols>
  <sheetData>
    <row r="1" spans="1:8" x14ac:dyDescent="0.25">
      <c r="A1" s="5" t="s">
        <v>3</v>
      </c>
      <c r="B1" s="50"/>
      <c r="C1" s="50"/>
      <c r="D1" s="50"/>
      <c r="E1" s="50"/>
      <c r="F1" s="50"/>
      <c r="G1" s="50"/>
      <c r="H1" s="57">
        <v>45873</v>
      </c>
    </row>
    <row r="2" spans="1:8" x14ac:dyDescent="0.25">
      <c r="A2" s="50"/>
      <c r="B2" s="50"/>
      <c r="C2" s="50"/>
      <c r="D2" s="50"/>
      <c r="E2" s="50"/>
      <c r="F2" s="50"/>
      <c r="G2" s="50"/>
      <c r="H2" s="58" t="s">
        <v>87</v>
      </c>
    </row>
    <row r="3" spans="1:8" ht="14.4" customHeight="1" x14ac:dyDescent="0.25">
      <c r="A3" s="50"/>
      <c r="B3" s="120" t="s">
        <v>74</v>
      </c>
      <c r="C3" s="121"/>
      <c r="D3" s="121"/>
      <c r="E3" s="121"/>
      <c r="F3" s="121"/>
      <c r="G3" s="121"/>
      <c r="H3" s="122"/>
    </row>
    <row r="4" spans="1:8" x14ac:dyDescent="0.25">
      <c r="A4" s="50"/>
      <c r="B4" s="123"/>
      <c r="C4" s="124"/>
      <c r="D4" s="124"/>
      <c r="E4" s="124"/>
      <c r="F4" s="124"/>
      <c r="G4" s="124"/>
      <c r="H4" s="125"/>
    </row>
    <row r="5" spans="1:8" ht="21" customHeight="1" x14ac:dyDescent="0.25">
      <c r="A5" s="50"/>
      <c r="B5" s="126" t="s">
        <v>75</v>
      </c>
      <c r="C5" s="128" t="s">
        <v>197</v>
      </c>
      <c r="D5" s="129"/>
      <c r="E5" s="128" t="s">
        <v>198</v>
      </c>
      <c r="F5" s="129"/>
      <c r="G5" s="130" t="s">
        <v>88</v>
      </c>
      <c r="H5" s="130" t="s">
        <v>89</v>
      </c>
    </row>
    <row r="6" spans="1:8" ht="21" customHeight="1" x14ac:dyDescent="0.25">
      <c r="A6" s="50"/>
      <c r="B6" s="127"/>
      <c r="C6" s="59" t="s">
        <v>90</v>
      </c>
      <c r="D6" s="60" t="s">
        <v>76</v>
      </c>
      <c r="E6" s="59" t="s">
        <v>90</v>
      </c>
      <c r="F6" s="60" t="s">
        <v>76</v>
      </c>
      <c r="G6" s="131"/>
      <c r="H6" s="131"/>
    </row>
    <row r="7" spans="1:8" x14ac:dyDescent="0.25">
      <c r="A7" s="50"/>
      <c r="B7" s="61" t="s">
        <v>77</v>
      </c>
      <c r="C7" s="68">
        <v>115422</v>
      </c>
      <c r="D7" s="62">
        <v>0.36058332135783416</v>
      </c>
      <c r="E7" s="68">
        <v>105254</v>
      </c>
      <c r="F7" s="62">
        <v>0.31365175101914322</v>
      </c>
      <c r="G7" s="63">
        <v>-8.8094124170435495E-2</v>
      </c>
      <c r="H7" s="64" t="s">
        <v>153</v>
      </c>
    </row>
    <row r="8" spans="1:8" x14ac:dyDescent="0.25">
      <c r="A8" s="50"/>
      <c r="B8" s="61" t="s">
        <v>78</v>
      </c>
      <c r="C8" s="68">
        <v>27889</v>
      </c>
      <c r="D8" s="62">
        <v>8.7126442526976114E-2</v>
      </c>
      <c r="E8" s="68">
        <v>25434</v>
      </c>
      <c r="F8" s="62">
        <v>7.57920709466708E-2</v>
      </c>
      <c r="G8" s="65">
        <v>-8.8027537738893491E-2</v>
      </c>
      <c r="H8" s="64" t="s">
        <v>154</v>
      </c>
    </row>
    <row r="9" spans="1:8" x14ac:dyDescent="0.25">
      <c r="A9" s="50"/>
      <c r="B9" s="61" t="s">
        <v>91</v>
      </c>
      <c r="C9" s="68">
        <v>176787</v>
      </c>
      <c r="D9" s="62">
        <v>0.55229023611518979</v>
      </c>
      <c r="E9" s="68">
        <v>204888</v>
      </c>
      <c r="F9" s="62">
        <v>0.61055617803418594</v>
      </c>
      <c r="G9" s="65">
        <v>0.15895399548609346</v>
      </c>
      <c r="H9" s="66" t="s">
        <v>155</v>
      </c>
    </row>
    <row r="10" spans="1:8" x14ac:dyDescent="0.25">
      <c r="A10" s="50"/>
      <c r="B10" s="67" t="s">
        <v>79</v>
      </c>
      <c r="C10" s="68"/>
      <c r="D10" s="62"/>
      <c r="E10" s="68"/>
      <c r="F10" s="62"/>
      <c r="G10" s="69"/>
      <c r="H10" s="70"/>
    </row>
    <row r="11" spans="1:8" x14ac:dyDescent="0.25">
      <c r="A11" s="50"/>
      <c r="B11" s="67" t="s">
        <v>80</v>
      </c>
      <c r="C11" s="68">
        <v>10012</v>
      </c>
      <c r="D11" s="62">
        <v>3.1277921136651898E-2</v>
      </c>
      <c r="E11" s="68">
        <v>18071</v>
      </c>
      <c r="F11" s="62">
        <v>5.3850692540586928E-2</v>
      </c>
      <c r="G11" s="65">
        <v>0.80493407910507386</v>
      </c>
      <c r="H11" s="66" t="s">
        <v>195</v>
      </c>
    </row>
    <row r="12" spans="1:8" x14ac:dyDescent="0.25">
      <c r="A12" s="50"/>
      <c r="B12" s="67" t="s">
        <v>81</v>
      </c>
      <c r="C12" s="68">
        <v>8754</v>
      </c>
      <c r="D12" s="62">
        <v>2.7347874713369032E-2</v>
      </c>
      <c r="E12" s="68">
        <v>16009</v>
      </c>
      <c r="F12" s="62">
        <v>4.7706033804562904E-2</v>
      </c>
      <c r="G12" s="65">
        <v>0.8287639936029243</v>
      </c>
      <c r="H12" s="66" t="s">
        <v>146</v>
      </c>
    </row>
    <row r="13" spans="1:8" x14ac:dyDescent="0.25">
      <c r="A13" s="50"/>
      <c r="B13" s="67" t="s">
        <v>82</v>
      </c>
      <c r="C13" s="68">
        <v>6</v>
      </c>
      <c r="D13" s="62">
        <v>1.8744259570506533E-5</v>
      </c>
      <c r="E13" s="68">
        <v>121</v>
      </c>
      <c r="F13" s="62">
        <v>3.6057405773952844E-4</v>
      </c>
      <c r="G13" s="65">
        <v>19.166666666666668</v>
      </c>
      <c r="H13" s="66" t="s">
        <v>93</v>
      </c>
    </row>
    <row r="14" spans="1:8" x14ac:dyDescent="0.25">
      <c r="A14" s="50"/>
      <c r="B14" s="67" t="s">
        <v>83</v>
      </c>
      <c r="C14" s="68">
        <v>69130</v>
      </c>
      <c r="D14" s="62">
        <v>0.21596511068485277</v>
      </c>
      <c r="E14" s="68">
        <v>73348</v>
      </c>
      <c r="F14" s="62">
        <v>0.21857343790974323</v>
      </c>
      <c r="G14" s="65">
        <v>6.1015478084767816E-2</v>
      </c>
      <c r="H14" s="66" t="s">
        <v>156</v>
      </c>
    </row>
    <row r="15" spans="1:8" x14ac:dyDescent="0.25">
      <c r="A15" s="50"/>
      <c r="B15" s="67" t="s">
        <v>84</v>
      </c>
      <c r="C15" s="68">
        <v>80368</v>
      </c>
      <c r="D15" s="62">
        <v>0.25107310886041151</v>
      </c>
      <c r="E15" s="68">
        <v>87565</v>
      </c>
      <c r="F15" s="62">
        <v>0.26093939971869262</v>
      </c>
      <c r="G15" s="65">
        <v>8.9550567390005886E-2</v>
      </c>
      <c r="H15" s="66" t="s">
        <v>196</v>
      </c>
    </row>
    <row r="16" spans="1:8" x14ac:dyDescent="0.25">
      <c r="A16" s="50"/>
      <c r="B16" s="67" t="s">
        <v>85</v>
      </c>
      <c r="C16" s="68">
        <v>8454</v>
      </c>
      <c r="D16" s="62">
        <v>2.6410661734843705E-2</v>
      </c>
      <c r="E16" s="68">
        <v>9754</v>
      </c>
      <c r="F16" s="62">
        <v>2.9066440985052566E-2</v>
      </c>
      <c r="G16" s="65">
        <v>0.15377336172226164</v>
      </c>
      <c r="H16" s="64" t="s">
        <v>156</v>
      </c>
    </row>
    <row r="17" spans="1:8" x14ac:dyDescent="0.25">
      <c r="A17" s="50"/>
      <c r="B17" s="67" t="s">
        <v>86</v>
      </c>
      <c r="C17" s="68">
        <v>0</v>
      </c>
      <c r="D17" s="62">
        <v>0</v>
      </c>
      <c r="E17" s="68">
        <v>0</v>
      </c>
      <c r="F17" s="62">
        <v>0</v>
      </c>
      <c r="G17" s="65" t="s">
        <v>114</v>
      </c>
      <c r="H17" s="66" t="s">
        <v>93</v>
      </c>
    </row>
    <row r="18" spans="1:8" x14ac:dyDescent="0.25">
      <c r="A18" s="50"/>
      <c r="B18" s="71" t="s">
        <v>92</v>
      </c>
      <c r="C18" s="80">
        <v>0</v>
      </c>
      <c r="D18" s="72">
        <v>1.9681472549037959E-4</v>
      </c>
      <c r="E18" s="80">
        <v>0</v>
      </c>
      <c r="F18" s="72">
        <v>5.9599017808276145E-5</v>
      </c>
      <c r="G18" s="73"/>
      <c r="H18" s="74" t="s">
        <v>93</v>
      </c>
    </row>
    <row r="19" spans="1:8" x14ac:dyDescent="0.25">
      <c r="A19" s="50"/>
      <c r="B19" s="50" t="s">
        <v>72</v>
      </c>
      <c r="C19" s="50"/>
      <c r="D19" s="50"/>
      <c r="E19" s="50"/>
      <c r="F19" s="50"/>
      <c r="G19" s="50"/>
      <c r="H19" s="50"/>
    </row>
    <row r="20" spans="1:8" x14ac:dyDescent="0.25">
      <c r="B20" s="5" t="s">
        <v>71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4"/>
  <sheetViews>
    <sheetView showGridLines="0" zoomScale="98" zoomScaleNormal="98" workbookViewId="0"/>
  </sheetViews>
  <sheetFormatPr defaultColWidth="9.109375" defaultRowHeight="13.8" x14ac:dyDescent="0.25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bestFit="1" customWidth="1"/>
    <col min="17" max="21" width="10.44140625" style="5" customWidth="1"/>
    <col min="22" max="22" width="12.66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45873</v>
      </c>
    </row>
    <row r="2" spans="2:22" x14ac:dyDescent="0.25">
      <c r="D2" s="3"/>
      <c r="L2" s="4"/>
      <c r="O2" s="132" t="s">
        <v>127</v>
      </c>
      <c r="P2" s="132"/>
      <c r="Q2" s="132"/>
      <c r="R2" s="132"/>
      <c r="S2" s="132"/>
      <c r="T2" s="132"/>
      <c r="U2" s="132"/>
      <c r="V2" s="132"/>
    </row>
    <row r="3" spans="2:22" ht="14.4" customHeight="1" x14ac:dyDescent="0.25">
      <c r="B3" s="88" t="s">
        <v>172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47"/>
      <c r="N3" s="50"/>
      <c r="O3" s="132"/>
      <c r="P3" s="132"/>
      <c r="Q3" s="132"/>
      <c r="R3" s="132"/>
      <c r="S3" s="132"/>
      <c r="T3" s="132"/>
      <c r="U3" s="132"/>
      <c r="V3" s="132"/>
    </row>
    <row r="4" spans="2:22" ht="14.4" customHeight="1" x14ac:dyDescent="0.25">
      <c r="B4" s="119" t="s">
        <v>173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47"/>
      <c r="N4" s="50"/>
      <c r="O4" s="119" t="s">
        <v>128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157</v>
      </c>
      <c r="E6" s="90"/>
      <c r="F6" s="90"/>
      <c r="G6" s="90"/>
      <c r="H6" s="90"/>
      <c r="I6" s="91"/>
      <c r="J6" s="89" t="s">
        <v>147</v>
      </c>
      <c r="K6" s="90"/>
      <c r="L6" s="91"/>
      <c r="M6" s="47"/>
      <c r="N6" s="47"/>
      <c r="O6" s="115" t="s">
        <v>0</v>
      </c>
      <c r="P6" s="92" t="s">
        <v>1</v>
      </c>
      <c r="Q6" s="89" t="s">
        <v>167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158</v>
      </c>
      <c r="E7" s="95"/>
      <c r="F7" s="95"/>
      <c r="G7" s="95"/>
      <c r="H7" s="95"/>
      <c r="I7" s="96"/>
      <c r="J7" s="94" t="s">
        <v>148</v>
      </c>
      <c r="K7" s="95"/>
      <c r="L7" s="96"/>
      <c r="M7" s="47"/>
      <c r="N7" s="47"/>
      <c r="O7" s="116"/>
      <c r="P7" s="93"/>
      <c r="Q7" s="94" t="s">
        <v>166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163</v>
      </c>
      <c r="L8" s="99" t="s">
        <v>164</v>
      </c>
      <c r="M8" s="47"/>
      <c r="N8" s="47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65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47"/>
      <c r="N9" s="47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25" t="s">
        <v>8</v>
      </c>
      <c r="E10" s="26" t="s">
        <v>2</v>
      </c>
      <c r="F10" s="25" t="s">
        <v>8</v>
      </c>
      <c r="G10" s="26" t="s">
        <v>2</v>
      </c>
      <c r="H10" s="109" t="s">
        <v>9</v>
      </c>
      <c r="I10" s="109" t="s">
        <v>44</v>
      </c>
      <c r="J10" s="109" t="s">
        <v>8</v>
      </c>
      <c r="K10" s="109" t="s">
        <v>160</v>
      </c>
      <c r="L10" s="107" t="s">
        <v>165</v>
      </c>
      <c r="M10" s="47"/>
      <c r="N10" s="47"/>
      <c r="O10" s="117"/>
      <c r="P10" s="105"/>
      <c r="Q10" s="25" t="s">
        <v>8</v>
      </c>
      <c r="R10" s="26" t="s">
        <v>2</v>
      </c>
      <c r="S10" s="25" t="s">
        <v>8</v>
      </c>
      <c r="T10" s="26" t="s">
        <v>2</v>
      </c>
      <c r="U10" s="109" t="s">
        <v>9</v>
      </c>
      <c r="V10" s="107" t="s">
        <v>66</v>
      </c>
    </row>
    <row r="11" spans="2:22" ht="14.4" customHeight="1" thickBot="1" x14ac:dyDescent="0.3">
      <c r="B11" s="118"/>
      <c r="C11" s="106"/>
      <c r="D11" s="28" t="s">
        <v>10</v>
      </c>
      <c r="E11" s="29" t="s">
        <v>11</v>
      </c>
      <c r="F11" s="28" t="s">
        <v>10</v>
      </c>
      <c r="G11" s="29" t="s">
        <v>11</v>
      </c>
      <c r="H11" s="110"/>
      <c r="I11" s="110"/>
      <c r="J11" s="110" t="s">
        <v>10</v>
      </c>
      <c r="K11" s="110"/>
      <c r="L11" s="108"/>
      <c r="M11" s="47"/>
      <c r="N11" s="47"/>
      <c r="O11" s="118"/>
      <c r="P11" s="106"/>
      <c r="Q11" s="28" t="s">
        <v>10</v>
      </c>
      <c r="R11" s="29" t="s">
        <v>11</v>
      </c>
      <c r="S11" s="28" t="s">
        <v>10</v>
      </c>
      <c r="T11" s="29" t="s">
        <v>11</v>
      </c>
      <c r="U11" s="110"/>
      <c r="V11" s="108"/>
    </row>
    <row r="12" spans="2:22" ht="14.4" customHeight="1" thickBot="1" x14ac:dyDescent="0.3">
      <c r="B12" s="31">
        <v>1</v>
      </c>
      <c r="C12" s="32" t="s">
        <v>19</v>
      </c>
      <c r="D12" s="33">
        <v>2458</v>
      </c>
      <c r="E12" s="34">
        <v>0.16299734748010611</v>
      </c>
      <c r="F12" s="33">
        <v>2346</v>
      </c>
      <c r="G12" s="34">
        <v>0.17779461917392952</v>
      </c>
      <c r="H12" s="35">
        <v>4.7740835464620712E-2</v>
      </c>
      <c r="I12" s="52">
        <v>0</v>
      </c>
      <c r="J12" s="33">
        <v>1969</v>
      </c>
      <c r="K12" s="35">
        <v>0.2483494159471813</v>
      </c>
      <c r="L12" s="52">
        <v>0</v>
      </c>
      <c r="M12" s="47"/>
      <c r="N12" s="47"/>
      <c r="O12" s="31">
        <v>1</v>
      </c>
      <c r="P12" s="32" t="s">
        <v>19</v>
      </c>
      <c r="Q12" s="33">
        <v>17858</v>
      </c>
      <c r="R12" s="34">
        <v>0.16459896399800911</v>
      </c>
      <c r="S12" s="33">
        <v>20118</v>
      </c>
      <c r="T12" s="34">
        <v>0.20192105025443377</v>
      </c>
      <c r="U12" s="35">
        <v>-0.11233721045829603</v>
      </c>
      <c r="V12" s="52">
        <v>0</v>
      </c>
    </row>
    <row r="13" spans="2:22" ht="14.4" customHeight="1" thickBot="1" x14ac:dyDescent="0.3">
      <c r="B13" s="36">
        <v>2</v>
      </c>
      <c r="C13" s="37" t="s">
        <v>18</v>
      </c>
      <c r="D13" s="38">
        <v>1545</v>
      </c>
      <c r="E13" s="39">
        <v>0.10245358090185676</v>
      </c>
      <c r="F13" s="38">
        <v>1072</v>
      </c>
      <c r="G13" s="39">
        <v>8.1242895035998478E-2</v>
      </c>
      <c r="H13" s="40">
        <v>0.44123134328358216</v>
      </c>
      <c r="I13" s="53">
        <v>2</v>
      </c>
      <c r="J13" s="38">
        <v>1238</v>
      </c>
      <c r="K13" s="40">
        <v>0.24798061389337644</v>
      </c>
      <c r="L13" s="53">
        <v>1</v>
      </c>
      <c r="M13" s="47"/>
      <c r="N13" s="47"/>
      <c r="O13" s="36">
        <v>2</v>
      </c>
      <c r="P13" s="37" t="s">
        <v>22</v>
      </c>
      <c r="Q13" s="38">
        <v>9407</v>
      </c>
      <c r="R13" s="39">
        <v>8.6705255590170879E-2</v>
      </c>
      <c r="S13" s="38">
        <v>9362</v>
      </c>
      <c r="T13" s="39">
        <v>9.3964851003181679E-2</v>
      </c>
      <c r="U13" s="40">
        <v>4.8066652424696432E-3</v>
      </c>
      <c r="V13" s="53">
        <v>1</v>
      </c>
    </row>
    <row r="14" spans="2:22" ht="14.4" customHeight="1" thickBot="1" x14ac:dyDescent="0.3">
      <c r="B14" s="31">
        <v>3</v>
      </c>
      <c r="C14" s="32" t="s">
        <v>22</v>
      </c>
      <c r="D14" s="33">
        <v>1389</v>
      </c>
      <c r="E14" s="34">
        <v>9.2108753315649869E-2</v>
      </c>
      <c r="F14" s="33">
        <v>1542</v>
      </c>
      <c r="G14" s="34">
        <v>0.11686244789693065</v>
      </c>
      <c r="H14" s="35">
        <v>-9.9221789883268463E-2</v>
      </c>
      <c r="I14" s="52">
        <v>-1</v>
      </c>
      <c r="J14" s="33">
        <v>1145</v>
      </c>
      <c r="K14" s="35">
        <v>0.2131004366812228</v>
      </c>
      <c r="L14" s="52">
        <v>1</v>
      </c>
      <c r="M14" s="47"/>
      <c r="N14" s="47"/>
      <c r="O14" s="31">
        <v>3</v>
      </c>
      <c r="P14" s="32" t="s">
        <v>18</v>
      </c>
      <c r="Q14" s="33">
        <v>9096</v>
      </c>
      <c r="R14" s="34">
        <v>8.3838737626043838E-2</v>
      </c>
      <c r="S14" s="33">
        <v>6886</v>
      </c>
      <c r="T14" s="34">
        <v>6.9113647084801222E-2</v>
      </c>
      <c r="U14" s="35">
        <v>0.32094103979088007</v>
      </c>
      <c r="V14" s="52">
        <v>1</v>
      </c>
    </row>
    <row r="15" spans="2:22" ht="14.4" customHeight="1" thickBot="1" x14ac:dyDescent="0.3">
      <c r="B15" s="36">
        <v>4</v>
      </c>
      <c r="C15" s="37" t="s">
        <v>29</v>
      </c>
      <c r="D15" s="38">
        <v>1074</v>
      </c>
      <c r="E15" s="39">
        <v>7.1220159151193632E-2</v>
      </c>
      <c r="F15" s="38">
        <v>785</v>
      </c>
      <c r="G15" s="39">
        <v>5.9492231906025012E-2</v>
      </c>
      <c r="H15" s="40">
        <v>0.36815286624203813</v>
      </c>
      <c r="I15" s="53">
        <v>2</v>
      </c>
      <c r="J15" s="38">
        <v>1122</v>
      </c>
      <c r="K15" s="40">
        <v>-4.2780748663101553E-2</v>
      </c>
      <c r="L15" s="53">
        <v>1</v>
      </c>
      <c r="M15" s="47"/>
      <c r="N15" s="47"/>
      <c r="O15" s="36">
        <v>4</v>
      </c>
      <c r="P15" s="37" t="s">
        <v>17</v>
      </c>
      <c r="Q15" s="38">
        <v>7851</v>
      </c>
      <c r="R15" s="39">
        <v>7.2363448669972533E-2</v>
      </c>
      <c r="S15" s="38">
        <v>9812</v>
      </c>
      <c r="T15" s="39">
        <v>9.8481426836489916E-2</v>
      </c>
      <c r="U15" s="40">
        <v>-0.1998573175703221</v>
      </c>
      <c r="V15" s="53">
        <v>-2</v>
      </c>
    </row>
    <row r="16" spans="2:22" ht="14.4" customHeight="1" thickBot="1" x14ac:dyDescent="0.3">
      <c r="B16" s="31">
        <v>5</v>
      </c>
      <c r="C16" s="32" t="s">
        <v>106</v>
      </c>
      <c r="D16" s="33">
        <v>869</v>
      </c>
      <c r="E16" s="34">
        <v>5.7625994694960214E-2</v>
      </c>
      <c r="F16" s="33">
        <v>351</v>
      </c>
      <c r="G16" s="34">
        <v>2.6600985221674877E-2</v>
      </c>
      <c r="H16" s="35">
        <v>1.4757834757834756</v>
      </c>
      <c r="I16" s="52">
        <v>7</v>
      </c>
      <c r="J16" s="33">
        <v>516</v>
      </c>
      <c r="K16" s="35">
        <v>0.68410852713178305</v>
      </c>
      <c r="L16" s="52">
        <v>3</v>
      </c>
      <c r="M16" s="47"/>
      <c r="N16" s="47"/>
      <c r="O16" s="31">
        <v>5</v>
      </c>
      <c r="P16" s="32" t="s">
        <v>29</v>
      </c>
      <c r="Q16" s="33">
        <v>7172</v>
      </c>
      <c r="R16" s="34">
        <v>6.61050380666212E-2</v>
      </c>
      <c r="S16" s="33">
        <v>5393</v>
      </c>
      <c r="T16" s="34">
        <v>5.4128652153402991E-2</v>
      </c>
      <c r="U16" s="35">
        <v>0.32987205636936778</v>
      </c>
      <c r="V16" s="52">
        <v>1</v>
      </c>
    </row>
    <row r="17" spans="2:22" ht="14.4" customHeight="1" thickBot="1" x14ac:dyDescent="0.3">
      <c r="B17" s="36">
        <v>6</v>
      </c>
      <c r="C17" s="37" t="s">
        <v>17</v>
      </c>
      <c r="D17" s="38">
        <v>806</v>
      </c>
      <c r="E17" s="39">
        <v>5.3448275862068968E-2</v>
      </c>
      <c r="F17" s="38">
        <v>1217</v>
      </c>
      <c r="G17" s="39">
        <v>9.2231906025009469E-2</v>
      </c>
      <c r="H17" s="40">
        <v>-0.33771569433032045</v>
      </c>
      <c r="I17" s="53">
        <v>-3</v>
      </c>
      <c r="J17" s="38">
        <v>1313</v>
      </c>
      <c r="K17" s="40">
        <v>-0.38613861386138615</v>
      </c>
      <c r="L17" s="53">
        <v>-4</v>
      </c>
      <c r="M17" s="47"/>
      <c r="N17" s="47"/>
      <c r="O17" s="36">
        <v>6</v>
      </c>
      <c r="P17" s="37" t="s">
        <v>23</v>
      </c>
      <c r="Q17" s="38">
        <v>6419</v>
      </c>
      <c r="R17" s="39">
        <v>5.9164562095599754E-2</v>
      </c>
      <c r="S17" s="38">
        <v>6453</v>
      </c>
      <c r="T17" s="39">
        <v>6.4767697449640185E-2</v>
      </c>
      <c r="U17" s="40">
        <v>-5.2688671935533504E-3</v>
      </c>
      <c r="V17" s="53">
        <v>-1</v>
      </c>
    </row>
    <row r="18" spans="2:22" ht="14.4" customHeight="1" thickBot="1" x14ac:dyDescent="0.3">
      <c r="B18" s="31">
        <v>7</v>
      </c>
      <c r="C18" s="32" t="s">
        <v>23</v>
      </c>
      <c r="D18" s="33">
        <v>705</v>
      </c>
      <c r="E18" s="34">
        <v>4.6750663129973474E-2</v>
      </c>
      <c r="F18" s="33">
        <v>931</v>
      </c>
      <c r="G18" s="34">
        <v>7.0557029177718833E-2</v>
      </c>
      <c r="H18" s="35">
        <v>-0.242749731471536</v>
      </c>
      <c r="I18" s="52">
        <v>-2</v>
      </c>
      <c r="J18" s="33">
        <v>707</v>
      </c>
      <c r="K18" s="35">
        <v>-2.8288543140028155E-3</v>
      </c>
      <c r="L18" s="52">
        <v>0</v>
      </c>
      <c r="M18" s="47"/>
      <c r="N18" s="47"/>
      <c r="O18" s="31">
        <v>7</v>
      </c>
      <c r="P18" s="32" t="s">
        <v>106</v>
      </c>
      <c r="Q18" s="33">
        <v>4847</v>
      </c>
      <c r="R18" s="34">
        <v>4.4675281582391653E-2</v>
      </c>
      <c r="S18" s="33">
        <v>2236</v>
      </c>
      <c r="T18" s="34">
        <v>2.2442363473949394E-2</v>
      </c>
      <c r="U18" s="35">
        <v>1.1677101967799643</v>
      </c>
      <c r="V18" s="52">
        <v>7</v>
      </c>
    </row>
    <row r="19" spans="2:22" ht="14.4" customHeight="1" thickBot="1" x14ac:dyDescent="0.3">
      <c r="B19" s="36">
        <v>8</v>
      </c>
      <c r="C19" s="37" t="s">
        <v>24</v>
      </c>
      <c r="D19" s="38">
        <v>540</v>
      </c>
      <c r="E19" s="39">
        <v>3.580901856763926E-2</v>
      </c>
      <c r="F19" s="38">
        <v>379</v>
      </c>
      <c r="G19" s="39">
        <v>2.8723001136794241E-2</v>
      </c>
      <c r="H19" s="40">
        <v>0.42480211081794206</v>
      </c>
      <c r="I19" s="53">
        <v>2</v>
      </c>
      <c r="J19" s="38">
        <v>857</v>
      </c>
      <c r="K19" s="40">
        <v>-0.36989498249708286</v>
      </c>
      <c r="L19" s="53">
        <v>-2</v>
      </c>
      <c r="M19" s="47"/>
      <c r="N19" s="47"/>
      <c r="O19" s="36">
        <v>8</v>
      </c>
      <c r="P19" s="37" t="s">
        <v>24</v>
      </c>
      <c r="Q19" s="38">
        <v>4420</v>
      </c>
      <c r="R19" s="39">
        <v>4.0739580068943904E-2</v>
      </c>
      <c r="S19" s="38">
        <v>4103</v>
      </c>
      <c r="T19" s="39">
        <v>4.1181134764586028E-2</v>
      </c>
      <c r="U19" s="40">
        <v>7.7260541067511568E-2</v>
      </c>
      <c r="V19" s="53">
        <v>-1</v>
      </c>
    </row>
    <row r="20" spans="2:22" ht="14.4" customHeight="1" thickBot="1" x14ac:dyDescent="0.3">
      <c r="B20" s="31">
        <v>9</v>
      </c>
      <c r="C20" s="32" t="s">
        <v>141</v>
      </c>
      <c r="D20" s="33">
        <v>398</v>
      </c>
      <c r="E20" s="34">
        <v>2.6392572944297081E-2</v>
      </c>
      <c r="F20" s="33">
        <v>94</v>
      </c>
      <c r="G20" s="34">
        <v>7.1239105721864343E-3</v>
      </c>
      <c r="H20" s="35">
        <v>3.2340425531914896</v>
      </c>
      <c r="I20" s="52">
        <v>15</v>
      </c>
      <c r="J20" s="33">
        <v>282</v>
      </c>
      <c r="K20" s="35">
        <v>0.41134751773049638</v>
      </c>
      <c r="L20" s="52">
        <v>4</v>
      </c>
      <c r="M20" s="47"/>
      <c r="N20" s="47"/>
      <c r="O20" s="31">
        <v>9</v>
      </c>
      <c r="P20" s="32" t="s">
        <v>33</v>
      </c>
      <c r="Q20" s="33">
        <v>2997</v>
      </c>
      <c r="R20" s="34">
        <v>2.7623647390639113E-2</v>
      </c>
      <c r="S20" s="33">
        <v>2154</v>
      </c>
      <c r="T20" s="34">
        <v>2.1619342988768782E-2</v>
      </c>
      <c r="U20" s="35">
        <v>0.39136490250696387</v>
      </c>
      <c r="V20" s="52">
        <v>6</v>
      </c>
    </row>
    <row r="21" spans="2:22" ht="14.4" customHeight="1" thickBot="1" x14ac:dyDescent="0.3">
      <c r="B21" s="36">
        <v>10</v>
      </c>
      <c r="C21" s="37" t="s">
        <v>101</v>
      </c>
      <c r="D21" s="38">
        <v>388</v>
      </c>
      <c r="E21" s="39">
        <v>2.5729442970822282E-2</v>
      </c>
      <c r="F21" s="38">
        <v>248</v>
      </c>
      <c r="G21" s="39">
        <v>1.8794998105342933E-2</v>
      </c>
      <c r="H21" s="40">
        <v>0.56451612903225801</v>
      </c>
      <c r="I21" s="53">
        <v>6</v>
      </c>
      <c r="J21" s="38">
        <v>335</v>
      </c>
      <c r="K21" s="40">
        <v>0.15820895522388057</v>
      </c>
      <c r="L21" s="53">
        <v>1</v>
      </c>
      <c r="M21" s="47"/>
      <c r="N21" s="47"/>
      <c r="O21" s="36">
        <v>10</v>
      </c>
      <c r="P21" s="37" t="s">
        <v>30</v>
      </c>
      <c r="Q21" s="38">
        <v>2903</v>
      </c>
      <c r="R21" s="39">
        <v>2.6757240031706823E-2</v>
      </c>
      <c r="S21" s="38">
        <v>3780</v>
      </c>
      <c r="T21" s="39">
        <v>3.7939236999789225E-2</v>
      </c>
      <c r="U21" s="40">
        <v>-0.232010582010582</v>
      </c>
      <c r="V21" s="53">
        <v>-2</v>
      </c>
    </row>
    <row r="22" spans="2:22" ht="14.4" customHeight="1" thickBot="1" x14ac:dyDescent="0.3">
      <c r="B22" s="31">
        <v>11</v>
      </c>
      <c r="C22" s="32" t="s">
        <v>33</v>
      </c>
      <c r="D22" s="33">
        <v>382</v>
      </c>
      <c r="E22" s="34">
        <v>2.5331564986737401E-2</v>
      </c>
      <c r="F22" s="33">
        <v>204</v>
      </c>
      <c r="G22" s="34">
        <v>1.5460401667298219E-2</v>
      </c>
      <c r="H22" s="35">
        <v>0.87254901960784315</v>
      </c>
      <c r="I22" s="52">
        <v>8</v>
      </c>
      <c r="J22" s="33">
        <v>338</v>
      </c>
      <c r="K22" s="35">
        <v>0.13017751479289941</v>
      </c>
      <c r="L22" s="52">
        <v>-2</v>
      </c>
      <c r="M22" s="47"/>
      <c r="N22" s="47"/>
      <c r="O22" s="31">
        <v>11</v>
      </c>
      <c r="P22" s="32" t="s">
        <v>64</v>
      </c>
      <c r="Q22" s="33">
        <v>2798</v>
      </c>
      <c r="R22" s="34">
        <v>2.5789444577580325E-2</v>
      </c>
      <c r="S22" s="33">
        <v>2310</v>
      </c>
      <c r="T22" s="34">
        <v>2.3185089277648972E-2</v>
      </c>
      <c r="U22" s="35">
        <v>0.21125541125541125</v>
      </c>
      <c r="V22" s="52">
        <v>2</v>
      </c>
    </row>
    <row r="23" spans="2:22" ht="14.4" customHeight="1" thickBot="1" x14ac:dyDescent="0.3">
      <c r="B23" s="36">
        <v>12</v>
      </c>
      <c r="C23" s="37" t="s">
        <v>30</v>
      </c>
      <c r="D23" s="38">
        <v>374</v>
      </c>
      <c r="E23" s="39">
        <v>2.4801061007957561E-2</v>
      </c>
      <c r="F23" s="38">
        <v>312</v>
      </c>
      <c r="G23" s="39">
        <v>2.3645320197044337E-2</v>
      </c>
      <c r="H23" s="40">
        <v>0.19871794871794868</v>
      </c>
      <c r="I23" s="53">
        <v>2</v>
      </c>
      <c r="J23" s="38">
        <v>338</v>
      </c>
      <c r="K23" s="40">
        <v>0.10650887573964507</v>
      </c>
      <c r="L23" s="53">
        <v>-3</v>
      </c>
      <c r="M23" s="47"/>
      <c r="N23" s="47"/>
      <c r="O23" s="36">
        <v>12</v>
      </c>
      <c r="P23" s="37" t="s">
        <v>32</v>
      </c>
      <c r="Q23" s="38">
        <v>2637</v>
      </c>
      <c r="R23" s="39">
        <v>2.4305491547919701E-2</v>
      </c>
      <c r="S23" s="38">
        <v>2760</v>
      </c>
      <c r="T23" s="39">
        <v>2.7701665110957212E-2</v>
      </c>
      <c r="U23" s="40">
        <v>-4.4565217391304368E-2</v>
      </c>
      <c r="V23" s="53">
        <v>-3</v>
      </c>
    </row>
    <row r="24" spans="2:22" ht="14.4" customHeight="1" thickBot="1" x14ac:dyDescent="0.3">
      <c r="B24" s="31">
        <v>13</v>
      </c>
      <c r="C24" s="32" t="s">
        <v>32</v>
      </c>
      <c r="D24" s="33">
        <v>362</v>
      </c>
      <c r="E24" s="34">
        <v>2.4005305039787799E-2</v>
      </c>
      <c r="F24" s="33">
        <v>547</v>
      </c>
      <c r="G24" s="34">
        <v>4.1455096627510422E-2</v>
      </c>
      <c r="H24" s="35">
        <v>-0.33820840950639852</v>
      </c>
      <c r="I24" s="52">
        <v>-6</v>
      </c>
      <c r="J24" s="33">
        <v>254</v>
      </c>
      <c r="K24" s="35">
        <v>0.4251968503937007</v>
      </c>
      <c r="L24" s="52">
        <v>3</v>
      </c>
      <c r="M24" s="47"/>
      <c r="N24" s="47"/>
      <c r="O24" s="31">
        <v>13</v>
      </c>
      <c r="P24" s="32" t="s">
        <v>101</v>
      </c>
      <c r="Q24" s="33">
        <v>2432</v>
      </c>
      <c r="R24" s="34">
        <v>2.2415986137482257E-2</v>
      </c>
      <c r="S24" s="33">
        <v>1739</v>
      </c>
      <c r="T24" s="34">
        <v>1.7454056386940069E-2</v>
      </c>
      <c r="U24" s="35">
        <v>0.39850488786659</v>
      </c>
      <c r="V24" s="52">
        <v>4</v>
      </c>
    </row>
    <row r="25" spans="2:22" ht="14.4" customHeight="1" thickBot="1" x14ac:dyDescent="0.3">
      <c r="B25" s="36">
        <v>14</v>
      </c>
      <c r="C25" s="37" t="s">
        <v>119</v>
      </c>
      <c r="D25" s="38">
        <v>330</v>
      </c>
      <c r="E25" s="39">
        <v>2.1883289124668436E-2</v>
      </c>
      <c r="F25" s="38">
        <v>12</v>
      </c>
      <c r="G25" s="39">
        <v>9.0943539219401283E-4</v>
      </c>
      <c r="H25" s="40">
        <v>26.5</v>
      </c>
      <c r="I25" s="53">
        <v>21</v>
      </c>
      <c r="J25" s="38">
        <v>332</v>
      </c>
      <c r="K25" s="40">
        <v>-6.0240963855421326E-3</v>
      </c>
      <c r="L25" s="53">
        <v>-2</v>
      </c>
      <c r="M25" s="47"/>
      <c r="N25" s="47"/>
      <c r="O25" s="36">
        <v>14</v>
      </c>
      <c r="P25" s="37" t="s">
        <v>31</v>
      </c>
      <c r="Q25" s="38">
        <v>2264</v>
      </c>
      <c r="R25" s="39">
        <v>2.0867513410879866E-2</v>
      </c>
      <c r="S25" s="38">
        <v>2570</v>
      </c>
      <c r="T25" s="39">
        <v>2.5794666425782622E-2</v>
      </c>
      <c r="U25" s="40">
        <v>-0.1190661478599222</v>
      </c>
      <c r="V25" s="53">
        <v>-2</v>
      </c>
    </row>
    <row r="26" spans="2:22" ht="14.4" customHeight="1" thickBot="1" x14ac:dyDescent="0.3">
      <c r="B26" s="31">
        <v>15</v>
      </c>
      <c r="C26" s="32" t="s">
        <v>31</v>
      </c>
      <c r="D26" s="33">
        <v>321</v>
      </c>
      <c r="E26" s="34">
        <v>2.1286472148541114E-2</v>
      </c>
      <c r="F26" s="33">
        <v>384</v>
      </c>
      <c r="G26" s="34">
        <v>2.9101932550208411E-2</v>
      </c>
      <c r="H26" s="35">
        <v>-0.1640625</v>
      </c>
      <c r="I26" s="52">
        <v>-6</v>
      </c>
      <c r="J26" s="33">
        <v>278</v>
      </c>
      <c r="K26" s="35">
        <v>0.15467625899280568</v>
      </c>
      <c r="L26" s="52">
        <v>-1</v>
      </c>
      <c r="M26" s="47"/>
      <c r="N26" s="47"/>
      <c r="O26" s="31">
        <v>15</v>
      </c>
      <c r="P26" s="32" t="s">
        <v>21</v>
      </c>
      <c r="Q26" s="33">
        <v>2196</v>
      </c>
      <c r="R26" s="34">
        <v>2.0240750640588421E-2</v>
      </c>
      <c r="S26" s="33">
        <v>1847</v>
      </c>
      <c r="T26" s="34">
        <v>1.8538034586934048E-2</v>
      </c>
      <c r="U26" s="35">
        <v>0.1889550622631293</v>
      </c>
      <c r="V26" s="52">
        <v>1</v>
      </c>
    </row>
    <row r="27" spans="2:22" ht="14.4" customHeight="1" thickBot="1" x14ac:dyDescent="0.3">
      <c r="B27" s="36">
        <v>16</v>
      </c>
      <c r="C27" s="37" t="s">
        <v>16</v>
      </c>
      <c r="D27" s="38">
        <v>299</v>
      </c>
      <c r="E27" s="39">
        <v>1.9827586206896553E-2</v>
      </c>
      <c r="F27" s="38">
        <v>293</v>
      </c>
      <c r="G27" s="39">
        <v>2.220538082607048E-2</v>
      </c>
      <c r="H27" s="40">
        <v>2.0477815699658786E-2</v>
      </c>
      <c r="I27" s="53">
        <v>-1</v>
      </c>
      <c r="J27" s="38">
        <v>267</v>
      </c>
      <c r="K27" s="40">
        <v>0.11985018726591767</v>
      </c>
      <c r="L27" s="53">
        <v>-1</v>
      </c>
      <c r="M27" s="47"/>
      <c r="N27" s="47"/>
      <c r="O27" s="36">
        <v>16</v>
      </c>
      <c r="P27" s="37" t="s">
        <v>16</v>
      </c>
      <c r="Q27" s="38">
        <v>2131</v>
      </c>
      <c r="R27" s="39">
        <v>1.9641639168986303E-2</v>
      </c>
      <c r="S27" s="38">
        <v>1660</v>
      </c>
      <c r="T27" s="39">
        <v>1.6661146407314847E-2</v>
      </c>
      <c r="U27" s="40">
        <v>0.28373493975903608</v>
      </c>
      <c r="V27" s="53">
        <v>3</v>
      </c>
    </row>
    <row r="28" spans="2:22" ht="14.4" customHeight="1" thickBot="1" x14ac:dyDescent="0.3">
      <c r="B28" s="31">
        <v>17</v>
      </c>
      <c r="C28" s="32" t="s">
        <v>21</v>
      </c>
      <c r="D28" s="33">
        <v>292</v>
      </c>
      <c r="E28" s="34">
        <v>1.9363395225464191E-2</v>
      </c>
      <c r="F28" s="33">
        <v>208</v>
      </c>
      <c r="G28" s="34">
        <v>1.5763546798029555E-2</v>
      </c>
      <c r="H28" s="35">
        <v>0.40384615384615374</v>
      </c>
      <c r="I28" s="52">
        <v>0</v>
      </c>
      <c r="J28" s="33">
        <v>208</v>
      </c>
      <c r="K28" s="35">
        <v>0.40384615384615374</v>
      </c>
      <c r="L28" s="52">
        <v>2</v>
      </c>
      <c r="M28" s="47"/>
      <c r="N28" s="47"/>
      <c r="O28" s="31">
        <v>17</v>
      </c>
      <c r="P28" s="32" t="s">
        <v>25</v>
      </c>
      <c r="Q28" s="33">
        <v>2129</v>
      </c>
      <c r="R28" s="34">
        <v>1.9623204969860083E-2</v>
      </c>
      <c r="S28" s="33">
        <v>1679</v>
      </c>
      <c r="T28" s="34">
        <v>1.6851846275832305E-2</v>
      </c>
      <c r="U28" s="35">
        <v>0.26801667659321016</v>
      </c>
      <c r="V28" s="52">
        <v>1</v>
      </c>
    </row>
    <row r="29" spans="2:22" ht="14.4" customHeight="1" thickBot="1" x14ac:dyDescent="0.3">
      <c r="B29" s="36">
        <v>18</v>
      </c>
      <c r="C29" s="37" t="s">
        <v>64</v>
      </c>
      <c r="D29" s="38">
        <v>275</v>
      </c>
      <c r="E29" s="39">
        <v>1.823607427055703E-2</v>
      </c>
      <c r="F29" s="38">
        <v>345</v>
      </c>
      <c r="G29" s="39">
        <v>2.614626752557787E-2</v>
      </c>
      <c r="H29" s="40">
        <v>-0.20289855072463769</v>
      </c>
      <c r="I29" s="53">
        <v>-5</v>
      </c>
      <c r="J29" s="38">
        <v>238</v>
      </c>
      <c r="K29" s="40">
        <v>0.15546218487394947</v>
      </c>
      <c r="L29" s="53">
        <v>-1</v>
      </c>
      <c r="M29" s="47"/>
      <c r="N29" s="47"/>
      <c r="O29" s="36">
        <v>18</v>
      </c>
      <c r="P29" s="37" t="s">
        <v>119</v>
      </c>
      <c r="Q29" s="38">
        <v>2120</v>
      </c>
      <c r="R29" s="39">
        <v>1.9540251073792099E-2</v>
      </c>
      <c r="S29" s="38">
        <v>29</v>
      </c>
      <c r="T29" s="39">
        <v>2.9106822036875331E-4</v>
      </c>
      <c r="U29" s="40">
        <v>72.103448275862064</v>
      </c>
      <c r="V29" s="53">
        <v>17</v>
      </c>
    </row>
    <row r="30" spans="2:22" ht="14.4" customHeight="1" thickBot="1" x14ac:dyDescent="0.3">
      <c r="B30" s="31">
        <v>19</v>
      </c>
      <c r="C30" s="32" t="s">
        <v>150</v>
      </c>
      <c r="D30" s="33">
        <v>231</v>
      </c>
      <c r="E30" s="34">
        <v>1.5318302387267904E-2</v>
      </c>
      <c r="F30" s="33">
        <v>2</v>
      </c>
      <c r="G30" s="34">
        <v>1.5157256536566882E-4</v>
      </c>
      <c r="H30" s="35">
        <v>114.5</v>
      </c>
      <c r="I30" s="52">
        <v>19</v>
      </c>
      <c r="J30" s="33">
        <v>86</v>
      </c>
      <c r="K30" s="35">
        <v>1.6860465116279069</v>
      </c>
      <c r="L30" s="52">
        <v>10</v>
      </c>
      <c r="O30" s="31">
        <v>19</v>
      </c>
      <c r="P30" s="32" t="s">
        <v>107</v>
      </c>
      <c r="Q30" s="33">
        <v>1868</v>
      </c>
      <c r="R30" s="34">
        <v>1.7217541983888508E-2</v>
      </c>
      <c r="S30" s="33">
        <v>1192</v>
      </c>
      <c r="T30" s="34">
        <v>1.1963907540674274E-2</v>
      </c>
      <c r="U30" s="35">
        <v>0.56711409395973145</v>
      </c>
      <c r="V30" s="52">
        <v>1</v>
      </c>
    </row>
    <row r="31" spans="2:22" ht="14.4" customHeight="1" thickBot="1" x14ac:dyDescent="0.3">
      <c r="B31" s="36">
        <v>20</v>
      </c>
      <c r="C31" s="37" t="s">
        <v>107</v>
      </c>
      <c r="D31" s="38">
        <v>203</v>
      </c>
      <c r="E31" s="39">
        <v>1.3461538461538462E-2</v>
      </c>
      <c r="F31" s="38">
        <v>205</v>
      </c>
      <c r="G31" s="39">
        <v>1.5536187949981054E-2</v>
      </c>
      <c r="H31" s="40">
        <v>-9.7560975609756184E-3</v>
      </c>
      <c r="I31" s="53">
        <v>-2</v>
      </c>
      <c r="J31" s="38">
        <v>181</v>
      </c>
      <c r="K31" s="40">
        <v>0.12154696132596676</v>
      </c>
      <c r="L31" s="53">
        <v>2</v>
      </c>
      <c r="O31" s="36">
        <v>20</v>
      </c>
      <c r="P31" s="37" t="s">
        <v>141</v>
      </c>
      <c r="Q31" s="38">
        <v>1646</v>
      </c>
      <c r="R31" s="39">
        <v>1.5171345880878205E-2</v>
      </c>
      <c r="S31" s="38">
        <v>328</v>
      </c>
      <c r="T31" s="39">
        <v>3.2920819407224514E-3</v>
      </c>
      <c r="U31" s="40">
        <v>4.0182926829268295</v>
      </c>
      <c r="V31" s="53">
        <v>10</v>
      </c>
    </row>
    <row r="32" spans="2:22" ht="14.4" customHeight="1" thickBot="1" x14ac:dyDescent="0.3">
      <c r="B32" s="111" t="s">
        <v>41</v>
      </c>
      <c r="C32" s="112"/>
      <c r="D32" s="41">
        <f>SUM(D12:D31)</f>
        <v>13241</v>
      </c>
      <c r="E32" s="42">
        <f>D32/D34</f>
        <v>0.87805039787798411</v>
      </c>
      <c r="F32" s="41">
        <f>SUM(F12:F31)</f>
        <v>11477</v>
      </c>
      <c r="G32" s="42">
        <f>F32/F34</f>
        <v>0.8697991663508905</v>
      </c>
      <c r="H32" s="43">
        <f>D32/F32-1</f>
        <v>0.15369870175132871</v>
      </c>
      <c r="I32" s="54"/>
      <c r="J32" s="41">
        <f>SUM(J12:J31)</f>
        <v>12004</v>
      </c>
      <c r="K32" s="42">
        <f>D32/J32-1</f>
        <v>0.10304898367210935</v>
      </c>
      <c r="L32" s="41"/>
      <c r="O32" s="111" t="s">
        <v>41</v>
      </c>
      <c r="P32" s="112"/>
      <c r="Q32" s="41">
        <f>SUM(Q12:Q31)</f>
        <v>95191</v>
      </c>
      <c r="R32" s="42">
        <f>Q32/Q34</f>
        <v>0.8773849245119546</v>
      </c>
      <c r="S32" s="41">
        <f>SUM(S12:S31)</f>
        <v>86411</v>
      </c>
      <c r="T32" s="42">
        <f>S32/S34</f>
        <v>0.86729296518221877</v>
      </c>
      <c r="U32" s="43">
        <f>Q32/S32-1</f>
        <v>0.10160743423869656</v>
      </c>
      <c r="V32" s="54"/>
    </row>
    <row r="33" spans="2:23" ht="14.4" customHeight="1" thickBot="1" x14ac:dyDescent="0.3">
      <c r="B33" s="111" t="s">
        <v>12</v>
      </c>
      <c r="C33" s="112"/>
      <c r="D33" s="41">
        <f>D34-SUM(D12:D31)</f>
        <v>1839</v>
      </c>
      <c r="E33" s="42">
        <f>D33/D34</f>
        <v>0.12194960212201592</v>
      </c>
      <c r="F33" s="41">
        <f>F34-SUM(F12:F31)</f>
        <v>1718</v>
      </c>
      <c r="G33" s="42">
        <f>F33/F34</f>
        <v>0.1302008336491095</v>
      </c>
      <c r="H33" s="43">
        <f>D33/F33-1</f>
        <v>7.0430733410942858E-2</v>
      </c>
      <c r="I33" s="54"/>
      <c r="J33" s="41">
        <f>J34-SUM(J12:J31)</f>
        <v>1872</v>
      </c>
      <c r="K33" s="42">
        <f>D33/J33-1</f>
        <v>-1.7628205128205177E-2</v>
      </c>
      <c r="L33" s="41"/>
      <c r="O33" s="111" t="s">
        <v>12</v>
      </c>
      <c r="P33" s="112"/>
      <c r="Q33" s="41">
        <f>Q34-SUM(Q12:Q31)</f>
        <v>13303</v>
      </c>
      <c r="R33" s="42">
        <f>Q33/Q34</f>
        <v>0.12261507548804543</v>
      </c>
      <c r="S33" s="41">
        <f>S34-SUM(S12:S31)</f>
        <v>13222</v>
      </c>
      <c r="T33" s="42">
        <f>S33/S34</f>
        <v>0.13270703481778126</v>
      </c>
      <c r="U33" s="43">
        <f>Q33/S33-1</f>
        <v>6.1261533807290824E-3</v>
      </c>
      <c r="V33" s="54"/>
    </row>
    <row r="34" spans="2:23" ht="14.4" customHeight="1" thickBot="1" x14ac:dyDescent="0.3">
      <c r="B34" s="113" t="s">
        <v>34</v>
      </c>
      <c r="C34" s="114"/>
      <c r="D34" s="44">
        <v>15080</v>
      </c>
      <c r="E34" s="45">
        <v>1</v>
      </c>
      <c r="F34" s="44">
        <v>13195</v>
      </c>
      <c r="G34" s="45">
        <v>0.99552860932171294</v>
      </c>
      <c r="H34" s="46">
        <v>0.14285714285714279</v>
      </c>
      <c r="I34" s="56"/>
      <c r="J34" s="44">
        <v>13876</v>
      </c>
      <c r="K34" s="46">
        <v>8.6768521187662095E-2</v>
      </c>
      <c r="L34" s="44"/>
      <c r="M34" s="47"/>
      <c r="N34" s="47"/>
      <c r="O34" s="113" t="s">
        <v>34</v>
      </c>
      <c r="P34" s="114"/>
      <c r="Q34" s="44">
        <v>108494</v>
      </c>
      <c r="R34" s="45">
        <v>1</v>
      </c>
      <c r="S34" s="44">
        <v>99633</v>
      </c>
      <c r="T34" s="45">
        <v>1</v>
      </c>
      <c r="U34" s="46">
        <v>8.8936396575431731E-2</v>
      </c>
      <c r="V34" s="56"/>
    </row>
    <row r="35" spans="2:23" ht="14.4" customHeight="1" x14ac:dyDescent="0.25">
      <c r="B35" s="48" t="s">
        <v>72</v>
      </c>
      <c r="O35" s="48" t="s">
        <v>72</v>
      </c>
    </row>
    <row r="36" spans="2:23" x14ac:dyDescent="0.25">
      <c r="B36" s="49" t="s">
        <v>71</v>
      </c>
      <c r="O36" s="49" t="s">
        <v>71</v>
      </c>
    </row>
    <row r="38" spans="2:23" x14ac:dyDescent="0.25">
      <c r="W38" s="4"/>
    </row>
    <row r="39" spans="2:23" ht="15" customHeight="1" x14ac:dyDescent="0.25">
      <c r="O39" s="132" t="s">
        <v>120</v>
      </c>
      <c r="P39" s="132"/>
      <c r="Q39" s="132"/>
      <c r="R39" s="132"/>
      <c r="S39" s="132"/>
      <c r="T39" s="132"/>
      <c r="U39" s="132"/>
      <c r="V39" s="132"/>
    </row>
    <row r="40" spans="2:23" ht="15" customHeight="1" x14ac:dyDescent="0.25">
      <c r="B40" s="88" t="s">
        <v>174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47"/>
      <c r="N40" s="50"/>
      <c r="O40" s="132"/>
      <c r="P40" s="132"/>
      <c r="Q40" s="132"/>
      <c r="R40" s="132"/>
      <c r="S40" s="132"/>
      <c r="T40" s="132"/>
      <c r="U40" s="132"/>
      <c r="V40" s="132"/>
    </row>
    <row r="41" spans="2:23" x14ac:dyDescent="0.25">
      <c r="B41" s="119" t="s">
        <v>175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47"/>
      <c r="N41" s="50"/>
      <c r="O41" s="119" t="s">
        <v>135</v>
      </c>
      <c r="P41" s="119"/>
      <c r="Q41" s="119"/>
      <c r="R41" s="119"/>
      <c r="S41" s="119"/>
      <c r="T41" s="119"/>
      <c r="U41" s="119"/>
      <c r="V41" s="119"/>
    </row>
    <row r="42" spans="2:23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3" x14ac:dyDescent="0.25">
      <c r="B43" s="115" t="s">
        <v>0</v>
      </c>
      <c r="C43" s="92" t="s">
        <v>40</v>
      </c>
      <c r="D43" s="89" t="s">
        <v>157</v>
      </c>
      <c r="E43" s="90"/>
      <c r="F43" s="90"/>
      <c r="G43" s="90"/>
      <c r="H43" s="90"/>
      <c r="I43" s="91"/>
      <c r="J43" s="89" t="s">
        <v>147</v>
      </c>
      <c r="K43" s="90"/>
      <c r="L43" s="91"/>
      <c r="M43" s="47"/>
      <c r="N43" s="47"/>
      <c r="O43" s="115" t="s">
        <v>0</v>
      </c>
      <c r="P43" s="92" t="s">
        <v>40</v>
      </c>
      <c r="Q43" s="89" t="s">
        <v>167</v>
      </c>
      <c r="R43" s="90"/>
      <c r="S43" s="90"/>
      <c r="T43" s="90"/>
      <c r="U43" s="90"/>
      <c r="V43" s="91"/>
    </row>
    <row r="44" spans="2:23" ht="14.4" thickBot="1" x14ac:dyDescent="0.3">
      <c r="B44" s="116"/>
      <c r="C44" s="93"/>
      <c r="D44" s="94" t="s">
        <v>158</v>
      </c>
      <c r="E44" s="95"/>
      <c r="F44" s="95"/>
      <c r="G44" s="95"/>
      <c r="H44" s="95"/>
      <c r="I44" s="96"/>
      <c r="J44" s="94" t="s">
        <v>148</v>
      </c>
      <c r="K44" s="95"/>
      <c r="L44" s="96"/>
      <c r="M44" s="47"/>
      <c r="N44" s="47"/>
      <c r="O44" s="116"/>
      <c r="P44" s="93"/>
      <c r="Q44" s="94" t="s">
        <v>166</v>
      </c>
      <c r="R44" s="95"/>
      <c r="S44" s="95"/>
      <c r="T44" s="95"/>
      <c r="U44" s="95"/>
      <c r="V44" s="96"/>
    </row>
    <row r="45" spans="2:23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163</v>
      </c>
      <c r="L45" s="99" t="s">
        <v>164</v>
      </c>
      <c r="M45" s="47"/>
      <c r="N45" s="47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65</v>
      </c>
    </row>
    <row r="46" spans="2:23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47"/>
      <c r="N46" s="47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3" ht="15" customHeight="1" x14ac:dyDescent="0.25">
      <c r="B47" s="117"/>
      <c r="C47" s="105"/>
      <c r="D47" s="25" t="s">
        <v>8</v>
      </c>
      <c r="E47" s="26" t="s">
        <v>2</v>
      </c>
      <c r="F47" s="25" t="s">
        <v>8</v>
      </c>
      <c r="G47" s="26" t="s">
        <v>2</v>
      </c>
      <c r="H47" s="109" t="s">
        <v>9</v>
      </c>
      <c r="I47" s="109" t="s">
        <v>44</v>
      </c>
      <c r="J47" s="109" t="s">
        <v>8</v>
      </c>
      <c r="K47" s="109" t="s">
        <v>160</v>
      </c>
      <c r="L47" s="107" t="s">
        <v>165</v>
      </c>
      <c r="M47" s="47"/>
      <c r="N47" s="47"/>
      <c r="O47" s="117"/>
      <c r="P47" s="105"/>
      <c r="Q47" s="25" t="s">
        <v>8</v>
      </c>
      <c r="R47" s="26" t="s">
        <v>2</v>
      </c>
      <c r="S47" s="25" t="s">
        <v>8</v>
      </c>
      <c r="T47" s="26" t="s">
        <v>2</v>
      </c>
      <c r="U47" s="109" t="s">
        <v>9</v>
      </c>
      <c r="V47" s="107" t="s">
        <v>66</v>
      </c>
    </row>
    <row r="48" spans="2:23" ht="15" customHeight="1" thickBot="1" x14ac:dyDescent="0.3">
      <c r="B48" s="118"/>
      <c r="C48" s="106"/>
      <c r="D48" s="28" t="s">
        <v>10</v>
      </c>
      <c r="E48" s="29" t="s">
        <v>11</v>
      </c>
      <c r="F48" s="28" t="s">
        <v>10</v>
      </c>
      <c r="G48" s="29" t="s">
        <v>11</v>
      </c>
      <c r="H48" s="110"/>
      <c r="I48" s="110"/>
      <c r="J48" s="110" t="s">
        <v>10</v>
      </c>
      <c r="K48" s="110"/>
      <c r="L48" s="108"/>
      <c r="M48" s="47"/>
      <c r="N48" s="47"/>
      <c r="O48" s="118"/>
      <c r="P48" s="106"/>
      <c r="Q48" s="28" t="s">
        <v>10</v>
      </c>
      <c r="R48" s="29" t="s">
        <v>11</v>
      </c>
      <c r="S48" s="28" t="s">
        <v>10</v>
      </c>
      <c r="T48" s="29" t="s">
        <v>11</v>
      </c>
      <c r="U48" s="110"/>
      <c r="V48" s="108"/>
    </row>
    <row r="49" spans="2:22" ht="14.4" thickBot="1" x14ac:dyDescent="0.3">
      <c r="B49" s="31">
        <v>1</v>
      </c>
      <c r="C49" s="32" t="s">
        <v>39</v>
      </c>
      <c r="D49" s="33">
        <v>820</v>
      </c>
      <c r="E49" s="34">
        <v>5.4376657824933686E-2</v>
      </c>
      <c r="F49" s="33">
        <v>778</v>
      </c>
      <c r="G49" s="34">
        <v>5.8961727927245168E-2</v>
      </c>
      <c r="H49" s="35">
        <v>5.3984575835475557E-2</v>
      </c>
      <c r="I49" s="52">
        <v>0</v>
      </c>
      <c r="J49" s="33">
        <v>631</v>
      </c>
      <c r="K49" s="35">
        <v>0.29952456418383511</v>
      </c>
      <c r="L49" s="52">
        <v>0</v>
      </c>
      <c r="M49" s="47"/>
      <c r="N49" s="47"/>
      <c r="O49" s="31">
        <v>1</v>
      </c>
      <c r="P49" s="32" t="s">
        <v>39</v>
      </c>
      <c r="Q49" s="33">
        <v>4708</v>
      </c>
      <c r="R49" s="34">
        <v>4.3394104743119437E-2</v>
      </c>
      <c r="S49" s="33">
        <v>4448</v>
      </c>
      <c r="T49" s="34">
        <v>4.4643842903455681E-2</v>
      </c>
      <c r="U49" s="35">
        <v>5.8453237410071912E-2</v>
      </c>
      <c r="V49" s="52">
        <v>1</v>
      </c>
    </row>
    <row r="50" spans="2:22" ht="14.4" thickBot="1" x14ac:dyDescent="0.3">
      <c r="B50" s="36">
        <v>2</v>
      </c>
      <c r="C50" s="37" t="s">
        <v>94</v>
      </c>
      <c r="D50" s="38">
        <v>772</v>
      </c>
      <c r="E50" s="39">
        <v>5.1193633952254639E-2</v>
      </c>
      <c r="F50" s="38">
        <v>607</v>
      </c>
      <c r="G50" s="39">
        <v>4.6002273588480483E-2</v>
      </c>
      <c r="H50" s="40">
        <v>0.27182866556836904</v>
      </c>
      <c r="I50" s="53">
        <v>0</v>
      </c>
      <c r="J50" s="38">
        <v>408</v>
      </c>
      <c r="K50" s="40">
        <v>0.89215686274509798</v>
      </c>
      <c r="L50" s="53">
        <v>4</v>
      </c>
      <c r="M50" s="47"/>
      <c r="N50" s="47"/>
      <c r="O50" s="36">
        <v>2</v>
      </c>
      <c r="P50" s="37" t="s">
        <v>55</v>
      </c>
      <c r="Q50" s="38">
        <v>4467</v>
      </c>
      <c r="R50" s="39">
        <v>4.1172783748410054E-2</v>
      </c>
      <c r="S50" s="38">
        <v>3435</v>
      </c>
      <c r="T50" s="39">
        <v>3.4476528860919578E-2</v>
      </c>
      <c r="U50" s="40">
        <v>0.3004366812227075</v>
      </c>
      <c r="V50" s="53">
        <v>1</v>
      </c>
    </row>
    <row r="51" spans="2:22" ht="14.4" thickBot="1" x14ac:dyDescent="0.3">
      <c r="B51" s="31">
        <v>3</v>
      </c>
      <c r="C51" s="32" t="s">
        <v>68</v>
      </c>
      <c r="D51" s="33">
        <v>705</v>
      </c>
      <c r="E51" s="34">
        <v>4.6750663129973474E-2</v>
      </c>
      <c r="F51" s="33">
        <v>485</v>
      </c>
      <c r="G51" s="34">
        <v>3.6756347101174688E-2</v>
      </c>
      <c r="H51" s="35">
        <v>0.45360824742268036</v>
      </c>
      <c r="I51" s="52">
        <v>1</v>
      </c>
      <c r="J51" s="33">
        <v>469</v>
      </c>
      <c r="K51" s="35">
        <v>0.50319829424307039</v>
      </c>
      <c r="L51" s="52">
        <v>1</v>
      </c>
      <c r="M51" s="47"/>
      <c r="N51" s="47"/>
      <c r="O51" s="31">
        <v>3</v>
      </c>
      <c r="P51" s="32" t="s">
        <v>94</v>
      </c>
      <c r="Q51" s="33">
        <v>3893</v>
      </c>
      <c r="R51" s="34">
        <v>3.5882168599185207E-2</v>
      </c>
      <c r="S51" s="33">
        <v>5210</v>
      </c>
      <c r="T51" s="34">
        <v>5.2291911314524306E-2</v>
      </c>
      <c r="U51" s="35">
        <v>-0.25278310940499038</v>
      </c>
      <c r="V51" s="52">
        <v>-2</v>
      </c>
    </row>
    <row r="52" spans="2:22" ht="14.4" thickBot="1" x14ac:dyDescent="0.3">
      <c r="B52" s="36">
        <v>4</v>
      </c>
      <c r="C52" s="37" t="s">
        <v>55</v>
      </c>
      <c r="D52" s="38">
        <v>510</v>
      </c>
      <c r="E52" s="39">
        <v>3.3819628647214856E-2</v>
      </c>
      <c r="F52" s="38">
        <v>289</v>
      </c>
      <c r="G52" s="39">
        <v>2.1902235695339143E-2</v>
      </c>
      <c r="H52" s="40">
        <v>0.76470588235294112</v>
      </c>
      <c r="I52" s="53">
        <v>6</v>
      </c>
      <c r="J52" s="38">
        <v>447</v>
      </c>
      <c r="K52" s="40">
        <v>0.14093959731543615</v>
      </c>
      <c r="L52" s="53">
        <v>1</v>
      </c>
      <c r="M52" s="47"/>
      <c r="N52" s="47"/>
      <c r="O52" s="36">
        <v>4</v>
      </c>
      <c r="P52" s="37" t="s">
        <v>68</v>
      </c>
      <c r="Q52" s="38">
        <v>3659</v>
      </c>
      <c r="R52" s="39">
        <v>3.3725367301417591E-2</v>
      </c>
      <c r="S52" s="38">
        <v>2721</v>
      </c>
      <c r="T52" s="39">
        <v>2.7310228538737165E-2</v>
      </c>
      <c r="U52" s="40">
        <v>0.34472620360161699</v>
      </c>
      <c r="V52" s="53">
        <v>2</v>
      </c>
    </row>
    <row r="53" spans="2:22" ht="14.4" thickBot="1" x14ac:dyDescent="0.3">
      <c r="B53" s="31">
        <v>5</v>
      </c>
      <c r="C53" s="32" t="s">
        <v>121</v>
      </c>
      <c r="D53" s="33">
        <v>424</v>
      </c>
      <c r="E53" s="34">
        <v>2.8116710875331564E-2</v>
      </c>
      <c r="F53" s="33">
        <v>127</v>
      </c>
      <c r="G53" s="34">
        <v>9.6248579007199696E-3</v>
      </c>
      <c r="H53" s="35">
        <v>2.3385826771653542</v>
      </c>
      <c r="I53" s="52">
        <v>23</v>
      </c>
      <c r="J53" s="33">
        <v>267</v>
      </c>
      <c r="K53" s="35">
        <v>0.58801498127340834</v>
      </c>
      <c r="L53" s="52">
        <v>5</v>
      </c>
      <c r="M53" s="47"/>
      <c r="N53" s="47"/>
      <c r="O53" s="31">
        <v>5</v>
      </c>
      <c r="P53" s="32" t="s">
        <v>37</v>
      </c>
      <c r="Q53" s="33">
        <v>2904</v>
      </c>
      <c r="R53" s="34">
        <v>2.6766457131269933E-2</v>
      </c>
      <c r="S53" s="33">
        <v>2650</v>
      </c>
      <c r="T53" s="34">
        <v>2.6597613240592975E-2</v>
      </c>
      <c r="U53" s="35">
        <v>9.5849056603773519E-2</v>
      </c>
      <c r="V53" s="52">
        <v>3</v>
      </c>
    </row>
    <row r="54" spans="2:22" ht="14.4" thickBot="1" x14ac:dyDescent="0.3">
      <c r="B54" s="36">
        <v>6</v>
      </c>
      <c r="C54" s="37" t="s">
        <v>115</v>
      </c>
      <c r="D54" s="38">
        <v>378</v>
      </c>
      <c r="E54" s="39">
        <v>2.5066312997347479E-2</v>
      </c>
      <c r="F54" s="38">
        <v>142</v>
      </c>
      <c r="G54" s="39">
        <v>1.0761652140962486E-2</v>
      </c>
      <c r="H54" s="40">
        <v>1.6619718309859155</v>
      </c>
      <c r="I54" s="53">
        <v>20</v>
      </c>
      <c r="J54" s="38">
        <v>233</v>
      </c>
      <c r="K54" s="40">
        <v>0.62231759656652352</v>
      </c>
      <c r="L54" s="53">
        <v>9</v>
      </c>
      <c r="M54" s="47"/>
      <c r="N54" s="47"/>
      <c r="O54" s="36">
        <v>6</v>
      </c>
      <c r="P54" s="37" t="s">
        <v>113</v>
      </c>
      <c r="Q54" s="38">
        <v>2319</v>
      </c>
      <c r="R54" s="39">
        <v>2.1374453886850886E-2</v>
      </c>
      <c r="S54" s="38">
        <v>1279</v>
      </c>
      <c r="T54" s="39">
        <v>1.2837112201780534E-2</v>
      </c>
      <c r="U54" s="40">
        <v>0.81313526192337759</v>
      </c>
      <c r="V54" s="53">
        <v>14</v>
      </c>
    </row>
    <row r="55" spans="2:22" ht="14.4" thickBot="1" x14ac:dyDescent="0.3">
      <c r="B55" s="31">
        <v>7</v>
      </c>
      <c r="C55" s="32" t="s">
        <v>37</v>
      </c>
      <c r="D55" s="33">
        <v>369</v>
      </c>
      <c r="E55" s="34">
        <v>2.4469496021220158E-2</v>
      </c>
      <c r="F55" s="33">
        <v>469</v>
      </c>
      <c r="G55" s="34">
        <v>3.5543766578249335E-2</v>
      </c>
      <c r="H55" s="35">
        <v>-0.21321961620469088</v>
      </c>
      <c r="I55" s="52">
        <v>-2</v>
      </c>
      <c r="J55" s="33">
        <v>476</v>
      </c>
      <c r="K55" s="35">
        <v>-0.22478991596638653</v>
      </c>
      <c r="L55" s="52">
        <v>-4</v>
      </c>
      <c r="M55" s="47"/>
      <c r="N55" s="47"/>
      <c r="O55" s="31">
        <v>7</v>
      </c>
      <c r="P55" s="32" t="s">
        <v>47</v>
      </c>
      <c r="Q55" s="33">
        <v>2314</v>
      </c>
      <c r="R55" s="34">
        <v>2.1328368389035339E-2</v>
      </c>
      <c r="S55" s="33">
        <v>2704</v>
      </c>
      <c r="T55" s="34">
        <v>2.7139602340589965E-2</v>
      </c>
      <c r="U55" s="35">
        <v>-0.14423076923076927</v>
      </c>
      <c r="V55" s="52">
        <v>0</v>
      </c>
    </row>
    <row r="56" spans="2:22" ht="14.4" thickBot="1" x14ac:dyDescent="0.3">
      <c r="B56" s="36">
        <v>8</v>
      </c>
      <c r="C56" s="37" t="s">
        <v>113</v>
      </c>
      <c r="D56" s="38">
        <v>340</v>
      </c>
      <c r="E56" s="39">
        <v>2.2546419098143235E-2</v>
      </c>
      <c r="F56" s="38">
        <v>197</v>
      </c>
      <c r="G56" s="39">
        <v>1.4929897688518379E-2</v>
      </c>
      <c r="H56" s="40">
        <v>0.72588832487309651</v>
      </c>
      <c r="I56" s="53">
        <v>9</v>
      </c>
      <c r="J56" s="38">
        <v>200</v>
      </c>
      <c r="K56" s="40">
        <v>0.7</v>
      </c>
      <c r="L56" s="53">
        <v>12</v>
      </c>
      <c r="M56" s="47"/>
      <c r="N56" s="47"/>
      <c r="O56" s="36">
        <v>8</v>
      </c>
      <c r="P56" s="37" t="s">
        <v>104</v>
      </c>
      <c r="Q56" s="38">
        <v>2304</v>
      </c>
      <c r="R56" s="39">
        <v>2.1236197393404245E-2</v>
      </c>
      <c r="S56" s="38">
        <v>1801</v>
      </c>
      <c r="T56" s="39">
        <v>1.8076340168418095E-2</v>
      </c>
      <c r="U56" s="40">
        <v>0.27928928373126038</v>
      </c>
      <c r="V56" s="53">
        <v>5</v>
      </c>
    </row>
    <row r="57" spans="2:22" ht="14.4" thickBot="1" x14ac:dyDescent="0.3">
      <c r="B57" s="31">
        <v>9</v>
      </c>
      <c r="C57" s="32" t="s">
        <v>47</v>
      </c>
      <c r="D57" s="33">
        <v>332</v>
      </c>
      <c r="E57" s="34">
        <v>2.2015915119363395E-2</v>
      </c>
      <c r="F57" s="33">
        <v>366</v>
      </c>
      <c r="G57" s="34">
        <v>2.7737779461917394E-2</v>
      </c>
      <c r="H57" s="35">
        <v>-9.289617486338797E-2</v>
      </c>
      <c r="I57" s="52">
        <v>-3</v>
      </c>
      <c r="J57" s="33">
        <v>268</v>
      </c>
      <c r="K57" s="35">
        <v>0.23880597014925375</v>
      </c>
      <c r="L57" s="52">
        <v>0</v>
      </c>
      <c r="M57" s="47"/>
      <c r="N57" s="47"/>
      <c r="O57" s="31">
        <v>9</v>
      </c>
      <c r="P57" s="32" t="s">
        <v>63</v>
      </c>
      <c r="Q57" s="33">
        <v>2277</v>
      </c>
      <c r="R57" s="34">
        <v>2.0987335705200286E-2</v>
      </c>
      <c r="S57" s="33">
        <v>2828</v>
      </c>
      <c r="T57" s="34">
        <v>2.8384169903546013E-2</v>
      </c>
      <c r="U57" s="35">
        <v>-0.19483734087694482</v>
      </c>
      <c r="V57" s="52">
        <v>-5</v>
      </c>
    </row>
    <row r="58" spans="2:22" ht="14.4" thickBot="1" x14ac:dyDescent="0.3">
      <c r="B58" s="36">
        <v>10</v>
      </c>
      <c r="C58" s="37" t="s">
        <v>38</v>
      </c>
      <c r="D58" s="38">
        <v>321</v>
      </c>
      <c r="E58" s="39">
        <v>2.1286472148541114E-2</v>
      </c>
      <c r="F58" s="38">
        <v>504</v>
      </c>
      <c r="G58" s="39">
        <v>3.8196286472148538E-2</v>
      </c>
      <c r="H58" s="40">
        <v>-0.36309523809523814</v>
      </c>
      <c r="I58" s="53">
        <v>-7</v>
      </c>
      <c r="J58" s="38">
        <v>256</v>
      </c>
      <c r="K58" s="40">
        <v>0.25390625</v>
      </c>
      <c r="L58" s="53">
        <v>2</v>
      </c>
      <c r="M58" s="47"/>
      <c r="N58" s="47"/>
      <c r="O58" s="36">
        <v>10</v>
      </c>
      <c r="P58" s="37" t="s">
        <v>73</v>
      </c>
      <c r="Q58" s="38">
        <v>2179</v>
      </c>
      <c r="R58" s="39">
        <v>2.008405994801556E-2</v>
      </c>
      <c r="S58" s="38">
        <v>1910</v>
      </c>
      <c r="T58" s="39">
        <v>1.9170355203597202E-2</v>
      </c>
      <c r="U58" s="40">
        <v>0.14083769633507859</v>
      </c>
      <c r="V58" s="53">
        <v>2</v>
      </c>
    </row>
    <row r="59" spans="2:22" ht="14.4" thickBot="1" x14ac:dyDescent="0.3">
      <c r="B59" s="31">
        <v>11</v>
      </c>
      <c r="C59" s="32" t="s">
        <v>73</v>
      </c>
      <c r="D59" s="33">
        <v>301</v>
      </c>
      <c r="E59" s="34">
        <v>1.9960212201591512E-2</v>
      </c>
      <c r="F59" s="33">
        <v>211</v>
      </c>
      <c r="G59" s="34">
        <v>1.5990905646078059E-2</v>
      </c>
      <c r="H59" s="35">
        <v>0.42654028436018954</v>
      </c>
      <c r="I59" s="52">
        <v>2</v>
      </c>
      <c r="J59" s="33">
        <v>266</v>
      </c>
      <c r="K59" s="35">
        <v>0.13157894736842102</v>
      </c>
      <c r="L59" s="52">
        <v>0</v>
      </c>
      <c r="M59" s="47"/>
      <c r="N59" s="47"/>
      <c r="O59" s="31">
        <v>11</v>
      </c>
      <c r="P59" s="32" t="s">
        <v>121</v>
      </c>
      <c r="Q59" s="33">
        <v>2103</v>
      </c>
      <c r="R59" s="34">
        <v>1.9383560381219238E-2</v>
      </c>
      <c r="S59" s="33">
        <v>849</v>
      </c>
      <c r="T59" s="34">
        <v>8.5212730721748817E-3</v>
      </c>
      <c r="U59" s="35">
        <v>1.4770318021201412</v>
      </c>
      <c r="V59" s="52">
        <v>22</v>
      </c>
    </row>
    <row r="60" spans="2:22" ht="14.4" thickBot="1" x14ac:dyDescent="0.3">
      <c r="B60" s="36">
        <v>12</v>
      </c>
      <c r="C60" s="37" t="s">
        <v>123</v>
      </c>
      <c r="D60" s="38">
        <v>291</v>
      </c>
      <c r="E60" s="39">
        <v>1.929708222811671E-2</v>
      </c>
      <c r="F60" s="38">
        <v>12</v>
      </c>
      <c r="G60" s="39">
        <v>9.0943539219401283E-4</v>
      </c>
      <c r="H60" s="40">
        <v>23.25</v>
      </c>
      <c r="I60" s="53">
        <v>124</v>
      </c>
      <c r="J60" s="38">
        <v>272</v>
      </c>
      <c r="K60" s="40">
        <v>6.9852941176470562E-2</v>
      </c>
      <c r="L60" s="53">
        <v>-4</v>
      </c>
      <c r="M60" s="47"/>
      <c r="N60" s="47"/>
      <c r="O60" s="36">
        <v>12</v>
      </c>
      <c r="P60" s="37" t="s">
        <v>123</v>
      </c>
      <c r="Q60" s="38">
        <v>2021</v>
      </c>
      <c r="R60" s="39">
        <v>1.8627758217044262E-2</v>
      </c>
      <c r="S60" s="38">
        <v>29</v>
      </c>
      <c r="T60" s="39">
        <v>2.9106822036875331E-4</v>
      </c>
      <c r="U60" s="40">
        <v>68.689655172413794</v>
      </c>
      <c r="V60" s="53">
        <v>184</v>
      </c>
    </row>
    <row r="61" spans="2:22" ht="14.4" thickBot="1" x14ac:dyDescent="0.3">
      <c r="B61" s="31">
        <v>13</v>
      </c>
      <c r="C61" s="32" t="s">
        <v>104</v>
      </c>
      <c r="D61" s="33">
        <v>279</v>
      </c>
      <c r="E61" s="34">
        <v>1.8501326259946948E-2</v>
      </c>
      <c r="F61" s="33">
        <v>115</v>
      </c>
      <c r="G61" s="34">
        <v>8.7154225085259562E-3</v>
      </c>
      <c r="H61" s="35">
        <v>1.4260869565217393</v>
      </c>
      <c r="I61" s="52">
        <v>18</v>
      </c>
      <c r="J61" s="33">
        <v>534</v>
      </c>
      <c r="K61" s="35">
        <v>-0.47752808988764039</v>
      </c>
      <c r="L61" s="52">
        <v>-11</v>
      </c>
      <c r="M61" s="47"/>
      <c r="N61" s="47"/>
      <c r="O61" s="31">
        <v>13</v>
      </c>
      <c r="P61" s="32" t="s">
        <v>38</v>
      </c>
      <c r="Q61" s="33">
        <v>1998</v>
      </c>
      <c r="R61" s="34">
        <v>1.8415764927092744E-2</v>
      </c>
      <c r="S61" s="33">
        <v>2826</v>
      </c>
      <c r="T61" s="34">
        <v>2.8364096233175755E-2</v>
      </c>
      <c r="U61" s="35">
        <v>-0.29299363057324845</v>
      </c>
      <c r="V61" s="52">
        <v>-8</v>
      </c>
    </row>
    <row r="62" spans="2:22" ht="14.4" thickBot="1" x14ac:dyDescent="0.3">
      <c r="B62" s="36">
        <v>14</v>
      </c>
      <c r="C62" s="37" t="s">
        <v>110</v>
      </c>
      <c r="D62" s="38">
        <v>278</v>
      </c>
      <c r="E62" s="39">
        <v>1.843501326259947E-2</v>
      </c>
      <c r="F62" s="38">
        <v>210</v>
      </c>
      <c r="G62" s="39">
        <v>1.5915119363395226E-2</v>
      </c>
      <c r="H62" s="40">
        <v>0.32380952380952377</v>
      </c>
      <c r="I62" s="53">
        <v>0</v>
      </c>
      <c r="J62" s="38">
        <v>235</v>
      </c>
      <c r="K62" s="40">
        <v>0.18297872340425525</v>
      </c>
      <c r="L62" s="53">
        <v>0</v>
      </c>
      <c r="M62" s="47"/>
      <c r="N62" s="47"/>
      <c r="O62" s="36">
        <v>14</v>
      </c>
      <c r="P62" s="37" t="s">
        <v>61</v>
      </c>
      <c r="Q62" s="38">
        <v>1793</v>
      </c>
      <c r="R62" s="39">
        <v>1.65262595166553E-2</v>
      </c>
      <c r="S62" s="38">
        <v>2627</v>
      </c>
      <c r="T62" s="39">
        <v>2.6366766031335E-2</v>
      </c>
      <c r="U62" s="40">
        <v>-0.31747240197944426</v>
      </c>
      <c r="V62" s="53">
        <v>-5</v>
      </c>
    </row>
    <row r="63" spans="2:22" ht="14.4" thickBot="1" x14ac:dyDescent="0.3">
      <c r="B63" s="31">
        <v>15</v>
      </c>
      <c r="C63" s="32" t="s">
        <v>152</v>
      </c>
      <c r="D63" s="33">
        <v>263</v>
      </c>
      <c r="E63" s="34">
        <v>1.7440318302387268E-2</v>
      </c>
      <c r="F63" s="33">
        <v>0</v>
      </c>
      <c r="G63" s="34">
        <v>0</v>
      </c>
      <c r="H63" s="35" t="s">
        <v>114</v>
      </c>
      <c r="I63" s="52" t="s">
        <v>114</v>
      </c>
      <c r="J63" s="33">
        <v>232</v>
      </c>
      <c r="K63" s="35">
        <v>0.13362068965517238</v>
      </c>
      <c r="L63" s="52">
        <v>1</v>
      </c>
      <c r="M63" s="47"/>
      <c r="N63" s="47"/>
      <c r="O63" s="31">
        <v>15</v>
      </c>
      <c r="P63" s="32" t="s">
        <v>115</v>
      </c>
      <c r="Q63" s="33">
        <v>1751</v>
      </c>
      <c r="R63" s="34">
        <v>1.61391413350047E-2</v>
      </c>
      <c r="S63" s="33">
        <v>723</v>
      </c>
      <c r="T63" s="34">
        <v>7.2566318388485743E-3</v>
      </c>
      <c r="U63" s="35">
        <v>1.4218533886583677</v>
      </c>
      <c r="V63" s="52">
        <v>24</v>
      </c>
    </row>
    <row r="64" spans="2:22" ht="14.4" thickBot="1" x14ac:dyDescent="0.3">
      <c r="B64" s="36">
        <v>16</v>
      </c>
      <c r="C64" s="37" t="s">
        <v>176</v>
      </c>
      <c r="D64" s="38">
        <v>254</v>
      </c>
      <c r="E64" s="39">
        <v>1.6843501326259946E-2</v>
      </c>
      <c r="F64" s="38">
        <v>200</v>
      </c>
      <c r="G64" s="39">
        <v>1.5157256536566882E-2</v>
      </c>
      <c r="H64" s="40">
        <v>0.27</v>
      </c>
      <c r="I64" s="53">
        <v>0</v>
      </c>
      <c r="J64" s="38">
        <v>196</v>
      </c>
      <c r="K64" s="40">
        <v>0.29591836734693877</v>
      </c>
      <c r="L64" s="53">
        <v>6</v>
      </c>
      <c r="M64" s="47"/>
      <c r="N64" s="47"/>
      <c r="O64" s="36">
        <v>16</v>
      </c>
      <c r="P64" s="37" t="s">
        <v>110</v>
      </c>
      <c r="Q64" s="38">
        <v>1705</v>
      </c>
      <c r="R64" s="39">
        <v>1.5715154755101664E-2</v>
      </c>
      <c r="S64" s="38">
        <v>1270</v>
      </c>
      <c r="T64" s="39">
        <v>1.2746780685114369E-2</v>
      </c>
      <c r="U64" s="40">
        <v>0.34251968503937014</v>
      </c>
      <c r="V64" s="53">
        <v>5</v>
      </c>
    </row>
    <row r="65" spans="2:22" ht="14.4" thickBot="1" x14ac:dyDescent="0.3">
      <c r="B65" s="31">
        <v>17</v>
      </c>
      <c r="C65" s="32" t="s">
        <v>177</v>
      </c>
      <c r="D65" s="33">
        <v>253</v>
      </c>
      <c r="E65" s="34">
        <v>1.6777188328912465E-2</v>
      </c>
      <c r="F65" s="33">
        <v>98</v>
      </c>
      <c r="G65" s="34">
        <v>7.4270557029177718E-3</v>
      </c>
      <c r="H65" s="35">
        <v>1.5816326530612246</v>
      </c>
      <c r="I65" s="52">
        <v>22</v>
      </c>
      <c r="J65" s="33">
        <v>196</v>
      </c>
      <c r="K65" s="35">
        <v>0.29081632653061229</v>
      </c>
      <c r="L65" s="52">
        <v>5</v>
      </c>
      <c r="M65" s="47"/>
      <c r="N65" s="47"/>
      <c r="O65" s="31">
        <v>17</v>
      </c>
      <c r="P65" s="32" t="s">
        <v>46</v>
      </c>
      <c r="Q65" s="33">
        <v>1568</v>
      </c>
      <c r="R65" s="34">
        <v>1.4452412114955666E-2</v>
      </c>
      <c r="S65" s="33">
        <v>2588</v>
      </c>
      <c r="T65" s="34">
        <v>2.5975329459114953E-2</v>
      </c>
      <c r="U65" s="35">
        <v>-0.39412673879443583</v>
      </c>
      <c r="V65" s="52">
        <v>-7</v>
      </c>
    </row>
    <row r="66" spans="2:22" ht="14.4" thickBot="1" x14ac:dyDescent="0.3">
      <c r="B66" s="36">
        <v>18</v>
      </c>
      <c r="C66" s="37" t="s">
        <v>63</v>
      </c>
      <c r="D66" s="38">
        <v>234</v>
      </c>
      <c r="E66" s="39">
        <v>1.5517241379310345E-2</v>
      </c>
      <c r="F66" s="38">
        <v>338</v>
      </c>
      <c r="G66" s="39">
        <v>2.561576354679803E-2</v>
      </c>
      <c r="H66" s="40">
        <v>-0.30769230769230771</v>
      </c>
      <c r="I66" s="53">
        <v>-11</v>
      </c>
      <c r="J66" s="38">
        <v>367</v>
      </c>
      <c r="K66" s="40">
        <v>-0.36239782016348776</v>
      </c>
      <c r="L66" s="53">
        <v>-11</v>
      </c>
      <c r="M66" s="47"/>
      <c r="N66" s="47"/>
      <c r="O66" s="36">
        <v>18</v>
      </c>
      <c r="P66" s="37" t="s">
        <v>35</v>
      </c>
      <c r="Q66" s="38">
        <v>1489</v>
      </c>
      <c r="R66" s="39">
        <v>1.3724261249470017E-2</v>
      </c>
      <c r="S66" s="38">
        <v>2128</v>
      </c>
      <c r="T66" s="39">
        <v>2.1358385273955418E-2</v>
      </c>
      <c r="U66" s="40">
        <v>-0.30028195488721809</v>
      </c>
      <c r="V66" s="53">
        <v>-7</v>
      </c>
    </row>
    <row r="67" spans="2:22" ht="14.4" thickBot="1" x14ac:dyDescent="0.3">
      <c r="B67" s="31">
        <v>19</v>
      </c>
      <c r="C67" s="32" t="s">
        <v>61</v>
      </c>
      <c r="D67" s="33">
        <v>208</v>
      </c>
      <c r="E67" s="34">
        <v>1.3793103448275862E-2</v>
      </c>
      <c r="F67" s="33">
        <v>160</v>
      </c>
      <c r="G67" s="34">
        <v>1.2125805229253505E-2</v>
      </c>
      <c r="H67" s="35">
        <v>0.30000000000000004</v>
      </c>
      <c r="I67" s="52">
        <v>2</v>
      </c>
      <c r="J67" s="33">
        <v>159</v>
      </c>
      <c r="K67" s="35">
        <v>0.30817610062893075</v>
      </c>
      <c r="L67" s="52">
        <v>8</v>
      </c>
      <c r="O67" s="31">
        <v>19</v>
      </c>
      <c r="P67" s="32" t="s">
        <v>177</v>
      </c>
      <c r="Q67" s="33">
        <v>1456</v>
      </c>
      <c r="R67" s="34">
        <v>1.3420096963887403E-2</v>
      </c>
      <c r="S67" s="33">
        <v>1041</v>
      </c>
      <c r="T67" s="34">
        <v>1.0448345427719731E-2</v>
      </c>
      <c r="U67" s="35">
        <v>0.39865513928914509</v>
      </c>
      <c r="V67" s="52">
        <v>10</v>
      </c>
    </row>
    <row r="68" spans="2:22" ht="14.4" thickBot="1" x14ac:dyDescent="0.3">
      <c r="B68" s="36">
        <v>20</v>
      </c>
      <c r="C68" s="37" t="s">
        <v>46</v>
      </c>
      <c r="D68" s="38">
        <v>200</v>
      </c>
      <c r="E68" s="39">
        <v>1.3262599469496022E-2</v>
      </c>
      <c r="F68" s="38">
        <v>294</v>
      </c>
      <c r="G68" s="39">
        <v>2.2281167108753316E-2</v>
      </c>
      <c r="H68" s="40">
        <v>-0.31972789115646261</v>
      </c>
      <c r="I68" s="53">
        <v>-11</v>
      </c>
      <c r="J68" s="38">
        <v>204</v>
      </c>
      <c r="K68" s="40">
        <v>-1.9607843137254943E-2</v>
      </c>
      <c r="L68" s="53">
        <v>-1</v>
      </c>
      <c r="O68" s="36">
        <v>20</v>
      </c>
      <c r="P68" s="37" t="s">
        <v>122</v>
      </c>
      <c r="Q68" s="38">
        <v>1450</v>
      </c>
      <c r="R68" s="39">
        <v>1.3364794366508746E-2</v>
      </c>
      <c r="S68" s="38">
        <v>1170</v>
      </c>
      <c r="T68" s="39">
        <v>1.1743097166601428E-2</v>
      </c>
      <c r="U68" s="40">
        <v>0.23931623931623935</v>
      </c>
      <c r="V68" s="53">
        <v>6</v>
      </c>
    </row>
    <row r="69" spans="2:22" ht="14.4" thickBot="1" x14ac:dyDescent="0.3">
      <c r="B69" s="111" t="s">
        <v>41</v>
      </c>
      <c r="C69" s="112"/>
      <c r="D69" s="41">
        <f>SUM(D49:D68)</f>
        <v>7532</v>
      </c>
      <c r="E69" s="42">
        <f>D69/D71</f>
        <v>0.49946949602122015</v>
      </c>
      <c r="F69" s="41">
        <f>SUM(F49:F68)</f>
        <v>5602</v>
      </c>
      <c r="G69" s="42">
        <f>F69/F71</f>
        <v>0.42455475558923833</v>
      </c>
      <c r="H69" s="43">
        <f>D69/F69-1</f>
        <v>0.34451981435201717</v>
      </c>
      <c r="I69" s="54"/>
      <c r="J69" s="41">
        <f>SUM(J49:J68)</f>
        <v>6316</v>
      </c>
      <c r="K69" s="42">
        <f>D69/J69-1</f>
        <v>0.19252691576947445</v>
      </c>
      <c r="L69" s="41"/>
      <c r="O69" s="111" t="s">
        <v>41</v>
      </c>
      <c r="P69" s="112"/>
      <c r="Q69" s="41">
        <f>SUM(Q49:Q68)</f>
        <v>48358</v>
      </c>
      <c r="R69" s="42">
        <f>Q69/Q71</f>
        <v>0.44572050067284824</v>
      </c>
      <c r="S69" s="41">
        <f>SUM(S49:S68)</f>
        <v>44237</v>
      </c>
      <c r="T69" s="42">
        <f>S69/S71</f>
        <v>0.44399947808457035</v>
      </c>
      <c r="U69" s="43">
        <f>Q69/S69-1</f>
        <v>9.3157311752605221E-2</v>
      </c>
      <c r="V69" s="54"/>
    </row>
    <row r="70" spans="2:22" ht="14.4" thickBot="1" x14ac:dyDescent="0.3">
      <c r="B70" s="111" t="s">
        <v>12</v>
      </c>
      <c r="C70" s="112"/>
      <c r="D70" s="41">
        <f>D71-SUM(D49:D68)</f>
        <v>7548</v>
      </c>
      <c r="E70" s="42">
        <f>D70/D71</f>
        <v>0.50053050397877985</v>
      </c>
      <c r="F70" s="41">
        <f>F71-SUM(F49:F68)</f>
        <v>7593</v>
      </c>
      <c r="G70" s="42">
        <f>F70/F71</f>
        <v>0.57544524441076161</v>
      </c>
      <c r="H70" s="43">
        <f>D70/F70-1</f>
        <v>-5.9265112603713588E-3</v>
      </c>
      <c r="I70" s="54"/>
      <c r="J70" s="41">
        <f>J71-SUM(J49:J68)</f>
        <v>7560</v>
      </c>
      <c r="K70" s="42">
        <f>D70/J70-1</f>
        <v>-1.5873015873015817E-3</v>
      </c>
      <c r="L70" s="41"/>
      <c r="O70" s="111" t="s">
        <v>12</v>
      </c>
      <c r="P70" s="112"/>
      <c r="Q70" s="41">
        <f>Q71-SUM(Q49:Q68)</f>
        <v>60136</v>
      </c>
      <c r="R70" s="42">
        <f>Q70/Q71</f>
        <v>0.5542794993271517</v>
      </c>
      <c r="S70" s="41">
        <f>S71-SUM(S49:S68)</f>
        <v>55396</v>
      </c>
      <c r="T70" s="42">
        <f>S70/S71</f>
        <v>0.55600052191542959</v>
      </c>
      <c r="U70" s="43">
        <f>Q70/S70-1</f>
        <v>8.5565744819120493E-2</v>
      </c>
      <c r="V70" s="54"/>
    </row>
    <row r="71" spans="2:22" ht="14.4" thickBot="1" x14ac:dyDescent="0.3">
      <c r="B71" s="113" t="s">
        <v>34</v>
      </c>
      <c r="C71" s="114"/>
      <c r="D71" s="44">
        <v>15080</v>
      </c>
      <c r="E71" s="45">
        <v>1</v>
      </c>
      <c r="F71" s="44">
        <v>13195</v>
      </c>
      <c r="G71" s="45">
        <v>1</v>
      </c>
      <c r="H71" s="46">
        <v>0.14285714285714279</v>
      </c>
      <c r="I71" s="56"/>
      <c r="J71" s="44">
        <v>13876</v>
      </c>
      <c r="K71" s="46">
        <v>8.6768521187662095E-2</v>
      </c>
      <c r="L71" s="44"/>
      <c r="M71" s="47"/>
      <c r="O71" s="113" t="s">
        <v>34</v>
      </c>
      <c r="P71" s="114"/>
      <c r="Q71" s="44">
        <v>108494</v>
      </c>
      <c r="R71" s="45">
        <v>1</v>
      </c>
      <c r="S71" s="44">
        <v>99633</v>
      </c>
      <c r="T71" s="45">
        <v>1</v>
      </c>
      <c r="U71" s="46">
        <v>8.8936396575431731E-2</v>
      </c>
      <c r="V71" s="56"/>
    </row>
    <row r="72" spans="2:22" x14ac:dyDescent="0.25">
      <c r="B72" s="48" t="s">
        <v>72</v>
      </c>
    </row>
    <row r="73" spans="2:22" ht="15" customHeight="1" x14ac:dyDescent="0.25">
      <c r="B73" s="49" t="s">
        <v>71</v>
      </c>
      <c r="O73" s="48" t="s">
        <v>72</v>
      </c>
    </row>
    <row r="74" spans="2:22" x14ac:dyDescent="0.25">
      <c r="O74" s="49" t="s">
        <v>71</v>
      </c>
    </row>
  </sheetData>
  <mergeCells count="84">
    <mergeCell ref="O71:P71"/>
    <mergeCell ref="V45:V46"/>
    <mergeCell ref="O46:O48"/>
    <mergeCell ref="P46:P48"/>
    <mergeCell ref="U47:U48"/>
    <mergeCell ref="V47:V48"/>
    <mergeCell ref="U45:U46"/>
    <mergeCell ref="O70:P70"/>
    <mergeCell ref="S45:T46"/>
    <mergeCell ref="O69:P69"/>
    <mergeCell ref="O4:V4"/>
    <mergeCell ref="O2:V3"/>
    <mergeCell ref="O39:V40"/>
    <mergeCell ref="U10:U11"/>
    <mergeCell ref="V10:V11"/>
    <mergeCell ref="O32:P32"/>
    <mergeCell ref="O33:P33"/>
    <mergeCell ref="O34:P3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D43:I43"/>
    <mergeCell ref="C43:C45"/>
    <mergeCell ref="B71:C71"/>
    <mergeCell ref="H45:H46"/>
    <mergeCell ref="I45:I46"/>
    <mergeCell ref="B43:B45"/>
    <mergeCell ref="B70:C70"/>
    <mergeCell ref="B69:C69"/>
    <mergeCell ref="O41:V41"/>
    <mergeCell ref="O43:O45"/>
    <mergeCell ref="P43:P45"/>
    <mergeCell ref="Q43:V43"/>
    <mergeCell ref="Q44:V44"/>
    <mergeCell ref="Q45:R46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74" priority="37" operator="equal">
      <formula>0</formula>
    </cfRule>
  </conditionalFormatting>
  <conditionalFormatting sqref="D49:H68">
    <cfRule type="cellIs" dxfId="73" priority="23" operator="equal">
      <formula>0</formula>
    </cfRule>
  </conditionalFormatting>
  <conditionalFormatting sqref="H12:H33">
    <cfRule type="cellIs" dxfId="72" priority="39" operator="lessThan">
      <formula>0</formula>
    </cfRule>
  </conditionalFormatting>
  <conditionalFormatting sqref="H49:H70">
    <cfRule type="cellIs" dxfId="71" priority="25" operator="lessThan">
      <formula>0</formula>
    </cfRule>
  </conditionalFormatting>
  <conditionalFormatting sqref="I12:I31 V49:V68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9:I68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2:K31">
    <cfRule type="cellIs" dxfId="64" priority="34" operator="equal">
      <formula>0</formula>
    </cfRule>
  </conditionalFormatting>
  <conditionalFormatting sqref="J49:K68">
    <cfRule type="cellIs" dxfId="63" priority="20" operator="equal">
      <formula>0</formula>
    </cfRule>
  </conditionalFormatting>
  <conditionalFormatting sqref="K12:L31">
    <cfRule type="cellIs" dxfId="62" priority="31" operator="lessThan">
      <formula>0</formula>
    </cfRule>
  </conditionalFormatting>
  <conditionalFormatting sqref="K49:L68">
    <cfRule type="cellIs" dxfId="61" priority="17" operator="lessThan">
      <formula>0</formula>
    </cfRule>
  </conditionalFormatting>
  <conditionalFormatting sqref="L12:L31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9:L68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2:U31">
    <cfRule type="cellIs" dxfId="56" priority="9" operator="equal">
      <formula>0</formula>
    </cfRule>
  </conditionalFormatting>
  <conditionalFormatting sqref="Q49:U68">
    <cfRule type="cellIs" dxfId="55" priority="38" operator="equal">
      <formula>0</formula>
    </cfRule>
  </conditionalFormatting>
  <conditionalFormatting sqref="U12:U33">
    <cfRule type="cellIs" dxfId="54" priority="11" operator="lessThan">
      <formula>0</formula>
    </cfRule>
  </conditionalFormatting>
  <conditionalFormatting sqref="U49:U70">
    <cfRule type="cellIs" dxfId="53" priority="4" operator="lessThan">
      <formula>0</formula>
    </cfRule>
  </conditionalFormatting>
  <conditionalFormatting sqref="V12:V31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3"/>
  <sheetViews>
    <sheetView showGridLines="0" zoomScale="98" zoomScaleNormal="98" workbookViewId="0"/>
  </sheetViews>
  <sheetFormatPr defaultColWidth="9.109375" defaultRowHeight="13.8" x14ac:dyDescent="0.25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bestFit="1" customWidth="1"/>
    <col min="17" max="22" width="10.44140625" style="5" customWidth="1"/>
    <col min="23" max="16384" width="9.109375" style="5"/>
  </cols>
  <sheetData>
    <row r="1" spans="2:22" x14ac:dyDescent="0.25">
      <c r="B1" s="50" t="s">
        <v>3</v>
      </c>
      <c r="D1" s="3"/>
      <c r="L1" s="4"/>
      <c r="P1" s="1"/>
      <c r="V1" s="57">
        <v>45873</v>
      </c>
    </row>
    <row r="2" spans="2:22" ht="15" customHeight="1" x14ac:dyDescent="0.25">
      <c r="D2" s="3"/>
      <c r="L2" s="4"/>
      <c r="O2" s="132" t="s">
        <v>126</v>
      </c>
      <c r="P2" s="132"/>
      <c r="Q2" s="132"/>
      <c r="R2" s="132"/>
      <c r="S2" s="132"/>
      <c r="T2" s="132"/>
      <c r="U2" s="132"/>
      <c r="V2" s="132"/>
    </row>
    <row r="3" spans="2:22" ht="14.4" customHeight="1" x14ac:dyDescent="0.25">
      <c r="B3" s="133" t="s">
        <v>178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47"/>
      <c r="N3" s="50"/>
      <c r="O3" s="132"/>
      <c r="P3" s="132"/>
      <c r="Q3" s="132"/>
      <c r="R3" s="132"/>
      <c r="S3" s="132"/>
      <c r="T3" s="132"/>
      <c r="U3" s="132"/>
      <c r="V3" s="132"/>
    </row>
    <row r="4" spans="2:22" ht="14.4" customHeight="1" x14ac:dyDescent="0.25">
      <c r="B4" s="134" t="s">
        <v>179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47"/>
      <c r="N4" s="50"/>
      <c r="O4" s="119" t="s">
        <v>136</v>
      </c>
      <c r="P4" s="119"/>
      <c r="Q4" s="119"/>
      <c r="R4" s="119"/>
      <c r="S4" s="119"/>
      <c r="T4" s="119"/>
      <c r="U4" s="119"/>
      <c r="V4" s="119"/>
    </row>
    <row r="5" spans="2:22" ht="14.4" customHeight="1" thickBot="1" x14ac:dyDescent="0.3">
      <c r="B5" s="51"/>
      <c r="C5" s="51"/>
      <c r="D5" s="51"/>
      <c r="E5" s="51"/>
      <c r="F5" s="51"/>
      <c r="G5" s="51"/>
      <c r="H5" s="51"/>
      <c r="I5" s="51"/>
      <c r="J5" s="51"/>
      <c r="K5" s="47"/>
      <c r="L5" s="24" t="s">
        <v>4</v>
      </c>
      <c r="M5" s="47"/>
      <c r="N5" s="47"/>
      <c r="O5" s="75"/>
      <c r="P5" s="75"/>
      <c r="Q5" s="75"/>
      <c r="R5" s="75"/>
      <c r="S5" s="75"/>
      <c r="T5" s="75"/>
      <c r="U5" s="75"/>
      <c r="V5" s="24" t="s">
        <v>4</v>
      </c>
    </row>
    <row r="6" spans="2:22" ht="14.4" customHeight="1" x14ac:dyDescent="0.25">
      <c r="B6" s="115" t="s">
        <v>0</v>
      </c>
      <c r="C6" s="92" t="s">
        <v>1</v>
      </c>
      <c r="D6" s="89" t="s">
        <v>157</v>
      </c>
      <c r="E6" s="90"/>
      <c r="F6" s="90"/>
      <c r="G6" s="90"/>
      <c r="H6" s="90"/>
      <c r="I6" s="91"/>
      <c r="J6" s="89" t="s">
        <v>147</v>
      </c>
      <c r="K6" s="90"/>
      <c r="L6" s="91"/>
      <c r="M6" s="47"/>
      <c r="N6" s="47"/>
      <c r="O6" s="115" t="s">
        <v>0</v>
      </c>
      <c r="P6" s="92" t="s">
        <v>1</v>
      </c>
      <c r="Q6" s="89" t="s">
        <v>167</v>
      </c>
      <c r="R6" s="90"/>
      <c r="S6" s="90"/>
      <c r="T6" s="90"/>
      <c r="U6" s="90"/>
      <c r="V6" s="91"/>
    </row>
    <row r="7" spans="2:22" ht="14.4" customHeight="1" thickBot="1" x14ac:dyDescent="0.3">
      <c r="B7" s="116"/>
      <c r="C7" s="93"/>
      <c r="D7" s="94" t="s">
        <v>158</v>
      </c>
      <c r="E7" s="95"/>
      <c r="F7" s="95"/>
      <c r="G7" s="95"/>
      <c r="H7" s="95"/>
      <c r="I7" s="96"/>
      <c r="J7" s="94" t="s">
        <v>148</v>
      </c>
      <c r="K7" s="95"/>
      <c r="L7" s="96"/>
      <c r="M7" s="47"/>
      <c r="N7" s="47"/>
      <c r="O7" s="116"/>
      <c r="P7" s="93"/>
      <c r="Q7" s="94" t="s">
        <v>166</v>
      </c>
      <c r="R7" s="95"/>
      <c r="S7" s="95"/>
      <c r="T7" s="95"/>
      <c r="U7" s="95"/>
      <c r="V7" s="96"/>
    </row>
    <row r="8" spans="2:22" ht="14.4" customHeight="1" x14ac:dyDescent="0.25">
      <c r="B8" s="116"/>
      <c r="C8" s="93"/>
      <c r="D8" s="101">
        <v>2025</v>
      </c>
      <c r="E8" s="102"/>
      <c r="F8" s="101">
        <v>2024</v>
      </c>
      <c r="G8" s="102"/>
      <c r="H8" s="97" t="s">
        <v>5</v>
      </c>
      <c r="I8" s="97" t="s">
        <v>43</v>
      </c>
      <c r="J8" s="97">
        <v>2025</v>
      </c>
      <c r="K8" s="97" t="s">
        <v>163</v>
      </c>
      <c r="L8" s="99" t="s">
        <v>164</v>
      </c>
      <c r="M8" s="47"/>
      <c r="N8" s="47"/>
      <c r="O8" s="116"/>
      <c r="P8" s="93"/>
      <c r="Q8" s="101">
        <v>2024</v>
      </c>
      <c r="R8" s="102"/>
      <c r="S8" s="101">
        <v>2023</v>
      </c>
      <c r="T8" s="102"/>
      <c r="U8" s="97" t="s">
        <v>5</v>
      </c>
      <c r="V8" s="99" t="s">
        <v>65</v>
      </c>
    </row>
    <row r="9" spans="2:22" ht="14.4" customHeight="1" thickBot="1" x14ac:dyDescent="0.3">
      <c r="B9" s="117" t="s">
        <v>6</v>
      </c>
      <c r="C9" s="105" t="s">
        <v>7</v>
      </c>
      <c r="D9" s="103"/>
      <c r="E9" s="104"/>
      <c r="F9" s="103"/>
      <c r="G9" s="104"/>
      <c r="H9" s="98"/>
      <c r="I9" s="98"/>
      <c r="J9" s="98"/>
      <c r="K9" s="98"/>
      <c r="L9" s="100"/>
      <c r="M9" s="47"/>
      <c r="N9" s="47"/>
      <c r="O9" s="117" t="s">
        <v>6</v>
      </c>
      <c r="P9" s="105" t="s">
        <v>7</v>
      </c>
      <c r="Q9" s="103"/>
      <c r="R9" s="104"/>
      <c r="S9" s="103"/>
      <c r="T9" s="104"/>
      <c r="U9" s="98"/>
      <c r="V9" s="100"/>
    </row>
    <row r="10" spans="2:22" ht="14.4" customHeight="1" x14ac:dyDescent="0.25">
      <c r="B10" s="117"/>
      <c r="C10" s="105"/>
      <c r="D10" s="25" t="s">
        <v>8</v>
      </c>
      <c r="E10" s="26" t="s">
        <v>2</v>
      </c>
      <c r="F10" s="25" t="s">
        <v>8</v>
      </c>
      <c r="G10" s="26" t="s">
        <v>2</v>
      </c>
      <c r="H10" s="109" t="s">
        <v>9</v>
      </c>
      <c r="I10" s="109" t="s">
        <v>44</v>
      </c>
      <c r="J10" s="109" t="s">
        <v>8</v>
      </c>
      <c r="K10" s="109" t="s">
        <v>160</v>
      </c>
      <c r="L10" s="107" t="s">
        <v>165</v>
      </c>
      <c r="M10" s="47"/>
      <c r="N10" s="47"/>
      <c r="O10" s="117"/>
      <c r="P10" s="105"/>
      <c r="Q10" s="25" t="s">
        <v>8</v>
      </c>
      <c r="R10" s="26" t="s">
        <v>2</v>
      </c>
      <c r="S10" s="25" t="s">
        <v>8</v>
      </c>
      <c r="T10" s="26" t="s">
        <v>2</v>
      </c>
      <c r="U10" s="109" t="s">
        <v>9</v>
      </c>
      <c r="V10" s="107" t="s">
        <v>66</v>
      </c>
    </row>
    <row r="11" spans="2:22" ht="14.4" customHeight="1" thickBot="1" x14ac:dyDescent="0.3">
      <c r="B11" s="118"/>
      <c r="C11" s="106"/>
      <c r="D11" s="28" t="s">
        <v>10</v>
      </c>
      <c r="E11" s="29" t="s">
        <v>11</v>
      </c>
      <c r="F11" s="28" t="s">
        <v>10</v>
      </c>
      <c r="G11" s="29" t="s">
        <v>11</v>
      </c>
      <c r="H11" s="110"/>
      <c r="I11" s="110"/>
      <c r="J11" s="110" t="s">
        <v>10</v>
      </c>
      <c r="K11" s="110"/>
      <c r="L11" s="108"/>
      <c r="M11" s="47"/>
      <c r="N11" s="47"/>
      <c r="O11" s="118"/>
      <c r="P11" s="106"/>
      <c r="Q11" s="28" t="s">
        <v>10</v>
      </c>
      <c r="R11" s="29" t="s">
        <v>11</v>
      </c>
      <c r="S11" s="28" t="s">
        <v>10</v>
      </c>
      <c r="T11" s="29" t="s">
        <v>11</v>
      </c>
      <c r="U11" s="110"/>
      <c r="V11" s="108"/>
    </row>
    <row r="12" spans="2:22" ht="14.4" customHeight="1" thickBot="1" x14ac:dyDescent="0.3">
      <c r="B12" s="31">
        <v>1</v>
      </c>
      <c r="C12" s="32" t="s">
        <v>19</v>
      </c>
      <c r="D12" s="33">
        <v>5390</v>
      </c>
      <c r="E12" s="34">
        <v>0.15319027994884182</v>
      </c>
      <c r="F12" s="33">
        <v>4975</v>
      </c>
      <c r="G12" s="34">
        <v>0.16612682405583196</v>
      </c>
      <c r="H12" s="35">
        <v>8.3417085427135662E-2</v>
      </c>
      <c r="I12" s="52">
        <v>0</v>
      </c>
      <c r="J12" s="33">
        <v>4558</v>
      </c>
      <c r="K12" s="35">
        <v>0.18253620008775773</v>
      </c>
      <c r="L12" s="52">
        <v>1</v>
      </c>
      <c r="M12" s="47"/>
      <c r="N12" s="47"/>
      <c r="O12" s="31">
        <v>1</v>
      </c>
      <c r="P12" s="32" t="s">
        <v>19</v>
      </c>
      <c r="Q12" s="33">
        <v>35342</v>
      </c>
      <c r="R12" s="34">
        <v>0.15563540923543037</v>
      </c>
      <c r="S12" s="33">
        <v>39336</v>
      </c>
      <c r="T12" s="34">
        <v>0.17842287891502054</v>
      </c>
      <c r="U12" s="35">
        <v>-0.10153548911938171</v>
      </c>
      <c r="V12" s="52">
        <v>0</v>
      </c>
    </row>
    <row r="13" spans="2:22" ht="14.4" customHeight="1" thickBot="1" x14ac:dyDescent="0.3">
      <c r="B13" s="36">
        <v>2</v>
      </c>
      <c r="C13" s="37" t="s">
        <v>17</v>
      </c>
      <c r="D13" s="38">
        <v>4600</v>
      </c>
      <c r="E13" s="39">
        <v>0.13073753019752735</v>
      </c>
      <c r="F13" s="38">
        <v>3033</v>
      </c>
      <c r="G13" s="39">
        <v>0.10127892610278158</v>
      </c>
      <c r="H13" s="40">
        <v>0.51665018133860863</v>
      </c>
      <c r="I13" s="53">
        <v>0</v>
      </c>
      <c r="J13" s="38">
        <v>4955</v>
      </c>
      <c r="K13" s="40">
        <v>-7.1644803229061527E-2</v>
      </c>
      <c r="L13" s="53">
        <v>-1</v>
      </c>
      <c r="M13" s="47"/>
      <c r="N13" s="47"/>
      <c r="O13" s="36">
        <v>2</v>
      </c>
      <c r="P13" s="37" t="s">
        <v>17</v>
      </c>
      <c r="Q13" s="38">
        <v>27756</v>
      </c>
      <c r="R13" s="39">
        <v>0.12222897455544693</v>
      </c>
      <c r="S13" s="38">
        <v>24801</v>
      </c>
      <c r="T13" s="39">
        <v>0.11249404667407525</v>
      </c>
      <c r="U13" s="40">
        <v>0.11914842143461968</v>
      </c>
      <c r="V13" s="53">
        <v>0</v>
      </c>
    </row>
    <row r="14" spans="2:22" ht="14.4" customHeight="1" thickBot="1" x14ac:dyDescent="0.3">
      <c r="B14" s="31">
        <v>3</v>
      </c>
      <c r="C14" s="32" t="s">
        <v>16</v>
      </c>
      <c r="D14" s="33">
        <v>2509</v>
      </c>
      <c r="E14" s="34">
        <v>7.1308796362086119E-2</v>
      </c>
      <c r="F14" s="33">
        <v>2035</v>
      </c>
      <c r="G14" s="34">
        <v>6.7953384312285037E-2</v>
      </c>
      <c r="H14" s="35">
        <v>0.23292383292383301</v>
      </c>
      <c r="I14" s="52">
        <v>3</v>
      </c>
      <c r="J14" s="33">
        <v>2479</v>
      </c>
      <c r="K14" s="35">
        <v>1.2101653892698572E-2</v>
      </c>
      <c r="L14" s="52">
        <v>0</v>
      </c>
      <c r="M14" s="47"/>
      <c r="N14" s="47"/>
      <c r="O14" s="31">
        <v>3</v>
      </c>
      <c r="P14" s="32" t="s">
        <v>16</v>
      </c>
      <c r="Q14" s="33">
        <v>15553</v>
      </c>
      <c r="R14" s="34">
        <v>6.8490677376454326E-2</v>
      </c>
      <c r="S14" s="33">
        <v>14355</v>
      </c>
      <c r="T14" s="34">
        <v>6.5112376114122419E-2</v>
      </c>
      <c r="U14" s="35">
        <v>8.3455242075931801E-2</v>
      </c>
      <c r="V14" s="52">
        <v>0</v>
      </c>
    </row>
    <row r="15" spans="2:22" ht="14.4" customHeight="1" thickBot="1" x14ac:dyDescent="0.3">
      <c r="B15" s="36">
        <v>4</v>
      </c>
      <c r="C15" s="37" t="s">
        <v>31</v>
      </c>
      <c r="D15" s="38">
        <v>2498</v>
      </c>
      <c r="E15" s="39">
        <v>7.0996163137700727E-2</v>
      </c>
      <c r="F15" s="38">
        <v>2284</v>
      </c>
      <c r="G15" s="39">
        <v>7.6268073596687483E-2</v>
      </c>
      <c r="H15" s="40">
        <v>9.3695271453590134E-2</v>
      </c>
      <c r="I15" s="53">
        <v>0</v>
      </c>
      <c r="J15" s="38">
        <v>2315</v>
      </c>
      <c r="K15" s="40">
        <v>7.9049676025917837E-2</v>
      </c>
      <c r="L15" s="53">
        <v>0</v>
      </c>
      <c r="M15" s="47"/>
      <c r="N15" s="47"/>
      <c r="O15" s="36">
        <v>4</v>
      </c>
      <c r="P15" s="37" t="s">
        <v>18</v>
      </c>
      <c r="Q15" s="38">
        <v>15258</v>
      </c>
      <c r="R15" s="39">
        <v>6.7191587179961418E-2</v>
      </c>
      <c r="S15" s="38">
        <v>13935</v>
      </c>
      <c r="T15" s="39">
        <v>6.3207311818202438E-2</v>
      </c>
      <c r="U15" s="40">
        <v>9.4940796555435858E-2</v>
      </c>
      <c r="V15" s="53">
        <v>1</v>
      </c>
    </row>
    <row r="16" spans="2:22" ht="14.4" customHeight="1" thickBot="1" x14ac:dyDescent="0.3">
      <c r="B16" s="31">
        <v>5</v>
      </c>
      <c r="C16" s="32" t="s">
        <v>18</v>
      </c>
      <c r="D16" s="33">
        <v>2329</v>
      </c>
      <c r="E16" s="34">
        <v>6.6192979963052442E-2</v>
      </c>
      <c r="F16" s="33">
        <v>2069</v>
      </c>
      <c r="G16" s="34">
        <v>6.9088723411360076E-2</v>
      </c>
      <c r="H16" s="35">
        <v>0.12566457225712901</v>
      </c>
      <c r="I16" s="52">
        <v>0</v>
      </c>
      <c r="J16" s="33">
        <v>2111</v>
      </c>
      <c r="K16" s="35">
        <v>0.10326859308384662</v>
      </c>
      <c r="L16" s="52">
        <v>0</v>
      </c>
      <c r="M16" s="47"/>
      <c r="N16" s="47"/>
      <c r="O16" s="31">
        <v>5</v>
      </c>
      <c r="P16" s="32" t="s">
        <v>31</v>
      </c>
      <c r="Q16" s="33">
        <v>14413</v>
      </c>
      <c r="R16" s="34">
        <v>6.3470464413736008E-2</v>
      </c>
      <c r="S16" s="33">
        <v>14120</v>
      </c>
      <c r="T16" s="34">
        <v>6.4046447281881483E-2</v>
      </c>
      <c r="U16" s="35">
        <v>2.0750708215297342E-2</v>
      </c>
      <c r="V16" s="52">
        <v>-1</v>
      </c>
    </row>
    <row r="17" spans="2:22" ht="14.4" customHeight="1" thickBot="1" x14ac:dyDescent="0.3">
      <c r="B17" s="36">
        <v>6</v>
      </c>
      <c r="C17" s="37" t="s">
        <v>32</v>
      </c>
      <c r="D17" s="38">
        <v>2061</v>
      </c>
      <c r="E17" s="39">
        <v>5.8576097768935624E-2</v>
      </c>
      <c r="F17" s="38">
        <v>2503</v>
      </c>
      <c r="G17" s="39">
        <v>8.3580993087788422E-2</v>
      </c>
      <c r="H17" s="40">
        <v>-0.17658809428685573</v>
      </c>
      <c r="I17" s="53">
        <v>-3</v>
      </c>
      <c r="J17" s="38">
        <v>1686</v>
      </c>
      <c r="K17" s="40">
        <v>0.22241992882562278</v>
      </c>
      <c r="L17" s="53">
        <v>2</v>
      </c>
      <c r="M17" s="47"/>
      <c r="N17" s="47"/>
      <c r="O17" s="36">
        <v>6</v>
      </c>
      <c r="P17" s="37" t="s">
        <v>32</v>
      </c>
      <c r="Q17" s="38">
        <v>14144</v>
      </c>
      <c r="R17" s="39">
        <v>6.2285870302357736E-2</v>
      </c>
      <c r="S17" s="38">
        <v>13550</v>
      </c>
      <c r="T17" s="39">
        <v>6.1461002880275784E-2</v>
      </c>
      <c r="U17" s="40">
        <v>4.3837638376383659E-2</v>
      </c>
      <c r="V17" s="53">
        <v>0</v>
      </c>
    </row>
    <row r="18" spans="2:22" ht="14.4" customHeight="1" thickBot="1" x14ac:dyDescent="0.3">
      <c r="B18" s="31">
        <v>7</v>
      </c>
      <c r="C18" s="32" t="s">
        <v>23</v>
      </c>
      <c r="D18" s="33">
        <v>1314</v>
      </c>
      <c r="E18" s="34">
        <v>3.734545971294586E-2</v>
      </c>
      <c r="F18" s="33">
        <v>1856</v>
      </c>
      <c r="G18" s="34">
        <v>6.1976157878919427E-2</v>
      </c>
      <c r="H18" s="35">
        <v>-0.29202586206896552</v>
      </c>
      <c r="I18" s="52">
        <v>0</v>
      </c>
      <c r="J18" s="33">
        <v>1822</v>
      </c>
      <c r="K18" s="35">
        <v>-0.27881448957189903</v>
      </c>
      <c r="L18" s="52">
        <v>0</v>
      </c>
      <c r="M18" s="47"/>
      <c r="N18" s="47"/>
      <c r="O18" s="31">
        <v>7</v>
      </c>
      <c r="P18" s="32" t="s">
        <v>23</v>
      </c>
      <c r="Q18" s="33">
        <v>10082</v>
      </c>
      <c r="R18" s="34">
        <v>4.439805885098775E-2</v>
      </c>
      <c r="S18" s="33">
        <v>11601</v>
      </c>
      <c r="T18" s="34">
        <v>5.2620597373732793E-2</v>
      </c>
      <c r="U18" s="35">
        <v>-0.13093698819067323</v>
      </c>
      <c r="V18" s="52">
        <v>0</v>
      </c>
    </row>
    <row r="19" spans="2:22" ht="14.4" customHeight="1" thickBot="1" x14ac:dyDescent="0.3">
      <c r="B19" s="36">
        <v>8</v>
      </c>
      <c r="C19" s="37" t="s">
        <v>22</v>
      </c>
      <c r="D19" s="38">
        <v>1260</v>
      </c>
      <c r="E19" s="39">
        <v>3.5810714793235755E-2</v>
      </c>
      <c r="F19" s="38">
        <v>1754</v>
      </c>
      <c r="G19" s="39">
        <v>5.8570140581694324E-2</v>
      </c>
      <c r="H19" s="40">
        <v>-0.28164196123147089</v>
      </c>
      <c r="I19" s="53">
        <v>0</v>
      </c>
      <c r="J19" s="38">
        <v>1603</v>
      </c>
      <c r="K19" s="40">
        <v>-0.21397379912663761</v>
      </c>
      <c r="L19" s="53">
        <v>1</v>
      </c>
      <c r="M19" s="47"/>
      <c r="N19" s="47"/>
      <c r="O19" s="36">
        <v>8</v>
      </c>
      <c r="P19" s="37" t="s">
        <v>22</v>
      </c>
      <c r="Q19" s="38">
        <v>9413</v>
      </c>
      <c r="R19" s="39">
        <v>4.1451986507076738E-2</v>
      </c>
      <c r="S19" s="38">
        <v>10095</v>
      </c>
      <c r="T19" s="39">
        <v>4.5789581112648269E-2</v>
      </c>
      <c r="U19" s="40">
        <v>-6.755819712729072E-2</v>
      </c>
      <c r="V19" s="53">
        <v>0</v>
      </c>
    </row>
    <row r="20" spans="2:22" ht="14.4" customHeight="1" thickBot="1" x14ac:dyDescent="0.3">
      <c r="B20" s="31">
        <v>9</v>
      </c>
      <c r="C20" s="32" t="s">
        <v>33</v>
      </c>
      <c r="D20" s="33">
        <v>1224</v>
      </c>
      <c r="E20" s="34">
        <v>3.4787551513429021E-2</v>
      </c>
      <c r="F20" s="33">
        <v>900</v>
      </c>
      <c r="G20" s="34">
        <v>3.0053093799044979E-2</v>
      </c>
      <c r="H20" s="35">
        <v>0.3600000000000001</v>
      </c>
      <c r="I20" s="52">
        <v>1</v>
      </c>
      <c r="J20" s="33">
        <v>1381</v>
      </c>
      <c r="K20" s="35">
        <v>-0.11368573497465606</v>
      </c>
      <c r="L20" s="52">
        <v>1</v>
      </c>
      <c r="M20" s="47"/>
      <c r="N20" s="47"/>
      <c r="O20" s="31">
        <v>9</v>
      </c>
      <c r="P20" s="32" t="s">
        <v>33</v>
      </c>
      <c r="Q20" s="33">
        <v>9094</v>
      </c>
      <c r="R20" s="34">
        <v>4.0047207616631879E-2</v>
      </c>
      <c r="S20" s="33">
        <v>8571</v>
      </c>
      <c r="T20" s="34">
        <v>3.8876919238881452E-2</v>
      </c>
      <c r="U20" s="35">
        <v>6.1019717652549321E-2</v>
      </c>
      <c r="V20" s="52">
        <v>0</v>
      </c>
    </row>
    <row r="21" spans="2:22" ht="14.4" customHeight="1" thickBot="1" x14ac:dyDescent="0.3">
      <c r="B21" s="36">
        <v>10</v>
      </c>
      <c r="C21" s="37" t="s">
        <v>21</v>
      </c>
      <c r="D21" s="38">
        <v>1164</v>
      </c>
      <c r="E21" s="39">
        <v>3.3082279380417794E-2</v>
      </c>
      <c r="F21" s="38">
        <v>826</v>
      </c>
      <c r="G21" s="39">
        <v>2.7582061642234614E-2</v>
      </c>
      <c r="H21" s="40">
        <v>0.40920096852300247</v>
      </c>
      <c r="I21" s="53">
        <v>2</v>
      </c>
      <c r="J21" s="38">
        <v>1138</v>
      </c>
      <c r="K21" s="40">
        <v>2.2847100175746871E-2</v>
      </c>
      <c r="L21" s="53">
        <v>1</v>
      </c>
      <c r="M21" s="47"/>
      <c r="N21" s="47"/>
      <c r="O21" s="36">
        <v>10</v>
      </c>
      <c r="P21" s="37" t="s">
        <v>24</v>
      </c>
      <c r="Q21" s="38">
        <v>7847</v>
      </c>
      <c r="R21" s="39">
        <v>3.4555799226711058E-2</v>
      </c>
      <c r="S21" s="38">
        <v>7659</v>
      </c>
      <c r="T21" s="39">
        <v>3.4740208196312343E-2</v>
      </c>
      <c r="U21" s="40">
        <v>2.4546285415850688E-2</v>
      </c>
      <c r="V21" s="53">
        <v>0</v>
      </c>
    </row>
    <row r="22" spans="2:22" ht="14.4" customHeight="1" thickBot="1" x14ac:dyDescent="0.3">
      <c r="B22" s="31">
        <v>11</v>
      </c>
      <c r="C22" s="32" t="s">
        <v>29</v>
      </c>
      <c r="D22" s="33">
        <v>991</v>
      </c>
      <c r="E22" s="34">
        <v>2.8165411396902089E-2</v>
      </c>
      <c r="F22" s="33">
        <v>497</v>
      </c>
      <c r="G22" s="34">
        <v>1.6595986242361506E-2</v>
      </c>
      <c r="H22" s="35">
        <v>0.99396378269617713</v>
      </c>
      <c r="I22" s="52">
        <v>5</v>
      </c>
      <c r="J22" s="33">
        <v>974</v>
      </c>
      <c r="K22" s="35">
        <v>1.7453798767967044E-2</v>
      </c>
      <c r="L22" s="52">
        <v>1</v>
      </c>
      <c r="M22" s="47"/>
      <c r="N22" s="47"/>
      <c r="O22" s="31">
        <v>11</v>
      </c>
      <c r="P22" s="32" t="s">
        <v>21</v>
      </c>
      <c r="Q22" s="33">
        <v>6846</v>
      </c>
      <c r="R22" s="34">
        <v>3.0147699949797869E-2</v>
      </c>
      <c r="S22" s="33">
        <v>5897</v>
      </c>
      <c r="T22" s="34">
        <v>2.6748009888190868E-2</v>
      </c>
      <c r="U22" s="35">
        <v>0.16092928607766654</v>
      </c>
      <c r="V22" s="52">
        <v>1</v>
      </c>
    </row>
    <row r="23" spans="2:22" ht="14.4" customHeight="1" thickBot="1" x14ac:dyDescent="0.3">
      <c r="B23" s="36">
        <v>12</v>
      </c>
      <c r="C23" s="37" t="s">
        <v>101</v>
      </c>
      <c r="D23" s="38">
        <v>921</v>
      </c>
      <c r="E23" s="39">
        <v>2.6175927241722324E-2</v>
      </c>
      <c r="F23" s="38">
        <v>749</v>
      </c>
      <c r="G23" s="39">
        <v>2.5010852506094101E-2</v>
      </c>
      <c r="H23" s="40">
        <v>0.22963951935914562</v>
      </c>
      <c r="I23" s="53">
        <v>1</v>
      </c>
      <c r="J23" s="38">
        <v>761</v>
      </c>
      <c r="K23" s="40">
        <v>0.21024967148488827</v>
      </c>
      <c r="L23" s="53">
        <v>3</v>
      </c>
      <c r="M23" s="47"/>
      <c r="N23" s="47"/>
      <c r="O23" s="36">
        <v>12</v>
      </c>
      <c r="P23" s="37" t="s">
        <v>64</v>
      </c>
      <c r="Q23" s="38">
        <v>6300</v>
      </c>
      <c r="R23" s="39">
        <v>2.7743282162390678E-2</v>
      </c>
      <c r="S23" s="38">
        <v>6061</v>
      </c>
      <c r="T23" s="39">
        <v>2.7491892137073912E-2</v>
      </c>
      <c r="U23" s="40">
        <v>3.9432436891602141E-2</v>
      </c>
      <c r="V23" s="53">
        <v>-1</v>
      </c>
    </row>
    <row r="24" spans="2:22" ht="14.4" customHeight="1" thickBot="1" x14ac:dyDescent="0.3">
      <c r="B24" s="31">
        <v>13</v>
      </c>
      <c r="C24" s="32" t="s">
        <v>28</v>
      </c>
      <c r="D24" s="33">
        <v>828</v>
      </c>
      <c r="E24" s="34">
        <v>2.3532755435554924E-2</v>
      </c>
      <c r="F24" s="33">
        <v>345</v>
      </c>
      <c r="G24" s="34">
        <v>1.1520352622967241E-2</v>
      </c>
      <c r="H24" s="35">
        <v>1.4</v>
      </c>
      <c r="I24" s="52">
        <v>5</v>
      </c>
      <c r="J24" s="33">
        <v>708</v>
      </c>
      <c r="K24" s="35">
        <v>0.16949152542372881</v>
      </c>
      <c r="L24" s="52">
        <v>3</v>
      </c>
      <c r="M24" s="47"/>
      <c r="N24" s="47"/>
      <c r="O24" s="31">
        <v>13</v>
      </c>
      <c r="P24" s="32" t="s">
        <v>29</v>
      </c>
      <c r="Q24" s="33">
        <v>5395</v>
      </c>
      <c r="R24" s="34">
        <v>2.3757937661285349E-2</v>
      </c>
      <c r="S24" s="33">
        <v>5010</v>
      </c>
      <c r="T24" s="34">
        <v>2.2724695529902705E-2</v>
      </c>
      <c r="U24" s="35">
        <v>7.6846307385229462E-2</v>
      </c>
      <c r="V24" s="52">
        <v>1</v>
      </c>
    </row>
    <row r="25" spans="2:22" ht="14.4" customHeight="1" thickBot="1" x14ac:dyDescent="0.3">
      <c r="B25" s="36">
        <v>14</v>
      </c>
      <c r="C25" s="37" t="s">
        <v>20</v>
      </c>
      <c r="D25" s="38">
        <v>770</v>
      </c>
      <c r="E25" s="39">
        <v>2.1884325706977407E-2</v>
      </c>
      <c r="F25" s="38">
        <v>503</v>
      </c>
      <c r="G25" s="39">
        <v>1.6796340201021807E-2</v>
      </c>
      <c r="H25" s="40">
        <v>0.53081510934393639</v>
      </c>
      <c r="I25" s="53">
        <v>1</v>
      </c>
      <c r="J25" s="38">
        <v>633</v>
      </c>
      <c r="K25" s="40">
        <v>0.21642969984202209</v>
      </c>
      <c r="L25" s="53">
        <v>3</v>
      </c>
      <c r="M25" s="47"/>
      <c r="N25" s="47"/>
      <c r="O25" s="36">
        <v>14</v>
      </c>
      <c r="P25" s="37" t="s">
        <v>101</v>
      </c>
      <c r="Q25" s="38">
        <v>5078</v>
      </c>
      <c r="R25" s="39">
        <v>2.2361966162003154E-2</v>
      </c>
      <c r="S25" s="38">
        <v>4414</v>
      </c>
      <c r="T25" s="39">
        <v>2.0021318576644818E-2</v>
      </c>
      <c r="U25" s="40">
        <v>0.15043044857272325</v>
      </c>
      <c r="V25" s="53">
        <v>2</v>
      </c>
    </row>
    <row r="26" spans="2:22" ht="14.4" customHeight="1" thickBot="1" x14ac:dyDescent="0.3">
      <c r="B26" s="31">
        <v>15</v>
      </c>
      <c r="C26" s="32" t="s">
        <v>24</v>
      </c>
      <c r="D26" s="33">
        <v>737</v>
      </c>
      <c r="E26" s="34">
        <v>2.0946426033821231E-2</v>
      </c>
      <c r="F26" s="33">
        <v>841</v>
      </c>
      <c r="G26" s="34">
        <v>2.8082946538885364E-2</v>
      </c>
      <c r="H26" s="35">
        <v>-0.12366230677764567</v>
      </c>
      <c r="I26" s="52">
        <v>-4</v>
      </c>
      <c r="J26" s="33">
        <v>1933</v>
      </c>
      <c r="K26" s="35">
        <v>-0.61872736678737716</v>
      </c>
      <c r="L26" s="52">
        <v>-9</v>
      </c>
      <c r="M26" s="47"/>
      <c r="N26" s="47"/>
      <c r="O26" s="31">
        <v>15</v>
      </c>
      <c r="P26" s="32" t="s">
        <v>27</v>
      </c>
      <c r="Q26" s="33">
        <v>4904</v>
      </c>
      <c r="R26" s="34">
        <v>2.159572313085141E-2</v>
      </c>
      <c r="S26" s="33">
        <v>4663</v>
      </c>
      <c r="T26" s="34">
        <v>2.1150749552083098E-2</v>
      </c>
      <c r="U26" s="35">
        <v>5.168346558009862E-2</v>
      </c>
      <c r="V26" s="52">
        <v>0</v>
      </c>
    </row>
    <row r="27" spans="2:22" ht="14.4" customHeight="1" thickBot="1" x14ac:dyDescent="0.3">
      <c r="B27" s="36">
        <v>16</v>
      </c>
      <c r="C27" s="37" t="s">
        <v>64</v>
      </c>
      <c r="D27" s="38">
        <v>700</v>
      </c>
      <c r="E27" s="39">
        <v>1.9894841551797642E-2</v>
      </c>
      <c r="F27" s="38">
        <v>957</v>
      </c>
      <c r="G27" s="39">
        <v>3.1956456406317828E-2</v>
      </c>
      <c r="H27" s="40">
        <v>-0.26854754440961337</v>
      </c>
      <c r="I27" s="53">
        <v>-7</v>
      </c>
      <c r="J27" s="38">
        <v>817</v>
      </c>
      <c r="K27" s="40">
        <v>-0.14320685434516522</v>
      </c>
      <c r="L27" s="53">
        <v>-3</v>
      </c>
      <c r="M27" s="47"/>
      <c r="N27" s="47"/>
      <c r="O27" s="36">
        <v>16</v>
      </c>
      <c r="P27" s="37" t="s">
        <v>25</v>
      </c>
      <c r="Q27" s="38">
        <v>4316</v>
      </c>
      <c r="R27" s="39">
        <v>1.9006350129028279E-2</v>
      </c>
      <c r="S27" s="38">
        <v>4277</v>
      </c>
      <c r="T27" s="39">
        <v>1.9399904746785206E-2</v>
      </c>
      <c r="U27" s="40">
        <v>9.1185410334346795E-3</v>
      </c>
      <c r="V27" s="53">
        <v>1</v>
      </c>
    </row>
    <row r="28" spans="2:22" ht="14.4" customHeight="1" thickBot="1" x14ac:dyDescent="0.3">
      <c r="B28" s="31">
        <v>17</v>
      </c>
      <c r="C28" s="32" t="s">
        <v>27</v>
      </c>
      <c r="D28" s="33">
        <v>689</v>
      </c>
      <c r="E28" s="34">
        <v>1.958220832741225E-2</v>
      </c>
      <c r="F28" s="33">
        <v>715</v>
      </c>
      <c r="G28" s="34">
        <v>2.3875513407019069E-2</v>
      </c>
      <c r="H28" s="35">
        <v>-3.6363636363636376E-2</v>
      </c>
      <c r="I28" s="52">
        <v>-3</v>
      </c>
      <c r="J28" s="33">
        <v>789</v>
      </c>
      <c r="K28" s="35">
        <v>-0.1267427122940431</v>
      </c>
      <c r="L28" s="52">
        <v>-3</v>
      </c>
      <c r="M28" s="47"/>
      <c r="N28" s="47"/>
      <c r="O28" s="31">
        <v>17</v>
      </c>
      <c r="P28" s="32" t="s">
        <v>20</v>
      </c>
      <c r="Q28" s="33">
        <v>3831</v>
      </c>
      <c r="R28" s="34">
        <v>1.687055777208233E-2</v>
      </c>
      <c r="S28" s="33">
        <v>3599</v>
      </c>
      <c r="T28" s="34">
        <v>1.6324586669085796E-2</v>
      </c>
      <c r="U28" s="35">
        <v>6.4462350652959133E-2</v>
      </c>
      <c r="V28" s="52">
        <v>2</v>
      </c>
    </row>
    <row r="29" spans="2:22" ht="14.4" customHeight="1" thickBot="1" x14ac:dyDescent="0.3">
      <c r="B29" s="36">
        <v>18</v>
      </c>
      <c r="C29" s="37" t="s">
        <v>106</v>
      </c>
      <c r="D29" s="38">
        <v>489</v>
      </c>
      <c r="E29" s="39">
        <v>1.3897967884041495E-2</v>
      </c>
      <c r="F29" s="38">
        <v>311</v>
      </c>
      <c r="G29" s="39">
        <v>1.0385013523892209E-2</v>
      </c>
      <c r="H29" s="40">
        <v>0.57234726688102899</v>
      </c>
      <c r="I29" s="53">
        <v>1</v>
      </c>
      <c r="J29" s="38">
        <v>312</v>
      </c>
      <c r="K29" s="40">
        <v>0.56730769230769229</v>
      </c>
      <c r="L29" s="53">
        <v>5</v>
      </c>
      <c r="M29" s="47"/>
      <c r="N29" s="47"/>
      <c r="O29" s="36">
        <v>18</v>
      </c>
      <c r="P29" s="37" t="s">
        <v>28</v>
      </c>
      <c r="Q29" s="38">
        <v>3505</v>
      </c>
      <c r="R29" s="39">
        <v>1.5434953012568147E-2</v>
      </c>
      <c r="S29" s="38">
        <v>3752</v>
      </c>
      <c r="T29" s="39">
        <v>1.7018574376885219E-2</v>
      </c>
      <c r="U29" s="40">
        <v>-6.5831556503198274E-2</v>
      </c>
      <c r="V29" s="53">
        <v>0</v>
      </c>
    </row>
    <row r="30" spans="2:22" ht="14.4" customHeight="1" thickBot="1" x14ac:dyDescent="0.3">
      <c r="B30" s="31">
        <v>19</v>
      </c>
      <c r="C30" s="32" t="s">
        <v>25</v>
      </c>
      <c r="D30" s="33">
        <v>412</v>
      </c>
      <c r="E30" s="34">
        <v>1.1709535313343754E-2</v>
      </c>
      <c r="F30" s="33">
        <v>241</v>
      </c>
      <c r="G30" s="34">
        <v>8.0475506728553779E-3</v>
      </c>
      <c r="H30" s="35">
        <v>0.70954356846473021</v>
      </c>
      <c r="I30" s="52">
        <v>4</v>
      </c>
      <c r="J30" s="33">
        <v>562</v>
      </c>
      <c r="K30" s="35">
        <v>-0.26690391459074736</v>
      </c>
      <c r="L30" s="52">
        <v>0</v>
      </c>
      <c r="O30" s="31">
        <v>19</v>
      </c>
      <c r="P30" s="32" t="s">
        <v>106</v>
      </c>
      <c r="Q30" s="33">
        <v>2797</v>
      </c>
      <c r="R30" s="34">
        <v>1.2317136540985195E-2</v>
      </c>
      <c r="S30" s="33">
        <v>1481</v>
      </c>
      <c r="T30" s="34">
        <v>6.7176195768035738E-3</v>
      </c>
      <c r="U30" s="35">
        <v>0.88858879135719104</v>
      </c>
      <c r="V30" s="52">
        <v>5</v>
      </c>
    </row>
    <row r="31" spans="2:22" ht="14.4" customHeight="1" thickBot="1" x14ac:dyDescent="0.3">
      <c r="B31" s="36">
        <v>20</v>
      </c>
      <c r="C31" s="37" t="s">
        <v>150</v>
      </c>
      <c r="D31" s="38">
        <v>390</v>
      </c>
      <c r="E31" s="39">
        <v>1.1084268864572972E-2</v>
      </c>
      <c r="F31" s="38">
        <v>5</v>
      </c>
      <c r="G31" s="39">
        <v>1.6696163221691654E-4</v>
      </c>
      <c r="H31" s="40">
        <v>77</v>
      </c>
      <c r="I31" s="53">
        <v>19</v>
      </c>
      <c r="J31" s="38">
        <v>314</v>
      </c>
      <c r="K31" s="40">
        <v>0.2420382165605095</v>
      </c>
      <c r="L31" s="53">
        <v>2</v>
      </c>
      <c r="O31" s="36">
        <v>20</v>
      </c>
      <c r="P31" s="37" t="s">
        <v>139</v>
      </c>
      <c r="Q31" s="38">
        <v>2060</v>
      </c>
      <c r="R31" s="39">
        <v>9.071612897543619E-3</v>
      </c>
      <c r="S31" s="38">
        <v>5088</v>
      </c>
      <c r="T31" s="39">
        <v>2.3078493184859276E-2</v>
      </c>
      <c r="U31" s="40">
        <v>-0.59512578616352196</v>
      </c>
      <c r="V31" s="53">
        <v>-7</v>
      </c>
    </row>
    <row r="32" spans="2:22" ht="14.4" customHeight="1" thickBot="1" x14ac:dyDescent="0.3">
      <c r="B32" s="111" t="s">
        <v>41</v>
      </c>
      <c r="C32" s="112"/>
      <c r="D32" s="41">
        <f>SUM(D12:D31)</f>
        <v>31276</v>
      </c>
      <c r="E32" s="42">
        <f>D32/D34</f>
        <v>0.88890152053431859</v>
      </c>
      <c r="F32" s="41">
        <f>SUM(F12:F31)</f>
        <v>27399</v>
      </c>
      <c r="G32" s="42">
        <f>F32/F34</f>
        <v>0.91491635222225931</v>
      </c>
      <c r="H32" s="43">
        <f>D32/F32-1</f>
        <v>0.14150151465381944</v>
      </c>
      <c r="I32" s="54"/>
      <c r="J32" s="41">
        <f>SUM(J12:J31)</f>
        <v>31851</v>
      </c>
      <c r="K32" s="42">
        <f>D32/J32-1</f>
        <v>-1.8052808389061537E-2</v>
      </c>
      <c r="L32" s="41"/>
      <c r="O32" s="111" t="s">
        <v>41</v>
      </c>
      <c r="P32" s="112"/>
      <c r="Q32" s="41">
        <f>SUM(Q12:Q31)</f>
        <v>203934</v>
      </c>
      <c r="R32" s="42">
        <f>Q32/Q34</f>
        <v>0.89806325468333026</v>
      </c>
      <c r="S32" s="41">
        <f>SUM(S12:S31)</f>
        <v>202265</v>
      </c>
      <c r="T32" s="42">
        <f>S32/S34</f>
        <v>0.91744721384346717</v>
      </c>
      <c r="U32" s="43">
        <f>Q32/S32-1</f>
        <v>8.2515511828542554E-3</v>
      </c>
      <c r="V32" s="54"/>
    </row>
    <row r="33" spans="2:22" ht="14.4" customHeight="1" thickBot="1" x14ac:dyDescent="0.3">
      <c r="B33" s="111" t="s">
        <v>12</v>
      </c>
      <c r="C33" s="112"/>
      <c r="D33" s="41">
        <f>D34-SUM(D12:D31)</f>
        <v>3909</v>
      </c>
      <c r="E33" s="42">
        <f>D33/D34</f>
        <v>0.1110984794656814</v>
      </c>
      <c r="F33" s="41">
        <f>F34-SUM(F12:F31)</f>
        <v>2548</v>
      </c>
      <c r="G33" s="42">
        <f>F33/F34</f>
        <v>8.5083647777740676E-2</v>
      </c>
      <c r="H33" s="43">
        <f>D33/F33-1</f>
        <v>0.53414442700156983</v>
      </c>
      <c r="I33" s="54"/>
      <c r="J33" s="41">
        <f>J34-SUM(J12:J31)</f>
        <v>3860</v>
      </c>
      <c r="K33" s="42">
        <f>D33/J33-1</f>
        <v>1.2694300518134805E-2</v>
      </c>
      <c r="L33" s="41"/>
      <c r="O33" s="111" t="s">
        <v>12</v>
      </c>
      <c r="P33" s="112"/>
      <c r="Q33" s="41">
        <f>Q34-SUM(Q12:Q31)</f>
        <v>23148</v>
      </c>
      <c r="R33" s="42">
        <f>Q33/Q34</f>
        <v>0.10193674531666976</v>
      </c>
      <c r="S33" s="41">
        <f>S34-SUM(S12:S31)</f>
        <v>18200</v>
      </c>
      <c r="T33" s="42">
        <f>S33/S34</f>
        <v>8.255278615653279E-2</v>
      </c>
      <c r="U33" s="43">
        <f>Q33/S33-1</f>
        <v>0.27186813186813197</v>
      </c>
      <c r="V33" s="54"/>
    </row>
    <row r="34" spans="2:22" ht="14.4" customHeight="1" thickBot="1" x14ac:dyDescent="0.3">
      <c r="B34" s="113" t="s">
        <v>34</v>
      </c>
      <c r="C34" s="114"/>
      <c r="D34" s="44">
        <v>35185</v>
      </c>
      <c r="E34" s="45">
        <v>1</v>
      </c>
      <c r="F34" s="44">
        <v>29947</v>
      </c>
      <c r="G34" s="45">
        <v>0.99368885030220067</v>
      </c>
      <c r="H34" s="46">
        <v>0.17490900591044167</v>
      </c>
      <c r="I34" s="56"/>
      <c r="J34" s="44">
        <v>35711</v>
      </c>
      <c r="K34" s="46">
        <v>-1.4729355100669306E-2</v>
      </c>
      <c r="L34" s="44"/>
      <c r="M34" s="47"/>
      <c r="N34" s="47"/>
      <c r="O34" s="113" t="s">
        <v>34</v>
      </c>
      <c r="P34" s="114"/>
      <c r="Q34" s="44">
        <v>227082</v>
      </c>
      <c r="R34" s="45">
        <v>1</v>
      </c>
      <c r="S34" s="44">
        <v>220465</v>
      </c>
      <c r="T34" s="45">
        <v>1</v>
      </c>
      <c r="U34" s="46">
        <v>3.0013834395482331E-2</v>
      </c>
      <c r="V34" s="56"/>
    </row>
    <row r="35" spans="2:22" ht="14.4" customHeight="1" x14ac:dyDescent="0.25">
      <c r="B35" s="48" t="s">
        <v>72</v>
      </c>
      <c r="O35" s="48" t="s">
        <v>72</v>
      </c>
    </row>
    <row r="36" spans="2:22" x14ac:dyDescent="0.25">
      <c r="B36" s="49" t="s">
        <v>71</v>
      </c>
      <c r="O36" s="49" t="s">
        <v>71</v>
      </c>
    </row>
    <row r="39" spans="2:22" ht="15" customHeight="1" x14ac:dyDescent="0.25">
      <c r="O39" s="132" t="s">
        <v>125</v>
      </c>
      <c r="P39" s="132"/>
      <c r="Q39" s="132"/>
      <c r="R39" s="132"/>
      <c r="S39" s="132"/>
      <c r="T39" s="132"/>
      <c r="U39" s="132"/>
      <c r="V39" s="132"/>
    </row>
    <row r="40" spans="2:22" ht="15" customHeight="1" x14ac:dyDescent="0.25">
      <c r="B40" s="88" t="s">
        <v>180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47"/>
      <c r="N40" s="50"/>
      <c r="O40" s="132"/>
      <c r="P40" s="132"/>
      <c r="Q40" s="132"/>
      <c r="R40" s="132"/>
      <c r="S40" s="132"/>
      <c r="T40" s="132"/>
      <c r="U40" s="132"/>
      <c r="V40" s="132"/>
    </row>
    <row r="41" spans="2:22" x14ac:dyDescent="0.25">
      <c r="B41" s="119" t="s">
        <v>181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47"/>
      <c r="N41" s="50"/>
      <c r="O41" s="119" t="s">
        <v>135</v>
      </c>
      <c r="P41" s="119"/>
      <c r="Q41" s="119"/>
      <c r="R41" s="119"/>
      <c r="S41" s="119"/>
      <c r="T41" s="119"/>
      <c r="U41" s="119"/>
      <c r="V41" s="119"/>
    </row>
    <row r="42" spans="2:22" ht="15" customHeight="1" thickBot="1" x14ac:dyDescent="0.3">
      <c r="B42" s="51"/>
      <c r="C42" s="51"/>
      <c r="D42" s="51"/>
      <c r="E42" s="51"/>
      <c r="F42" s="51"/>
      <c r="G42" s="51"/>
      <c r="H42" s="51"/>
      <c r="I42" s="51"/>
      <c r="J42" s="51"/>
      <c r="K42" s="47"/>
      <c r="L42" s="24" t="s">
        <v>4</v>
      </c>
      <c r="M42" s="47"/>
      <c r="N42" s="47"/>
      <c r="O42" s="75"/>
      <c r="P42" s="75"/>
      <c r="Q42" s="75"/>
      <c r="R42" s="75"/>
      <c r="S42" s="75"/>
      <c r="T42" s="75"/>
      <c r="U42" s="75"/>
      <c r="V42" s="24" t="s">
        <v>4</v>
      </c>
    </row>
    <row r="43" spans="2:22" ht="15" customHeight="1" x14ac:dyDescent="0.25">
      <c r="B43" s="115" t="s">
        <v>0</v>
      </c>
      <c r="C43" s="92" t="s">
        <v>40</v>
      </c>
      <c r="D43" s="89" t="s">
        <v>157</v>
      </c>
      <c r="E43" s="90"/>
      <c r="F43" s="90"/>
      <c r="G43" s="90"/>
      <c r="H43" s="90"/>
      <c r="I43" s="91"/>
      <c r="J43" s="89" t="s">
        <v>147</v>
      </c>
      <c r="K43" s="90"/>
      <c r="L43" s="91"/>
      <c r="M43" s="47"/>
      <c r="N43" s="47"/>
      <c r="O43" s="115" t="s">
        <v>0</v>
      </c>
      <c r="P43" s="92" t="s">
        <v>40</v>
      </c>
      <c r="Q43" s="89" t="s">
        <v>167</v>
      </c>
      <c r="R43" s="90"/>
      <c r="S43" s="90"/>
      <c r="T43" s="90"/>
      <c r="U43" s="90"/>
      <c r="V43" s="91"/>
    </row>
    <row r="44" spans="2:22" ht="15" customHeight="1" thickBot="1" x14ac:dyDescent="0.3">
      <c r="B44" s="116"/>
      <c r="C44" s="93"/>
      <c r="D44" s="94" t="s">
        <v>158</v>
      </c>
      <c r="E44" s="95"/>
      <c r="F44" s="95"/>
      <c r="G44" s="95"/>
      <c r="H44" s="95"/>
      <c r="I44" s="96"/>
      <c r="J44" s="94" t="s">
        <v>148</v>
      </c>
      <c r="K44" s="95"/>
      <c r="L44" s="96"/>
      <c r="M44" s="47"/>
      <c r="N44" s="47"/>
      <c r="O44" s="116"/>
      <c r="P44" s="93"/>
      <c r="Q44" s="94" t="s">
        <v>166</v>
      </c>
      <c r="R44" s="95"/>
      <c r="S44" s="95"/>
      <c r="T44" s="95"/>
      <c r="U44" s="95"/>
      <c r="V44" s="96"/>
    </row>
    <row r="45" spans="2:22" ht="15" customHeight="1" x14ac:dyDescent="0.25">
      <c r="B45" s="116"/>
      <c r="C45" s="93"/>
      <c r="D45" s="101">
        <v>2025</v>
      </c>
      <c r="E45" s="102"/>
      <c r="F45" s="101">
        <v>2024</v>
      </c>
      <c r="G45" s="102"/>
      <c r="H45" s="97" t="s">
        <v>5</v>
      </c>
      <c r="I45" s="97" t="s">
        <v>43</v>
      </c>
      <c r="J45" s="97">
        <v>2025</v>
      </c>
      <c r="K45" s="97" t="s">
        <v>163</v>
      </c>
      <c r="L45" s="99" t="s">
        <v>164</v>
      </c>
      <c r="M45" s="47"/>
      <c r="N45" s="47"/>
      <c r="O45" s="116"/>
      <c r="P45" s="93"/>
      <c r="Q45" s="101">
        <v>2024</v>
      </c>
      <c r="R45" s="102"/>
      <c r="S45" s="101">
        <v>2023</v>
      </c>
      <c r="T45" s="102"/>
      <c r="U45" s="97" t="s">
        <v>5</v>
      </c>
      <c r="V45" s="99" t="s">
        <v>65</v>
      </c>
    </row>
    <row r="46" spans="2:22" ht="15" customHeight="1" thickBot="1" x14ac:dyDescent="0.3">
      <c r="B46" s="117" t="s">
        <v>6</v>
      </c>
      <c r="C46" s="105" t="s">
        <v>40</v>
      </c>
      <c r="D46" s="103"/>
      <c r="E46" s="104"/>
      <c r="F46" s="103"/>
      <c r="G46" s="104"/>
      <c r="H46" s="98"/>
      <c r="I46" s="98"/>
      <c r="J46" s="98"/>
      <c r="K46" s="98"/>
      <c r="L46" s="100"/>
      <c r="M46" s="47"/>
      <c r="N46" s="47"/>
      <c r="O46" s="117" t="s">
        <v>6</v>
      </c>
      <c r="P46" s="105" t="s">
        <v>40</v>
      </c>
      <c r="Q46" s="103"/>
      <c r="R46" s="104"/>
      <c r="S46" s="103"/>
      <c r="T46" s="104"/>
      <c r="U46" s="98"/>
      <c r="V46" s="100"/>
    </row>
    <row r="47" spans="2:22" ht="15" customHeight="1" x14ac:dyDescent="0.25">
      <c r="B47" s="117"/>
      <c r="C47" s="105"/>
      <c r="D47" s="25" t="s">
        <v>8</v>
      </c>
      <c r="E47" s="26" t="s">
        <v>2</v>
      </c>
      <c r="F47" s="25" t="s">
        <v>8</v>
      </c>
      <c r="G47" s="26" t="s">
        <v>2</v>
      </c>
      <c r="H47" s="109" t="s">
        <v>9</v>
      </c>
      <c r="I47" s="109" t="s">
        <v>44</v>
      </c>
      <c r="J47" s="109" t="s">
        <v>8</v>
      </c>
      <c r="K47" s="109" t="s">
        <v>160</v>
      </c>
      <c r="L47" s="107" t="s">
        <v>165</v>
      </c>
      <c r="M47" s="47"/>
      <c r="N47" s="47"/>
      <c r="O47" s="117"/>
      <c r="P47" s="105"/>
      <c r="Q47" s="25" t="s">
        <v>8</v>
      </c>
      <c r="R47" s="26" t="s">
        <v>2</v>
      </c>
      <c r="S47" s="25" t="s">
        <v>8</v>
      </c>
      <c r="T47" s="26" t="s">
        <v>2</v>
      </c>
      <c r="U47" s="109" t="s">
        <v>9</v>
      </c>
      <c r="V47" s="107" t="s">
        <v>66</v>
      </c>
    </row>
    <row r="48" spans="2:22" ht="15" customHeight="1" thickBot="1" x14ac:dyDescent="0.3">
      <c r="B48" s="118"/>
      <c r="C48" s="106"/>
      <c r="D48" s="28" t="s">
        <v>10</v>
      </c>
      <c r="E48" s="29" t="s">
        <v>11</v>
      </c>
      <c r="F48" s="28" t="s">
        <v>10</v>
      </c>
      <c r="G48" s="29" t="s">
        <v>11</v>
      </c>
      <c r="H48" s="110"/>
      <c r="I48" s="110"/>
      <c r="J48" s="110" t="s">
        <v>10</v>
      </c>
      <c r="K48" s="110"/>
      <c r="L48" s="108"/>
      <c r="M48" s="47"/>
      <c r="N48" s="47"/>
      <c r="O48" s="118"/>
      <c r="P48" s="106"/>
      <c r="Q48" s="28" t="s">
        <v>10</v>
      </c>
      <c r="R48" s="29" t="s">
        <v>11</v>
      </c>
      <c r="S48" s="28" t="s">
        <v>10</v>
      </c>
      <c r="T48" s="29" t="s">
        <v>11</v>
      </c>
      <c r="U48" s="110"/>
      <c r="V48" s="108"/>
    </row>
    <row r="49" spans="2:22" ht="14.4" thickBot="1" x14ac:dyDescent="0.3">
      <c r="B49" s="31">
        <v>1</v>
      </c>
      <c r="C49" s="32" t="s">
        <v>46</v>
      </c>
      <c r="D49" s="33">
        <v>2245</v>
      </c>
      <c r="E49" s="34">
        <v>6.3805598976836714E-2</v>
      </c>
      <c r="F49" s="33">
        <v>1543</v>
      </c>
      <c r="G49" s="34">
        <v>5.1524359702140449E-2</v>
      </c>
      <c r="H49" s="35">
        <v>0.45495787427090084</v>
      </c>
      <c r="I49" s="52">
        <v>0</v>
      </c>
      <c r="J49" s="33">
        <v>1769</v>
      </c>
      <c r="K49" s="35">
        <v>0.26907857546636516</v>
      </c>
      <c r="L49" s="52">
        <v>0</v>
      </c>
      <c r="M49" s="47"/>
      <c r="N49" s="47"/>
      <c r="O49" s="31">
        <v>1</v>
      </c>
      <c r="P49" s="32" t="s">
        <v>46</v>
      </c>
      <c r="Q49" s="33">
        <v>12262</v>
      </c>
      <c r="R49" s="34">
        <v>5.399811521829119E-2</v>
      </c>
      <c r="S49" s="33">
        <v>13217</v>
      </c>
      <c r="T49" s="34">
        <v>5.9950559045653502E-2</v>
      </c>
      <c r="U49" s="35">
        <v>-7.2255428614662942E-2</v>
      </c>
      <c r="V49" s="52">
        <v>0</v>
      </c>
    </row>
    <row r="50" spans="2:22" ht="14.4" thickBot="1" x14ac:dyDescent="0.3">
      <c r="B50" s="36">
        <v>2</v>
      </c>
      <c r="C50" s="37" t="s">
        <v>35</v>
      </c>
      <c r="D50" s="38">
        <v>1820</v>
      </c>
      <c r="E50" s="39">
        <v>5.1726588034673865E-2</v>
      </c>
      <c r="F50" s="38">
        <v>927</v>
      </c>
      <c r="G50" s="39">
        <v>3.0954686613016327E-2</v>
      </c>
      <c r="H50" s="40">
        <v>0.96332254584681776</v>
      </c>
      <c r="I50" s="53">
        <v>0</v>
      </c>
      <c r="J50" s="38">
        <v>1489</v>
      </c>
      <c r="K50" s="40">
        <v>0.22229684351914036</v>
      </c>
      <c r="L50" s="53">
        <v>0</v>
      </c>
      <c r="M50" s="47"/>
      <c r="N50" s="47"/>
      <c r="O50" s="36">
        <v>2</v>
      </c>
      <c r="P50" s="37" t="s">
        <v>35</v>
      </c>
      <c r="Q50" s="38">
        <v>10062</v>
      </c>
      <c r="R50" s="39">
        <v>4.4309984939361113E-2</v>
      </c>
      <c r="S50" s="38">
        <v>10258</v>
      </c>
      <c r="T50" s="39">
        <v>4.6528927494160072E-2</v>
      </c>
      <c r="U50" s="40">
        <v>-1.9107038409046595E-2</v>
      </c>
      <c r="V50" s="53">
        <v>0</v>
      </c>
    </row>
    <row r="51" spans="2:22" ht="14.4" thickBot="1" x14ac:dyDescent="0.3">
      <c r="B51" s="31">
        <v>3</v>
      </c>
      <c r="C51" s="32" t="s">
        <v>94</v>
      </c>
      <c r="D51" s="33">
        <v>668</v>
      </c>
      <c r="E51" s="34">
        <v>1.8985363080858322E-2</v>
      </c>
      <c r="F51" s="33">
        <v>479</v>
      </c>
      <c r="G51" s="34">
        <v>1.5994924366380607E-2</v>
      </c>
      <c r="H51" s="35">
        <v>0.39457202505219202</v>
      </c>
      <c r="I51" s="52">
        <v>8</v>
      </c>
      <c r="J51" s="33">
        <v>449</v>
      </c>
      <c r="K51" s="35">
        <v>0.48775055679287305</v>
      </c>
      <c r="L51" s="52">
        <v>13</v>
      </c>
      <c r="M51" s="47"/>
      <c r="N51" s="47"/>
      <c r="O51" s="31">
        <v>3</v>
      </c>
      <c r="P51" s="32" t="s">
        <v>55</v>
      </c>
      <c r="Q51" s="33">
        <v>4520</v>
      </c>
      <c r="R51" s="34">
        <v>1.9904704027619978E-2</v>
      </c>
      <c r="S51" s="33">
        <v>4202</v>
      </c>
      <c r="T51" s="34">
        <v>1.905971469394235E-2</v>
      </c>
      <c r="U51" s="35">
        <v>7.5678248453117547E-2</v>
      </c>
      <c r="V51" s="52">
        <v>3</v>
      </c>
    </row>
    <row r="52" spans="2:22" ht="14.4" thickBot="1" x14ac:dyDescent="0.3">
      <c r="B52" s="36">
        <v>4</v>
      </c>
      <c r="C52" s="37" t="s">
        <v>55</v>
      </c>
      <c r="D52" s="38">
        <v>666</v>
      </c>
      <c r="E52" s="39">
        <v>1.8928520676424612E-2</v>
      </c>
      <c r="F52" s="38">
        <v>663</v>
      </c>
      <c r="G52" s="39">
        <v>2.2139112431963134E-2</v>
      </c>
      <c r="H52" s="40">
        <v>4.5248868778280382E-3</v>
      </c>
      <c r="I52" s="53">
        <v>1</v>
      </c>
      <c r="J52" s="38">
        <v>516</v>
      </c>
      <c r="K52" s="40">
        <v>0.29069767441860472</v>
      </c>
      <c r="L52" s="53">
        <v>8</v>
      </c>
      <c r="M52" s="47"/>
      <c r="N52" s="47"/>
      <c r="O52" s="36">
        <v>4</v>
      </c>
      <c r="P52" s="37" t="s">
        <v>96</v>
      </c>
      <c r="Q52" s="38">
        <v>4505</v>
      </c>
      <c r="R52" s="39">
        <v>1.9838648593900002E-2</v>
      </c>
      <c r="S52" s="38">
        <v>3270</v>
      </c>
      <c r="T52" s="39">
        <v>1.4832286303948472E-2</v>
      </c>
      <c r="U52" s="40">
        <v>0.37767584097859319</v>
      </c>
      <c r="V52" s="53">
        <v>7</v>
      </c>
    </row>
    <row r="53" spans="2:22" ht="14.4" thickBot="1" x14ac:dyDescent="0.3">
      <c r="B53" s="31">
        <v>5</v>
      </c>
      <c r="C53" s="32" t="s">
        <v>38</v>
      </c>
      <c r="D53" s="33">
        <v>624</v>
      </c>
      <c r="E53" s="34">
        <v>1.7734830183316754E-2</v>
      </c>
      <c r="F53" s="33">
        <v>859</v>
      </c>
      <c r="G53" s="34">
        <v>2.8684008414866263E-2</v>
      </c>
      <c r="H53" s="35">
        <v>-0.27357392316647267</v>
      </c>
      <c r="I53" s="52">
        <v>-2</v>
      </c>
      <c r="J53" s="33">
        <v>637</v>
      </c>
      <c r="K53" s="35">
        <v>-2.0408163265306145E-2</v>
      </c>
      <c r="L53" s="52">
        <v>0</v>
      </c>
      <c r="M53" s="47"/>
      <c r="N53" s="47"/>
      <c r="O53" s="31">
        <v>5</v>
      </c>
      <c r="P53" s="32" t="s">
        <v>38</v>
      </c>
      <c r="Q53" s="33">
        <v>4448</v>
      </c>
      <c r="R53" s="34">
        <v>1.9587637945764087E-2</v>
      </c>
      <c r="S53" s="33">
        <v>5351</v>
      </c>
      <c r="T53" s="34">
        <v>2.4271426303494884E-2</v>
      </c>
      <c r="U53" s="35">
        <v>-0.16875350401794054</v>
      </c>
      <c r="V53" s="52">
        <v>-2</v>
      </c>
    </row>
    <row r="54" spans="2:22" ht="14.4" thickBot="1" x14ac:dyDescent="0.3">
      <c r="B54" s="36">
        <v>6</v>
      </c>
      <c r="C54" s="37" t="s">
        <v>42</v>
      </c>
      <c r="D54" s="38">
        <v>596</v>
      </c>
      <c r="E54" s="39">
        <v>1.6939036521244847E-2</v>
      </c>
      <c r="F54" s="38">
        <v>622</v>
      </c>
      <c r="G54" s="39">
        <v>2.0770027047784419E-2</v>
      </c>
      <c r="H54" s="40">
        <v>-4.1800643086816747E-2</v>
      </c>
      <c r="I54" s="53">
        <v>1</v>
      </c>
      <c r="J54" s="38">
        <v>633</v>
      </c>
      <c r="K54" s="40">
        <v>-5.8451816745655583E-2</v>
      </c>
      <c r="L54" s="53">
        <v>0</v>
      </c>
      <c r="M54" s="47"/>
      <c r="N54" s="47"/>
      <c r="O54" s="36">
        <v>6</v>
      </c>
      <c r="P54" s="37" t="s">
        <v>42</v>
      </c>
      <c r="Q54" s="38">
        <v>4185</v>
      </c>
      <c r="R54" s="39">
        <v>1.8429466007873808E-2</v>
      </c>
      <c r="S54" s="38">
        <v>3800</v>
      </c>
      <c r="T54" s="39">
        <v>1.7236296010704647E-2</v>
      </c>
      <c r="U54" s="40">
        <v>0.10131578947368425</v>
      </c>
      <c r="V54" s="53">
        <v>2</v>
      </c>
    </row>
    <row r="55" spans="2:22" ht="14.4" thickBot="1" x14ac:dyDescent="0.3">
      <c r="B55" s="31">
        <v>7</v>
      </c>
      <c r="C55" s="32" t="s">
        <v>103</v>
      </c>
      <c r="D55" s="33">
        <v>578</v>
      </c>
      <c r="E55" s="34">
        <v>1.642745488134148E-2</v>
      </c>
      <c r="F55" s="33">
        <v>473</v>
      </c>
      <c r="G55" s="34">
        <v>1.5794570407720306E-2</v>
      </c>
      <c r="H55" s="35">
        <v>0.2219873150105709</v>
      </c>
      <c r="I55" s="52">
        <v>5</v>
      </c>
      <c r="J55" s="33">
        <v>539</v>
      </c>
      <c r="K55" s="35">
        <v>7.235621521335811E-2</v>
      </c>
      <c r="L55" s="52">
        <v>3</v>
      </c>
      <c r="M55" s="47"/>
      <c r="N55" s="47"/>
      <c r="O55" s="31">
        <v>7</v>
      </c>
      <c r="P55" s="32" t="s">
        <v>47</v>
      </c>
      <c r="Q55" s="33">
        <v>3884</v>
      </c>
      <c r="R55" s="34">
        <v>1.7103953637892921E-2</v>
      </c>
      <c r="S55" s="33">
        <v>4953</v>
      </c>
      <c r="T55" s="34">
        <v>2.2466151089742138E-2</v>
      </c>
      <c r="U55" s="35">
        <v>-0.21582879063194027</v>
      </c>
      <c r="V55" s="52">
        <v>-2</v>
      </c>
    </row>
    <row r="56" spans="2:22" ht="14.4" thickBot="1" x14ac:dyDescent="0.3">
      <c r="B56" s="36">
        <v>8</v>
      </c>
      <c r="C56" s="37" t="s">
        <v>39</v>
      </c>
      <c r="D56" s="38">
        <v>576</v>
      </c>
      <c r="E56" s="39">
        <v>1.6370612476907773E-2</v>
      </c>
      <c r="F56" s="38">
        <v>654</v>
      </c>
      <c r="G56" s="39">
        <v>2.1838581493972685E-2</v>
      </c>
      <c r="H56" s="40">
        <v>-0.11926605504587151</v>
      </c>
      <c r="I56" s="53">
        <v>-2</v>
      </c>
      <c r="J56" s="38">
        <v>514</v>
      </c>
      <c r="K56" s="40">
        <v>0.12062256809338523</v>
      </c>
      <c r="L56" s="53">
        <v>5</v>
      </c>
      <c r="M56" s="47"/>
      <c r="N56" s="47"/>
      <c r="O56" s="36">
        <v>8</v>
      </c>
      <c r="P56" s="37" t="s">
        <v>94</v>
      </c>
      <c r="Q56" s="38">
        <v>3674</v>
      </c>
      <c r="R56" s="39">
        <v>1.6179177565813229E-2</v>
      </c>
      <c r="S56" s="38">
        <v>3914</v>
      </c>
      <c r="T56" s="39">
        <v>1.7753384891025785E-2</v>
      </c>
      <c r="U56" s="40">
        <v>-6.1318344404701075E-2</v>
      </c>
      <c r="V56" s="53">
        <v>-1</v>
      </c>
    </row>
    <row r="57" spans="2:22" ht="14.4" thickBot="1" x14ac:dyDescent="0.3">
      <c r="B57" s="31">
        <v>9</v>
      </c>
      <c r="C57" s="32" t="s">
        <v>36</v>
      </c>
      <c r="D57" s="33">
        <v>572</v>
      </c>
      <c r="E57" s="34">
        <v>1.6256927668040357E-2</v>
      </c>
      <c r="F57" s="33">
        <v>406</v>
      </c>
      <c r="G57" s="34">
        <v>1.3557284536013623E-2</v>
      </c>
      <c r="H57" s="35">
        <v>0.40886699507389168</v>
      </c>
      <c r="I57" s="52">
        <v>5</v>
      </c>
      <c r="J57" s="33">
        <v>552</v>
      </c>
      <c r="K57" s="35">
        <v>3.6231884057970953E-2</v>
      </c>
      <c r="L57" s="52">
        <v>0</v>
      </c>
      <c r="M57" s="47"/>
      <c r="N57" s="47"/>
      <c r="O57" s="31">
        <v>9</v>
      </c>
      <c r="P57" s="32" t="s">
        <v>39</v>
      </c>
      <c r="Q57" s="33">
        <v>3537</v>
      </c>
      <c r="R57" s="34">
        <v>1.5575871271170766E-2</v>
      </c>
      <c r="S57" s="33">
        <v>3567</v>
      </c>
      <c r="T57" s="34">
        <v>1.6179438913206178E-2</v>
      </c>
      <c r="U57" s="35">
        <v>-8.410428931875491E-3</v>
      </c>
      <c r="V57" s="52">
        <v>0</v>
      </c>
    </row>
    <row r="58" spans="2:22" ht="14.4" thickBot="1" x14ac:dyDescent="0.3">
      <c r="B58" s="36">
        <v>10</v>
      </c>
      <c r="C58" s="37" t="s">
        <v>118</v>
      </c>
      <c r="D58" s="38">
        <v>540</v>
      </c>
      <c r="E58" s="39">
        <v>1.5347449197101038E-2</v>
      </c>
      <c r="F58" s="38">
        <v>307</v>
      </c>
      <c r="G58" s="39">
        <v>1.0251444218118676E-2</v>
      </c>
      <c r="H58" s="40">
        <v>0.75895765472312693</v>
      </c>
      <c r="I58" s="53">
        <v>18</v>
      </c>
      <c r="J58" s="38">
        <v>504</v>
      </c>
      <c r="K58" s="40">
        <v>7.1428571428571397E-2</v>
      </c>
      <c r="L58" s="53">
        <v>5</v>
      </c>
      <c r="M58" s="47"/>
      <c r="N58" s="47"/>
      <c r="O58" s="36">
        <v>10</v>
      </c>
      <c r="P58" s="37" t="s">
        <v>103</v>
      </c>
      <c r="Q58" s="38">
        <v>3373</v>
      </c>
      <c r="R58" s="39">
        <v>1.4853665195832342E-2</v>
      </c>
      <c r="S58" s="38">
        <v>3070</v>
      </c>
      <c r="T58" s="39">
        <v>1.392511282970086E-2</v>
      </c>
      <c r="U58" s="40">
        <v>9.8697068403908794E-2</v>
      </c>
      <c r="V58" s="53">
        <v>2</v>
      </c>
    </row>
    <row r="59" spans="2:22" ht="14.4" thickBot="1" x14ac:dyDescent="0.3">
      <c r="B59" s="31">
        <v>11</v>
      </c>
      <c r="C59" s="32" t="s">
        <v>47</v>
      </c>
      <c r="D59" s="33">
        <v>525</v>
      </c>
      <c r="E59" s="34">
        <v>1.4921131163848231E-2</v>
      </c>
      <c r="F59" s="33">
        <v>847</v>
      </c>
      <c r="G59" s="34">
        <v>2.8283300497545665E-2</v>
      </c>
      <c r="H59" s="35">
        <v>-0.3801652892561983</v>
      </c>
      <c r="I59" s="52">
        <v>-7</v>
      </c>
      <c r="J59" s="33">
        <v>716</v>
      </c>
      <c r="K59" s="35">
        <v>-0.26675977653631289</v>
      </c>
      <c r="L59" s="52">
        <v>-7</v>
      </c>
      <c r="M59" s="47"/>
      <c r="N59" s="47"/>
      <c r="O59" s="31">
        <v>11</v>
      </c>
      <c r="P59" s="32" t="s">
        <v>61</v>
      </c>
      <c r="Q59" s="33">
        <v>3208</v>
      </c>
      <c r="R59" s="34">
        <v>1.4127055424912587E-2</v>
      </c>
      <c r="S59" s="33">
        <v>5084</v>
      </c>
      <c r="T59" s="34">
        <v>2.3060349715374323E-2</v>
      </c>
      <c r="U59" s="35">
        <v>-0.36900078678206139</v>
      </c>
      <c r="V59" s="52">
        <v>-7</v>
      </c>
    </row>
    <row r="60" spans="2:22" ht="14.4" thickBot="1" x14ac:dyDescent="0.3">
      <c r="B60" s="36">
        <v>12</v>
      </c>
      <c r="C60" s="37" t="s">
        <v>63</v>
      </c>
      <c r="D60" s="38">
        <v>506</v>
      </c>
      <c r="E60" s="39">
        <v>1.4381128321728009E-2</v>
      </c>
      <c r="F60" s="38">
        <v>260</v>
      </c>
      <c r="G60" s="39">
        <v>8.6820048752796614E-3</v>
      </c>
      <c r="H60" s="40">
        <v>0.94615384615384612</v>
      </c>
      <c r="I60" s="53">
        <v>23</v>
      </c>
      <c r="J60" s="38">
        <v>447</v>
      </c>
      <c r="K60" s="40">
        <v>0.1319910514541387</v>
      </c>
      <c r="L60" s="53">
        <v>5</v>
      </c>
      <c r="M60" s="47"/>
      <c r="N60" s="47"/>
      <c r="O60" s="36">
        <v>12</v>
      </c>
      <c r="P60" s="37" t="s">
        <v>108</v>
      </c>
      <c r="Q60" s="38">
        <v>3055</v>
      </c>
      <c r="R60" s="39">
        <v>1.3453290000968813E-2</v>
      </c>
      <c r="S60" s="38">
        <v>2561</v>
      </c>
      <c r="T60" s="39">
        <v>1.1616356337740684E-2</v>
      </c>
      <c r="U60" s="40">
        <v>0.19289340101522834</v>
      </c>
      <c r="V60" s="53">
        <v>6</v>
      </c>
    </row>
    <row r="61" spans="2:22" ht="14.4" thickBot="1" x14ac:dyDescent="0.3">
      <c r="B61" s="31">
        <v>13</v>
      </c>
      <c r="C61" s="32" t="s">
        <v>96</v>
      </c>
      <c r="D61" s="33">
        <v>498</v>
      </c>
      <c r="E61" s="34">
        <v>1.4153758703993179E-2</v>
      </c>
      <c r="F61" s="33">
        <v>367</v>
      </c>
      <c r="G61" s="34">
        <v>1.2254983804721675E-2</v>
      </c>
      <c r="H61" s="35">
        <v>0.35694822888283384</v>
      </c>
      <c r="I61" s="52">
        <v>6</v>
      </c>
      <c r="J61" s="33">
        <v>573</v>
      </c>
      <c r="K61" s="35">
        <v>-0.13089005235602091</v>
      </c>
      <c r="L61" s="52">
        <v>-5</v>
      </c>
      <c r="M61" s="47"/>
      <c r="N61" s="47"/>
      <c r="O61" s="31">
        <v>13</v>
      </c>
      <c r="P61" s="32" t="s">
        <v>118</v>
      </c>
      <c r="Q61" s="33">
        <v>3007</v>
      </c>
      <c r="R61" s="34">
        <v>1.3241912613064883E-2</v>
      </c>
      <c r="S61" s="33">
        <v>2067</v>
      </c>
      <c r="T61" s="34">
        <v>9.3756378563490811E-3</v>
      </c>
      <c r="U61" s="35">
        <v>0.45476536042573779</v>
      </c>
      <c r="V61" s="52">
        <v>15</v>
      </c>
    </row>
    <row r="62" spans="2:22" ht="14.4" thickBot="1" x14ac:dyDescent="0.3">
      <c r="B62" s="36">
        <v>14</v>
      </c>
      <c r="C62" s="37" t="s">
        <v>61</v>
      </c>
      <c r="D62" s="38">
        <v>455</v>
      </c>
      <c r="E62" s="39">
        <v>1.2931647008668466E-2</v>
      </c>
      <c r="F62" s="38">
        <v>363</v>
      </c>
      <c r="G62" s="39">
        <v>1.2121414498948142E-2</v>
      </c>
      <c r="H62" s="40">
        <v>0.25344352617079879</v>
      </c>
      <c r="I62" s="53">
        <v>6</v>
      </c>
      <c r="J62" s="38">
        <v>311</v>
      </c>
      <c r="K62" s="40">
        <v>0.46302250803858525</v>
      </c>
      <c r="L62" s="53">
        <v>18</v>
      </c>
      <c r="M62" s="47"/>
      <c r="N62" s="47"/>
      <c r="O62" s="36">
        <v>14</v>
      </c>
      <c r="P62" s="37" t="s">
        <v>36</v>
      </c>
      <c r="Q62" s="38">
        <v>2928</v>
      </c>
      <c r="R62" s="39">
        <v>1.2894020662139667E-2</v>
      </c>
      <c r="S62" s="38">
        <v>2441</v>
      </c>
      <c r="T62" s="39">
        <v>1.1072052253192117E-2</v>
      </c>
      <c r="U62" s="40">
        <v>0.19950839819746014</v>
      </c>
      <c r="V62" s="53">
        <v>6</v>
      </c>
    </row>
    <row r="63" spans="2:22" ht="14.4" thickBot="1" x14ac:dyDescent="0.3">
      <c r="B63" s="31">
        <v>15</v>
      </c>
      <c r="C63" s="32" t="s">
        <v>182</v>
      </c>
      <c r="D63" s="33">
        <v>425</v>
      </c>
      <c r="E63" s="34">
        <v>1.2079010942162854E-2</v>
      </c>
      <c r="F63" s="33">
        <v>158</v>
      </c>
      <c r="G63" s="34">
        <v>5.2759875780545628E-3</v>
      </c>
      <c r="H63" s="35">
        <v>1.6898734177215191</v>
      </c>
      <c r="I63" s="52">
        <v>38</v>
      </c>
      <c r="J63" s="33">
        <v>375</v>
      </c>
      <c r="K63" s="35">
        <v>0.1333333333333333</v>
      </c>
      <c r="L63" s="52">
        <v>6</v>
      </c>
      <c r="M63" s="47"/>
      <c r="N63" s="47"/>
      <c r="O63" s="31">
        <v>15</v>
      </c>
      <c r="P63" s="32" t="s">
        <v>111</v>
      </c>
      <c r="Q63" s="33">
        <v>2751</v>
      </c>
      <c r="R63" s="34">
        <v>1.211456654424393E-2</v>
      </c>
      <c r="S63" s="33">
        <v>2281</v>
      </c>
      <c r="T63" s="34">
        <v>1.0346313473794026E-2</v>
      </c>
      <c r="U63" s="35">
        <v>0.20604997807978953</v>
      </c>
      <c r="V63" s="52">
        <v>9</v>
      </c>
    </row>
    <row r="64" spans="2:22" ht="14.4" thickBot="1" x14ac:dyDescent="0.3">
      <c r="B64" s="36">
        <v>16</v>
      </c>
      <c r="C64" s="37" t="s">
        <v>37</v>
      </c>
      <c r="D64" s="38">
        <v>414</v>
      </c>
      <c r="E64" s="39">
        <v>1.1766377717777462E-2</v>
      </c>
      <c r="F64" s="38">
        <v>278</v>
      </c>
      <c r="G64" s="39">
        <v>9.2830667512605602E-3</v>
      </c>
      <c r="H64" s="40">
        <v>0.48920863309352525</v>
      </c>
      <c r="I64" s="53">
        <v>15</v>
      </c>
      <c r="J64" s="38">
        <v>349</v>
      </c>
      <c r="K64" s="40">
        <v>0.18624641833810895</v>
      </c>
      <c r="L64" s="53">
        <v>8</v>
      </c>
      <c r="M64" s="47"/>
      <c r="N64" s="47"/>
      <c r="O64" s="36">
        <v>16</v>
      </c>
      <c r="P64" s="37" t="s">
        <v>102</v>
      </c>
      <c r="Q64" s="38">
        <v>2748</v>
      </c>
      <c r="R64" s="39">
        <v>1.2101355457499933E-2</v>
      </c>
      <c r="S64" s="38">
        <v>2837</v>
      </c>
      <c r="T64" s="39">
        <v>1.2868255732202391E-2</v>
      </c>
      <c r="U64" s="40">
        <v>-3.1371166725414179E-2</v>
      </c>
      <c r="V64" s="53">
        <v>-1</v>
      </c>
    </row>
    <row r="65" spans="2:22" ht="14.4" thickBot="1" x14ac:dyDescent="0.3">
      <c r="B65" s="31">
        <v>17</v>
      </c>
      <c r="C65" s="32" t="s">
        <v>183</v>
      </c>
      <c r="D65" s="33">
        <v>409</v>
      </c>
      <c r="E65" s="34">
        <v>1.1624271706693194E-2</v>
      </c>
      <c r="F65" s="33">
        <v>81</v>
      </c>
      <c r="G65" s="34">
        <v>2.704778441914048E-3</v>
      </c>
      <c r="H65" s="35">
        <v>4.0493827160493829</v>
      </c>
      <c r="I65" s="52">
        <v>83</v>
      </c>
      <c r="J65" s="33">
        <v>252</v>
      </c>
      <c r="K65" s="35">
        <v>0.62301587301587302</v>
      </c>
      <c r="L65" s="52">
        <v>27</v>
      </c>
      <c r="M65" s="47"/>
      <c r="N65" s="47"/>
      <c r="O65" s="31">
        <v>17</v>
      </c>
      <c r="P65" s="32" t="s">
        <v>112</v>
      </c>
      <c r="Q65" s="33">
        <v>2649</v>
      </c>
      <c r="R65" s="34">
        <v>1.166538959494808E-2</v>
      </c>
      <c r="S65" s="33">
        <v>2223</v>
      </c>
      <c r="T65" s="34">
        <v>1.0083233166262218E-2</v>
      </c>
      <c r="U65" s="35">
        <v>0.19163292847503377</v>
      </c>
      <c r="V65" s="52">
        <v>9</v>
      </c>
    </row>
    <row r="66" spans="2:22" ht="14.4" thickBot="1" x14ac:dyDescent="0.3">
      <c r="B66" s="36">
        <v>18</v>
      </c>
      <c r="C66" s="37" t="s">
        <v>184</v>
      </c>
      <c r="D66" s="38">
        <v>407</v>
      </c>
      <c r="E66" s="39">
        <v>1.1567429302259485E-2</v>
      </c>
      <c r="F66" s="38">
        <v>403</v>
      </c>
      <c r="G66" s="39">
        <v>1.3457107556683475E-2</v>
      </c>
      <c r="H66" s="40">
        <v>9.9255583126551805E-3</v>
      </c>
      <c r="I66" s="53">
        <v>-3</v>
      </c>
      <c r="J66" s="38">
        <v>332</v>
      </c>
      <c r="K66" s="40">
        <v>0.22590361445783125</v>
      </c>
      <c r="L66" s="53">
        <v>8</v>
      </c>
      <c r="M66" s="47"/>
      <c r="N66" s="47"/>
      <c r="O66" s="36">
        <v>18</v>
      </c>
      <c r="P66" s="37" t="s">
        <v>140</v>
      </c>
      <c r="Q66" s="38">
        <v>2645</v>
      </c>
      <c r="R66" s="39">
        <v>1.1647774812622753E-2</v>
      </c>
      <c r="S66" s="38">
        <v>2414</v>
      </c>
      <c r="T66" s="39">
        <v>1.094958383416869E-2</v>
      </c>
      <c r="U66" s="40">
        <v>9.5691797845898874E-2</v>
      </c>
      <c r="V66" s="53">
        <v>3</v>
      </c>
    </row>
    <row r="67" spans="2:22" ht="14.4" thickBot="1" x14ac:dyDescent="0.3">
      <c r="B67" s="31">
        <v>19</v>
      </c>
      <c r="C67" s="32" t="s">
        <v>185</v>
      </c>
      <c r="D67" s="33">
        <v>392</v>
      </c>
      <c r="E67" s="34">
        <v>1.1141111269006678E-2</v>
      </c>
      <c r="F67" s="33">
        <v>0</v>
      </c>
      <c r="G67" s="34">
        <v>0</v>
      </c>
      <c r="H67" s="35" t="s">
        <v>114</v>
      </c>
      <c r="I67" s="52" t="s">
        <v>114</v>
      </c>
      <c r="J67" s="33">
        <v>138</v>
      </c>
      <c r="K67" s="35">
        <v>1.8405797101449277</v>
      </c>
      <c r="L67" s="52">
        <v>62</v>
      </c>
      <c r="O67" s="31">
        <v>19</v>
      </c>
      <c r="P67" s="32" t="s">
        <v>105</v>
      </c>
      <c r="Q67" s="33">
        <v>2485</v>
      </c>
      <c r="R67" s="34">
        <v>1.0943183519609656E-2</v>
      </c>
      <c r="S67" s="33">
        <v>2297</v>
      </c>
      <c r="T67" s="34">
        <v>1.0418887351733835E-2</v>
      </c>
      <c r="U67" s="35">
        <v>8.1845885938180318E-2</v>
      </c>
      <c r="V67" s="52">
        <v>4</v>
      </c>
    </row>
    <row r="68" spans="2:22" ht="14.4" thickBot="1" x14ac:dyDescent="0.3">
      <c r="B68" s="36">
        <v>20</v>
      </c>
      <c r="C68" s="37" t="s">
        <v>176</v>
      </c>
      <c r="D68" s="38">
        <v>387</v>
      </c>
      <c r="E68" s="39">
        <v>1.099900525792241E-2</v>
      </c>
      <c r="F68" s="38">
        <v>592</v>
      </c>
      <c r="G68" s="39">
        <v>1.9768257254482918E-2</v>
      </c>
      <c r="H68" s="40">
        <v>-0.34628378378378377</v>
      </c>
      <c r="I68" s="53">
        <v>-12</v>
      </c>
      <c r="J68" s="38">
        <v>329</v>
      </c>
      <c r="K68" s="40">
        <v>0.17629179331306988</v>
      </c>
      <c r="L68" s="53">
        <v>8</v>
      </c>
      <c r="O68" s="36">
        <v>20</v>
      </c>
      <c r="P68" s="37" t="s">
        <v>124</v>
      </c>
      <c r="Q68" s="38">
        <v>2481</v>
      </c>
      <c r="R68" s="39">
        <v>1.0925568737284329E-2</v>
      </c>
      <c r="S68" s="38">
        <v>1885</v>
      </c>
      <c r="T68" s="39">
        <v>8.5501099947837521E-3</v>
      </c>
      <c r="U68" s="40">
        <v>0.31618037135278509</v>
      </c>
      <c r="V68" s="53">
        <v>13</v>
      </c>
    </row>
    <row r="69" spans="2:22" ht="14.4" thickBot="1" x14ac:dyDescent="0.3">
      <c r="B69" s="111" t="s">
        <v>41</v>
      </c>
      <c r="C69" s="112"/>
      <c r="D69" s="41">
        <f>SUM(D49:D68)</f>
        <v>13303</v>
      </c>
      <c r="E69" s="42">
        <f>D69/D71</f>
        <v>0.37808725309080576</v>
      </c>
      <c r="F69" s="41">
        <f>SUM(F49:F68)</f>
        <v>10282</v>
      </c>
      <c r="G69" s="42">
        <f>F69/F71</f>
        <v>0.34333990049086721</v>
      </c>
      <c r="H69" s="43">
        <f>D69/F69-1</f>
        <v>0.29381443298969079</v>
      </c>
      <c r="I69" s="54"/>
      <c r="J69" s="41">
        <f>SUM(J49:J68)</f>
        <v>11424</v>
      </c>
      <c r="K69" s="42">
        <f>D69/J69-1</f>
        <v>0.16447829131652658</v>
      </c>
      <c r="L69" s="41"/>
      <c r="O69" s="111" t="s">
        <v>41</v>
      </c>
      <c r="P69" s="112"/>
      <c r="Q69" s="41">
        <f>SUM(Q49:Q68)</f>
        <v>82407</v>
      </c>
      <c r="R69" s="42">
        <f>Q69/Q71</f>
        <v>0.36289534177081406</v>
      </c>
      <c r="S69" s="41">
        <f>SUM(S49:S68)</f>
        <v>81692</v>
      </c>
      <c r="T69" s="42">
        <f>S69/S71</f>
        <v>0.37054407729118</v>
      </c>
      <c r="U69" s="43">
        <f>Q69/S69-1</f>
        <v>8.7523870146404281E-3</v>
      </c>
      <c r="V69" s="54"/>
    </row>
    <row r="70" spans="2:22" ht="14.4" thickBot="1" x14ac:dyDescent="0.3">
      <c r="B70" s="111" t="s">
        <v>12</v>
      </c>
      <c r="C70" s="112"/>
      <c r="D70" s="41">
        <f>D71-SUM(D49:D68)</f>
        <v>21882</v>
      </c>
      <c r="E70" s="42">
        <f>D70/D71</f>
        <v>0.62191274690919429</v>
      </c>
      <c r="F70" s="41">
        <f>F71-SUM(F49:F68)</f>
        <v>19665</v>
      </c>
      <c r="G70" s="42">
        <f>F70/F71</f>
        <v>0.65666009950913284</v>
      </c>
      <c r="H70" s="43">
        <f>D70/F70-1</f>
        <v>0.11273836765827605</v>
      </c>
      <c r="I70" s="54"/>
      <c r="J70" s="41">
        <f>J71-SUM(J49:J68)</f>
        <v>24287</v>
      </c>
      <c r="K70" s="42">
        <f>D70/J70-1</f>
        <v>-9.9024169308683629E-2</v>
      </c>
      <c r="L70" s="76"/>
      <c r="O70" s="111" t="s">
        <v>12</v>
      </c>
      <c r="P70" s="112"/>
      <c r="Q70" s="41">
        <f>Q71-SUM(Q49:Q68)</f>
        <v>144675</v>
      </c>
      <c r="R70" s="42">
        <f>Q70/Q71</f>
        <v>0.63710465822918594</v>
      </c>
      <c r="S70" s="41">
        <f>S71-SUM(S49:S68)</f>
        <v>138773</v>
      </c>
      <c r="T70" s="42">
        <f>S70/S71</f>
        <v>0.62945592270882</v>
      </c>
      <c r="U70" s="43">
        <f>Q70/S70-1</f>
        <v>4.2529886937660688E-2</v>
      </c>
      <c r="V70" s="54"/>
    </row>
    <row r="71" spans="2:22" ht="14.4" thickBot="1" x14ac:dyDescent="0.3">
      <c r="B71" s="113" t="s">
        <v>34</v>
      </c>
      <c r="C71" s="114"/>
      <c r="D71" s="44">
        <v>35185</v>
      </c>
      <c r="E71" s="45">
        <v>1</v>
      </c>
      <c r="F71" s="44">
        <v>29947</v>
      </c>
      <c r="G71" s="45">
        <v>1</v>
      </c>
      <c r="H71" s="46">
        <v>0.17490900591044167</v>
      </c>
      <c r="I71" s="56"/>
      <c r="J71" s="44">
        <v>35711</v>
      </c>
      <c r="K71" s="46">
        <v>-1.4729355100669306E-2</v>
      </c>
      <c r="L71" s="44"/>
      <c r="M71" s="47"/>
      <c r="O71" s="113" t="s">
        <v>34</v>
      </c>
      <c r="P71" s="114"/>
      <c r="Q71" s="44">
        <v>227082</v>
      </c>
      <c r="R71" s="45">
        <v>1</v>
      </c>
      <c r="S71" s="44">
        <v>220465</v>
      </c>
      <c r="T71" s="45">
        <v>1</v>
      </c>
      <c r="U71" s="46">
        <v>3.0013834395482331E-2</v>
      </c>
      <c r="V71" s="56"/>
    </row>
    <row r="72" spans="2:22" x14ac:dyDescent="0.25">
      <c r="B72" s="48" t="s">
        <v>72</v>
      </c>
      <c r="O72" s="48" t="s">
        <v>72</v>
      </c>
    </row>
    <row r="73" spans="2:22" x14ac:dyDescent="0.25">
      <c r="B73" s="49" t="s">
        <v>71</v>
      </c>
      <c r="O73" s="49" t="s">
        <v>71</v>
      </c>
    </row>
  </sheetData>
  <mergeCells count="84">
    <mergeCell ref="O70:P70"/>
    <mergeCell ref="O71:P71"/>
    <mergeCell ref="V45:V46"/>
    <mergeCell ref="O46:O48"/>
    <mergeCell ref="P46:P48"/>
    <mergeCell ref="U47:U48"/>
    <mergeCell ref="V47:V48"/>
    <mergeCell ref="O69:P69"/>
    <mergeCell ref="O43:O45"/>
    <mergeCell ref="P43:P45"/>
    <mergeCell ref="Q43:V43"/>
    <mergeCell ref="Q44:V44"/>
    <mergeCell ref="Q45:R46"/>
    <mergeCell ref="S45:T46"/>
    <mergeCell ref="U45:U46"/>
    <mergeCell ref="O32:P32"/>
    <mergeCell ref="O33:P33"/>
    <mergeCell ref="O34:P34"/>
    <mergeCell ref="O39:V40"/>
    <mergeCell ref="O41:V41"/>
    <mergeCell ref="D43:I43"/>
    <mergeCell ref="D44:I44"/>
    <mergeCell ref="O2:V3"/>
    <mergeCell ref="O4:V4"/>
    <mergeCell ref="O6:O8"/>
    <mergeCell ref="P6:P8"/>
    <mergeCell ref="Q6:V6"/>
    <mergeCell ref="Q7:V7"/>
    <mergeCell ref="Q8:R9"/>
    <mergeCell ref="S8:T9"/>
    <mergeCell ref="U8:U9"/>
    <mergeCell ref="V8:V9"/>
    <mergeCell ref="O9:O11"/>
    <mergeCell ref="P9:P11"/>
    <mergeCell ref="U10:U11"/>
    <mergeCell ref="V10:V11"/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49" priority="37" operator="equal">
      <formula>0</formula>
    </cfRule>
  </conditionalFormatting>
  <conditionalFormatting sqref="D49:H68">
    <cfRule type="cellIs" dxfId="48" priority="23" operator="equal">
      <formula>0</formula>
    </cfRule>
  </conditionalFormatting>
  <conditionalFormatting sqref="H12:H33">
    <cfRule type="cellIs" dxfId="47" priority="39" operator="lessThan">
      <formula>0</formula>
    </cfRule>
  </conditionalFormatting>
  <conditionalFormatting sqref="H49:H70">
    <cfRule type="cellIs" dxfId="46" priority="25" operator="lessThan">
      <formula>0</formula>
    </cfRule>
  </conditionalFormatting>
  <conditionalFormatting sqref="I12:I31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9:I68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2:K31">
    <cfRule type="cellIs" dxfId="39" priority="34" operator="equal">
      <formula>0</formula>
    </cfRule>
  </conditionalFormatting>
  <conditionalFormatting sqref="J49:K68">
    <cfRule type="cellIs" dxfId="38" priority="20" operator="equal">
      <formula>0</formula>
    </cfRule>
  </conditionalFormatting>
  <conditionalFormatting sqref="K12:L31">
    <cfRule type="cellIs" dxfId="37" priority="31" operator="lessThan">
      <formula>0</formula>
    </cfRule>
  </conditionalFormatting>
  <conditionalFormatting sqref="K49:L68">
    <cfRule type="cellIs" dxfId="36" priority="17" operator="lessThan">
      <formula>0</formula>
    </cfRule>
  </conditionalFormatting>
  <conditionalFormatting sqref="L12:L31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9:L68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2:U31">
    <cfRule type="cellIs" dxfId="31" priority="9" operator="equal">
      <formula>0</formula>
    </cfRule>
  </conditionalFormatting>
  <conditionalFormatting sqref="Q49:U68">
    <cfRule type="cellIs" dxfId="30" priority="1" operator="equal">
      <formula>0</formula>
    </cfRule>
  </conditionalFormatting>
  <conditionalFormatting sqref="U12:U33">
    <cfRule type="cellIs" dxfId="29" priority="11" operator="lessThan">
      <formula>0</formula>
    </cfRule>
  </conditionalFormatting>
  <conditionalFormatting sqref="U49:U70">
    <cfRule type="cellIs" dxfId="28" priority="3" operator="lessThan">
      <formula>0</formula>
    </cfRule>
  </conditionalFormatting>
  <conditionalFormatting sqref="V12:V31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9:V68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5"/>
  <sheetViews>
    <sheetView showGridLines="0" zoomScale="98" zoomScaleNormal="98" workbookViewId="0"/>
  </sheetViews>
  <sheetFormatPr defaultColWidth="9.109375" defaultRowHeight="13.8" x14ac:dyDescent="0.25"/>
  <cols>
    <col min="1" max="1" width="2" style="5" customWidth="1"/>
    <col min="2" max="2" width="8.109375" style="5" customWidth="1"/>
    <col min="3" max="3" width="19.109375" style="5" customWidth="1"/>
    <col min="4" max="12" width="10.109375" style="5" customWidth="1"/>
    <col min="13" max="14" width="4.44140625" style="5" customWidth="1"/>
    <col min="15" max="15" width="11.5546875" style="5" customWidth="1"/>
    <col min="16" max="16" width="19.109375" style="5" customWidth="1"/>
    <col min="17" max="17" width="10.44140625" style="5" customWidth="1"/>
    <col min="18" max="22" width="10.5546875" style="5" customWidth="1"/>
    <col min="23" max="23" width="11.6640625" style="5" customWidth="1"/>
    <col min="24" max="16384" width="9.109375" style="5"/>
  </cols>
  <sheetData>
    <row r="1" spans="2:22" x14ac:dyDescent="0.25">
      <c r="B1" s="5" t="s">
        <v>3</v>
      </c>
      <c r="D1" s="3"/>
      <c r="O1" s="57"/>
      <c r="V1" s="57">
        <v>45873</v>
      </c>
    </row>
    <row r="2" spans="2:22" ht="14.4" customHeight="1" x14ac:dyDescent="0.3">
      <c r="B2" s="88" t="s">
        <v>186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/>
      <c r="N2" s="50"/>
      <c r="O2" s="88" t="s">
        <v>130</v>
      </c>
      <c r="P2" s="88"/>
      <c r="Q2" s="88"/>
      <c r="R2" s="88"/>
      <c r="S2" s="88"/>
      <c r="T2" s="88"/>
      <c r="U2" s="88"/>
      <c r="V2" s="88"/>
    </row>
    <row r="3" spans="2:22" ht="14.4" customHeight="1" thickBot="1" x14ac:dyDescent="0.35">
      <c r="B3" s="119" t="s">
        <v>187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/>
      <c r="N3" s="50"/>
      <c r="O3" s="119" t="s">
        <v>137</v>
      </c>
      <c r="P3" s="119"/>
      <c r="Q3" s="119"/>
      <c r="R3" s="119"/>
      <c r="S3" s="119"/>
      <c r="T3" s="119"/>
      <c r="U3" s="119"/>
      <c r="V3" s="119"/>
    </row>
    <row r="4" spans="2:22" ht="14.4" customHeight="1" x14ac:dyDescent="0.3">
      <c r="B4" s="81" t="s">
        <v>0</v>
      </c>
      <c r="C4" s="81" t="s">
        <v>1</v>
      </c>
      <c r="D4" s="89" t="s">
        <v>157</v>
      </c>
      <c r="E4" s="90"/>
      <c r="F4" s="90"/>
      <c r="G4" s="90"/>
      <c r="H4" s="90"/>
      <c r="I4" s="91"/>
      <c r="J4" s="89" t="s">
        <v>147</v>
      </c>
      <c r="K4" s="90"/>
      <c r="L4" s="91"/>
      <c r="M4"/>
      <c r="O4" s="115" t="s">
        <v>0</v>
      </c>
      <c r="P4" s="92" t="s">
        <v>40</v>
      </c>
      <c r="Q4" s="89" t="s">
        <v>167</v>
      </c>
      <c r="R4" s="90"/>
      <c r="S4" s="90"/>
      <c r="T4" s="90"/>
      <c r="U4" s="90"/>
      <c r="V4" s="91"/>
    </row>
    <row r="5" spans="2:22" ht="14.4" customHeight="1" thickBot="1" x14ac:dyDescent="0.35">
      <c r="B5" s="82"/>
      <c r="C5" s="82"/>
      <c r="D5" s="94" t="s">
        <v>158</v>
      </c>
      <c r="E5" s="95"/>
      <c r="F5" s="95"/>
      <c r="G5" s="95"/>
      <c r="H5" s="95"/>
      <c r="I5" s="96"/>
      <c r="J5" s="94" t="s">
        <v>148</v>
      </c>
      <c r="K5" s="95"/>
      <c r="L5" s="96"/>
      <c r="M5"/>
      <c r="O5" s="116"/>
      <c r="P5" s="93"/>
      <c r="Q5" s="94" t="s">
        <v>166</v>
      </c>
      <c r="R5" s="95"/>
      <c r="S5" s="95"/>
      <c r="T5" s="95"/>
      <c r="U5" s="95"/>
      <c r="V5" s="96"/>
    </row>
    <row r="6" spans="2:22" ht="14.4" customHeight="1" x14ac:dyDescent="0.3">
      <c r="B6" s="82"/>
      <c r="C6" s="82"/>
      <c r="D6" s="101">
        <v>2025</v>
      </c>
      <c r="E6" s="102"/>
      <c r="F6" s="101">
        <v>2024</v>
      </c>
      <c r="G6" s="102"/>
      <c r="H6" s="97" t="s">
        <v>5</v>
      </c>
      <c r="I6" s="97" t="s">
        <v>43</v>
      </c>
      <c r="J6" s="97">
        <v>2025</v>
      </c>
      <c r="K6" s="97" t="s">
        <v>163</v>
      </c>
      <c r="L6" s="99" t="s">
        <v>164</v>
      </c>
      <c r="M6"/>
      <c r="O6" s="116"/>
      <c r="P6" s="93"/>
      <c r="Q6" s="101">
        <v>2024</v>
      </c>
      <c r="R6" s="102"/>
      <c r="S6" s="101">
        <v>2023</v>
      </c>
      <c r="T6" s="102"/>
      <c r="U6" s="97" t="s">
        <v>5</v>
      </c>
      <c r="V6" s="99" t="s">
        <v>65</v>
      </c>
    </row>
    <row r="7" spans="2:22" ht="14.4" customHeight="1" thickBot="1" x14ac:dyDescent="0.35">
      <c r="B7" s="83" t="s">
        <v>6</v>
      </c>
      <c r="C7" s="83" t="s">
        <v>7</v>
      </c>
      <c r="D7" s="103"/>
      <c r="E7" s="104"/>
      <c r="F7" s="103"/>
      <c r="G7" s="104"/>
      <c r="H7" s="98"/>
      <c r="I7" s="98"/>
      <c r="J7" s="98"/>
      <c r="K7" s="98"/>
      <c r="L7" s="100"/>
      <c r="M7"/>
      <c r="O7" s="117" t="s">
        <v>6</v>
      </c>
      <c r="P7" s="105" t="s">
        <v>40</v>
      </c>
      <c r="Q7" s="103"/>
      <c r="R7" s="104"/>
      <c r="S7" s="103"/>
      <c r="T7" s="104"/>
      <c r="U7" s="98"/>
      <c r="V7" s="100"/>
    </row>
    <row r="8" spans="2:22" ht="14.4" customHeight="1" x14ac:dyDescent="0.3">
      <c r="B8" s="83"/>
      <c r="C8" s="83"/>
      <c r="D8" s="25" t="s">
        <v>8</v>
      </c>
      <c r="E8" s="26" t="s">
        <v>2</v>
      </c>
      <c r="F8" s="25" t="s">
        <v>8</v>
      </c>
      <c r="G8" s="26" t="s">
        <v>2</v>
      </c>
      <c r="H8" s="109" t="s">
        <v>9</v>
      </c>
      <c r="I8" s="109" t="s">
        <v>44</v>
      </c>
      <c r="J8" s="109" t="s">
        <v>8</v>
      </c>
      <c r="K8" s="109" t="s">
        <v>160</v>
      </c>
      <c r="L8" s="107" t="s">
        <v>165</v>
      </c>
      <c r="M8"/>
      <c r="O8" s="117"/>
      <c r="P8" s="105"/>
      <c r="Q8" s="25" t="s">
        <v>8</v>
      </c>
      <c r="R8" s="26" t="s">
        <v>2</v>
      </c>
      <c r="S8" s="25" t="s">
        <v>8</v>
      </c>
      <c r="T8" s="26" t="s">
        <v>2</v>
      </c>
      <c r="U8" s="109" t="s">
        <v>9</v>
      </c>
      <c r="V8" s="107" t="s">
        <v>66</v>
      </c>
    </row>
    <row r="9" spans="2:22" ht="14.4" customHeight="1" thickBot="1" x14ac:dyDescent="0.35">
      <c r="B9" s="83"/>
      <c r="C9" s="84"/>
      <c r="D9" s="28" t="s">
        <v>10</v>
      </c>
      <c r="E9" s="29" t="s">
        <v>11</v>
      </c>
      <c r="F9" s="28" t="s">
        <v>10</v>
      </c>
      <c r="G9" s="29" t="s">
        <v>11</v>
      </c>
      <c r="H9" s="110"/>
      <c r="I9" s="110"/>
      <c r="J9" s="110" t="s">
        <v>10</v>
      </c>
      <c r="K9" s="110"/>
      <c r="L9" s="108"/>
      <c r="M9"/>
      <c r="O9" s="118"/>
      <c r="P9" s="106"/>
      <c r="Q9" s="28" t="s">
        <v>10</v>
      </c>
      <c r="R9" s="29" t="s">
        <v>11</v>
      </c>
      <c r="S9" s="28" t="s">
        <v>10</v>
      </c>
      <c r="T9" s="29" t="s">
        <v>11</v>
      </c>
      <c r="U9" s="110"/>
      <c r="V9" s="108"/>
    </row>
    <row r="10" spans="2:22" ht="14.4" customHeight="1" thickBot="1" x14ac:dyDescent="0.35">
      <c r="B10" s="36">
        <v>1</v>
      </c>
      <c r="C10" s="37" t="s">
        <v>19</v>
      </c>
      <c r="D10" s="38">
        <v>1037</v>
      </c>
      <c r="E10" s="39">
        <v>0.18607572223219093</v>
      </c>
      <c r="F10" s="38">
        <v>509</v>
      </c>
      <c r="G10" s="39">
        <v>0.1059533721898418</v>
      </c>
      <c r="H10" s="40">
        <v>1.0373280943025542</v>
      </c>
      <c r="I10" s="53">
        <v>2</v>
      </c>
      <c r="J10" s="38">
        <v>854</v>
      </c>
      <c r="K10" s="40">
        <v>0.21428571428571419</v>
      </c>
      <c r="L10" s="53">
        <v>2</v>
      </c>
      <c r="M10"/>
      <c r="O10" s="36">
        <v>1</v>
      </c>
      <c r="P10" s="37" t="s">
        <v>19</v>
      </c>
      <c r="Q10" s="38">
        <v>6594</v>
      </c>
      <c r="R10" s="39">
        <v>0.17064334144195434</v>
      </c>
      <c r="S10" s="38">
        <v>4106</v>
      </c>
      <c r="T10" s="39">
        <v>0.10894714497983443</v>
      </c>
      <c r="U10" s="40">
        <v>0.60594252313687291</v>
      </c>
      <c r="V10" s="53">
        <v>2</v>
      </c>
    </row>
    <row r="11" spans="2:22" ht="14.4" customHeight="1" thickBot="1" x14ac:dyDescent="0.35">
      <c r="B11" s="36">
        <v>2</v>
      </c>
      <c r="C11" s="37" t="s">
        <v>24</v>
      </c>
      <c r="D11" s="38">
        <v>890</v>
      </c>
      <c r="E11" s="39">
        <v>0.15969854656378971</v>
      </c>
      <c r="F11" s="38">
        <v>1052</v>
      </c>
      <c r="G11" s="39">
        <v>0.21898417985012489</v>
      </c>
      <c r="H11" s="40">
        <v>-0.1539923954372624</v>
      </c>
      <c r="I11" s="53">
        <v>-1</v>
      </c>
      <c r="J11" s="38">
        <v>879</v>
      </c>
      <c r="K11" s="40">
        <v>1.2514220705347023E-2</v>
      </c>
      <c r="L11" s="53">
        <v>0</v>
      </c>
      <c r="M11"/>
      <c r="O11" s="36">
        <v>2</v>
      </c>
      <c r="P11" s="37" t="s">
        <v>21</v>
      </c>
      <c r="Q11" s="38">
        <v>6306</v>
      </c>
      <c r="R11" s="39">
        <v>0.16319031106050411</v>
      </c>
      <c r="S11" s="38">
        <v>5213</v>
      </c>
      <c r="T11" s="39">
        <v>0.13831988962003822</v>
      </c>
      <c r="U11" s="40">
        <v>0.2096681373489353</v>
      </c>
      <c r="V11" s="53">
        <v>0</v>
      </c>
    </row>
    <row r="12" spans="2:22" ht="14.4" customHeight="1" thickBot="1" x14ac:dyDescent="0.35">
      <c r="B12" s="31">
        <v>3</v>
      </c>
      <c r="C12" s="32" t="s">
        <v>21</v>
      </c>
      <c r="D12" s="33">
        <v>771</v>
      </c>
      <c r="E12" s="34">
        <v>0.1383455948322268</v>
      </c>
      <c r="F12" s="33">
        <v>719</v>
      </c>
      <c r="G12" s="34">
        <v>0.14966694421315571</v>
      </c>
      <c r="H12" s="35">
        <v>7.2322670375521536E-2</v>
      </c>
      <c r="I12" s="52">
        <v>-1</v>
      </c>
      <c r="J12" s="33">
        <v>966</v>
      </c>
      <c r="K12" s="35">
        <v>-0.20186335403726707</v>
      </c>
      <c r="L12" s="52">
        <v>-2</v>
      </c>
      <c r="M12"/>
      <c r="O12" s="31">
        <v>3</v>
      </c>
      <c r="P12" s="32" t="s">
        <v>24</v>
      </c>
      <c r="Q12" s="33">
        <v>5796</v>
      </c>
      <c r="R12" s="34">
        <v>0.14999223642668599</v>
      </c>
      <c r="S12" s="33">
        <v>7948</v>
      </c>
      <c r="T12" s="34">
        <v>0.21088940776905116</v>
      </c>
      <c r="U12" s="35">
        <v>-0.27075993960744837</v>
      </c>
      <c r="V12" s="52">
        <v>-2</v>
      </c>
    </row>
    <row r="13" spans="2:22" ht="14.4" customHeight="1" thickBot="1" x14ac:dyDescent="0.35">
      <c r="B13" s="36">
        <v>4</v>
      </c>
      <c r="C13" s="37" t="s">
        <v>18</v>
      </c>
      <c r="D13" s="38">
        <v>629</v>
      </c>
      <c r="E13" s="39">
        <v>0.11286560200968958</v>
      </c>
      <c r="F13" s="38">
        <v>487</v>
      </c>
      <c r="G13" s="39">
        <v>0.10137385512073273</v>
      </c>
      <c r="H13" s="40">
        <v>0.29158110882956878</v>
      </c>
      <c r="I13" s="53">
        <v>0</v>
      </c>
      <c r="J13" s="38">
        <v>641</v>
      </c>
      <c r="K13" s="40">
        <v>-1.8720748829953227E-2</v>
      </c>
      <c r="L13" s="53">
        <v>1</v>
      </c>
      <c r="M13"/>
      <c r="O13" s="36">
        <v>4</v>
      </c>
      <c r="P13" s="37" t="s">
        <v>18</v>
      </c>
      <c r="Q13" s="38">
        <v>4153</v>
      </c>
      <c r="R13" s="39">
        <v>0.10747373324362093</v>
      </c>
      <c r="S13" s="38">
        <v>3519</v>
      </c>
      <c r="T13" s="39">
        <v>9.3371895563574614E-2</v>
      </c>
      <c r="U13" s="40">
        <v>0.18016481955100883</v>
      </c>
      <c r="V13" s="53">
        <v>1</v>
      </c>
    </row>
    <row r="14" spans="2:22" ht="14.4" customHeight="1" thickBot="1" x14ac:dyDescent="0.35">
      <c r="B14" s="31">
        <v>5</v>
      </c>
      <c r="C14" s="32" t="s">
        <v>26</v>
      </c>
      <c r="D14" s="33">
        <v>580</v>
      </c>
      <c r="E14" s="34">
        <v>0.1040732101202225</v>
      </c>
      <c r="F14" s="33">
        <v>330</v>
      </c>
      <c r="G14" s="34">
        <v>6.8692756036636132E-2</v>
      </c>
      <c r="H14" s="35">
        <v>0.75757575757575757</v>
      </c>
      <c r="I14" s="52">
        <v>2</v>
      </c>
      <c r="J14" s="33">
        <v>663</v>
      </c>
      <c r="K14" s="35">
        <v>-0.12518853695324283</v>
      </c>
      <c r="L14" s="52">
        <v>-1</v>
      </c>
      <c r="M14"/>
      <c r="O14" s="31">
        <v>5</v>
      </c>
      <c r="P14" s="32" t="s">
        <v>26</v>
      </c>
      <c r="Q14" s="33">
        <v>3919</v>
      </c>
      <c r="R14" s="34">
        <v>0.10141814605869262</v>
      </c>
      <c r="S14" s="33">
        <v>4096</v>
      </c>
      <c r="T14" s="34">
        <v>0.10868180853322013</v>
      </c>
      <c r="U14" s="35">
        <v>-4.3212890625E-2</v>
      </c>
      <c r="V14" s="52">
        <v>-1</v>
      </c>
    </row>
    <row r="15" spans="2:22" ht="14.4" customHeight="1" thickBot="1" x14ac:dyDescent="0.35">
      <c r="B15" s="36">
        <v>6</v>
      </c>
      <c r="C15" s="37" t="s">
        <v>31</v>
      </c>
      <c r="D15" s="38">
        <v>466</v>
      </c>
      <c r="E15" s="39">
        <v>8.3617441234523596E-2</v>
      </c>
      <c r="F15" s="38">
        <v>427</v>
      </c>
      <c r="G15" s="39">
        <v>8.8884263114071604E-2</v>
      </c>
      <c r="H15" s="40">
        <v>9.133489461358324E-2</v>
      </c>
      <c r="I15" s="53">
        <v>-1</v>
      </c>
      <c r="J15" s="38">
        <v>376</v>
      </c>
      <c r="K15" s="40">
        <v>0.2393617021276595</v>
      </c>
      <c r="L15" s="53">
        <v>1</v>
      </c>
      <c r="M15"/>
      <c r="O15" s="36">
        <v>6</v>
      </c>
      <c r="P15" s="37" t="s">
        <v>31</v>
      </c>
      <c r="Q15" s="38">
        <v>2953</v>
      </c>
      <c r="R15" s="39">
        <v>7.6419439987578289E-2</v>
      </c>
      <c r="S15" s="38">
        <v>3372</v>
      </c>
      <c r="T15" s="39">
        <v>8.9471449798344302E-2</v>
      </c>
      <c r="U15" s="40">
        <v>-0.12425860023724788</v>
      </c>
      <c r="V15" s="53">
        <v>0</v>
      </c>
    </row>
    <row r="16" spans="2:22" ht="14.4" customHeight="1" thickBot="1" x14ac:dyDescent="0.35">
      <c r="B16" s="31">
        <v>7</v>
      </c>
      <c r="C16" s="32" t="s">
        <v>45</v>
      </c>
      <c r="D16" s="33">
        <v>241</v>
      </c>
      <c r="E16" s="34">
        <v>4.3244213170644176E-2</v>
      </c>
      <c r="F16" s="33">
        <v>333</v>
      </c>
      <c r="G16" s="34">
        <v>6.9317235636969191E-2</v>
      </c>
      <c r="H16" s="35">
        <v>-0.27627627627627627</v>
      </c>
      <c r="I16" s="52">
        <v>-1</v>
      </c>
      <c r="J16" s="33">
        <v>524</v>
      </c>
      <c r="K16" s="35">
        <v>-0.54007633587786263</v>
      </c>
      <c r="L16" s="52">
        <v>-1</v>
      </c>
      <c r="M16"/>
      <c r="O16" s="31">
        <v>7</v>
      </c>
      <c r="P16" s="32" t="s">
        <v>45</v>
      </c>
      <c r="Q16" s="33">
        <v>2376</v>
      </c>
      <c r="R16" s="34">
        <v>6.1487500646964441E-2</v>
      </c>
      <c r="S16" s="33">
        <v>3252</v>
      </c>
      <c r="T16" s="34">
        <v>8.6287412438972616E-2</v>
      </c>
      <c r="U16" s="35">
        <v>-0.26937269372693728</v>
      </c>
      <c r="V16" s="52">
        <v>0</v>
      </c>
    </row>
    <row r="17" spans="2:22" ht="14.4" customHeight="1" thickBot="1" x14ac:dyDescent="0.35">
      <c r="B17" s="36">
        <v>8</v>
      </c>
      <c r="C17" s="37" t="s">
        <v>20</v>
      </c>
      <c r="D17" s="38">
        <v>229</v>
      </c>
      <c r="E17" s="39">
        <v>4.1090974340570609E-2</v>
      </c>
      <c r="F17" s="38">
        <v>292</v>
      </c>
      <c r="G17" s="39">
        <v>6.0782681099084093E-2</v>
      </c>
      <c r="H17" s="40">
        <v>-0.21575342465753422</v>
      </c>
      <c r="I17" s="53">
        <v>0</v>
      </c>
      <c r="J17" s="38">
        <v>226</v>
      </c>
      <c r="K17" s="40">
        <v>1.327433628318575E-2</v>
      </c>
      <c r="L17" s="53">
        <v>0</v>
      </c>
      <c r="M17"/>
      <c r="O17" s="36">
        <v>8</v>
      </c>
      <c r="P17" s="37" t="s">
        <v>20</v>
      </c>
      <c r="Q17" s="38">
        <v>1795</v>
      </c>
      <c r="R17" s="39">
        <v>4.6452046995497126E-2</v>
      </c>
      <c r="S17" s="38">
        <v>1611</v>
      </c>
      <c r="T17" s="39">
        <v>4.2745701549564849E-2</v>
      </c>
      <c r="U17" s="40">
        <v>0.11421477343265063</v>
      </c>
      <c r="V17" s="53">
        <v>0</v>
      </c>
    </row>
    <row r="18" spans="2:22" ht="14.4" customHeight="1" thickBot="1" x14ac:dyDescent="0.35">
      <c r="B18" s="31">
        <v>9</v>
      </c>
      <c r="C18" s="32" t="s">
        <v>27</v>
      </c>
      <c r="D18" s="33">
        <v>147</v>
      </c>
      <c r="E18" s="34">
        <v>2.6377175668401219E-2</v>
      </c>
      <c r="F18" s="33">
        <v>180</v>
      </c>
      <c r="G18" s="34">
        <v>3.7468776019983351E-2</v>
      </c>
      <c r="H18" s="35">
        <v>-0.18333333333333335</v>
      </c>
      <c r="I18" s="52">
        <v>0</v>
      </c>
      <c r="J18" s="33">
        <v>169</v>
      </c>
      <c r="K18" s="35">
        <v>-0.13017751479289941</v>
      </c>
      <c r="L18" s="52">
        <v>1</v>
      </c>
      <c r="M18"/>
      <c r="O18" s="31">
        <v>9</v>
      </c>
      <c r="P18" s="32" t="s">
        <v>27</v>
      </c>
      <c r="Q18" s="33">
        <v>1173</v>
      </c>
      <c r="R18" s="34">
        <v>3.0355571657781688E-2</v>
      </c>
      <c r="S18" s="33">
        <v>1070</v>
      </c>
      <c r="T18" s="34">
        <v>2.8390999787730842E-2</v>
      </c>
      <c r="U18" s="35">
        <v>9.6261682242990698E-2</v>
      </c>
      <c r="V18" s="52">
        <v>0</v>
      </c>
    </row>
    <row r="19" spans="2:22" ht="14.4" customHeight="1" thickBot="1" x14ac:dyDescent="0.35">
      <c r="B19" s="36">
        <v>10</v>
      </c>
      <c r="C19" s="37" t="s">
        <v>28</v>
      </c>
      <c r="D19" s="38">
        <v>134</v>
      </c>
      <c r="E19" s="39">
        <v>2.4044500269154855E-2</v>
      </c>
      <c r="F19" s="38">
        <v>162</v>
      </c>
      <c r="G19" s="39">
        <v>3.3721898417985015E-2</v>
      </c>
      <c r="H19" s="40">
        <v>-0.1728395061728395</v>
      </c>
      <c r="I19" s="53">
        <v>0</v>
      </c>
      <c r="J19" s="38">
        <v>182</v>
      </c>
      <c r="K19" s="40">
        <v>-0.26373626373626369</v>
      </c>
      <c r="L19" s="53">
        <v>-1</v>
      </c>
      <c r="M19"/>
      <c r="O19" s="36">
        <v>10</v>
      </c>
      <c r="P19" s="37" t="s">
        <v>28</v>
      </c>
      <c r="Q19" s="38">
        <v>1024</v>
      </c>
      <c r="R19" s="39">
        <v>2.6499663578489725E-2</v>
      </c>
      <c r="S19" s="38">
        <v>858</v>
      </c>
      <c r="T19" s="39">
        <v>2.2765867119507534E-2</v>
      </c>
      <c r="U19" s="40">
        <v>0.19347319347319347</v>
      </c>
      <c r="V19" s="53">
        <v>0</v>
      </c>
    </row>
    <row r="20" spans="2:22" ht="14.4" customHeight="1" thickBot="1" x14ac:dyDescent="0.35">
      <c r="B20" s="31">
        <v>11</v>
      </c>
      <c r="C20" s="32" t="s">
        <v>56</v>
      </c>
      <c r="D20" s="33">
        <v>121</v>
      </c>
      <c r="E20" s="34">
        <v>2.1711824869908487E-2</v>
      </c>
      <c r="F20" s="33">
        <v>47</v>
      </c>
      <c r="G20" s="34">
        <v>9.7835137385512069E-3</v>
      </c>
      <c r="H20" s="35">
        <v>1.5744680851063828</v>
      </c>
      <c r="I20" s="52">
        <v>1</v>
      </c>
      <c r="J20" s="33">
        <v>142</v>
      </c>
      <c r="K20" s="35">
        <v>-0.147887323943662</v>
      </c>
      <c r="L20" s="52">
        <v>0</v>
      </c>
      <c r="M20"/>
      <c r="O20" s="31">
        <v>11</v>
      </c>
      <c r="P20" s="32" t="s">
        <v>56</v>
      </c>
      <c r="Q20" s="33">
        <v>671</v>
      </c>
      <c r="R20" s="34">
        <v>1.7364525645670512E-2</v>
      </c>
      <c r="S20" s="33">
        <v>466</v>
      </c>
      <c r="T20" s="34">
        <v>1.2364678412226703E-2</v>
      </c>
      <c r="U20" s="35">
        <v>0.43991416309012865</v>
      </c>
      <c r="V20" s="52">
        <v>1</v>
      </c>
    </row>
    <row r="21" spans="2:22" ht="14.4" customHeight="1" thickBot="1" x14ac:dyDescent="0.35">
      <c r="B21" s="36">
        <v>12</v>
      </c>
      <c r="C21" s="37" t="s">
        <v>95</v>
      </c>
      <c r="D21" s="38">
        <v>47</v>
      </c>
      <c r="E21" s="39">
        <v>8.4335187511214785E-3</v>
      </c>
      <c r="F21" s="38">
        <v>36</v>
      </c>
      <c r="G21" s="39">
        <v>7.4937552039966698E-3</v>
      </c>
      <c r="H21" s="40">
        <v>0.30555555555555558</v>
      </c>
      <c r="I21" s="53">
        <v>1</v>
      </c>
      <c r="J21" s="38">
        <v>56</v>
      </c>
      <c r="K21" s="40">
        <v>-0.1607142857142857</v>
      </c>
      <c r="L21" s="53">
        <v>0</v>
      </c>
      <c r="M21"/>
      <c r="O21" s="36">
        <v>12</v>
      </c>
      <c r="P21" s="37" t="s">
        <v>95</v>
      </c>
      <c r="Q21" s="38">
        <v>244</v>
      </c>
      <c r="R21" s="39">
        <v>6.3143729620620051E-3</v>
      </c>
      <c r="S21" s="38">
        <v>346</v>
      </c>
      <c r="T21" s="39">
        <v>9.1806410528550205E-3</v>
      </c>
      <c r="U21" s="40">
        <v>-0.2947976878612717</v>
      </c>
      <c r="V21" s="53">
        <v>1</v>
      </c>
    </row>
    <row r="22" spans="2:22" ht="14.4" customHeight="1" thickBot="1" x14ac:dyDescent="0.35">
      <c r="B22" s="31">
        <v>13</v>
      </c>
      <c r="C22" s="32" t="s">
        <v>144</v>
      </c>
      <c r="D22" s="33">
        <v>30</v>
      </c>
      <c r="E22" s="34">
        <v>5.3830970751839223E-3</v>
      </c>
      <c r="F22" s="33">
        <v>9</v>
      </c>
      <c r="G22" s="34">
        <v>1.8734388009991674E-3</v>
      </c>
      <c r="H22" s="35">
        <v>2.3333333333333335</v>
      </c>
      <c r="I22" s="52">
        <v>5</v>
      </c>
      <c r="J22" s="33">
        <v>26</v>
      </c>
      <c r="K22" s="35">
        <v>0.15384615384615374</v>
      </c>
      <c r="L22" s="52">
        <v>1</v>
      </c>
      <c r="M22"/>
      <c r="O22" s="31">
        <v>13</v>
      </c>
      <c r="P22" s="32" t="s">
        <v>17</v>
      </c>
      <c r="Q22" s="33">
        <v>166</v>
      </c>
      <c r="R22" s="34">
        <v>4.2958439004192328E-3</v>
      </c>
      <c r="S22" s="33">
        <v>211</v>
      </c>
      <c r="T22" s="34">
        <v>5.5985990235618765E-3</v>
      </c>
      <c r="U22" s="35">
        <v>-0.21327014218009477</v>
      </c>
      <c r="V22" s="52">
        <v>1</v>
      </c>
    </row>
    <row r="23" spans="2:22" ht="14.4" customHeight="1" thickBot="1" x14ac:dyDescent="0.35">
      <c r="B23" s="36">
        <v>14</v>
      </c>
      <c r="C23" s="37" t="s">
        <v>190</v>
      </c>
      <c r="D23" s="38">
        <v>25</v>
      </c>
      <c r="E23" s="39">
        <v>4.4859142293199351E-3</v>
      </c>
      <c r="F23" s="38">
        <v>1</v>
      </c>
      <c r="G23" s="39">
        <v>2.0815986677768527E-4</v>
      </c>
      <c r="H23" s="40">
        <v>24</v>
      </c>
      <c r="I23" s="53">
        <v>29</v>
      </c>
      <c r="J23" s="38">
        <v>12</v>
      </c>
      <c r="K23" s="40">
        <v>1.0833333333333335</v>
      </c>
      <c r="L23" s="53">
        <v>6</v>
      </c>
      <c r="M23"/>
      <c r="O23" s="36">
        <v>14</v>
      </c>
      <c r="P23" s="37" t="s">
        <v>117</v>
      </c>
      <c r="Q23" s="38">
        <v>146</v>
      </c>
      <c r="R23" s="39">
        <v>3.7782723461518555E-3</v>
      </c>
      <c r="S23" s="38">
        <v>113</v>
      </c>
      <c r="T23" s="39">
        <v>2.9983018467416686E-3</v>
      </c>
      <c r="U23" s="40">
        <v>0.29203539823008851</v>
      </c>
      <c r="V23" s="53">
        <v>1</v>
      </c>
    </row>
    <row r="24" spans="2:22" ht="14.4" customHeight="1" thickBot="1" x14ac:dyDescent="0.35">
      <c r="B24" s="31">
        <v>15</v>
      </c>
      <c r="C24" s="32" t="s">
        <v>25</v>
      </c>
      <c r="D24" s="33">
        <v>23</v>
      </c>
      <c r="E24" s="34">
        <v>4.1270410909743406E-3</v>
      </c>
      <c r="F24" s="33">
        <v>6</v>
      </c>
      <c r="G24" s="34">
        <v>1.2489592006661116E-3</v>
      </c>
      <c r="H24" s="35">
        <v>2.8333333333333335</v>
      </c>
      <c r="I24" s="52">
        <v>7</v>
      </c>
      <c r="J24" s="33">
        <v>15</v>
      </c>
      <c r="K24" s="35">
        <v>0.53333333333333344</v>
      </c>
      <c r="L24" s="52">
        <v>2</v>
      </c>
      <c r="M24"/>
      <c r="O24" s="31">
        <v>15</v>
      </c>
      <c r="P24" s="32" t="s">
        <v>144</v>
      </c>
      <c r="Q24" s="33">
        <v>140</v>
      </c>
      <c r="R24" s="34">
        <v>3.623000879871642E-3</v>
      </c>
      <c r="S24" s="33">
        <v>37</v>
      </c>
      <c r="T24" s="34">
        <v>9.8174485247293566E-4</v>
      </c>
      <c r="U24" s="35">
        <v>2.7837837837837838</v>
      </c>
      <c r="V24" s="52">
        <v>7</v>
      </c>
    </row>
    <row r="25" spans="2:22" ht="15" thickBot="1" x14ac:dyDescent="0.35">
      <c r="B25" s="111" t="s">
        <v>41</v>
      </c>
      <c r="C25" s="112"/>
      <c r="D25" s="41">
        <f>SUM(D11:D24)</f>
        <v>4333</v>
      </c>
      <c r="E25" s="42">
        <f>D25/D27</f>
        <v>0.77749865422573117</v>
      </c>
      <c r="F25" s="41">
        <f>SUM(F11:F24)</f>
        <v>4081</v>
      </c>
      <c r="G25" s="42">
        <f>F25/F27</f>
        <v>0.84950041631973361</v>
      </c>
      <c r="H25" s="43">
        <f>D25/F25-1</f>
        <v>6.1749571183533414E-2</v>
      </c>
      <c r="I25" s="54"/>
      <c r="J25" s="41">
        <f>SUM(J11:J24)</f>
        <v>4877</v>
      </c>
      <c r="K25" s="42">
        <f>E25/J25-1</f>
        <v>-0.99984057850026131</v>
      </c>
      <c r="L25" s="41"/>
      <c r="M25"/>
      <c r="O25" s="111" t="s">
        <v>41</v>
      </c>
      <c r="P25" s="112"/>
      <c r="Q25" s="41">
        <f>SUM(Q11:Q24)</f>
        <v>30862</v>
      </c>
      <c r="R25" s="42">
        <f>Q25/Q27</f>
        <v>0.79866466538999015</v>
      </c>
      <c r="S25" s="41">
        <f>SUM(S11:S24)</f>
        <v>32112</v>
      </c>
      <c r="T25" s="42">
        <f>S25/S27</f>
        <v>0.85204839736786242</v>
      </c>
      <c r="U25" s="43">
        <f>Q25/S25-1</f>
        <v>-3.8926258096661726E-2</v>
      </c>
      <c r="V25" s="54"/>
    </row>
    <row r="26" spans="2:22" ht="15" thickBot="1" x14ac:dyDescent="0.35">
      <c r="B26" s="111" t="s">
        <v>12</v>
      </c>
      <c r="C26" s="112"/>
      <c r="D26" s="41">
        <f>D27-SUM(D11:D24)</f>
        <v>1240</v>
      </c>
      <c r="E26" s="42">
        <f>D26/D27</f>
        <v>0.22250134577426881</v>
      </c>
      <c r="F26" s="41">
        <f>F27-SUM(F11:F24)</f>
        <v>723</v>
      </c>
      <c r="G26" s="42">
        <f>F26/F27</f>
        <v>0.15049958368026645</v>
      </c>
      <c r="H26" s="43">
        <f>D26/F26-1</f>
        <v>0.71507607192254485</v>
      </c>
      <c r="I26" s="54"/>
      <c r="J26" s="41">
        <f>J27-SUM(J11:J24)</f>
        <v>1072</v>
      </c>
      <c r="K26" s="42">
        <f>E26/J26-1</f>
        <v>-0.99979244277446433</v>
      </c>
      <c r="L26" s="41"/>
      <c r="M26"/>
      <c r="O26" s="111" t="s">
        <v>12</v>
      </c>
      <c r="P26" s="112"/>
      <c r="Q26" s="41">
        <f>Q27-SUM(Q11:Q24)</f>
        <v>7780</v>
      </c>
      <c r="R26" s="42">
        <f>Q26/Q27</f>
        <v>0.20133533461000983</v>
      </c>
      <c r="S26" s="41">
        <f>S27-SUM(S11:S24)</f>
        <v>5576</v>
      </c>
      <c r="T26" s="42">
        <f>S26/S27</f>
        <v>0.14795160263213755</v>
      </c>
      <c r="U26" s="43">
        <f>Q26/S26-1</f>
        <v>0.39526542324246772</v>
      </c>
      <c r="V26" s="55"/>
    </row>
    <row r="27" spans="2:22" ht="15" thickBot="1" x14ac:dyDescent="0.35">
      <c r="B27" s="113" t="s">
        <v>34</v>
      </c>
      <c r="C27" s="114"/>
      <c r="D27" s="44">
        <v>5573</v>
      </c>
      <c r="E27" s="45">
        <v>1</v>
      </c>
      <c r="F27" s="44">
        <v>4804</v>
      </c>
      <c r="G27" s="45">
        <v>1</v>
      </c>
      <c r="H27" s="46">
        <v>0.16007493755204005</v>
      </c>
      <c r="I27" s="56"/>
      <c r="J27" s="44">
        <v>5949</v>
      </c>
      <c r="K27" s="46">
        <v>-6.3203899815094999E-2</v>
      </c>
      <c r="L27" s="44"/>
      <c r="M27"/>
      <c r="N27" s="47"/>
      <c r="O27" s="113" t="s">
        <v>34</v>
      </c>
      <c r="P27" s="114"/>
      <c r="Q27" s="44">
        <v>38642</v>
      </c>
      <c r="R27" s="45">
        <v>1</v>
      </c>
      <c r="S27" s="44">
        <v>37688</v>
      </c>
      <c r="T27" s="45">
        <v>1</v>
      </c>
      <c r="U27" s="46">
        <v>2.5313097007004792E-2</v>
      </c>
      <c r="V27" s="56"/>
    </row>
    <row r="28" spans="2:22" ht="15" thickBot="1" x14ac:dyDescent="0.35">
      <c r="B28" s="48" t="s">
        <v>72</v>
      </c>
      <c r="M28"/>
      <c r="O28" s="48" t="s">
        <v>72</v>
      </c>
    </row>
    <row r="29" spans="2:22" ht="14.4" x14ac:dyDescent="0.3">
      <c r="B29" s="49" t="s">
        <v>71</v>
      </c>
      <c r="M29"/>
      <c r="O29" s="49" t="s">
        <v>71</v>
      </c>
    </row>
    <row r="30" spans="2:22" x14ac:dyDescent="0.25">
      <c r="B30" s="77"/>
    </row>
    <row r="31" spans="2:22" x14ac:dyDescent="0.25">
      <c r="B31" s="78"/>
    </row>
    <row r="32" spans="2:22" ht="15" customHeight="1" x14ac:dyDescent="0.25">
      <c r="B32" s="88" t="s">
        <v>188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50"/>
      <c r="O32" s="88" t="s">
        <v>129</v>
      </c>
      <c r="P32" s="88"/>
      <c r="Q32" s="88"/>
      <c r="R32" s="88"/>
      <c r="S32" s="88"/>
      <c r="T32" s="88"/>
      <c r="U32" s="88"/>
      <c r="V32" s="88"/>
    </row>
    <row r="33" spans="2:22" ht="15" customHeight="1" x14ac:dyDescent="0.25">
      <c r="B33" s="119" t="s">
        <v>189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50"/>
      <c r="O33" s="119" t="s">
        <v>138</v>
      </c>
      <c r="P33" s="119"/>
      <c r="Q33" s="119"/>
      <c r="R33" s="119"/>
      <c r="S33" s="119"/>
      <c r="T33" s="119"/>
      <c r="U33" s="119"/>
      <c r="V33" s="119"/>
    </row>
    <row r="34" spans="2:22" ht="15" customHeight="1" thickBo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47"/>
      <c r="L34" s="24" t="s">
        <v>4</v>
      </c>
      <c r="O34" s="51"/>
      <c r="P34" s="51"/>
      <c r="Q34" s="51"/>
      <c r="R34" s="51"/>
      <c r="S34" s="51"/>
      <c r="T34" s="51"/>
      <c r="U34" s="51"/>
      <c r="V34" s="24" t="s">
        <v>4</v>
      </c>
    </row>
    <row r="35" spans="2:22" x14ac:dyDescent="0.25">
      <c r="B35" s="115" t="s">
        <v>0</v>
      </c>
      <c r="C35" s="92" t="s">
        <v>40</v>
      </c>
      <c r="D35" s="89" t="s">
        <v>157</v>
      </c>
      <c r="E35" s="90"/>
      <c r="F35" s="90"/>
      <c r="G35" s="90"/>
      <c r="H35" s="90"/>
      <c r="I35" s="91"/>
      <c r="J35" s="89" t="s">
        <v>147</v>
      </c>
      <c r="K35" s="90"/>
      <c r="L35" s="91"/>
      <c r="O35" s="115" t="s">
        <v>0</v>
      </c>
      <c r="P35" s="92" t="s">
        <v>40</v>
      </c>
      <c r="Q35" s="89" t="s">
        <v>167</v>
      </c>
      <c r="R35" s="90"/>
      <c r="S35" s="90"/>
      <c r="T35" s="90"/>
      <c r="U35" s="90"/>
      <c r="V35" s="91"/>
    </row>
    <row r="36" spans="2:22" ht="15" customHeight="1" thickBot="1" x14ac:dyDescent="0.3">
      <c r="B36" s="116"/>
      <c r="C36" s="93"/>
      <c r="D36" s="94" t="s">
        <v>158</v>
      </c>
      <c r="E36" s="95"/>
      <c r="F36" s="95"/>
      <c r="G36" s="95"/>
      <c r="H36" s="95"/>
      <c r="I36" s="96"/>
      <c r="J36" s="94" t="s">
        <v>148</v>
      </c>
      <c r="K36" s="95"/>
      <c r="L36" s="96"/>
      <c r="O36" s="116"/>
      <c r="P36" s="93"/>
      <c r="Q36" s="94" t="s">
        <v>166</v>
      </c>
      <c r="R36" s="95"/>
      <c r="S36" s="95"/>
      <c r="T36" s="95"/>
      <c r="U36" s="95"/>
      <c r="V36" s="96"/>
    </row>
    <row r="37" spans="2:22" ht="15" customHeight="1" x14ac:dyDescent="0.25">
      <c r="B37" s="116"/>
      <c r="C37" s="93"/>
      <c r="D37" s="101">
        <v>2025</v>
      </c>
      <c r="E37" s="102"/>
      <c r="F37" s="101">
        <v>2024</v>
      </c>
      <c r="G37" s="102"/>
      <c r="H37" s="97" t="s">
        <v>5</v>
      </c>
      <c r="I37" s="97" t="s">
        <v>43</v>
      </c>
      <c r="J37" s="97">
        <v>2025</v>
      </c>
      <c r="K37" s="97" t="s">
        <v>163</v>
      </c>
      <c r="L37" s="99" t="s">
        <v>164</v>
      </c>
      <c r="O37" s="116"/>
      <c r="P37" s="93"/>
      <c r="Q37" s="101">
        <v>2024</v>
      </c>
      <c r="R37" s="102"/>
      <c r="S37" s="101">
        <v>2023</v>
      </c>
      <c r="T37" s="102"/>
      <c r="U37" s="97" t="s">
        <v>5</v>
      </c>
      <c r="V37" s="99" t="s">
        <v>65</v>
      </c>
    </row>
    <row r="38" spans="2:22" ht="14.4" customHeight="1" thickBot="1" x14ac:dyDescent="0.3">
      <c r="B38" s="117" t="s">
        <v>6</v>
      </c>
      <c r="C38" s="105" t="s">
        <v>40</v>
      </c>
      <c r="D38" s="103"/>
      <c r="E38" s="104"/>
      <c r="F38" s="103"/>
      <c r="G38" s="104"/>
      <c r="H38" s="98"/>
      <c r="I38" s="98"/>
      <c r="J38" s="98"/>
      <c r="K38" s="98"/>
      <c r="L38" s="100"/>
      <c r="O38" s="117" t="s">
        <v>6</v>
      </c>
      <c r="P38" s="105" t="s">
        <v>40</v>
      </c>
      <c r="Q38" s="103"/>
      <c r="R38" s="104"/>
      <c r="S38" s="103"/>
      <c r="T38" s="104"/>
      <c r="U38" s="98"/>
      <c r="V38" s="100"/>
    </row>
    <row r="39" spans="2:22" ht="15" customHeight="1" x14ac:dyDescent="0.25">
      <c r="B39" s="117"/>
      <c r="C39" s="105"/>
      <c r="D39" s="25" t="s">
        <v>8</v>
      </c>
      <c r="E39" s="26" t="s">
        <v>2</v>
      </c>
      <c r="F39" s="25" t="s">
        <v>8</v>
      </c>
      <c r="G39" s="26" t="s">
        <v>2</v>
      </c>
      <c r="H39" s="109" t="s">
        <v>9</v>
      </c>
      <c r="I39" s="109" t="s">
        <v>44</v>
      </c>
      <c r="J39" s="109" t="s">
        <v>8</v>
      </c>
      <c r="K39" s="109" t="s">
        <v>160</v>
      </c>
      <c r="L39" s="107" t="s">
        <v>165</v>
      </c>
      <c r="O39" s="117"/>
      <c r="P39" s="105"/>
      <c r="Q39" s="25" t="s">
        <v>8</v>
      </c>
      <c r="R39" s="26" t="s">
        <v>2</v>
      </c>
      <c r="S39" s="25" t="s">
        <v>8</v>
      </c>
      <c r="T39" s="26" t="s">
        <v>2</v>
      </c>
      <c r="U39" s="109" t="s">
        <v>9</v>
      </c>
      <c r="V39" s="107" t="s">
        <v>66</v>
      </c>
    </row>
    <row r="40" spans="2:22" ht="14.25" customHeight="1" thickBot="1" x14ac:dyDescent="0.3">
      <c r="B40" s="118"/>
      <c r="C40" s="106"/>
      <c r="D40" s="28" t="s">
        <v>10</v>
      </c>
      <c r="E40" s="29" t="s">
        <v>11</v>
      </c>
      <c r="F40" s="28" t="s">
        <v>10</v>
      </c>
      <c r="G40" s="29" t="s">
        <v>11</v>
      </c>
      <c r="H40" s="110"/>
      <c r="I40" s="110"/>
      <c r="J40" s="110" t="s">
        <v>10</v>
      </c>
      <c r="K40" s="110"/>
      <c r="L40" s="108"/>
      <c r="O40" s="118"/>
      <c r="P40" s="106"/>
      <c r="Q40" s="28" t="s">
        <v>10</v>
      </c>
      <c r="R40" s="29" t="s">
        <v>11</v>
      </c>
      <c r="S40" s="28" t="s">
        <v>10</v>
      </c>
      <c r="T40" s="29" t="s">
        <v>11</v>
      </c>
      <c r="U40" s="110"/>
      <c r="V40" s="108"/>
    </row>
    <row r="41" spans="2:22" ht="14.4" thickBot="1" x14ac:dyDescent="0.3">
      <c r="B41" s="31">
        <v>1</v>
      </c>
      <c r="C41" s="32" t="s">
        <v>57</v>
      </c>
      <c r="D41" s="33">
        <v>638</v>
      </c>
      <c r="E41" s="34">
        <v>0.11448053113224475</v>
      </c>
      <c r="F41" s="33">
        <v>758</v>
      </c>
      <c r="G41" s="34">
        <v>0.15778517901748543</v>
      </c>
      <c r="H41" s="35">
        <v>-0.15831134564643801</v>
      </c>
      <c r="I41" s="52">
        <v>0</v>
      </c>
      <c r="J41" s="33">
        <v>585</v>
      </c>
      <c r="K41" s="35">
        <v>9.0598290598290498E-2</v>
      </c>
      <c r="L41" s="52">
        <v>0</v>
      </c>
      <c r="O41" s="31">
        <v>1</v>
      </c>
      <c r="P41" s="32" t="s">
        <v>57</v>
      </c>
      <c r="Q41" s="33">
        <v>3915</v>
      </c>
      <c r="R41" s="34">
        <v>0.10131463174783914</v>
      </c>
      <c r="S41" s="33">
        <v>5541</v>
      </c>
      <c r="T41" s="34">
        <v>0.14702292506898748</v>
      </c>
      <c r="U41" s="35">
        <v>-0.29344883595018945</v>
      </c>
      <c r="V41" s="52">
        <v>0</v>
      </c>
    </row>
    <row r="42" spans="2:22" ht="14.4" thickBot="1" x14ac:dyDescent="0.3">
      <c r="B42" s="36">
        <v>2</v>
      </c>
      <c r="C42" s="37" t="s">
        <v>97</v>
      </c>
      <c r="D42" s="38">
        <v>410</v>
      </c>
      <c r="E42" s="39">
        <v>7.3568993360846935E-2</v>
      </c>
      <c r="F42" s="38">
        <v>236</v>
      </c>
      <c r="G42" s="39">
        <v>4.9125728559533725E-2</v>
      </c>
      <c r="H42" s="40">
        <v>0.73728813559322037</v>
      </c>
      <c r="I42" s="53">
        <v>4</v>
      </c>
      <c r="J42" s="38">
        <v>523</v>
      </c>
      <c r="K42" s="40">
        <v>-0.21606118546845121</v>
      </c>
      <c r="L42" s="53">
        <v>1</v>
      </c>
      <c r="O42" s="36">
        <v>2</v>
      </c>
      <c r="P42" s="37" t="s">
        <v>97</v>
      </c>
      <c r="Q42" s="38">
        <v>2769</v>
      </c>
      <c r="R42" s="39">
        <v>7.1657781688318406E-2</v>
      </c>
      <c r="S42" s="38">
        <v>2852</v>
      </c>
      <c r="T42" s="39">
        <v>7.5673954574400334E-2</v>
      </c>
      <c r="U42" s="40">
        <v>-2.910238429172507E-2</v>
      </c>
      <c r="V42" s="53">
        <v>1</v>
      </c>
    </row>
    <row r="43" spans="2:22" ht="14.4" thickBot="1" x14ac:dyDescent="0.3">
      <c r="B43" s="31">
        <v>3</v>
      </c>
      <c r="C43" s="32" t="s">
        <v>62</v>
      </c>
      <c r="D43" s="33">
        <v>371</v>
      </c>
      <c r="E43" s="34">
        <v>6.6570967163107841E-2</v>
      </c>
      <c r="F43" s="33">
        <v>353</v>
      </c>
      <c r="G43" s="34">
        <v>7.3480432972522894E-2</v>
      </c>
      <c r="H43" s="35">
        <v>5.0991501416430607E-2</v>
      </c>
      <c r="I43" s="52">
        <v>-1</v>
      </c>
      <c r="J43" s="33">
        <v>268</v>
      </c>
      <c r="K43" s="35">
        <v>0.38432835820895517</v>
      </c>
      <c r="L43" s="52">
        <v>4</v>
      </c>
      <c r="O43" s="31">
        <v>3</v>
      </c>
      <c r="P43" s="32" t="s">
        <v>69</v>
      </c>
      <c r="Q43" s="33">
        <v>2479</v>
      </c>
      <c r="R43" s="34">
        <v>6.4152994151441434E-2</v>
      </c>
      <c r="S43" s="33">
        <v>2222</v>
      </c>
      <c r="T43" s="34">
        <v>5.8957758437699001E-2</v>
      </c>
      <c r="U43" s="35">
        <v>0.1156615661566156</v>
      </c>
      <c r="V43" s="52">
        <v>2</v>
      </c>
    </row>
    <row r="44" spans="2:22" ht="14.4" thickBot="1" x14ac:dyDescent="0.3">
      <c r="B44" s="36">
        <v>4</v>
      </c>
      <c r="C44" s="37" t="s">
        <v>69</v>
      </c>
      <c r="D44" s="38">
        <v>360</v>
      </c>
      <c r="E44" s="39">
        <v>6.4597164902207072E-2</v>
      </c>
      <c r="F44" s="38">
        <v>309</v>
      </c>
      <c r="G44" s="39">
        <v>6.4321398834304752E-2</v>
      </c>
      <c r="H44" s="40">
        <v>0.16504854368932032</v>
      </c>
      <c r="I44" s="53">
        <v>0</v>
      </c>
      <c r="J44" s="38">
        <v>321</v>
      </c>
      <c r="K44" s="40">
        <v>0.12149532710280364</v>
      </c>
      <c r="L44" s="53">
        <v>2</v>
      </c>
      <c r="O44" s="36">
        <v>4</v>
      </c>
      <c r="P44" s="37" t="s">
        <v>58</v>
      </c>
      <c r="Q44" s="38">
        <v>2376</v>
      </c>
      <c r="R44" s="39">
        <v>6.1487500646964441E-2</v>
      </c>
      <c r="S44" s="38">
        <v>3251</v>
      </c>
      <c r="T44" s="39">
        <v>8.6260878794311185E-2</v>
      </c>
      <c r="U44" s="40">
        <v>-0.26914795447554596</v>
      </c>
      <c r="V44" s="53">
        <v>-2</v>
      </c>
    </row>
    <row r="45" spans="2:22" ht="14.4" thickBot="1" x14ac:dyDescent="0.3">
      <c r="B45" s="31">
        <v>5</v>
      </c>
      <c r="C45" s="32" t="s">
        <v>99</v>
      </c>
      <c r="D45" s="33">
        <v>303</v>
      </c>
      <c r="E45" s="34">
        <v>5.436928045935762E-2</v>
      </c>
      <c r="F45" s="33">
        <v>209</v>
      </c>
      <c r="G45" s="34">
        <v>4.3505412156536222E-2</v>
      </c>
      <c r="H45" s="35">
        <v>0.44976076555023914</v>
      </c>
      <c r="I45" s="52">
        <v>2</v>
      </c>
      <c r="J45" s="33">
        <v>397</v>
      </c>
      <c r="K45" s="35">
        <v>-0.23677581863979846</v>
      </c>
      <c r="L45" s="52">
        <v>-1</v>
      </c>
      <c r="O45" s="31">
        <v>5</v>
      </c>
      <c r="P45" s="32" t="s">
        <v>59</v>
      </c>
      <c r="Q45" s="33">
        <v>2319</v>
      </c>
      <c r="R45" s="34">
        <v>6.0012421717302415E-2</v>
      </c>
      <c r="S45" s="33">
        <v>1984</v>
      </c>
      <c r="T45" s="34">
        <v>5.2642751008278497E-2</v>
      </c>
      <c r="U45" s="35">
        <v>0.16885080645161299</v>
      </c>
      <c r="V45" s="52">
        <v>1</v>
      </c>
    </row>
    <row r="46" spans="2:22" ht="14.4" thickBot="1" x14ac:dyDescent="0.3">
      <c r="B46" s="36">
        <v>6</v>
      </c>
      <c r="C46" s="37" t="s">
        <v>149</v>
      </c>
      <c r="D46" s="38">
        <v>288</v>
      </c>
      <c r="E46" s="39">
        <v>5.1677731921765654E-2</v>
      </c>
      <c r="F46" s="38">
        <v>74</v>
      </c>
      <c r="G46" s="39">
        <v>1.5403830141548709E-2</v>
      </c>
      <c r="H46" s="40">
        <v>2.8918918918918921</v>
      </c>
      <c r="I46" s="53">
        <v>12</v>
      </c>
      <c r="J46" s="38">
        <v>207</v>
      </c>
      <c r="K46" s="40">
        <v>0.39130434782608692</v>
      </c>
      <c r="L46" s="53">
        <v>4</v>
      </c>
      <c r="O46" s="36">
        <v>6</v>
      </c>
      <c r="P46" s="37" t="s">
        <v>99</v>
      </c>
      <c r="Q46" s="38">
        <v>2250</v>
      </c>
      <c r="R46" s="39">
        <v>5.8226799855079968E-2</v>
      </c>
      <c r="S46" s="38">
        <v>1365</v>
      </c>
      <c r="T46" s="39">
        <v>3.6218424962852901E-2</v>
      </c>
      <c r="U46" s="40">
        <v>0.64835164835164827</v>
      </c>
      <c r="V46" s="53">
        <v>1</v>
      </c>
    </row>
    <row r="47" spans="2:22" ht="14.4" thickBot="1" x14ac:dyDescent="0.3">
      <c r="B47" s="31">
        <v>7</v>
      </c>
      <c r="C47" s="32" t="s">
        <v>59</v>
      </c>
      <c r="D47" s="33">
        <v>268</v>
      </c>
      <c r="E47" s="34">
        <v>4.8089000538309709E-2</v>
      </c>
      <c r="F47" s="33">
        <v>207</v>
      </c>
      <c r="G47" s="34">
        <v>4.3089092422980847E-2</v>
      </c>
      <c r="H47" s="35">
        <v>0.29468599033816423</v>
      </c>
      <c r="I47" s="52">
        <v>1</v>
      </c>
      <c r="J47" s="33">
        <v>355</v>
      </c>
      <c r="K47" s="35">
        <v>-0.24507042253521127</v>
      </c>
      <c r="L47" s="52">
        <v>-2</v>
      </c>
      <c r="O47" s="31">
        <v>7</v>
      </c>
      <c r="P47" s="32" t="s">
        <v>62</v>
      </c>
      <c r="Q47" s="33">
        <v>2226</v>
      </c>
      <c r="R47" s="34">
        <v>5.7605713989959111E-2</v>
      </c>
      <c r="S47" s="33">
        <v>2781</v>
      </c>
      <c r="T47" s="34">
        <v>7.3790065803438762E-2</v>
      </c>
      <c r="U47" s="35">
        <v>-0.19956850053937436</v>
      </c>
      <c r="V47" s="52">
        <v>-3</v>
      </c>
    </row>
    <row r="48" spans="2:22" ht="14.4" thickBot="1" x14ac:dyDescent="0.3">
      <c r="B48" s="36">
        <v>8</v>
      </c>
      <c r="C48" s="37" t="s">
        <v>58</v>
      </c>
      <c r="D48" s="38">
        <v>241</v>
      </c>
      <c r="E48" s="39">
        <v>4.3244213170644176E-2</v>
      </c>
      <c r="F48" s="38">
        <v>333</v>
      </c>
      <c r="G48" s="39">
        <v>6.9317235636969191E-2</v>
      </c>
      <c r="H48" s="40">
        <v>-0.27627627627627627</v>
      </c>
      <c r="I48" s="53">
        <v>-5</v>
      </c>
      <c r="J48" s="38">
        <v>524</v>
      </c>
      <c r="K48" s="40">
        <v>-0.54007633587786263</v>
      </c>
      <c r="L48" s="53">
        <v>-6</v>
      </c>
      <c r="O48" s="36">
        <v>8</v>
      </c>
      <c r="P48" s="37" t="s">
        <v>116</v>
      </c>
      <c r="Q48" s="38">
        <v>1797</v>
      </c>
      <c r="R48" s="39">
        <v>4.6503804150923866E-2</v>
      </c>
      <c r="S48" s="38">
        <v>0</v>
      </c>
      <c r="T48" s="39">
        <v>0</v>
      </c>
      <c r="U48" s="40" t="s">
        <v>114</v>
      </c>
      <c r="V48" s="53" t="s">
        <v>114</v>
      </c>
    </row>
    <row r="49" spans="2:22" ht="14.4" thickBot="1" x14ac:dyDescent="0.3">
      <c r="B49" s="31">
        <v>9</v>
      </c>
      <c r="C49" s="32" t="s">
        <v>116</v>
      </c>
      <c r="D49" s="33">
        <v>233</v>
      </c>
      <c r="E49" s="34">
        <v>4.1808720617261798E-2</v>
      </c>
      <c r="F49" s="33">
        <v>0</v>
      </c>
      <c r="G49" s="34">
        <v>0</v>
      </c>
      <c r="H49" s="35" t="s">
        <v>114</v>
      </c>
      <c r="I49" s="52" t="s">
        <v>114</v>
      </c>
      <c r="J49" s="33">
        <v>201</v>
      </c>
      <c r="K49" s="35">
        <v>0.15920398009950243</v>
      </c>
      <c r="L49" s="52">
        <v>2</v>
      </c>
      <c r="O49" s="31">
        <v>9</v>
      </c>
      <c r="P49" s="32" t="s">
        <v>109</v>
      </c>
      <c r="Q49" s="33">
        <v>1474</v>
      </c>
      <c r="R49" s="34">
        <v>3.8145023549505719E-2</v>
      </c>
      <c r="S49" s="33">
        <v>868</v>
      </c>
      <c r="T49" s="34">
        <v>2.3031203566121844E-2</v>
      </c>
      <c r="U49" s="35">
        <v>0.69815668202764969</v>
      </c>
      <c r="V49" s="52">
        <v>5</v>
      </c>
    </row>
    <row r="50" spans="2:22" ht="14.4" thickBot="1" x14ac:dyDescent="0.3">
      <c r="B50" s="36">
        <v>10</v>
      </c>
      <c r="C50" s="37" t="s">
        <v>98</v>
      </c>
      <c r="D50" s="38">
        <v>201</v>
      </c>
      <c r="E50" s="39">
        <v>3.6066750403732278E-2</v>
      </c>
      <c r="F50" s="38">
        <v>135</v>
      </c>
      <c r="G50" s="39">
        <v>2.8101582014987511E-2</v>
      </c>
      <c r="H50" s="40">
        <v>0.48888888888888893</v>
      </c>
      <c r="I50" s="53">
        <v>-1</v>
      </c>
      <c r="J50" s="38">
        <v>226</v>
      </c>
      <c r="K50" s="40">
        <v>-0.11061946902654862</v>
      </c>
      <c r="L50" s="53">
        <v>-2</v>
      </c>
      <c r="O50" s="36">
        <v>10</v>
      </c>
      <c r="P50" s="37" t="s">
        <v>98</v>
      </c>
      <c r="Q50" s="38">
        <v>1430</v>
      </c>
      <c r="R50" s="39">
        <v>3.7006366130117492E-2</v>
      </c>
      <c r="S50" s="38">
        <v>1169</v>
      </c>
      <c r="T50" s="39">
        <v>3.1017830609212482E-2</v>
      </c>
      <c r="U50" s="40">
        <v>0.22326775021385803</v>
      </c>
      <c r="V50" s="53">
        <v>-2</v>
      </c>
    </row>
    <row r="51" spans="2:22" ht="14.4" thickBot="1" x14ac:dyDescent="0.3">
      <c r="B51" s="111" t="s">
        <v>60</v>
      </c>
      <c r="C51" s="112"/>
      <c r="D51" s="41">
        <f>SUM(D41:D50)</f>
        <v>3313</v>
      </c>
      <c r="E51" s="42">
        <f>D51/D53</f>
        <v>0.59447335366947784</v>
      </c>
      <c r="F51" s="41">
        <f>SUM(F41:F50)</f>
        <v>2614</v>
      </c>
      <c r="G51" s="42">
        <f>F51/F53</f>
        <v>0.54412989175686932</v>
      </c>
      <c r="H51" s="43">
        <f>D51/F51-1</f>
        <v>0.26740627390971694</v>
      </c>
      <c r="I51" s="54"/>
      <c r="J51" s="41">
        <f>SUM(J41:J50)</f>
        <v>3607</v>
      </c>
      <c r="K51" s="42">
        <f>D51/J51-1</f>
        <v>-8.150817854172443E-2</v>
      </c>
      <c r="L51" s="41"/>
      <c r="O51" s="111" t="s">
        <v>60</v>
      </c>
      <c r="P51" s="112"/>
      <c r="Q51" s="41">
        <f>SUM(Q41:Q50)</f>
        <v>23035</v>
      </c>
      <c r="R51" s="42">
        <f>Q51/Q53</f>
        <v>0.59611303762745205</v>
      </c>
      <c r="S51" s="41">
        <f>SUM(S41:S50)</f>
        <v>22033</v>
      </c>
      <c r="T51" s="42">
        <f>S51/S53</f>
        <v>0.58461579282530252</v>
      </c>
      <c r="U51" s="43">
        <f>Q51/S51-1</f>
        <v>4.5477238687423371E-2</v>
      </c>
      <c r="V51" s="54"/>
    </row>
    <row r="52" spans="2:22" ht="14.4" thickBot="1" x14ac:dyDescent="0.3">
      <c r="B52" s="111" t="s">
        <v>12</v>
      </c>
      <c r="C52" s="112"/>
      <c r="D52" s="41">
        <f>D53-D51</f>
        <v>2260</v>
      </c>
      <c r="E52" s="42">
        <f>D52/D53</f>
        <v>0.40552664633052216</v>
      </c>
      <c r="F52" s="41">
        <f>F53-F51</f>
        <v>2190</v>
      </c>
      <c r="G52" s="42">
        <f>F52/F53</f>
        <v>0.45587010824313073</v>
      </c>
      <c r="H52" s="43">
        <f>D52/F52-1</f>
        <v>3.1963470319634757E-2</v>
      </c>
      <c r="I52" s="55"/>
      <c r="J52" s="41">
        <f>J53-SUM(J41:J50)</f>
        <v>2342</v>
      </c>
      <c r="K52" s="43">
        <f>D52/J52-1</f>
        <v>-3.5012809564474834E-2</v>
      </c>
      <c r="L52" s="76"/>
      <c r="O52" s="111" t="s">
        <v>12</v>
      </c>
      <c r="P52" s="112"/>
      <c r="Q52" s="41">
        <f>Q53-Q51</f>
        <v>15607</v>
      </c>
      <c r="R52" s="42">
        <f>Q52/Q53</f>
        <v>0.40388696237254801</v>
      </c>
      <c r="S52" s="41">
        <f>S53-S51</f>
        <v>15655</v>
      </c>
      <c r="T52" s="42">
        <f>S52/S53</f>
        <v>0.41538420717469754</v>
      </c>
      <c r="U52" s="43">
        <f>Q52/S52-1</f>
        <v>-3.0661130629191513E-3</v>
      </c>
      <c r="V52" s="55"/>
    </row>
    <row r="53" spans="2:22" ht="14.4" thickBot="1" x14ac:dyDescent="0.3">
      <c r="B53" s="113" t="s">
        <v>34</v>
      </c>
      <c r="C53" s="114"/>
      <c r="D53" s="44">
        <v>5573</v>
      </c>
      <c r="E53" s="45">
        <v>1</v>
      </c>
      <c r="F53" s="44">
        <v>4804</v>
      </c>
      <c r="G53" s="45">
        <v>1</v>
      </c>
      <c r="H53" s="46">
        <v>0.16007493755204005</v>
      </c>
      <c r="I53" s="56"/>
      <c r="J53" s="44">
        <v>5949</v>
      </c>
      <c r="K53" s="46">
        <v>-6.3203899815094999E-2</v>
      </c>
      <c r="L53" s="44"/>
      <c r="O53" s="113" t="s">
        <v>34</v>
      </c>
      <c r="P53" s="114"/>
      <c r="Q53" s="44">
        <v>38642</v>
      </c>
      <c r="R53" s="45">
        <v>1</v>
      </c>
      <c r="S53" s="44">
        <v>37688</v>
      </c>
      <c r="T53" s="45">
        <v>1</v>
      </c>
      <c r="U53" s="46">
        <v>2.5313097007004792E-2</v>
      </c>
      <c r="V53" s="56"/>
    </row>
    <row r="54" spans="2:22" x14ac:dyDescent="0.25">
      <c r="B54" s="48" t="s">
        <v>72</v>
      </c>
      <c r="O54" s="48" t="s">
        <v>72</v>
      </c>
    </row>
    <row r="55" spans="2:22" x14ac:dyDescent="0.25">
      <c r="B55" s="49" t="s">
        <v>71</v>
      </c>
      <c r="O55" s="49" t="s">
        <v>71</v>
      </c>
    </row>
    <row r="63" spans="2:22" ht="15" customHeight="1" x14ac:dyDescent="0.25"/>
    <row r="65" ht="15" customHeight="1" x14ac:dyDescent="0.25"/>
  </sheetData>
  <mergeCells count="80">
    <mergeCell ref="O53:P53"/>
    <mergeCell ref="O38:O40"/>
    <mergeCell ref="P38:P40"/>
    <mergeCell ref="U39:U40"/>
    <mergeCell ref="V39:V40"/>
    <mergeCell ref="O51:P51"/>
    <mergeCell ref="O52:P52"/>
    <mergeCell ref="S37:T38"/>
    <mergeCell ref="U37:U38"/>
    <mergeCell ref="V37:V38"/>
    <mergeCell ref="Q37:R38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C35:C37"/>
    <mergeCell ref="D35:I35"/>
    <mergeCell ref="J35:L35"/>
    <mergeCell ref="D37:E38"/>
    <mergeCell ref="F37:G38"/>
    <mergeCell ref="D36:I36"/>
    <mergeCell ref="J36:L36"/>
    <mergeCell ref="B33:L33"/>
    <mergeCell ref="O35:O37"/>
    <mergeCell ref="P35:P37"/>
    <mergeCell ref="Q35:V35"/>
    <mergeCell ref="Q36:V36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  <mergeCell ref="K39:K40"/>
    <mergeCell ref="B35:B37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</mergeCells>
  <conditionalFormatting sqref="D10:H24 Q10:U24">
    <cfRule type="cellIs" dxfId="21" priority="3" operator="equal">
      <formula>0</formula>
    </cfRule>
  </conditionalFormatting>
  <conditionalFormatting sqref="D41:H50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1:I50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1:K50">
    <cfRule type="cellIs" dxfId="14" priority="32" operator="equal">
      <formula>0</formula>
    </cfRule>
  </conditionalFormatting>
  <conditionalFormatting sqref="K52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1:L50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1:L50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1:U50">
    <cfRule type="cellIs" dxfId="7" priority="20" operator="equal">
      <formula>0</formula>
    </cfRule>
  </conditionalFormatting>
  <conditionalFormatting sqref="U41:U52">
    <cfRule type="cellIs" dxfId="6" priority="18" operator="lessThan">
      <formula>0</formula>
    </cfRule>
  </conditionalFormatting>
  <conditionalFormatting sqref="U10:V10 H10:H26 V11:V24 U11:U26 H41:H52">
    <cfRule type="cellIs" dxfId="5" priority="27" operator="lessThan">
      <formula>0</formula>
    </cfRule>
  </conditionalFormatting>
  <conditionalFormatting sqref="V41:V50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5"/>
  <sheetViews>
    <sheetView showGridLines="0" zoomScale="98" zoomScaleNormal="98" workbookViewId="0"/>
  </sheetViews>
  <sheetFormatPr defaultColWidth="9.109375" defaultRowHeight="13.8" x14ac:dyDescent="0.25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bestFit="1" customWidth="1"/>
    <col min="18" max="16384" width="9.109375" style="5"/>
  </cols>
  <sheetData>
    <row r="1" spans="2:15" x14ac:dyDescent="0.25">
      <c r="B1" s="5" t="s">
        <v>3</v>
      </c>
      <c r="D1" s="3"/>
      <c r="O1" s="57">
        <v>45873</v>
      </c>
    </row>
    <row r="2" spans="2:15" ht="14.4" customHeight="1" x14ac:dyDescent="0.25">
      <c r="B2" s="88" t="s">
        <v>14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</row>
    <row r="3" spans="2:15" ht="14.4" customHeight="1" x14ac:dyDescent="0.25">
      <c r="B3" s="119" t="s">
        <v>15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</row>
    <row r="4" spans="2:15" ht="14.4" customHeight="1" thickBot="1" x14ac:dyDescent="0.3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4" t="s">
        <v>4</v>
      </c>
    </row>
    <row r="5" spans="2:15" ht="14.4" customHeight="1" x14ac:dyDescent="0.25">
      <c r="B5" s="115" t="s">
        <v>0</v>
      </c>
      <c r="C5" s="92" t="s">
        <v>1</v>
      </c>
      <c r="D5" s="89" t="s">
        <v>157</v>
      </c>
      <c r="E5" s="90"/>
      <c r="F5" s="90"/>
      <c r="G5" s="90"/>
      <c r="H5" s="139"/>
      <c r="I5" s="140" t="s">
        <v>142</v>
      </c>
      <c r="J5" s="139"/>
      <c r="K5" s="140" t="s">
        <v>161</v>
      </c>
      <c r="L5" s="90"/>
      <c r="M5" s="90"/>
      <c r="N5" s="90"/>
      <c r="O5" s="91"/>
    </row>
    <row r="6" spans="2:15" ht="14.4" customHeight="1" thickBot="1" x14ac:dyDescent="0.3">
      <c r="B6" s="116"/>
      <c r="C6" s="93"/>
      <c r="D6" s="94" t="s">
        <v>158</v>
      </c>
      <c r="E6" s="95"/>
      <c r="F6" s="95"/>
      <c r="G6" s="95"/>
      <c r="H6" s="141"/>
      <c r="I6" s="142" t="s">
        <v>143</v>
      </c>
      <c r="J6" s="141"/>
      <c r="K6" s="142" t="s">
        <v>162</v>
      </c>
      <c r="L6" s="95"/>
      <c r="M6" s="95"/>
      <c r="N6" s="95"/>
      <c r="O6" s="96"/>
    </row>
    <row r="7" spans="2:15" ht="14.4" customHeight="1" x14ac:dyDescent="0.25">
      <c r="B7" s="116"/>
      <c r="C7" s="93"/>
      <c r="D7" s="101">
        <v>2025</v>
      </c>
      <c r="E7" s="102"/>
      <c r="F7" s="101">
        <v>2024</v>
      </c>
      <c r="G7" s="102"/>
      <c r="H7" s="97" t="s">
        <v>5</v>
      </c>
      <c r="I7" s="137">
        <v>2024</v>
      </c>
      <c r="J7" s="137" t="s">
        <v>159</v>
      </c>
      <c r="K7" s="101">
        <v>2025</v>
      </c>
      <c r="L7" s="102"/>
      <c r="M7" s="101">
        <v>2024</v>
      </c>
      <c r="N7" s="102"/>
      <c r="O7" s="97" t="s">
        <v>5</v>
      </c>
    </row>
    <row r="8" spans="2:15" ht="14.4" customHeight="1" thickBot="1" x14ac:dyDescent="0.3">
      <c r="B8" s="117" t="s">
        <v>6</v>
      </c>
      <c r="C8" s="105" t="s">
        <v>7</v>
      </c>
      <c r="D8" s="103"/>
      <c r="E8" s="104"/>
      <c r="F8" s="103"/>
      <c r="G8" s="104"/>
      <c r="H8" s="98"/>
      <c r="I8" s="138"/>
      <c r="J8" s="138"/>
      <c r="K8" s="103"/>
      <c r="L8" s="104"/>
      <c r="M8" s="103"/>
      <c r="N8" s="104"/>
      <c r="O8" s="98"/>
    </row>
    <row r="9" spans="2:15" ht="14.4" customHeight="1" x14ac:dyDescent="0.25">
      <c r="B9" s="117"/>
      <c r="C9" s="105"/>
      <c r="D9" s="25" t="s">
        <v>8</v>
      </c>
      <c r="E9" s="26" t="s">
        <v>2</v>
      </c>
      <c r="F9" s="25" t="s">
        <v>8</v>
      </c>
      <c r="G9" s="26" t="s">
        <v>2</v>
      </c>
      <c r="H9" s="109" t="s">
        <v>9</v>
      </c>
      <c r="I9" s="27" t="s">
        <v>8</v>
      </c>
      <c r="J9" s="135" t="s">
        <v>160</v>
      </c>
      <c r="K9" s="25" t="s">
        <v>8</v>
      </c>
      <c r="L9" s="26" t="s">
        <v>2</v>
      </c>
      <c r="M9" s="25" t="s">
        <v>8</v>
      </c>
      <c r="N9" s="26" t="s">
        <v>2</v>
      </c>
      <c r="O9" s="109" t="s">
        <v>9</v>
      </c>
    </row>
    <row r="10" spans="2:15" ht="14.4" customHeight="1" thickBot="1" x14ac:dyDescent="0.3">
      <c r="B10" s="118"/>
      <c r="C10" s="106"/>
      <c r="D10" s="28" t="s">
        <v>10</v>
      </c>
      <c r="E10" s="29" t="s">
        <v>11</v>
      </c>
      <c r="F10" s="28" t="s">
        <v>10</v>
      </c>
      <c r="G10" s="29" t="s">
        <v>11</v>
      </c>
      <c r="H10" s="110"/>
      <c r="I10" s="30" t="s">
        <v>10</v>
      </c>
      <c r="J10" s="136"/>
      <c r="K10" s="28" t="s">
        <v>10</v>
      </c>
      <c r="L10" s="29" t="s">
        <v>11</v>
      </c>
      <c r="M10" s="28" t="s">
        <v>10</v>
      </c>
      <c r="N10" s="29" t="s">
        <v>11</v>
      </c>
      <c r="O10" s="110"/>
    </row>
    <row r="11" spans="2:15" ht="14.4" customHeight="1" thickBot="1" x14ac:dyDescent="0.3">
      <c r="B11" s="31">
        <v>1</v>
      </c>
      <c r="C11" s="32" t="s">
        <v>19</v>
      </c>
      <c r="D11" s="33">
        <v>8885</v>
      </c>
      <c r="E11" s="34">
        <v>0.15912102869013933</v>
      </c>
      <c r="F11" s="33">
        <v>7830</v>
      </c>
      <c r="G11" s="34">
        <v>0.16330872231260168</v>
      </c>
      <c r="H11" s="35">
        <v>0.13473818646232449</v>
      </c>
      <c r="I11" s="33">
        <v>7381</v>
      </c>
      <c r="J11" s="35">
        <v>0.20376642731337213</v>
      </c>
      <c r="K11" s="33">
        <v>59794</v>
      </c>
      <c r="L11" s="34">
        <v>0.15978386929543742</v>
      </c>
      <c r="M11" s="33">
        <v>63560</v>
      </c>
      <c r="N11" s="34">
        <v>0.17764809131715606</v>
      </c>
      <c r="O11" s="35">
        <v>-5.9251101321585953E-2</v>
      </c>
    </row>
    <row r="12" spans="2:15" ht="14.4" customHeight="1" thickBot="1" x14ac:dyDescent="0.3">
      <c r="B12" s="36">
        <v>2</v>
      </c>
      <c r="C12" s="37" t="s">
        <v>17</v>
      </c>
      <c r="D12" s="38">
        <v>5425</v>
      </c>
      <c r="E12" s="39">
        <v>9.7156058598087319E-2</v>
      </c>
      <c r="F12" s="38">
        <v>4258</v>
      </c>
      <c r="G12" s="39">
        <v>8.8808242606265381E-2</v>
      </c>
      <c r="H12" s="40">
        <v>0.27407233442930945</v>
      </c>
      <c r="I12" s="38">
        <v>6280</v>
      </c>
      <c r="J12" s="40">
        <v>-0.13614649681528668</v>
      </c>
      <c r="K12" s="38">
        <v>35773</v>
      </c>
      <c r="L12" s="39">
        <v>9.5594012046454208E-2</v>
      </c>
      <c r="M12" s="38">
        <v>34824</v>
      </c>
      <c r="N12" s="39">
        <v>9.7331924670054165E-2</v>
      </c>
      <c r="O12" s="40">
        <v>2.7251320928095568E-2</v>
      </c>
    </row>
    <row r="13" spans="2:15" ht="14.4" customHeight="1" thickBot="1" x14ac:dyDescent="0.3">
      <c r="B13" s="31">
        <v>3</v>
      </c>
      <c r="C13" s="32" t="s">
        <v>18</v>
      </c>
      <c r="D13" s="33">
        <v>4503</v>
      </c>
      <c r="E13" s="34">
        <v>8.0644005874135893E-2</v>
      </c>
      <c r="F13" s="33">
        <v>3628</v>
      </c>
      <c r="G13" s="34">
        <v>7.566846035122847E-2</v>
      </c>
      <c r="H13" s="35">
        <v>0.24117971334068367</v>
      </c>
      <c r="I13" s="33">
        <v>3990</v>
      </c>
      <c r="J13" s="35">
        <v>0.12857142857142856</v>
      </c>
      <c r="K13" s="33">
        <v>28507</v>
      </c>
      <c r="L13" s="34">
        <v>7.6177522192946351E-2</v>
      </c>
      <c r="M13" s="33">
        <v>24340</v>
      </c>
      <c r="N13" s="34">
        <v>6.802949248992414E-2</v>
      </c>
      <c r="O13" s="35">
        <v>0.17119967132292513</v>
      </c>
    </row>
    <row r="14" spans="2:15" ht="14.4" customHeight="1" thickBot="1" x14ac:dyDescent="0.3">
      <c r="B14" s="36">
        <v>4</v>
      </c>
      <c r="C14" s="37" t="s">
        <v>31</v>
      </c>
      <c r="D14" s="38">
        <v>3285</v>
      </c>
      <c r="E14" s="39">
        <v>5.8830903685662093E-2</v>
      </c>
      <c r="F14" s="38">
        <v>3095</v>
      </c>
      <c r="G14" s="39">
        <v>6.4551787427522628E-2</v>
      </c>
      <c r="H14" s="40">
        <v>6.1389337641357011E-2</v>
      </c>
      <c r="I14" s="38">
        <v>2969</v>
      </c>
      <c r="J14" s="40">
        <v>0.10643314247221292</v>
      </c>
      <c r="K14" s="38">
        <v>19630</v>
      </c>
      <c r="L14" s="39">
        <v>5.2456055026749111E-2</v>
      </c>
      <c r="M14" s="38">
        <v>20062</v>
      </c>
      <c r="N14" s="39">
        <v>5.6072624417948157E-2</v>
      </c>
      <c r="O14" s="40">
        <v>-2.1533246934503092E-2</v>
      </c>
    </row>
    <row r="15" spans="2:15" ht="14.4" customHeight="1" thickBot="1" x14ac:dyDescent="0.3">
      <c r="B15" s="31">
        <v>5</v>
      </c>
      <c r="C15" s="32" t="s">
        <v>22</v>
      </c>
      <c r="D15" s="33">
        <v>2649</v>
      </c>
      <c r="E15" s="34">
        <v>4.7440810917296468E-2</v>
      </c>
      <c r="F15" s="33">
        <v>3296</v>
      </c>
      <c r="G15" s="34">
        <v>6.8744003670796319E-2</v>
      </c>
      <c r="H15" s="35">
        <v>-0.19629854368932043</v>
      </c>
      <c r="I15" s="33">
        <v>2748</v>
      </c>
      <c r="J15" s="35">
        <v>-3.6026200873362391E-2</v>
      </c>
      <c r="K15" s="33">
        <v>18826</v>
      </c>
      <c r="L15" s="34">
        <v>5.030757472916856E-2</v>
      </c>
      <c r="M15" s="33">
        <v>19457</v>
      </c>
      <c r="N15" s="34">
        <v>5.4381669489583159E-2</v>
      </c>
      <c r="O15" s="35">
        <v>-3.2430487742200698E-2</v>
      </c>
    </row>
    <row r="16" spans="2:15" ht="14.4" customHeight="1" thickBot="1" x14ac:dyDescent="0.3">
      <c r="B16" s="36">
        <v>6</v>
      </c>
      <c r="C16" s="37" t="s">
        <v>24</v>
      </c>
      <c r="D16" s="38">
        <v>2167</v>
      </c>
      <c r="E16" s="39">
        <v>3.8808696586553962E-2</v>
      </c>
      <c r="F16" s="38">
        <v>2272</v>
      </c>
      <c r="G16" s="39">
        <v>4.738664330705377E-2</v>
      </c>
      <c r="H16" s="40">
        <v>-4.6214788732394374E-2</v>
      </c>
      <c r="I16" s="38">
        <v>3669</v>
      </c>
      <c r="J16" s="40">
        <v>-0.40937585173071678</v>
      </c>
      <c r="K16" s="38">
        <v>18063</v>
      </c>
      <c r="L16" s="39">
        <v>4.8268656237807905E-2</v>
      </c>
      <c r="M16" s="38">
        <v>19710</v>
      </c>
      <c r="N16" s="39">
        <v>5.5088796095990343E-2</v>
      </c>
      <c r="O16" s="40">
        <v>-8.3561643835616484E-2</v>
      </c>
    </row>
    <row r="17" spans="2:15" ht="14.4" customHeight="1" thickBot="1" x14ac:dyDescent="0.3">
      <c r="B17" s="31">
        <v>7</v>
      </c>
      <c r="C17" s="32" t="s">
        <v>16</v>
      </c>
      <c r="D17" s="33">
        <v>2808</v>
      </c>
      <c r="E17" s="34">
        <v>5.0288334109387871E-2</v>
      </c>
      <c r="F17" s="33">
        <v>2329</v>
      </c>
      <c r="G17" s="34">
        <v>4.8575480749176156E-2</v>
      </c>
      <c r="H17" s="35">
        <v>0.20566766852726492</v>
      </c>
      <c r="I17" s="33">
        <v>2746</v>
      </c>
      <c r="J17" s="35">
        <v>2.2578295702840423E-2</v>
      </c>
      <c r="K17" s="33">
        <v>17684</v>
      </c>
      <c r="L17" s="34">
        <v>4.7255877590067823E-2</v>
      </c>
      <c r="M17" s="33">
        <v>16016</v>
      </c>
      <c r="N17" s="34">
        <v>4.4764188649080737E-2</v>
      </c>
      <c r="O17" s="35">
        <v>0.1041458541458542</v>
      </c>
    </row>
    <row r="18" spans="2:15" ht="14.4" customHeight="1" thickBot="1" x14ac:dyDescent="0.3">
      <c r="B18" s="36">
        <v>8</v>
      </c>
      <c r="C18" s="37" t="s">
        <v>32</v>
      </c>
      <c r="D18" s="38">
        <v>2423</v>
      </c>
      <c r="E18" s="39">
        <v>4.3393388015330062E-2</v>
      </c>
      <c r="F18" s="38">
        <v>3050</v>
      </c>
      <c r="G18" s="39">
        <v>6.3613231552162849E-2</v>
      </c>
      <c r="H18" s="40">
        <v>-0.20557377049180325</v>
      </c>
      <c r="I18" s="38">
        <v>1940</v>
      </c>
      <c r="J18" s="40">
        <v>0.24896907216494846</v>
      </c>
      <c r="K18" s="38">
        <v>16781</v>
      </c>
      <c r="L18" s="39">
        <v>4.4842845614053842E-2</v>
      </c>
      <c r="M18" s="38">
        <v>16310</v>
      </c>
      <c r="N18" s="39">
        <v>4.5585908895261415E-2</v>
      </c>
      <c r="O18" s="40">
        <v>2.8877988963825985E-2</v>
      </c>
    </row>
    <row r="19" spans="2:15" ht="14.4" customHeight="1" thickBot="1" x14ac:dyDescent="0.3">
      <c r="B19" s="31">
        <v>9</v>
      </c>
      <c r="C19" s="32" t="s">
        <v>23</v>
      </c>
      <c r="D19" s="33">
        <v>2020</v>
      </c>
      <c r="E19" s="34">
        <v>3.6176080805186431E-2</v>
      </c>
      <c r="F19" s="33">
        <v>2788</v>
      </c>
      <c r="G19" s="34">
        <v>5.814875067784591E-2</v>
      </c>
      <c r="H19" s="35">
        <v>-0.27546628407460549</v>
      </c>
      <c r="I19" s="33">
        <v>2529</v>
      </c>
      <c r="J19" s="35">
        <v>-0.20126532226176352</v>
      </c>
      <c r="K19" s="33">
        <v>16502</v>
      </c>
      <c r="L19" s="34">
        <v>4.4097290883923272E-2</v>
      </c>
      <c r="M19" s="33">
        <v>18056</v>
      </c>
      <c r="N19" s="34">
        <v>5.0465920969518095E-2</v>
      </c>
      <c r="O19" s="35">
        <v>-8.6065573770491843E-2</v>
      </c>
    </row>
    <row r="20" spans="2:15" ht="14.4" customHeight="1" thickBot="1" x14ac:dyDescent="0.3">
      <c r="B20" s="36">
        <v>10</v>
      </c>
      <c r="C20" s="37" t="s">
        <v>21</v>
      </c>
      <c r="D20" s="38">
        <v>2227</v>
      </c>
      <c r="E20" s="39">
        <v>3.9883233640173356E-2</v>
      </c>
      <c r="F20" s="38">
        <v>1753</v>
      </c>
      <c r="G20" s="39">
        <v>3.6561965544570973E-2</v>
      </c>
      <c r="H20" s="40">
        <v>0.27039361095265257</v>
      </c>
      <c r="I20" s="38">
        <v>2312</v>
      </c>
      <c r="J20" s="40">
        <v>-3.6764705882352922E-2</v>
      </c>
      <c r="K20" s="38">
        <v>15348</v>
      </c>
      <c r="L20" s="39">
        <v>4.1013526874709397E-2</v>
      </c>
      <c r="M20" s="38">
        <v>12957</v>
      </c>
      <c r="N20" s="39">
        <v>3.6214385135248446E-2</v>
      </c>
      <c r="O20" s="40">
        <v>0.18453345681870803</v>
      </c>
    </row>
    <row r="21" spans="2:15" ht="14.4" customHeight="1" thickBot="1" x14ac:dyDescent="0.3">
      <c r="B21" s="31">
        <v>11</v>
      </c>
      <c r="C21" s="32" t="s">
        <v>29</v>
      </c>
      <c r="D21" s="33">
        <v>2065</v>
      </c>
      <c r="E21" s="34">
        <v>3.6981983595400982E-2</v>
      </c>
      <c r="F21" s="33">
        <v>1282</v>
      </c>
      <c r="G21" s="34">
        <v>2.6738414049138615E-2</v>
      </c>
      <c r="H21" s="35">
        <v>0.61076443057722307</v>
      </c>
      <c r="I21" s="33">
        <v>2099</v>
      </c>
      <c r="J21" s="35">
        <v>-1.619818961410191E-2</v>
      </c>
      <c r="K21" s="33">
        <v>12572</v>
      </c>
      <c r="L21" s="34">
        <v>3.359539092186907E-2</v>
      </c>
      <c r="M21" s="33">
        <v>10417</v>
      </c>
      <c r="N21" s="34">
        <v>2.9115169402939189E-2</v>
      </c>
      <c r="O21" s="35">
        <v>0.20687338005183831</v>
      </c>
    </row>
    <row r="22" spans="2:15" ht="14.4" customHeight="1" thickBot="1" x14ac:dyDescent="0.3">
      <c r="B22" s="36">
        <v>12</v>
      </c>
      <c r="C22" s="37" t="s">
        <v>33</v>
      </c>
      <c r="D22" s="38">
        <v>1606</v>
      </c>
      <c r="E22" s="39">
        <v>2.8761775135212581E-2</v>
      </c>
      <c r="F22" s="38">
        <v>1106</v>
      </c>
      <c r="G22" s="39">
        <v>2.3067617736620364E-2</v>
      </c>
      <c r="H22" s="40">
        <v>0.45207956600361654</v>
      </c>
      <c r="I22" s="38">
        <v>1720</v>
      </c>
      <c r="J22" s="40">
        <v>-6.6279069767441912E-2</v>
      </c>
      <c r="K22" s="38">
        <v>12092</v>
      </c>
      <c r="L22" s="39">
        <v>3.2312716117343369E-2</v>
      </c>
      <c r="M22" s="38">
        <v>10728</v>
      </c>
      <c r="N22" s="39">
        <v>2.9984404085123508E-2</v>
      </c>
      <c r="O22" s="40">
        <v>0.12714392244593586</v>
      </c>
    </row>
    <row r="23" spans="2:15" ht="14.4" customHeight="1" thickBot="1" x14ac:dyDescent="0.3">
      <c r="B23" s="31">
        <v>13</v>
      </c>
      <c r="C23" s="32" t="s">
        <v>64</v>
      </c>
      <c r="D23" s="33">
        <v>975</v>
      </c>
      <c r="E23" s="34">
        <v>1.7461227121315235E-2</v>
      </c>
      <c r="F23" s="33">
        <v>1302</v>
      </c>
      <c r="G23" s="34">
        <v>2.715554999374296E-2</v>
      </c>
      <c r="H23" s="35">
        <v>-0.25115207373271886</v>
      </c>
      <c r="I23" s="33">
        <v>1055</v>
      </c>
      <c r="J23" s="35">
        <v>-7.582938388625593E-2</v>
      </c>
      <c r="K23" s="33">
        <v>9098</v>
      </c>
      <c r="L23" s="34">
        <v>2.4312032024114288E-2</v>
      </c>
      <c r="M23" s="33">
        <v>8371</v>
      </c>
      <c r="N23" s="34">
        <v>2.3396667281559369E-2</v>
      </c>
      <c r="O23" s="35">
        <v>8.6847449528132836E-2</v>
      </c>
    </row>
    <row r="24" spans="2:15" ht="14.4" customHeight="1" thickBot="1" x14ac:dyDescent="0.3">
      <c r="B24" s="36">
        <v>14</v>
      </c>
      <c r="C24" s="37" t="s">
        <v>106</v>
      </c>
      <c r="D24" s="38">
        <v>1358</v>
      </c>
      <c r="E24" s="39">
        <v>2.4320355313585729E-2</v>
      </c>
      <c r="F24" s="38">
        <v>662</v>
      </c>
      <c r="G24" s="39">
        <v>1.3807199766403872E-2</v>
      </c>
      <c r="H24" s="40">
        <v>1.0513595166163143</v>
      </c>
      <c r="I24" s="38">
        <v>828</v>
      </c>
      <c r="J24" s="40">
        <v>0.64009661835748788</v>
      </c>
      <c r="K24" s="38">
        <v>7644</v>
      </c>
      <c r="L24" s="39">
        <v>2.0426596262071842E-2</v>
      </c>
      <c r="M24" s="38">
        <v>3717</v>
      </c>
      <c r="N24" s="39">
        <v>1.0388891683855712E-2</v>
      </c>
      <c r="O24" s="40">
        <v>1.0564971751412431</v>
      </c>
    </row>
    <row r="25" spans="2:15" ht="14.4" customHeight="1" thickBot="1" x14ac:dyDescent="0.3">
      <c r="B25" s="31">
        <v>15</v>
      </c>
      <c r="C25" s="32" t="s">
        <v>101</v>
      </c>
      <c r="D25" s="33">
        <v>1309</v>
      </c>
      <c r="E25" s="34">
        <v>2.3442816719796554E-2</v>
      </c>
      <c r="F25" s="33">
        <v>997</v>
      </c>
      <c r="G25" s="34">
        <v>2.0794226838526674E-2</v>
      </c>
      <c r="H25" s="35">
        <v>0.31293881644934807</v>
      </c>
      <c r="I25" s="33">
        <v>1096</v>
      </c>
      <c r="J25" s="35">
        <v>0.19434306569343063</v>
      </c>
      <c r="K25" s="33">
        <v>7510</v>
      </c>
      <c r="L25" s="34">
        <v>2.0068516212475081E-2</v>
      </c>
      <c r="M25" s="33">
        <v>6153</v>
      </c>
      <c r="N25" s="34">
        <v>1.7197430866495615E-2</v>
      </c>
      <c r="O25" s="35">
        <v>0.22054282463838781</v>
      </c>
    </row>
    <row r="26" spans="2:15" ht="14.4" customHeight="1" thickBot="1" x14ac:dyDescent="0.3">
      <c r="B26" s="36">
        <v>16</v>
      </c>
      <c r="C26" s="37" t="s">
        <v>27</v>
      </c>
      <c r="D26" s="38">
        <v>947</v>
      </c>
      <c r="E26" s="39">
        <v>1.6959776496292846E-2</v>
      </c>
      <c r="F26" s="38">
        <v>997</v>
      </c>
      <c r="G26" s="39">
        <v>2.0794226838526674E-2</v>
      </c>
      <c r="H26" s="40">
        <v>-5.0150451354062153E-2</v>
      </c>
      <c r="I26" s="38">
        <v>1109</v>
      </c>
      <c r="J26" s="40">
        <v>-0.14607754733994593</v>
      </c>
      <c r="K26" s="38">
        <v>7100</v>
      </c>
      <c r="L26" s="39">
        <v>1.8972898150276044E-2</v>
      </c>
      <c r="M26" s="38">
        <v>6739</v>
      </c>
      <c r="N26" s="39">
        <v>1.8835281425209481E-2</v>
      </c>
      <c r="O26" s="40">
        <v>5.3568778750556545E-2</v>
      </c>
    </row>
    <row r="27" spans="2:15" ht="14.4" customHeight="1" thickBot="1" x14ac:dyDescent="0.3">
      <c r="B27" s="31">
        <v>17</v>
      </c>
      <c r="C27" s="32" t="s">
        <v>20</v>
      </c>
      <c r="D27" s="33">
        <v>1147</v>
      </c>
      <c r="E27" s="34">
        <v>2.0541566675024176E-2</v>
      </c>
      <c r="F27" s="33">
        <v>1201</v>
      </c>
      <c r="G27" s="34">
        <v>2.5049013473491012E-2</v>
      </c>
      <c r="H27" s="35">
        <v>-4.4962531223979973E-2</v>
      </c>
      <c r="I27" s="33">
        <v>1042</v>
      </c>
      <c r="J27" s="35">
        <v>0.10076775431861806</v>
      </c>
      <c r="K27" s="33">
        <v>7032</v>
      </c>
      <c r="L27" s="34">
        <v>1.8791185886301569E-2</v>
      </c>
      <c r="M27" s="33">
        <v>7911</v>
      </c>
      <c r="N27" s="34">
        <v>2.2110982542637218E-2</v>
      </c>
      <c r="O27" s="35">
        <v>-0.11111111111111116</v>
      </c>
    </row>
    <row r="28" spans="2:15" ht="14.4" customHeight="1" thickBot="1" x14ac:dyDescent="0.3">
      <c r="B28" s="36">
        <v>18</v>
      </c>
      <c r="C28" s="37" t="s">
        <v>25</v>
      </c>
      <c r="D28" s="38">
        <v>621</v>
      </c>
      <c r="E28" s="39">
        <v>1.1121458504960779E-2</v>
      </c>
      <c r="F28" s="38">
        <v>376</v>
      </c>
      <c r="G28" s="39">
        <v>7.8421557585617151E-3</v>
      </c>
      <c r="H28" s="40">
        <v>0.65159574468085113</v>
      </c>
      <c r="I28" s="38">
        <v>790</v>
      </c>
      <c r="J28" s="40">
        <v>-0.21392405063291142</v>
      </c>
      <c r="K28" s="38">
        <v>6533</v>
      </c>
      <c r="L28" s="39">
        <v>1.7457738537430056E-2</v>
      </c>
      <c r="M28" s="38">
        <v>5996</v>
      </c>
      <c r="N28" s="39">
        <v>1.6758621075167839E-2</v>
      </c>
      <c r="O28" s="40">
        <v>8.9559706470980549E-2</v>
      </c>
    </row>
    <row r="29" spans="2:15" ht="14.4" customHeight="1" thickBot="1" x14ac:dyDescent="0.3">
      <c r="B29" s="31">
        <v>19</v>
      </c>
      <c r="C29" s="32" t="s">
        <v>28</v>
      </c>
      <c r="D29" s="33">
        <v>1132</v>
      </c>
      <c r="E29" s="34">
        <v>2.0272932411619326E-2</v>
      </c>
      <c r="F29" s="33">
        <v>633</v>
      </c>
      <c r="G29" s="34">
        <v>1.3202352646727568E-2</v>
      </c>
      <c r="H29" s="35">
        <v>0.78830963665086884</v>
      </c>
      <c r="I29" s="33">
        <v>1084</v>
      </c>
      <c r="J29" s="35">
        <v>4.4280442804428111E-2</v>
      </c>
      <c r="K29" s="33">
        <v>6116</v>
      </c>
      <c r="L29" s="34">
        <v>1.6343414800998348E-2</v>
      </c>
      <c r="M29" s="33">
        <v>5568</v>
      </c>
      <c r="N29" s="34">
        <v>1.5562375274605491E-2</v>
      </c>
      <c r="O29" s="35">
        <v>9.8419540229885083E-2</v>
      </c>
    </row>
    <row r="30" spans="2:15" ht="14.4" customHeight="1" thickBot="1" x14ac:dyDescent="0.3">
      <c r="B30" s="36">
        <v>20</v>
      </c>
      <c r="C30" s="37" t="s">
        <v>26</v>
      </c>
      <c r="D30" s="38">
        <v>907</v>
      </c>
      <c r="E30" s="39">
        <v>1.6243418460546583E-2</v>
      </c>
      <c r="F30" s="38">
        <v>554</v>
      </c>
      <c r="G30" s="39">
        <v>1.1554665665540399E-2</v>
      </c>
      <c r="H30" s="40">
        <v>0.63718411552346566</v>
      </c>
      <c r="I30" s="38">
        <v>873</v>
      </c>
      <c r="J30" s="40">
        <v>3.8946162657502947E-2</v>
      </c>
      <c r="K30" s="38">
        <v>5184</v>
      </c>
      <c r="L30" s="39">
        <v>1.3852887888877606E-2</v>
      </c>
      <c r="M30" s="38">
        <v>6169</v>
      </c>
      <c r="N30" s="39">
        <v>1.7242150335675516E-2</v>
      </c>
      <c r="O30" s="40">
        <v>-0.15966931431350295</v>
      </c>
    </row>
    <row r="31" spans="2:15" ht="14.4" customHeight="1" thickBot="1" x14ac:dyDescent="0.3">
      <c r="B31" s="111" t="s">
        <v>41</v>
      </c>
      <c r="C31" s="112"/>
      <c r="D31" s="41">
        <f>SUM(D11:D30)</f>
        <v>48459</v>
      </c>
      <c r="E31" s="42">
        <f>D31/D33</f>
        <v>0.86784985135570758</v>
      </c>
      <c r="F31" s="41">
        <f>SUM(F11:F30)</f>
        <v>43409</v>
      </c>
      <c r="G31" s="42">
        <f>F31/F33</f>
        <v>0.90537271096650396</v>
      </c>
      <c r="H31" s="43">
        <f>D31/F31-1</f>
        <v>0.11633532216821396</v>
      </c>
      <c r="I31" s="41">
        <f>SUM(I11:I30)</f>
        <v>48260</v>
      </c>
      <c r="J31" s="42">
        <f>D31/I31-1</f>
        <v>4.1234977206796586E-3</v>
      </c>
      <c r="K31" s="41">
        <f>SUM(K11:K30)</f>
        <v>327789</v>
      </c>
      <c r="L31" s="42">
        <f>K31/K33</f>
        <v>0.87593060729307515</v>
      </c>
      <c r="M31" s="41">
        <f>SUM(M11:M30)</f>
        <v>317061</v>
      </c>
      <c r="N31" s="42">
        <f>M31/M33</f>
        <v>0.88617497610303364</v>
      </c>
      <c r="O31" s="43">
        <f>K31/M31-1</f>
        <v>3.3835760311107244E-2</v>
      </c>
    </row>
    <row r="32" spans="2:15" ht="14.4" customHeight="1" thickBot="1" x14ac:dyDescent="0.3">
      <c r="B32" s="111" t="s">
        <v>12</v>
      </c>
      <c r="C32" s="112"/>
      <c r="D32" s="41">
        <f>D33-SUM(D11:D30)</f>
        <v>7379</v>
      </c>
      <c r="E32" s="42">
        <f>D32/D33</f>
        <v>0.13215014864429242</v>
      </c>
      <c r="F32" s="41">
        <f>F33-SUM(F11:F30)</f>
        <v>4537</v>
      </c>
      <c r="G32" s="42">
        <f>F32/F33</f>
        <v>9.4627289033496015E-2</v>
      </c>
      <c r="H32" s="43">
        <f>D32/F32-1</f>
        <v>0.6264051135111306</v>
      </c>
      <c r="I32" s="41">
        <f>I33-SUM(I11:I30)</f>
        <v>7276</v>
      </c>
      <c r="J32" s="42">
        <f>D32/I32-1</f>
        <v>1.4156129741616175E-2</v>
      </c>
      <c r="K32" s="41">
        <f>K33-SUM(K11:K30)</f>
        <v>46429</v>
      </c>
      <c r="L32" s="42">
        <f>K32/K33</f>
        <v>0.12406939270692484</v>
      </c>
      <c r="M32" s="41">
        <f>M33-SUM(M11:M30)</f>
        <v>40725</v>
      </c>
      <c r="N32" s="42">
        <f>M32/M33</f>
        <v>0.11382502389696635</v>
      </c>
      <c r="O32" s="43">
        <f>K32/M32-1</f>
        <v>0.14006138735420492</v>
      </c>
    </row>
    <row r="33" spans="2:16" ht="14.4" customHeight="1" thickBot="1" x14ac:dyDescent="0.3">
      <c r="B33" s="113" t="s">
        <v>13</v>
      </c>
      <c r="C33" s="114"/>
      <c r="D33" s="44">
        <v>55838</v>
      </c>
      <c r="E33" s="45">
        <v>1</v>
      </c>
      <c r="F33" s="44">
        <v>47946</v>
      </c>
      <c r="G33" s="45">
        <v>0.99999999999999933</v>
      </c>
      <c r="H33" s="46">
        <v>0.16460184374087516</v>
      </c>
      <c r="I33" s="44">
        <v>55536</v>
      </c>
      <c r="J33" s="46">
        <v>5.4379141457792102E-3</v>
      </c>
      <c r="K33" s="44">
        <v>374218</v>
      </c>
      <c r="L33" s="45">
        <v>1</v>
      </c>
      <c r="M33" s="44">
        <v>357786</v>
      </c>
      <c r="N33" s="45">
        <v>1.0000000000000007</v>
      </c>
      <c r="O33" s="46">
        <v>4.5926894847758248E-2</v>
      </c>
      <c r="P33" s="47"/>
    </row>
    <row r="34" spans="2:16" ht="14.4" customHeight="1" x14ac:dyDescent="0.25">
      <c r="B34" s="48" t="s">
        <v>72</v>
      </c>
    </row>
    <row r="35" spans="2:16" x14ac:dyDescent="0.25">
      <c r="B35" s="49" t="s">
        <v>71</v>
      </c>
    </row>
  </sheetData>
  <mergeCells count="26">
    <mergeCell ref="B31:C31"/>
    <mergeCell ref="B32:C32"/>
    <mergeCell ref="B33:C33"/>
    <mergeCell ref="B8:B10"/>
    <mergeCell ref="C8:C10"/>
    <mergeCell ref="B2:O2"/>
    <mergeCell ref="B3:O3"/>
    <mergeCell ref="O7:O8"/>
    <mergeCell ref="H7:H8"/>
    <mergeCell ref="I7:I8"/>
    <mergeCell ref="J7:J8"/>
    <mergeCell ref="B5:B7"/>
    <mergeCell ref="D5:H5"/>
    <mergeCell ref="I5:J5"/>
    <mergeCell ref="K5:O5"/>
    <mergeCell ref="C5:C7"/>
    <mergeCell ref="D6:H6"/>
    <mergeCell ref="I6:J6"/>
    <mergeCell ref="K6:O6"/>
    <mergeCell ref="O9:O10"/>
    <mergeCell ref="K7:L8"/>
    <mergeCell ref="M7:N8"/>
    <mergeCell ref="J9:J10"/>
    <mergeCell ref="D7:E8"/>
    <mergeCell ref="F7:G8"/>
    <mergeCell ref="H9:H10"/>
  </mergeCells>
  <conditionalFormatting sqref="D11:O30">
    <cfRule type="cellIs" dxfId="1" priority="1" operator="equal">
      <formula>0</formula>
    </cfRule>
  </conditionalFormatting>
  <conditionalFormatting sqref="J11:J30 H11:H32 O11:O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2025-08-04T09:58:26Z</dcterms:modified>
</cp:coreProperties>
</file>