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8\SOiSD\"/>
    </mc:Choice>
  </mc:AlternateContent>
  <xr:revisionPtr revIDLastSave="0" documentId="13_ncr:1_{4C042534-5D81-4FDB-A572-A7FA2BF59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  <externalReference r:id="rId9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6" i="7" l="1"/>
  <c r="T26" i="7" s="1"/>
  <c r="Q26" i="7"/>
  <c r="R26" i="7" s="1"/>
  <c r="J26" i="7"/>
  <c r="F26" i="7"/>
  <c r="G26" i="7" s="1"/>
  <c r="D26" i="7"/>
  <c r="E26" i="7" s="1"/>
  <c r="S25" i="7"/>
  <c r="T25" i="7" s="1"/>
  <c r="Q25" i="7"/>
  <c r="R25" i="7" s="1"/>
  <c r="J25" i="7"/>
  <c r="F25" i="7"/>
  <c r="G25" i="7" s="1"/>
  <c r="D25" i="7"/>
  <c r="S31" i="4"/>
  <c r="T31" i="4" s="1"/>
  <c r="Q31" i="4"/>
  <c r="J31" i="4"/>
  <c r="F31" i="4"/>
  <c r="G31" i="4" s="1"/>
  <c r="D31" i="4"/>
  <c r="S30" i="4"/>
  <c r="T30" i="4" s="1"/>
  <c r="Q30" i="4"/>
  <c r="J30" i="4"/>
  <c r="F30" i="4"/>
  <c r="G30" i="4" s="1"/>
  <c r="D30" i="4"/>
  <c r="E30" i="4" s="1"/>
  <c r="D70" i="11"/>
  <c r="E70" i="11" s="1"/>
  <c r="F70" i="11"/>
  <c r="G70" i="11" s="1"/>
  <c r="J70" i="11"/>
  <c r="K70" i="11" s="1"/>
  <c r="J52" i="7"/>
  <c r="U30" i="4" l="1"/>
  <c r="U26" i="7"/>
  <c r="K26" i="7"/>
  <c r="U25" i="7"/>
  <c r="H25" i="7"/>
  <c r="H26" i="7"/>
  <c r="E25" i="7"/>
  <c r="K25" i="7" s="1"/>
  <c r="R30" i="4"/>
  <c r="K30" i="4"/>
  <c r="U31" i="4"/>
  <c r="H31" i="4"/>
  <c r="E31" i="4"/>
  <c r="K31" i="4" s="1"/>
  <c r="R31" i="4"/>
  <c r="H30" i="4"/>
  <c r="H70" i="11"/>
  <c r="G7" i="9"/>
  <c r="F7" i="9"/>
  <c r="D7" i="9"/>
  <c r="C7" i="9"/>
  <c r="Q51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1" i="7"/>
  <c r="D52" i="7" s="1"/>
  <c r="F51" i="7"/>
  <c r="J51" i="7"/>
  <c r="R51" i="7"/>
  <c r="Q52" i="7"/>
  <c r="S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5" i="4"/>
  <c r="E65" i="4" s="1"/>
  <c r="F65" i="4"/>
  <c r="G65" i="4" s="1"/>
  <c r="J65" i="4"/>
  <c r="Q65" i="4"/>
  <c r="R65" i="4" s="1"/>
  <c r="S65" i="4"/>
  <c r="T65" i="4" s="1"/>
  <c r="D66" i="4"/>
  <c r="E66" i="4" s="1"/>
  <c r="F66" i="4"/>
  <c r="G66" i="4" s="1"/>
  <c r="J66" i="4"/>
  <c r="Q66" i="4"/>
  <c r="R66" i="4" s="1"/>
  <c r="S66" i="4"/>
  <c r="T66" i="4" s="1"/>
  <c r="H70" i="12" l="1"/>
  <c r="U51" i="7"/>
  <c r="S52" i="7"/>
  <c r="T52" i="7" s="1"/>
  <c r="G51" i="7"/>
  <c r="F52" i="7"/>
  <c r="G52" i="7" s="1"/>
  <c r="K33" i="11"/>
  <c r="H32" i="11"/>
  <c r="K32" i="11"/>
  <c r="H69" i="12"/>
  <c r="U33" i="12"/>
  <c r="H51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5" i="4"/>
  <c r="R52" i="7"/>
  <c r="T51" i="7"/>
  <c r="E51" i="7"/>
  <c r="K51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6" i="4"/>
  <c r="K65" i="4"/>
  <c r="K66" i="4"/>
  <c r="H65" i="4"/>
  <c r="H66" i="4"/>
  <c r="U52" i="7" l="1"/>
  <c r="H52" i="7"/>
  <c r="E52" i="7"/>
  <c r="K52" i="7"/>
</calcChain>
</file>

<file path=xl/sharedStrings.xml><?xml version="1.0" encoding="utf-8"?>
<sst xmlns="http://schemas.openxmlformats.org/spreadsheetml/2006/main" count="884" uniqueCount="186">
  <si>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</si>
  <si>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</si>
  <si>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</si>
  <si>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</si>
  <si>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</si>
  <si>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</si>
  <si>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</si>
  <si>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</si>
  <si>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</si>
  <si>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</si>
  <si>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</si>
  <si>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</si>
  <si>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</si>
  <si>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</si>
  <si>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</si>
  <si>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</si>
  <si>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</si>
  <si>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</si>
  <si>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</si>
  <si>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</si>
  <si>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</si>
  <si>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</si>
  <si>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</si>
  <si>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</si>
  <si>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</si>
  <si>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</si>
  <si>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</si>
  <si>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</si>
  <si>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</si>
  <si>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</si>
  <si>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</si>
  <si>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</si>
  <si>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</si>
  <si>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</si>
  <si>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</si>
  <si>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</si>
  <si>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</si>
  <si>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</si>
  <si>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</si>
  <si>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</si>
  <si>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</si>
  <si>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</si>
  <si>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</si>
  <si>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</si>
  <si>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</si>
  <si>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</si>
  <si>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</si>
  <si>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</si>
  <si>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</si>
  <si>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</si>
  <si>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</si>
  <si>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</si>
  <si>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</si>
  <si>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</si>
  <si>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</si>
  <si>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</si>
  <si>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</si>
  <si>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</si>
  <si>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</si>
  <si>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</si>
  <si>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</si>
  <si>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</si>
  <si>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</si>
  <si>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</si>
  <si>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</si>
  <si>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</si>
  <si>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</si>
  <si>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</si>
  <si>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</si>
  <si>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</si>
  <si>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</si>
  <si>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</si>
  <si>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</si>
  <si>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</si>
  <si>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</si>
  <si>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</si>
  <si>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</si>
  <si>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</si>
  <si>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</si>
  <si>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</si>
  <si>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</si>
  <si>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</si>
  <si>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</si>
  <si>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</si>
  <si>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</si>
  <si>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</si>
  <si>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</si>
  <si>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</si>
  <si>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</si>
  <si>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</si>
  <si>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</si>
  <si>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</si>
  <si>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</si>
  <si>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</si>
  <si>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</si>
  <si>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</si>
  <si>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</si>
  <si>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</si>
  <si>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</si>
  <si>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</si>
  <si>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</si>
  <si>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</si>
  <si>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</si>
  <si>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</si>
  <si>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</si>
  <si>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</si>
  <si>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</si>
  <si>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</si>
  <si>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</si>
  <si>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</si>
  <si>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</si>
  <si>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</si>
  <si>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</si>
  <si>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</si>
  <si>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</si>
  <si>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</si>
  <si>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</si>
  <si>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</si>
  <si>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</si>
  <si>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</si>
  <si>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</si>
  <si>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</si>
  <si>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</si>
  <si>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</si>
  <si>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</si>
  <si>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</si>
  <si>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</si>
  <si>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Skoda Kodiaq</t>
  </si>
  <si>
    <t>Kia Xceed</t>
  </si>
  <si>
    <t>-0,4 pp</t>
  </si>
  <si>
    <t>Renault Express</t>
  </si>
  <si>
    <t>Rejestracje nowych samochodów osobowych OGÓŁEM, ranking marek - 2024 narastająco</t>
  </si>
  <si>
    <t>Audi Q5</t>
  </si>
  <si>
    <t>Rejestracje nowych samochodów dostawczych OGÓŁEM, ranking marek - 2024 narastająco</t>
  </si>
  <si>
    <t>Ford Ranger</t>
  </si>
  <si>
    <t>Lipiec</t>
  </si>
  <si>
    <t>July</t>
  </si>
  <si>
    <t>Lip/Czej
Zmiana poz</t>
  </si>
  <si>
    <t>Audi A4</t>
  </si>
  <si>
    <t>Kia Ceed</t>
  </si>
  <si>
    <t>Audi Q3</t>
  </si>
  <si>
    <t>SEAT</t>
  </si>
  <si>
    <t>Mazda CX-30</t>
  </si>
  <si>
    <t>Toyota Aygo X</t>
  </si>
  <si>
    <t>Kia Stonic</t>
  </si>
  <si>
    <t>PORSCHE</t>
  </si>
  <si>
    <t>2024
Się</t>
  </si>
  <si>
    <t>2023
Się</t>
  </si>
  <si>
    <t>2024
Sty - Się</t>
  </si>
  <si>
    <t>2023
Sty - Się</t>
  </si>
  <si>
    <t>Sierpień</t>
  </si>
  <si>
    <t>August</t>
  </si>
  <si>
    <t>Sie/Lip
Zmiana %</t>
  </si>
  <si>
    <t>Aug/Jul Ch %</t>
  </si>
  <si>
    <t>Rok narastająco Styczeń - Sierpień</t>
  </si>
  <si>
    <t>YTD January - August</t>
  </si>
  <si>
    <t>Rejestracje nowych samochodów dostawczych OGÓŁEM, ranking marek - Sierpień 2024</t>
  </si>
  <si>
    <t>Aug/Jul Ch position</t>
  </si>
  <si>
    <t>Rok narastająco Styczeń -Sierpień</t>
  </si>
  <si>
    <t>CAPRON</t>
  </si>
  <si>
    <t>Rejestracje nowych samochodów dostawczych do 3,5T, ranking modeli - Sierpień 2024</t>
  </si>
  <si>
    <t>Registrations of new LCV up to 3.5T, Top Models - August  2024</t>
  </si>
  <si>
    <t>Toyota Proace</t>
  </si>
  <si>
    <t>Rejestracje nowych samochodów osobowych OGÓŁEM, ranking marek - Sierpień 2024</t>
  </si>
  <si>
    <t>Rejestracje nowych samochodów osobowych OGÓŁEM, ranking modeli - Sierpień 2024</t>
  </si>
  <si>
    <t>Mazda 3</t>
  </si>
  <si>
    <t>Rejestracje nowych samochodów osobowych na KLIENTÓW INDYWIDUALNYCH, ranking marek - Sierpień 2024</t>
  </si>
  <si>
    <t>Registrations of New PC For Individual Customers, Top Makes - August 2024</t>
  </si>
  <si>
    <t>Rejestracje nowych samochodów osobowych na KLIENTÓW INDYWIDUALNYCH, ranking modeli - Sierpień 2024</t>
  </si>
  <si>
    <t>Registrations of New PC For Individual Customers, Top Models - August 2024</t>
  </si>
  <si>
    <t>Volkswagen T-Cross</t>
  </si>
  <si>
    <t>Rejestracje nowych samochodów osobowych na REGON, ranking marek - Sierpień 2024</t>
  </si>
  <si>
    <t>Registrations of New PC For Business Activity, Top Makes - August 2024</t>
  </si>
  <si>
    <t>Rejestracje nowych samochodów osobowych na REGON, ranking modeli - Sierpień 2024</t>
  </si>
  <si>
    <t>Registrations of New PC For Business Activity, Top Models - August 2024</t>
  </si>
  <si>
    <t>Honda CR-V</t>
  </si>
  <si>
    <t>-6,5 pp</t>
  </si>
  <si>
    <t>-1,1 pp</t>
  </si>
  <si>
    <t>+7,6 pp</t>
  </si>
  <si>
    <t>-0,2 pp</t>
  </si>
  <si>
    <t>+3,8 pp</t>
  </si>
  <si>
    <t>+4,4 pp</t>
  </si>
  <si>
    <t>+0,1 pp</t>
  </si>
  <si>
    <t>Sty-Sie 2023</t>
  </si>
  <si>
    <t>Sty-Sie 2024</t>
  </si>
  <si>
    <t>Sie/Lip
Zmiana poz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</si>
</sst>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14" fontId="20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wrapText="1"/>
    </xf>
    <xf numFmtId="0" fontId="15" fillId="2" borderId="31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2" fillId="3" borderId="29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0" fillId="2" borderId="29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23" xfId="8" applyFont="1" applyFill="1" applyBorder="1" applyAlignment="1">
      <alignment horizontal="center" vertical="center" wrapText="1"/>
    </xf>
    <xf numFmtId="0" fontId="16" fillId="2" borderId="21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0" fillId="2" borderId="30" xfId="8" applyFont="1" applyFill="1" applyBorder="1" applyAlignment="1">
      <alignment horizontal="center" vertical="center"/>
    </xf>
    <xf numFmtId="0" fontId="10" fillId="2" borderId="25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8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0" fillId="2" borderId="30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28" xfId="8" applyFont="1" applyFill="1" applyBorder="1" applyAlignment="1">
      <alignment horizontal="center" wrapText="1"/>
    </xf>
    <xf numFmtId="0" fontId="15" fillId="2" borderId="23" xfId="8" applyFont="1" applyFill="1" applyBorder="1" applyAlignment="1">
      <alignment horizontal="center" vertical="center"/>
    </xf>
    <xf numFmtId="0" fontId="15" fillId="2" borderId="27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center" wrapText="1"/>
    </xf>
    <xf numFmtId="0" fontId="10" fillId="2" borderId="26" xfId="8" applyFont="1" applyFill="1" applyBorder="1" applyAlignment="1">
      <alignment horizontal="center" vertical="center"/>
    </xf>
    <xf numFmtId="0" fontId="10" fillId="2" borderId="24" xfId="8" applyFont="1" applyFill="1" applyBorder="1" applyAlignment="1">
      <alignment horizontal="center" vertical="center"/>
    </xf>
    <xf numFmtId="0" fontId="15" fillId="2" borderId="33" xfId="8" applyFont="1" applyFill="1" applyBorder="1" applyAlignment="1">
      <alignment horizontal="center" vertical="center"/>
    </xf>
    <xf numFmtId="0" fontId="15" fillId="2" borderId="32" xfId="8" applyFont="1" applyFill="1" applyBorder="1" applyAlignment="1">
      <alignment horizontal="center" vertical="center"/>
    </xf>
    <xf numFmtId="0" fontId="17" fillId="2" borderId="28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  <xf numFmtId="0" fontId="27" fillId="2" borderId="17" xfId="8" applyFont="1" applyFill="1" applyBorder="1" applyAlignment="1">
      <alignment horizontal="center" wrapText="1"/>
    </xf>
    <xf numFmtId="0" fontId="27" fillId="2" borderId="28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vertical="top" wrapText="1"/>
    </xf>
    <xf numFmtId="0" fontId="28" fillId="2" borderId="18" xfId="8" applyFont="1" applyFill="1" applyBorder="1" applyAlignment="1">
      <alignment horizontal="center" vertical="top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584938</xdr:colOff>
      <xdr:row>39</xdr:row>
      <xdr:rowOff>123825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59A4BA5-41DA-F343-CEBF-99FA05AFE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971925"/>
          <a:ext cx="5356963" cy="338137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20</xdr:row>
      <xdr:rowOff>171451</xdr:rowOff>
    </xdr:from>
    <xdr:to>
      <xdr:col>17</xdr:col>
      <xdr:colOff>209551</xdr:colOff>
      <xdr:row>39</xdr:row>
      <xdr:rowOff>159058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0F43654-297F-A871-2D07-14B07C8B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6" y="3962401"/>
          <a:ext cx="5467350" cy="3426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ZPM%202024\CEP\2024.08\dane%20szczeg&#243;&#322;owe\raporty\PZPM_CEP_RAPORT_SO_SEGMENTY.xlsm" TargetMode="External"/><Relationship Id="rId1" Type="http://schemas.openxmlformats.org/officeDocument/2006/relationships/externalLinkPath" Target="/PZPM%202024/CEP/2024.08/dane%20szczeg&#243;&#322;owe/raporty/PZPM_CEP_RAPORT_SO_SEGMENT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pdf"/>
      <sheetName val="INDEX"/>
      <sheetName val="WSZYSTKIE MARKI"/>
      <sheetName val="WSZYSTKIE MARKI - analiza1"/>
      <sheetName val="WSZYSTKIE MARKI - analiza2"/>
      <sheetName val="NAJPOPULAR. MODELE"/>
      <sheetName val="WSZYSTKIE MODELE - analiza1"/>
      <sheetName val="WSZYSTKIE MODELE - analiza2"/>
      <sheetName val="WSZYSTKIE MARKI REGON"/>
      <sheetName val="WSZYSTKIE MARKI REGON- analiza1"/>
      <sheetName val="WSZYSTKIE MARKI REGON- analiza2"/>
      <sheetName val="NAJPOP. MODELE REGON"/>
      <sheetName val="NAJPOP. MODELE REGON- analiza1"/>
      <sheetName val="NAJPOP. MODELE REGON- analiza2"/>
      <sheetName val="WSZYSTKIE MARKI INDYW"/>
      <sheetName val="WSZYSTKIE MARKI INDYW- analiza1"/>
      <sheetName val="WSZYSTKIE MARKI INDYW- analiza2"/>
      <sheetName val="NAJPOP. MODELE INDYW."/>
      <sheetName val="NAJPOP. MODELE INDYW.- analiza1"/>
      <sheetName val="NAJPOP. MODELE INDYW.- analiza2"/>
      <sheetName val="MARKI - KANAŁY DYSTRYBUCJI"/>
      <sheetName val="MARKI KANAŁY - analiza1"/>
      <sheetName val="MARKI KANAŁY - analiza2"/>
      <sheetName val="WOJEW - KANAŁY DYSTRYBUCJI"/>
      <sheetName val="KANAŁY DYSTRYBUCJI - analiza3"/>
      <sheetName val="WOJEWÓDZTWA (1)"/>
      <sheetName val="WOJEW (1) - analiza1"/>
      <sheetName val="WOJEW (1) - analiza2"/>
      <sheetName val="WOJEWÓDZTWA (2)"/>
      <sheetName val="WOJEW (2) - analiza1"/>
      <sheetName val="WOJEWÓDZTWA (3)"/>
      <sheetName val="WOJEW (3) - analiza1"/>
      <sheetName val="CAŁY RYNEK - MAPA"/>
      <sheetName val="CAŁY RYNEK - MAPA - analiza1"/>
      <sheetName val="SEGMENTY 1a"/>
      <sheetName val="SEGMENTY 1a - REGON"/>
      <sheetName val="SEGMENTY 1a - IND"/>
      <sheetName val="SEGMENTY 1b"/>
      <sheetName val="SEGMENTY - analiza3"/>
      <sheetName val="SEGMENTY - analiza4"/>
      <sheetName val="PALIWO - analiza3"/>
      <sheetName val="NADWOZIA - analiza3"/>
      <sheetName val="DCC - analiza3"/>
      <sheetName val="PALIWO_DCC - analiza3"/>
      <sheetName val="SEGMENTY 2"/>
      <sheetName val="SEGMENTY 2 - analiza2"/>
      <sheetName val="SEGMENTY 3"/>
      <sheetName val="SEGMENTY 3 - analiza2"/>
      <sheetName val="SEGMENTY 3a - IND"/>
      <sheetName val="SEGMENTY 3a - IND - analiza2"/>
      <sheetName val="SEGMENTY 3b - REGON"/>
      <sheetName val="SEGMENTY 3b - REGON - analiza2"/>
      <sheetName val="ELEKTR. I HYBRYD-MAR"/>
      <sheetName val="ELEKTR. I HYBRYD-MAR - analiza2"/>
      <sheetName val="ELEKTR. I HYBRYD"/>
      <sheetName val="ELEKTR. I HYBRYD - analiza2"/>
      <sheetName val="ELEKTR. I HYBRYD (2)"/>
      <sheetName val="ELEKTR. I HYBRYD (2) - analiza2"/>
      <sheetName val="ALFA ROMEO 1"/>
      <sheetName val="ALFA ROMEO 2"/>
      <sheetName val="ALFA ROMEO 3"/>
      <sheetName val="ALFA ROMEO - analiza1"/>
      <sheetName val="ALFA ROMEO - analiza1a"/>
      <sheetName val="ALFA ROMEO - analiza2"/>
      <sheetName val="ALFA ROMEO - analiza3"/>
      <sheetName val="ALFA ROMEO - analiza4"/>
      <sheetName val="AUDI 1"/>
      <sheetName val="AUDI 2"/>
      <sheetName val="AUDI 3"/>
      <sheetName val="AUDI - analiza1"/>
      <sheetName val="AUDI - analiza1a"/>
      <sheetName val="AUDI - analiza2"/>
      <sheetName val="AUDI - analiza3"/>
      <sheetName val="AUDI - analiza4"/>
      <sheetName val="BAIC 1"/>
      <sheetName val="BAIC 2"/>
      <sheetName val="BAIC 3"/>
      <sheetName val="BAIC - analiza1"/>
      <sheetName val="BAIC - analiza1a"/>
      <sheetName val="BAIC - analiza2"/>
      <sheetName val="BAIC - analiza3"/>
      <sheetName val="BAIC - analiza4"/>
      <sheetName val="BMW 1"/>
      <sheetName val="BMW 2"/>
      <sheetName val="BMW 3"/>
      <sheetName val="BMW - analiza1"/>
      <sheetName val="BMW - analiza1a"/>
      <sheetName val="BMW - analiza2"/>
      <sheetName val="BMW - analiza3"/>
      <sheetName val="BMW - analiza4"/>
      <sheetName val="CITROEN 1"/>
      <sheetName val="CITROEN 2"/>
      <sheetName val="CITROEN 3"/>
      <sheetName val="CITROEN - analiza1"/>
      <sheetName val="CITROEN - analiza1a"/>
      <sheetName val="CITROEN - analiza2"/>
      <sheetName val="CITROEN - analiza3"/>
      <sheetName val="CITROEN - analiza4"/>
      <sheetName val="CUPRA 1"/>
      <sheetName val="CUPRA 2"/>
      <sheetName val="CUPRA 3"/>
      <sheetName val="CUPRA - analiza1"/>
      <sheetName val="CUPRA - analiza1a"/>
      <sheetName val="CUPRA - analiza2"/>
      <sheetName val="CUPRA - analiza3"/>
      <sheetName val="CUPRA - analiza4"/>
      <sheetName val="DS 1"/>
      <sheetName val="DS 2"/>
      <sheetName val="DS 3"/>
      <sheetName val="DS - analiza1"/>
      <sheetName val="DS - analiza1a"/>
      <sheetName val="DS - analiza2"/>
      <sheetName val="DS - analiza3"/>
      <sheetName val="DS - analiza4"/>
      <sheetName val="DACIA 1"/>
      <sheetName val="DACIA 2"/>
      <sheetName val="DACIA 3"/>
      <sheetName val="DACIA - analiza1"/>
      <sheetName val="DACIA - analiza1a"/>
      <sheetName val="DACIA - analiza2"/>
      <sheetName val="DACIA - analiza3"/>
      <sheetName val="DACIA - analiza4"/>
      <sheetName val="FIAT 1"/>
      <sheetName val="FIAT 2"/>
      <sheetName val="FIAT 3"/>
      <sheetName val="FIAT - analiza1"/>
      <sheetName val="FIAT - analiza1a"/>
      <sheetName val="FIAT - analiza2"/>
      <sheetName val="FIAT - analiza3"/>
      <sheetName val="FIAT - analiza4"/>
      <sheetName val="FORD 1"/>
      <sheetName val="FORD 2"/>
      <sheetName val="FORD 3"/>
      <sheetName val="FORD - analiza1"/>
      <sheetName val="FORD - analiza1a"/>
      <sheetName val="FORD - analiza2"/>
      <sheetName val="FORD - analiza3"/>
      <sheetName val="FORD - analiza4"/>
      <sheetName val="HONDA 1"/>
      <sheetName val="HONDA 2"/>
      <sheetName val="HONDA 3"/>
      <sheetName val="HONDA - analiza1"/>
      <sheetName val="HONDA - analiza1a"/>
      <sheetName val="HONDA - analiza2"/>
      <sheetName val="HONDA - analiza3"/>
      <sheetName val="HONDA - analiza4"/>
      <sheetName val="HYUNDAI 1"/>
      <sheetName val="HYUNDAI 2"/>
      <sheetName val="HYUNDAI 3"/>
      <sheetName val="HYUNDAI - analiza1"/>
      <sheetName val="HYUNDAI - analiza1a"/>
      <sheetName val="HYUNDAI - analiza2"/>
      <sheetName val="HYUNDAI - analiza3"/>
      <sheetName val="HYUNDAI - analiza4"/>
      <sheetName val="JAGUAR 1"/>
      <sheetName val="JAGUAR 2"/>
      <sheetName val="JAGUAR 3"/>
      <sheetName val="JAGUAR - analiza1"/>
      <sheetName val="JAGUAR - analiza1a"/>
      <sheetName val="JAGUAR - analiza2"/>
      <sheetName val="JAGUAR - analiza3"/>
      <sheetName val="JAGUAR - analiza4"/>
      <sheetName val="JEEP 1"/>
      <sheetName val="JEEP 2"/>
      <sheetName val="JEEP 3"/>
      <sheetName val="JEEP - analiza1"/>
      <sheetName val="JEEP - analiza1a"/>
      <sheetName val="JEEP - analiza2"/>
      <sheetName val="JEEP - analiza3"/>
      <sheetName val="JEEP - analiza4"/>
      <sheetName val="KIA 1"/>
      <sheetName val="KIA 2"/>
      <sheetName val="KIA 3"/>
      <sheetName val="KIA - analiza1"/>
      <sheetName val="KIA - analiza1a"/>
      <sheetName val="KIA - analiza2"/>
      <sheetName val="KIA - analiza3"/>
      <sheetName val="KIA - analiza4"/>
      <sheetName val="LAND ROVER 1"/>
      <sheetName val="LAND ROVER 2"/>
      <sheetName val="LAND ROVER 3"/>
      <sheetName val="LAND ROVER - analiza1"/>
      <sheetName val="LAND ROVER - analiza1a"/>
      <sheetName val="LAND ROVER - analiza2"/>
      <sheetName val="LAND ROVER - analiza3"/>
      <sheetName val="LAND ROVER - analiza4"/>
      <sheetName val="LEXUS 1"/>
      <sheetName val="LEXUS 2"/>
      <sheetName val="LEXUS 3"/>
      <sheetName val="LEXUS - analiza1"/>
      <sheetName val="LEXUS - analiza1a"/>
      <sheetName val="LEXUS - analiza2"/>
      <sheetName val="LEXUS - analiza3"/>
      <sheetName val="LEXUS - analiza4"/>
      <sheetName val="MAZDA 1"/>
      <sheetName val="MAZDA 2"/>
      <sheetName val="MAZDA 3"/>
      <sheetName val="MAZDA - analiza1"/>
      <sheetName val="MAZDA - analiza1a"/>
      <sheetName val="MAZDA - analiza2"/>
      <sheetName val="MAZDA - analiza3"/>
      <sheetName val="MAZDA - analiza4"/>
      <sheetName val="MERCEDES-BENZ 1"/>
      <sheetName val="MERCEDES-BENZ 2"/>
      <sheetName val="MERCEDES-BENZ 3"/>
      <sheetName val="MERCEDES-BENZ - analiza1"/>
      <sheetName val="MERCEDES-BENZ - analiza1a"/>
      <sheetName val="MERCEDES-BENZ - analiza2"/>
      <sheetName val="MERCEDES-BENZ - analiza3"/>
      <sheetName val="MERCEDES-BENZ - analiza4"/>
      <sheetName val="MG 1"/>
      <sheetName val="MG 2"/>
      <sheetName val="MG 3"/>
      <sheetName val="MG - analiza1"/>
      <sheetName val="MG - analiza1a"/>
      <sheetName val="MG - analiza2"/>
      <sheetName val="MG - analiza3"/>
      <sheetName val="MG - analiza4"/>
      <sheetName val="MINI 1"/>
      <sheetName val="MINI 2"/>
      <sheetName val="MINI 3"/>
      <sheetName val="MINI - analiza1"/>
      <sheetName val="MINI - analiza1a"/>
      <sheetName val="MINI - analiza2"/>
      <sheetName val="MINI - analiza3"/>
      <sheetName val="MINI - analiza4"/>
      <sheetName val="MITSUBISHI 1"/>
      <sheetName val="MITSUBISHI 2"/>
      <sheetName val="MITSUBISHI 3"/>
      <sheetName val="MITSUBISHI - analiza1"/>
      <sheetName val="MITSUBISHI - analiza1a"/>
      <sheetName val="MITSUBISHI - analiza2"/>
      <sheetName val="MITSUBISHI - analiza3"/>
      <sheetName val="MITSUBISHI - analiza4"/>
      <sheetName val="NISSAN 1"/>
      <sheetName val="NISSAN 2"/>
      <sheetName val="NISSAN 3"/>
      <sheetName val="NISSAN - analiza1"/>
      <sheetName val="NISSAN - analiza1a"/>
      <sheetName val="NISSAN - analiza2"/>
      <sheetName val="NISSAN - analiza3"/>
      <sheetName val="NISSAN - analiza4"/>
      <sheetName val="OPEL 1"/>
      <sheetName val="OPEL 2"/>
      <sheetName val="OPEL 3"/>
      <sheetName val="OPEL - analiza1"/>
      <sheetName val="OPEL - analiza1a"/>
      <sheetName val="OPEL - analiza2"/>
      <sheetName val="OPEL - analiza3"/>
      <sheetName val="OPEL - analiza4"/>
      <sheetName val="PEUGEOT 1"/>
      <sheetName val="PEUGEOT 2"/>
      <sheetName val="PEUGEOT 3"/>
      <sheetName val="PEUGEOT - analiza1"/>
      <sheetName val="PEUGEOT - analiza1a"/>
      <sheetName val="PEUGEOT - analiza2"/>
      <sheetName val="PEUGEOT - analiza3"/>
      <sheetName val="PEUGEOT - analiza4"/>
      <sheetName val="PORSCHE 1"/>
      <sheetName val="PORSCHE 2"/>
      <sheetName val="PORSCHE 3"/>
      <sheetName val="PORSCHE - analiza1"/>
      <sheetName val="PORSCHE - analiza1a"/>
      <sheetName val="PORSCHE - analiza2"/>
      <sheetName val="PORSCHE - analiza3"/>
      <sheetName val="PORSCHE - analiza4"/>
      <sheetName val="RENAULT 1"/>
      <sheetName val="RENAULT 2"/>
      <sheetName val="RENAULT 3"/>
      <sheetName val="RENAULT - analiza1"/>
      <sheetName val="RENAULT - analiza1a"/>
      <sheetName val="RENAULT - analiza2"/>
      <sheetName val="RENAULT - analiza3"/>
      <sheetName val="RENAULT - analiza4"/>
      <sheetName val="SEAT 1"/>
      <sheetName val="SEAT 2"/>
      <sheetName val="SEAT 3"/>
      <sheetName val="SEAT - analiza1"/>
      <sheetName val="SEAT - analiza1a"/>
      <sheetName val="SEAT - analiza2"/>
      <sheetName val="SEAT - analiza3"/>
      <sheetName val="SEAT - analiza4"/>
      <sheetName val="SKODA 1"/>
      <sheetName val="SKODA 2"/>
      <sheetName val="SKODA 3"/>
      <sheetName val="SKODA - analiza1"/>
      <sheetName val="SKODA - analiza1a"/>
      <sheetName val="SKODA - analiza2"/>
      <sheetName val="SKODA - analiza3"/>
      <sheetName val="SKODA - analiza4"/>
      <sheetName val="SSANGYONG 1"/>
      <sheetName val="SSANGYONG 2"/>
      <sheetName val="SSANGYONG 3"/>
      <sheetName val="SSANGYONG - analiza1"/>
      <sheetName val="SSANGYONG - analiza1a"/>
      <sheetName val="SSANGYONG - analiza2"/>
      <sheetName val="SSANGYONG - analiza3"/>
      <sheetName val="SSANGYONG - analiza4"/>
      <sheetName val="SUBARU 1"/>
      <sheetName val="SUBARU 2"/>
      <sheetName val="SUBARU 3"/>
      <sheetName val="SUBARU - analiza1"/>
      <sheetName val="SUBARU - analiza1a"/>
      <sheetName val="SUBARU - analiza2"/>
      <sheetName val="SUBARU - analiza3"/>
      <sheetName val="SUBARU - analiza4"/>
      <sheetName val="SUZUKI 1"/>
      <sheetName val="SUZUKI 2"/>
      <sheetName val="SUZUKI 3"/>
      <sheetName val="SUZUKI - analiza1"/>
      <sheetName val="SUZUKI - analiza1a"/>
      <sheetName val="SUZUKI - analiza2"/>
      <sheetName val="SUZUKI - analiza3"/>
      <sheetName val="SUZUKI - analiza4"/>
      <sheetName val="TESLA 1"/>
      <sheetName val="TESLA 2"/>
      <sheetName val="TESLA 3"/>
      <sheetName val="TESLA - analiza1"/>
      <sheetName val="TESLA - analiza1a"/>
      <sheetName val="TESLA - analiza2"/>
      <sheetName val="TESLA - analiza3"/>
      <sheetName val="TESLA - analiza4"/>
      <sheetName val="TOYOTA 1"/>
      <sheetName val="TOYOTA 2"/>
      <sheetName val="TOYOTA 3"/>
      <sheetName val="TOYOTA - analiza1"/>
      <sheetName val="TOYOTA - analiza1a"/>
      <sheetName val="TOYOTA - analiza2"/>
      <sheetName val="TOYOTA - analiza3"/>
      <sheetName val="TOYOTA - analiza4"/>
      <sheetName val="VOLKSWAGEN 1"/>
      <sheetName val="VOLKSWAGEN 2"/>
      <sheetName val="VOLKSWAGEN 3"/>
      <sheetName val="VOLKSWAGEN - analiza1"/>
      <sheetName val="VOLKSWAGEN - analiza1a"/>
      <sheetName val="VOLKSWAGEN - analiza2"/>
      <sheetName val="VOLKSWAGEN - analiza3"/>
      <sheetName val="VOLKSWAGEN - analiza4"/>
      <sheetName val="VOLVO 1"/>
      <sheetName val="VOLVO 2"/>
      <sheetName val="VOLVO 3"/>
      <sheetName val="VOLVO - analiza1"/>
      <sheetName val="VOLVO - analiza1a"/>
      <sheetName val="VOLVO - analiza2"/>
      <sheetName val="VOLVO - analiza3"/>
      <sheetName val="VOLVO - analiza4"/>
      <sheetName val="SO i SO# - analiza2"/>
      <sheetName val="Rodzaje - analiza"/>
      <sheetName val="paliwa - analiza"/>
      <sheetName val="Historia - analiza"/>
      <sheetName val="BAZA_SO"/>
      <sheetName val="BAZA_SO_HISTORIA"/>
      <sheetName val="Korekta pisowni mode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>
        <row r="24">
          <cell r="F24" t="str">
            <v>Sty-Sie 2024</v>
          </cell>
        </row>
        <row r="26">
          <cell r="C26" t="str">
            <v>Benzyna</v>
          </cell>
          <cell r="G26">
            <v>0.36879357168855165</v>
          </cell>
        </row>
        <row r="27">
          <cell r="C27" t="str">
            <v>Diesel</v>
          </cell>
          <cell r="G27">
            <v>8.6631016042780742E-2</v>
          </cell>
        </row>
        <row r="30">
          <cell r="C30" t="str">
            <v>BEV</v>
          </cell>
          <cell r="G30">
            <v>3.0772461292941738E-2</v>
          </cell>
        </row>
        <row r="31">
          <cell r="C31" t="str">
            <v>PHEV</v>
          </cell>
          <cell r="G31">
            <v>2.5741243665481424E-2</v>
          </cell>
        </row>
        <row r="32">
          <cell r="C32" t="str">
            <v>FCEV</v>
          </cell>
          <cell r="G32">
            <v>1.6798723297029425E-5</v>
          </cell>
        </row>
        <row r="33">
          <cell r="C33" t="str">
            <v>HEV</v>
          </cell>
          <cell r="G33">
            <v>0.22036285242321585</v>
          </cell>
        </row>
        <row r="34">
          <cell r="C34" t="str">
            <v>MHEV</v>
          </cell>
          <cell r="G34">
            <v>0.24080409888848447</v>
          </cell>
        </row>
        <row r="35">
          <cell r="C35" t="str">
            <v>LPG</v>
          </cell>
          <cell r="G35">
            <v>2.6701570680628273E-2</v>
          </cell>
        </row>
        <row r="36">
          <cell r="C36" t="str">
            <v>CNG/LNG</v>
          </cell>
          <cell r="G36">
            <v>0</v>
          </cell>
        </row>
        <row r="37">
          <cell r="C37" t="str">
            <v>Inne / b.d.</v>
          </cell>
          <cell r="G37">
            <v>1.7638659461871598E-4</v>
          </cell>
        </row>
      </sheetData>
      <sheetData sheetId="349" refreshError="1"/>
      <sheetData sheetId="350" refreshError="1"/>
      <sheetData sheetId="351" refreshError="1"/>
      <sheetData sheetId="3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F6" sqref="F6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45541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146</v>
      </c>
      <c r="D4" s="8" t="s">
        <v>147</v>
      </c>
      <c r="E4" s="9" t="s">
        <v>55</v>
      </c>
      <c r="F4" s="8" t="s">
        <v>148</v>
      </c>
      <c r="G4" s="8" t="s">
        <v>149</v>
      </c>
      <c r="H4" s="9" t="s">
        <v>55</v>
      </c>
    </row>
    <row r="5" spans="1:256" ht="24.75" customHeight="1" x14ac:dyDescent="0.2">
      <c r="B5" s="10" t="s">
        <v>49</v>
      </c>
      <c r="C5" s="11">
        <v>37071</v>
      </c>
      <c r="D5" s="11">
        <v>36177</v>
      </c>
      <c r="E5" s="12">
        <v>2.4711833485363544E-2</v>
      </c>
      <c r="F5" s="11">
        <v>357170</v>
      </c>
      <c r="G5" s="11">
        <v>311239</v>
      </c>
      <c r="H5" s="12">
        <v>0.14757469340281903</v>
      </c>
    </row>
    <row r="6" spans="1:256" ht="24.75" customHeight="1" x14ac:dyDescent="0.2">
      <c r="B6" s="10" t="s">
        <v>50</v>
      </c>
      <c r="C6" s="11">
        <v>4801</v>
      </c>
      <c r="D6" s="11">
        <v>4970</v>
      </c>
      <c r="E6" s="12">
        <v>-3.4004024144869249E-2</v>
      </c>
      <c r="F6" s="11">
        <v>42490</v>
      </c>
      <c r="G6" s="11">
        <v>41846</v>
      </c>
      <c r="H6" s="12">
        <v>1.5389762462362011E-2</v>
      </c>
    </row>
    <row r="7" spans="1:256" ht="24.75" customHeight="1" x14ac:dyDescent="0.2">
      <c r="B7" s="13" t="s">
        <v>51</v>
      </c>
      <c r="C7" s="14">
        <f>C6-C8</f>
        <v>4625</v>
      </c>
      <c r="D7" s="14">
        <f>D6-D8</f>
        <v>4803</v>
      </c>
      <c r="E7" s="15">
        <f>C7/D7-1</f>
        <v>-3.7060170726629149E-2</v>
      </c>
      <c r="F7" s="14">
        <f>F6-F8</f>
        <v>40886</v>
      </c>
      <c r="G7" s="14">
        <f>G6-G8</f>
        <v>40496</v>
      </c>
      <c r="H7" s="15">
        <f>F7/G7-1</f>
        <v>9.6305807981034164E-3</v>
      </c>
    </row>
    <row r="8" spans="1:256" ht="24.75" customHeight="1" x14ac:dyDescent="0.2">
      <c r="B8" s="16" t="s">
        <v>52</v>
      </c>
      <c r="C8" s="14">
        <v>176</v>
      </c>
      <c r="D8" s="14">
        <v>167</v>
      </c>
      <c r="E8" s="17">
        <v>5.3892215568862367E-2</v>
      </c>
      <c r="F8" s="14">
        <v>1604</v>
      </c>
      <c r="G8" s="14">
        <v>1350</v>
      </c>
      <c r="H8" s="17">
        <v>0.18814814814814818</v>
      </c>
    </row>
    <row r="9" spans="1:256" ht="25.5" customHeight="1" x14ac:dyDescent="0.2">
      <c r="B9" s="79" t="s">
        <v>53</v>
      </c>
      <c r="C9" s="18">
        <v>41872</v>
      </c>
      <c r="D9" s="18">
        <v>41147</v>
      </c>
      <c r="E9" s="19">
        <v>1.7619753566481045E-2</v>
      </c>
      <c r="F9" s="18">
        <v>399660</v>
      </c>
      <c r="G9" s="18">
        <v>353085</v>
      </c>
      <c r="H9" s="19">
        <v>0.13190874718552181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>
      <selection activeCell="L6" sqref="L6:L7"/>
    </sheetView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45541</v>
      </c>
    </row>
    <row r="2" spans="2:22" ht="14.45" customHeight="1" x14ac:dyDescent="0.25">
      <c r="B2" s="99" t="s">
        <v>163</v>
      </c>
      <c r="C2" s="99"/>
      <c r="D2" s="99"/>
      <c r="E2" s="99"/>
      <c r="F2" s="99"/>
      <c r="G2" s="99"/>
      <c r="H2" s="99"/>
      <c r="I2" s="99"/>
      <c r="J2" s="99"/>
      <c r="K2" s="99"/>
      <c r="L2" s="99"/>
      <c r="N2" s="50"/>
      <c r="O2" s="99" t="s">
        <v>131</v>
      </c>
      <c r="P2" s="99"/>
      <c r="Q2" s="99"/>
      <c r="R2" s="99"/>
      <c r="S2" s="99"/>
      <c r="T2" s="99"/>
      <c r="U2" s="99"/>
      <c r="V2" s="99"/>
    </row>
    <row r="3" spans="2:22" ht="14.45" customHeight="1" thickBot="1" x14ac:dyDescent="0.3">
      <c r="B3" s="51"/>
      <c r="C3" s="51"/>
      <c r="D3" s="51"/>
      <c r="E3" s="51"/>
      <c r="F3" s="51"/>
      <c r="G3" s="51"/>
      <c r="H3" s="51"/>
      <c r="I3" s="51"/>
      <c r="J3" s="51"/>
      <c r="K3" s="47"/>
      <c r="L3" s="24" t="s">
        <v>4</v>
      </c>
      <c r="O3" s="51"/>
      <c r="P3" s="51"/>
      <c r="Q3" s="51"/>
      <c r="R3" s="51"/>
      <c r="S3" s="51"/>
      <c r="T3" s="51"/>
      <c r="U3" s="47"/>
      <c r="V3" s="24" t="s">
        <v>4</v>
      </c>
    </row>
    <row r="4" spans="2:22" ht="14.45" customHeight="1" x14ac:dyDescent="0.25">
      <c r="B4" s="108" t="s">
        <v>0</v>
      </c>
      <c r="C4" s="108" t="s">
        <v>1</v>
      </c>
      <c r="D4" s="101" t="s">
        <v>150</v>
      </c>
      <c r="E4" s="102"/>
      <c r="F4" s="102"/>
      <c r="G4" s="102"/>
      <c r="H4" s="102"/>
      <c r="I4" s="103"/>
      <c r="J4" s="101" t="s">
        <v>135</v>
      </c>
      <c r="K4" s="102"/>
      <c r="L4" s="103"/>
      <c r="O4" s="108" t="s">
        <v>0</v>
      </c>
      <c r="P4" s="108" t="s">
        <v>1</v>
      </c>
      <c r="Q4" s="101" t="s">
        <v>158</v>
      </c>
      <c r="R4" s="102"/>
      <c r="S4" s="102"/>
      <c r="T4" s="102"/>
      <c r="U4" s="102"/>
      <c r="V4" s="103"/>
    </row>
    <row r="5" spans="2:22" ht="14.45" customHeight="1" thickBot="1" x14ac:dyDescent="0.3">
      <c r="B5" s="109"/>
      <c r="C5" s="109"/>
      <c r="D5" s="110" t="s">
        <v>151</v>
      </c>
      <c r="E5" s="111"/>
      <c r="F5" s="111"/>
      <c r="G5" s="111"/>
      <c r="H5" s="111"/>
      <c r="I5" s="112"/>
      <c r="J5" s="110" t="s">
        <v>136</v>
      </c>
      <c r="K5" s="111"/>
      <c r="L5" s="112"/>
      <c r="O5" s="109"/>
      <c r="P5" s="109"/>
      <c r="Q5" s="110" t="s">
        <v>155</v>
      </c>
      <c r="R5" s="111"/>
      <c r="S5" s="111"/>
      <c r="T5" s="111"/>
      <c r="U5" s="111"/>
      <c r="V5" s="112"/>
    </row>
    <row r="6" spans="2:22" ht="14.45" customHeight="1" x14ac:dyDescent="0.25">
      <c r="B6" s="109"/>
      <c r="C6" s="109"/>
      <c r="D6" s="93">
        <v>2024</v>
      </c>
      <c r="E6" s="94"/>
      <c r="F6" s="93">
        <v>2023</v>
      </c>
      <c r="G6" s="94"/>
      <c r="H6" s="85" t="s">
        <v>5</v>
      </c>
      <c r="I6" s="85" t="s">
        <v>44</v>
      </c>
      <c r="J6" s="85">
        <v>2023</v>
      </c>
      <c r="K6" s="85" t="s">
        <v>152</v>
      </c>
      <c r="L6" s="134" t="s">
        <v>185</v>
      </c>
      <c r="O6" s="109"/>
      <c r="P6" s="109"/>
      <c r="Q6" s="93">
        <v>2024</v>
      </c>
      <c r="R6" s="94"/>
      <c r="S6" s="93">
        <v>2023</v>
      </c>
      <c r="T6" s="94"/>
      <c r="U6" s="85" t="s">
        <v>5</v>
      </c>
      <c r="V6" s="134" t="s">
        <v>66</v>
      </c>
    </row>
    <row r="7" spans="2:22" ht="14.45" customHeight="1" thickBot="1" x14ac:dyDescent="0.3">
      <c r="B7" s="104" t="s">
        <v>6</v>
      </c>
      <c r="C7" s="104" t="s">
        <v>7</v>
      </c>
      <c r="D7" s="95"/>
      <c r="E7" s="96"/>
      <c r="F7" s="95"/>
      <c r="G7" s="96"/>
      <c r="H7" s="86"/>
      <c r="I7" s="86"/>
      <c r="J7" s="86"/>
      <c r="K7" s="86"/>
      <c r="L7" s="135"/>
      <c r="O7" s="104" t="s">
        <v>6</v>
      </c>
      <c r="P7" s="104" t="s">
        <v>7</v>
      </c>
      <c r="Q7" s="95"/>
      <c r="R7" s="96"/>
      <c r="S7" s="95"/>
      <c r="T7" s="96"/>
      <c r="U7" s="86"/>
      <c r="V7" s="135"/>
    </row>
    <row r="8" spans="2:22" ht="14.45" customHeight="1" x14ac:dyDescent="0.25">
      <c r="B8" s="104"/>
      <c r="C8" s="104"/>
      <c r="D8" s="25" t="s">
        <v>8</v>
      </c>
      <c r="E8" s="26" t="s">
        <v>2</v>
      </c>
      <c r="F8" s="25" t="s">
        <v>8</v>
      </c>
      <c r="G8" s="26" t="s">
        <v>2</v>
      </c>
      <c r="H8" s="97" t="s">
        <v>9</v>
      </c>
      <c r="I8" s="97" t="s">
        <v>45</v>
      </c>
      <c r="J8" s="97" t="s">
        <v>8</v>
      </c>
      <c r="K8" s="97" t="s">
        <v>153</v>
      </c>
      <c r="L8" s="136" t="s">
        <v>157</v>
      </c>
      <c r="O8" s="104"/>
      <c r="P8" s="104"/>
      <c r="Q8" s="25" t="s">
        <v>8</v>
      </c>
      <c r="R8" s="26" t="s">
        <v>2</v>
      </c>
      <c r="S8" s="25" t="s">
        <v>8</v>
      </c>
      <c r="T8" s="26" t="s">
        <v>2</v>
      </c>
      <c r="U8" s="97" t="s">
        <v>9</v>
      </c>
      <c r="V8" s="136" t="s">
        <v>67</v>
      </c>
    </row>
    <row r="9" spans="2:22" ht="14.45" customHeight="1" thickBot="1" x14ac:dyDescent="0.3">
      <c r="B9" s="105"/>
      <c r="C9" s="105"/>
      <c r="D9" s="28" t="s">
        <v>10</v>
      </c>
      <c r="E9" s="29" t="s">
        <v>11</v>
      </c>
      <c r="F9" s="28" t="s">
        <v>10</v>
      </c>
      <c r="G9" s="29" t="s">
        <v>11</v>
      </c>
      <c r="H9" s="98"/>
      <c r="I9" s="98"/>
      <c r="J9" s="98" t="s">
        <v>10</v>
      </c>
      <c r="K9" s="98"/>
      <c r="L9" s="137"/>
      <c r="O9" s="105"/>
      <c r="P9" s="105"/>
      <c r="Q9" s="28" t="s">
        <v>10</v>
      </c>
      <c r="R9" s="29" t="s">
        <v>11</v>
      </c>
      <c r="S9" s="28" t="s">
        <v>10</v>
      </c>
      <c r="T9" s="29" t="s">
        <v>11</v>
      </c>
      <c r="U9" s="98"/>
      <c r="V9" s="137"/>
    </row>
    <row r="10" spans="2:22" ht="14.25" customHeight="1" thickBot="1" x14ac:dyDescent="0.3">
      <c r="B10" s="31">
        <v>1</v>
      </c>
      <c r="C10" s="32" t="s">
        <v>19</v>
      </c>
      <c r="D10" s="33">
        <v>7213</v>
      </c>
      <c r="E10" s="34">
        <v>0.19457257694693966</v>
      </c>
      <c r="F10" s="33">
        <v>8733</v>
      </c>
      <c r="G10" s="34">
        <v>0.24139646736877021</v>
      </c>
      <c r="H10" s="35">
        <v>-0.17405244474979964</v>
      </c>
      <c r="I10" s="52">
        <v>0</v>
      </c>
      <c r="J10" s="33">
        <v>7321</v>
      </c>
      <c r="K10" s="35">
        <v>-1.4752083048763853E-2</v>
      </c>
      <c r="L10" s="52">
        <v>0</v>
      </c>
      <c r="O10" s="31">
        <v>1</v>
      </c>
      <c r="P10" s="32" t="s">
        <v>19</v>
      </c>
      <c r="Q10" s="33">
        <v>66666</v>
      </c>
      <c r="R10" s="34">
        <v>0.18665061455329396</v>
      </c>
      <c r="S10" s="33">
        <v>58623</v>
      </c>
      <c r="T10" s="34">
        <v>0.18835364462679804</v>
      </c>
      <c r="U10" s="35">
        <v>0.13719871040376641</v>
      </c>
      <c r="V10" s="52">
        <v>0</v>
      </c>
    </row>
    <row r="11" spans="2:22" ht="14.45" customHeight="1" thickBot="1" x14ac:dyDescent="0.3">
      <c r="B11" s="36">
        <v>2</v>
      </c>
      <c r="C11" s="37" t="s">
        <v>17</v>
      </c>
      <c r="D11" s="38">
        <v>3700</v>
      </c>
      <c r="E11" s="39">
        <v>9.9808475627849266E-2</v>
      </c>
      <c r="F11" s="38">
        <v>3094</v>
      </c>
      <c r="G11" s="39">
        <v>8.5523951682007909E-2</v>
      </c>
      <c r="H11" s="40">
        <v>0.19586296056884289</v>
      </c>
      <c r="I11" s="53">
        <v>0</v>
      </c>
      <c r="J11" s="38">
        <v>4250</v>
      </c>
      <c r="K11" s="40">
        <v>-0.12941176470588234</v>
      </c>
      <c r="L11" s="53">
        <v>0</v>
      </c>
      <c r="O11" s="36">
        <v>2</v>
      </c>
      <c r="P11" s="37" t="s">
        <v>17</v>
      </c>
      <c r="Q11" s="38">
        <v>38313</v>
      </c>
      <c r="R11" s="39">
        <v>0.10726824761318139</v>
      </c>
      <c r="S11" s="38">
        <v>33187</v>
      </c>
      <c r="T11" s="39">
        <v>0.10662866800111812</v>
      </c>
      <c r="U11" s="40">
        <v>0.15445807093138875</v>
      </c>
      <c r="V11" s="53">
        <v>0</v>
      </c>
    </row>
    <row r="12" spans="2:22" ht="14.45" customHeight="1" thickBot="1" x14ac:dyDescent="0.3">
      <c r="B12" s="31">
        <v>3</v>
      </c>
      <c r="C12" s="32" t="s">
        <v>18</v>
      </c>
      <c r="D12" s="33">
        <v>2499</v>
      </c>
      <c r="E12" s="34">
        <v>6.741118394432305E-2</v>
      </c>
      <c r="F12" s="33">
        <v>2436</v>
      </c>
      <c r="G12" s="34">
        <v>6.7335599966829751E-2</v>
      </c>
      <c r="H12" s="35">
        <v>2.5862068965517349E-2</v>
      </c>
      <c r="I12" s="52">
        <v>2</v>
      </c>
      <c r="J12" s="33">
        <v>3141</v>
      </c>
      <c r="K12" s="35">
        <v>-0.20439350525310407</v>
      </c>
      <c r="L12" s="52">
        <v>1</v>
      </c>
      <c r="O12" s="31">
        <v>3</v>
      </c>
      <c r="P12" s="32" t="s">
        <v>18</v>
      </c>
      <c r="Q12" s="33">
        <v>23321</v>
      </c>
      <c r="R12" s="34">
        <v>6.5293837668337212E-2</v>
      </c>
      <c r="S12" s="33">
        <v>23021</v>
      </c>
      <c r="T12" s="34">
        <v>7.3965666256478144E-2</v>
      </c>
      <c r="U12" s="35">
        <v>1.3031579861865206E-2</v>
      </c>
      <c r="V12" s="52">
        <v>1</v>
      </c>
    </row>
    <row r="13" spans="2:22" ht="14.45" customHeight="1" thickBot="1" x14ac:dyDescent="0.3">
      <c r="B13" s="36">
        <v>4</v>
      </c>
      <c r="C13" s="37" t="s">
        <v>22</v>
      </c>
      <c r="D13" s="38">
        <v>2415</v>
      </c>
      <c r="E13" s="39">
        <v>6.5145261794934045E-2</v>
      </c>
      <c r="F13" s="38">
        <v>2796</v>
      </c>
      <c r="G13" s="39">
        <v>7.7286673853553367E-2</v>
      </c>
      <c r="H13" s="40">
        <v>-0.13626609442060089</v>
      </c>
      <c r="I13" s="53">
        <v>-1</v>
      </c>
      <c r="J13" s="38">
        <v>3296</v>
      </c>
      <c r="K13" s="40">
        <v>-0.26729368932038833</v>
      </c>
      <c r="L13" s="53">
        <v>-1</v>
      </c>
      <c r="O13" s="36">
        <v>4</v>
      </c>
      <c r="P13" s="37" t="s">
        <v>22</v>
      </c>
      <c r="Q13" s="38">
        <v>21872</v>
      </c>
      <c r="R13" s="39">
        <v>6.1236945992104601E-2</v>
      </c>
      <c r="S13" s="38">
        <v>24761</v>
      </c>
      <c r="T13" s="39">
        <v>7.9556225280250872E-2</v>
      </c>
      <c r="U13" s="40">
        <v>-0.11667541698638983</v>
      </c>
      <c r="V13" s="53">
        <v>-1</v>
      </c>
    </row>
    <row r="14" spans="2:22" ht="14.45" customHeight="1" thickBot="1" x14ac:dyDescent="0.3">
      <c r="B14" s="31">
        <v>5</v>
      </c>
      <c r="C14" s="32" t="s">
        <v>32</v>
      </c>
      <c r="D14" s="33">
        <v>2339</v>
      </c>
      <c r="E14" s="34">
        <v>6.3095141755010659E-2</v>
      </c>
      <c r="F14" s="33">
        <v>1840</v>
      </c>
      <c r="G14" s="34">
        <v>5.0861044309920667E-2</v>
      </c>
      <c r="H14" s="35">
        <v>0.27119565217391295</v>
      </c>
      <c r="I14" s="52">
        <v>1</v>
      </c>
      <c r="J14" s="33">
        <v>3050</v>
      </c>
      <c r="K14" s="35">
        <v>-0.23311475409836069</v>
      </c>
      <c r="L14" s="52">
        <v>0</v>
      </c>
      <c r="O14" s="31">
        <v>5</v>
      </c>
      <c r="P14" s="32" t="s">
        <v>23</v>
      </c>
      <c r="Q14" s="33">
        <v>20377</v>
      </c>
      <c r="R14" s="34">
        <v>5.70512641039281E-2</v>
      </c>
      <c r="S14" s="33">
        <v>17576</v>
      </c>
      <c r="T14" s="34">
        <v>5.6471072070016934E-2</v>
      </c>
      <c r="U14" s="35">
        <v>0.15936504324078293</v>
      </c>
      <c r="V14" s="52">
        <v>0</v>
      </c>
    </row>
    <row r="15" spans="2:22" ht="14.45" customHeight="1" thickBot="1" x14ac:dyDescent="0.3">
      <c r="B15" s="36">
        <v>6</v>
      </c>
      <c r="C15" s="37" t="s">
        <v>23</v>
      </c>
      <c r="D15" s="38">
        <v>2323</v>
      </c>
      <c r="E15" s="39">
        <v>6.2663537536079408E-2</v>
      </c>
      <c r="F15" s="38">
        <v>2437</v>
      </c>
      <c r="G15" s="39">
        <v>6.736324183873732E-2</v>
      </c>
      <c r="H15" s="40">
        <v>-4.6778826425933562E-2</v>
      </c>
      <c r="I15" s="53">
        <v>-2</v>
      </c>
      <c r="J15" s="38">
        <v>2787</v>
      </c>
      <c r="K15" s="40">
        <v>-0.16648726228919986</v>
      </c>
      <c r="L15" s="53">
        <v>0</v>
      </c>
      <c r="O15" s="36">
        <v>6</v>
      </c>
      <c r="P15" s="37" t="s">
        <v>31</v>
      </c>
      <c r="Q15" s="38">
        <v>18840</v>
      </c>
      <c r="R15" s="39">
        <v>5.2747991152672397E-2</v>
      </c>
      <c r="S15" s="38">
        <v>12911</v>
      </c>
      <c r="T15" s="39">
        <v>4.1482590549384878E-2</v>
      </c>
      <c r="U15" s="40">
        <v>0.45922081945627768</v>
      </c>
      <c r="V15" s="53">
        <v>2</v>
      </c>
    </row>
    <row r="16" spans="2:22" ht="14.45" customHeight="1" thickBot="1" x14ac:dyDescent="0.3">
      <c r="B16" s="31">
        <v>7</v>
      </c>
      <c r="C16" s="32" t="s">
        <v>31</v>
      </c>
      <c r="D16" s="33">
        <v>2150</v>
      </c>
      <c r="E16" s="34">
        <v>5.7996816918885384E-2</v>
      </c>
      <c r="F16" s="33">
        <v>1616</v>
      </c>
      <c r="G16" s="34">
        <v>4.4669265002625975E-2</v>
      </c>
      <c r="H16" s="35">
        <v>0.33044554455445541</v>
      </c>
      <c r="I16" s="52">
        <v>1</v>
      </c>
      <c r="J16" s="33">
        <v>2668</v>
      </c>
      <c r="K16" s="35">
        <v>-0.19415292353823088</v>
      </c>
      <c r="L16" s="52">
        <v>0</v>
      </c>
      <c r="O16" s="31">
        <v>7</v>
      </c>
      <c r="P16" s="32" t="s">
        <v>32</v>
      </c>
      <c r="Q16" s="33">
        <v>18650</v>
      </c>
      <c r="R16" s="34">
        <v>5.2216031581599799E-2</v>
      </c>
      <c r="S16" s="33">
        <v>16877</v>
      </c>
      <c r="T16" s="34">
        <v>5.4225209565639268E-2</v>
      </c>
      <c r="U16" s="35">
        <v>0.10505421579664631</v>
      </c>
      <c r="V16" s="52">
        <v>-1</v>
      </c>
    </row>
    <row r="17" spans="2:22" ht="14.45" customHeight="1" thickBot="1" x14ac:dyDescent="0.3">
      <c r="B17" s="36">
        <v>8</v>
      </c>
      <c r="C17" s="37" t="s">
        <v>16</v>
      </c>
      <c r="D17" s="38">
        <v>1865</v>
      </c>
      <c r="E17" s="39">
        <v>5.0308866769172671E-2</v>
      </c>
      <c r="F17" s="38">
        <v>1821</v>
      </c>
      <c r="G17" s="39">
        <v>5.0335848743676921E-2</v>
      </c>
      <c r="H17" s="40">
        <v>2.4162548050521648E-2</v>
      </c>
      <c r="I17" s="53">
        <v>-1</v>
      </c>
      <c r="J17" s="38">
        <v>2328</v>
      </c>
      <c r="K17" s="40">
        <v>-0.19888316151202745</v>
      </c>
      <c r="L17" s="53">
        <v>0</v>
      </c>
      <c r="O17" s="36">
        <v>8</v>
      </c>
      <c r="P17" s="37" t="s">
        <v>16</v>
      </c>
      <c r="Q17" s="38">
        <v>17880</v>
      </c>
      <c r="R17" s="39">
        <v>5.006019542514769E-2</v>
      </c>
      <c r="S17" s="38">
        <v>14983</v>
      </c>
      <c r="T17" s="39">
        <v>4.8139853938613093E-2</v>
      </c>
      <c r="U17" s="40">
        <v>0.19335246612827861</v>
      </c>
      <c r="V17" s="53">
        <v>-1</v>
      </c>
    </row>
    <row r="18" spans="2:22" ht="14.45" customHeight="1" thickBot="1" x14ac:dyDescent="0.3">
      <c r="B18" s="31">
        <v>9</v>
      </c>
      <c r="C18" s="32" t="s">
        <v>29</v>
      </c>
      <c r="D18" s="33">
        <v>1364</v>
      </c>
      <c r="E18" s="34">
        <v>3.6794259663888211E-2</v>
      </c>
      <c r="F18" s="33">
        <v>1270</v>
      </c>
      <c r="G18" s="34">
        <v>3.5105177322608289E-2</v>
      </c>
      <c r="H18" s="35">
        <v>7.401574803149602E-2</v>
      </c>
      <c r="I18" s="52">
        <v>0</v>
      </c>
      <c r="J18" s="33">
        <v>1282</v>
      </c>
      <c r="K18" s="35">
        <v>6.3962558502340006E-2</v>
      </c>
      <c r="L18" s="52">
        <v>1</v>
      </c>
      <c r="O18" s="31">
        <v>9</v>
      </c>
      <c r="P18" s="32" t="s">
        <v>24</v>
      </c>
      <c r="Q18" s="33">
        <v>12877</v>
      </c>
      <c r="R18" s="34">
        <v>3.6052859982641322E-2</v>
      </c>
      <c r="S18" s="33">
        <v>11131</v>
      </c>
      <c r="T18" s="34">
        <v>3.5763512927364502E-2</v>
      </c>
      <c r="U18" s="35">
        <v>0.15685922199263325</v>
      </c>
      <c r="V18" s="52">
        <v>1</v>
      </c>
    </row>
    <row r="19" spans="2:22" ht="14.45" customHeight="1" thickBot="1" x14ac:dyDescent="0.3">
      <c r="B19" s="36">
        <v>10</v>
      </c>
      <c r="C19" s="37" t="s">
        <v>39</v>
      </c>
      <c r="D19" s="38">
        <v>1279</v>
      </c>
      <c r="E19" s="39">
        <v>3.4501362250816001E-2</v>
      </c>
      <c r="F19" s="38">
        <v>755</v>
      </c>
      <c r="G19" s="39">
        <v>2.0869613290212013E-2</v>
      </c>
      <c r="H19" s="40">
        <v>0.6940397350993377</v>
      </c>
      <c r="I19" s="53">
        <v>3</v>
      </c>
      <c r="J19" s="38">
        <v>762</v>
      </c>
      <c r="K19" s="40">
        <v>0.67847769028871396</v>
      </c>
      <c r="L19" s="53">
        <v>7</v>
      </c>
      <c r="O19" s="36">
        <v>10</v>
      </c>
      <c r="P19" s="37" t="s">
        <v>29</v>
      </c>
      <c r="Q19" s="38">
        <v>11767</v>
      </c>
      <c r="R19" s="39">
        <v>3.2945096172690876E-2</v>
      </c>
      <c r="S19" s="38">
        <v>12229</v>
      </c>
      <c r="T19" s="39">
        <v>3.9291348449262464E-2</v>
      </c>
      <c r="U19" s="40">
        <v>-3.7779049799656517E-2</v>
      </c>
      <c r="V19" s="53">
        <v>-1</v>
      </c>
    </row>
    <row r="20" spans="2:22" ht="14.45" customHeight="1" thickBot="1" x14ac:dyDescent="0.3">
      <c r="B20" s="31">
        <v>11</v>
      </c>
      <c r="C20" s="32" t="s">
        <v>65</v>
      </c>
      <c r="D20" s="33">
        <v>1150</v>
      </c>
      <c r="E20" s="34">
        <v>3.102155323568288E-2</v>
      </c>
      <c r="F20" s="33">
        <v>706</v>
      </c>
      <c r="G20" s="34">
        <v>1.9515161566741299E-2</v>
      </c>
      <c r="H20" s="35">
        <v>0.62889518413597734</v>
      </c>
      <c r="I20" s="52">
        <v>5</v>
      </c>
      <c r="J20" s="33">
        <v>1302</v>
      </c>
      <c r="K20" s="35">
        <v>-0.11674347158218124</v>
      </c>
      <c r="L20" s="52">
        <v>-2</v>
      </c>
      <c r="O20" s="31">
        <v>11</v>
      </c>
      <c r="P20" s="32" t="s">
        <v>33</v>
      </c>
      <c r="Q20" s="33">
        <v>11173</v>
      </c>
      <c r="R20" s="34">
        <v>3.1282022566284963E-2</v>
      </c>
      <c r="S20" s="33">
        <v>8552</v>
      </c>
      <c r="T20" s="34">
        <v>2.7477276305347336E-2</v>
      </c>
      <c r="U20" s="35">
        <v>0.30647801683816644</v>
      </c>
      <c r="V20" s="52">
        <v>0</v>
      </c>
    </row>
    <row r="21" spans="2:22" ht="14.45" customHeight="1" thickBot="1" x14ac:dyDescent="0.3">
      <c r="B21" s="36">
        <v>12</v>
      </c>
      <c r="C21" s="37" t="s">
        <v>24</v>
      </c>
      <c r="D21" s="38">
        <v>1115</v>
      </c>
      <c r="E21" s="39">
        <v>3.007741900677079E-2</v>
      </c>
      <c r="F21" s="38">
        <v>992</v>
      </c>
      <c r="G21" s="39">
        <v>2.7420736932305057E-2</v>
      </c>
      <c r="H21" s="40">
        <v>0.123991935483871</v>
      </c>
      <c r="I21" s="53">
        <v>-2</v>
      </c>
      <c r="J21" s="38">
        <v>1220</v>
      </c>
      <c r="K21" s="40">
        <v>-8.6065573770491843E-2</v>
      </c>
      <c r="L21" s="53">
        <v>-1</v>
      </c>
      <c r="O21" s="36">
        <v>12</v>
      </c>
      <c r="P21" s="37" t="s">
        <v>65</v>
      </c>
      <c r="Q21" s="38">
        <v>9521</v>
      </c>
      <c r="R21" s="39">
        <v>2.6656774085169529E-2</v>
      </c>
      <c r="S21" s="38">
        <v>6924</v>
      </c>
      <c r="T21" s="39">
        <v>2.2246569356668026E-2</v>
      </c>
      <c r="U21" s="40">
        <v>0.37507221259387635</v>
      </c>
      <c r="V21" s="53">
        <v>2</v>
      </c>
    </row>
    <row r="22" spans="2:22" ht="14.25" customHeight="1" thickBot="1" x14ac:dyDescent="0.3">
      <c r="B22" s="31">
        <v>13</v>
      </c>
      <c r="C22" s="32" t="s">
        <v>106</v>
      </c>
      <c r="D22" s="33">
        <v>982</v>
      </c>
      <c r="E22" s="34">
        <v>2.648970893690486E-2</v>
      </c>
      <c r="F22" s="33">
        <v>912</v>
      </c>
      <c r="G22" s="34">
        <v>2.520938717969981E-2</v>
      </c>
      <c r="H22" s="35">
        <v>7.6754385964912242E-2</v>
      </c>
      <c r="I22" s="52">
        <v>-2</v>
      </c>
      <c r="J22" s="33">
        <v>997</v>
      </c>
      <c r="K22" s="35">
        <v>-1.5045135406218657E-2</v>
      </c>
      <c r="L22" s="52">
        <v>1</v>
      </c>
      <c r="O22" s="31">
        <v>13</v>
      </c>
      <c r="P22" s="32" t="s">
        <v>39</v>
      </c>
      <c r="Q22" s="33">
        <v>8963</v>
      </c>
      <c r="R22" s="34">
        <v>2.509449281854579E-2</v>
      </c>
      <c r="S22" s="33">
        <v>7440</v>
      </c>
      <c r="T22" s="34">
        <v>2.3904459274062699E-2</v>
      </c>
      <c r="U22" s="35">
        <v>0.20470430107526871</v>
      </c>
      <c r="V22" s="52">
        <v>0</v>
      </c>
    </row>
    <row r="23" spans="2:22" ht="14.25" customHeight="1" thickBot="1" x14ac:dyDescent="0.3">
      <c r="B23" s="36">
        <v>14</v>
      </c>
      <c r="C23" s="37" t="s">
        <v>21</v>
      </c>
      <c r="D23" s="38">
        <v>962</v>
      </c>
      <c r="E23" s="39">
        <v>2.5950203663240808E-2</v>
      </c>
      <c r="F23" s="38">
        <v>780</v>
      </c>
      <c r="G23" s="39">
        <v>2.1560660087901154E-2</v>
      </c>
      <c r="H23" s="40">
        <v>0.23333333333333339</v>
      </c>
      <c r="I23" s="53">
        <v>-2</v>
      </c>
      <c r="J23" s="38">
        <v>1034</v>
      </c>
      <c r="K23" s="40">
        <v>-6.9632495164410058E-2</v>
      </c>
      <c r="L23" s="53">
        <v>-1</v>
      </c>
      <c r="O23" s="36">
        <v>14</v>
      </c>
      <c r="P23" s="37" t="s">
        <v>21</v>
      </c>
      <c r="Q23" s="38">
        <v>8706</v>
      </c>
      <c r="R23" s="39">
        <v>2.4374947503989698E-2</v>
      </c>
      <c r="S23" s="38">
        <v>8497</v>
      </c>
      <c r="T23" s="39">
        <v>2.7300563232756821E-2</v>
      </c>
      <c r="U23" s="40">
        <v>2.4596916558785376E-2</v>
      </c>
      <c r="V23" s="53">
        <v>-2</v>
      </c>
    </row>
    <row r="24" spans="2:22" ht="14.25" customHeight="1" thickBot="1" x14ac:dyDescent="0.3">
      <c r="B24" s="31">
        <v>15</v>
      </c>
      <c r="C24" s="32" t="s">
        <v>20</v>
      </c>
      <c r="D24" s="33">
        <v>641</v>
      </c>
      <c r="E24" s="34">
        <v>1.7291144020932805E-2</v>
      </c>
      <c r="F24" s="33">
        <v>497</v>
      </c>
      <c r="G24" s="34">
        <v>1.3738010338060094E-2</v>
      </c>
      <c r="H24" s="35">
        <v>0.28973843058350091</v>
      </c>
      <c r="I24" s="52">
        <v>3</v>
      </c>
      <c r="J24" s="33">
        <v>909</v>
      </c>
      <c r="K24" s="35">
        <v>-0.29482948294829481</v>
      </c>
      <c r="L24" s="52">
        <v>0</v>
      </c>
      <c r="O24" s="31">
        <v>15</v>
      </c>
      <c r="P24" s="32" t="s">
        <v>106</v>
      </c>
      <c r="Q24" s="33">
        <v>7135</v>
      </c>
      <c r="R24" s="34">
        <v>1.9976481787384159E-2</v>
      </c>
      <c r="S24" s="33">
        <v>5667</v>
      </c>
      <c r="T24" s="34">
        <v>1.8207872406735659E-2</v>
      </c>
      <c r="U24" s="35">
        <v>0.25904358567143104</v>
      </c>
      <c r="V24" s="52">
        <v>2</v>
      </c>
    </row>
    <row r="25" spans="2:22" ht="14.45" customHeight="1" thickBot="1" x14ac:dyDescent="0.3">
      <c r="B25" s="36">
        <v>16</v>
      </c>
      <c r="C25" s="37" t="s">
        <v>27</v>
      </c>
      <c r="D25" s="38">
        <v>598</v>
      </c>
      <c r="E25" s="39">
        <v>1.6131207682555097E-2</v>
      </c>
      <c r="F25" s="38">
        <v>477</v>
      </c>
      <c r="G25" s="39">
        <v>1.3185172899908781E-2</v>
      </c>
      <c r="H25" s="40">
        <v>0.25366876310272546</v>
      </c>
      <c r="I25" s="53">
        <v>3</v>
      </c>
      <c r="J25" s="38">
        <v>817</v>
      </c>
      <c r="K25" s="40">
        <v>-0.2680538555691554</v>
      </c>
      <c r="L25" s="53">
        <v>0</v>
      </c>
      <c r="O25" s="36">
        <v>16</v>
      </c>
      <c r="P25" s="37" t="s">
        <v>20</v>
      </c>
      <c r="Q25" s="38">
        <v>6941</v>
      </c>
      <c r="R25" s="39">
        <v>1.9433323067446873E-2</v>
      </c>
      <c r="S25" s="38">
        <v>6394</v>
      </c>
      <c r="T25" s="39">
        <v>2.0543697929886678E-2</v>
      </c>
      <c r="U25" s="40">
        <v>8.5548952142633805E-2</v>
      </c>
      <c r="V25" s="53">
        <v>-1</v>
      </c>
    </row>
    <row r="26" spans="2:22" ht="14.45" customHeight="1" thickBot="1" x14ac:dyDescent="0.3">
      <c r="B26" s="31">
        <v>17</v>
      </c>
      <c r="C26" s="32" t="s">
        <v>30</v>
      </c>
      <c r="D26" s="33">
        <v>555</v>
      </c>
      <c r="E26" s="34">
        <v>1.4971271344177389E-2</v>
      </c>
      <c r="F26" s="33">
        <v>754</v>
      </c>
      <c r="G26" s="34">
        <v>2.0841971418304447E-2</v>
      </c>
      <c r="H26" s="35">
        <v>-0.26392572944297077</v>
      </c>
      <c r="I26" s="52">
        <v>-3</v>
      </c>
      <c r="J26" s="33">
        <v>569</v>
      </c>
      <c r="K26" s="35">
        <v>-2.4604569420035194E-2</v>
      </c>
      <c r="L26" s="52">
        <v>2</v>
      </c>
      <c r="O26" s="31">
        <v>17</v>
      </c>
      <c r="P26" s="32" t="s">
        <v>30</v>
      </c>
      <c r="Q26" s="33">
        <v>6611</v>
      </c>
      <c r="R26" s="34">
        <v>1.8509393286110256E-2</v>
      </c>
      <c r="S26" s="33">
        <v>5279</v>
      </c>
      <c r="T26" s="34">
        <v>1.6961242003733466E-2</v>
      </c>
      <c r="U26" s="35">
        <v>0.25232051524910015</v>
      </c>
      <c r="V26" s="52">
        <v>1</v>
      </c>
    </row>
    <row r="27" spans="2:22" ht="14.45" customHeight="1" thickBot="1" x14ac:dyDescent="0.3">
      <c r="B27" s="36">
        <v>18</v>
      </c>
      <c r="C27" s="37" t="s">
        <v>126</v>
      </c>
      <c r="D27" s="38">
        <v>505</v>
      </c>
      <c r="E27" s="39">
        <v>1.3622508160017264E-2</v>
      </c>
      <c r="F27" s="38">
        <v>196</v>
      </c>
      <c r="G27" s="39">
        <v>5.4178068938828539E-3</v>
      </c>
      <c r="H27" s="40">
        <v>1.5765306122448979</v>
      </c>
      <c r="I27" s="53">
        <v>7</v>
      </c>
      <c r="J27" s="38">
        <v>370</v>
      </c>
      <c r="K27" s="40">
        <v>0.36486486486486491</v>
      </c>
      <c r="L27" s="53">
        <v>4</v>
      </c>
      <c r="O27" s="36">
        <v>18</v>
      </c>
      <c r="P27" s="37" t="s">
        <v>25</v>
      </c>
      <c r="Q27" s="38">
        <v>6411</v>
      </c>
      <c r="R27" s="39">
        <v>1.7949435842875942E-2</v>
      </c>
      <c r="S27" s="38">
        <v>4728</v>
      </c>
      <c r="T27" s="39">
        <v>1.5190898312872101E-2</v>
      </c>
      <c r="U27" s="40">
        <v>0.35596446700507611</v>
      </c>
      <c r="V27" s="53">
        <v>1</v>
      </c>
    </row>
    <row r="28" spans="2:22" ht="14.45" customHeight="1" thickBot="1" x14ac:dyDescent="0.3">
      <c r="B28" s="31">
        <v>19</v>
      </c>
      <c r="C28" s="32" t="s">
        <v>25</v>
      </c>
      <c r="D28" s="33">
        <v>455</v>
      </c>
      <c r="E28" s="34">
        <v>1.227374497585714E-2</v>
      </c>
      <c r="F28" s="33">
        <v>439</v>
      </c>
      <c r="G28" s="34">
        <v>1.213478176742129E-2</v>
      </c>
      <c r="H28" s="35">
        <v>3.6446469248291535E-2</v>
      </c>
      <c r="I28" s="52">
        <v>1</v>
      </c>
      <c r="J28" s="33">
        <v>370</v>
      </c>
      <c r="K28" s="35">
        <v>0.22972972972972983</v>
      </c>
      <c r="L28" s="52">
        <v>3</v>
      </c>
      <c r="O28" s="31">
        <v>19</v>
      </c>
      <c r="P28" s="32" t="s">
        <v>27</v>
      </c>
      <c r="Q28" s="33">
        <v>6267</v>
      </c>
      <c r="R28" s="34">
        <v>1.7546266483747235E-2</v>
      </c>
      <c r="S28" s="33">
        <v>5926</v>
      </c>
      <c r="T28" s="34">
        <v>1.9040030330389188E-2</v>
      </c>
      <c r="U28" s="35">
        <v>5.7543030712116083E-2</v>
      </c>
      <c r="V28" s="52">
        <v>-3</v>
      </c>
    </row>
    <row r="29" spans="2:22" ht="14.45" customHeight="1" thickBot="1" x14ac:dyDescent="0.3">
      <c r="B29" s="36">
        <v>20</v>
      </c>
      <c r="C29" s="37" t="s">
        <v>33</v>
      </c>
      <c r="D29" s="38">
        <v>448</v>
      </c>
      <c r="E29" s="39">
        <v>1.2084918130074722E-2</v>
      </c>
      <c r="F29" s="38">
        <v>714</v>
      </c>
      <c r="G29" s="39">
        <v>1.9736296542001826E-2</v>
      </c>
      <c r="H29" s="40">
        <v>-0.37254901960784315</v>
      </c>
      <c r="I29" s="53">
        <v>-5</v>
      </c>
      <c r="J29" s="38">
        <v>1104</v>
      </c>
      <c r="K29" s="40">
        <v>-0.59420289855072461</v>
      </c>
      <c r="L29" s="53">
        <v>-8</v>
      </c>
      <c r="O29" s="36">
        <v>20</v>
      </c>
      <c r="P29" s="37" t="s">
        <v>28</v>
      </c>
      <c r="Q29" s="38">
        <v>5003</v>
      </c>
      <c r="R29" s="39">
        <v>1.4007335442506369E-2</v>
      </c>
      <c r="S29" s="38">
        <v>3391</v>
      </c>
      <c r="T29" s="39">
        <v>1.0895164166444437E-2</v>
      </c>
      <c r="U29" s="40">
        <v>0.47537599528162788</v>
      </c>
      <c r="V29" s="53">
        <v>0</v>
      </c>
    </row>
    <row r="30" spans="2:22" ht="14.45" customHeight="1" thickBot="1" x14ac:dyDescent="0.3">
      <c r="B30" s="89" t="s">
        <v>42</v>
      </c>
      <c r="C30" s="90"/>
      <c r="D30" s="41">
        <f>SUM(D10:D29)</f>
        <v>34558</v>
      </c>
      <c r="E30" s="42">
        <f>D30/D32</f>
        <v>0.93221116236411206</v>
      </c>
      <c r="F30" s="41">
        <f>SUM(F10:F29)</f>
        <v>33265</v>
      </c>
      <c r="G30" s="42">
        <f>F30/F32</f>
        <v>0.91950686900516898</v>
      </c>
      <c r="H30" s="43">
        <f>D30/F30-1</f>
        <v>3.8869682849842269E-2</v>
      </c>
      <c r="I30" s="54"/>
      <c r="J30" s="41">
        <f>SUM(J10:J29)</f>
        <v>39577</v>
      </c>
      <c r="K30" s="42">
        <f>E30/J30-1</f>
        <v>-0.99997644563351529</v>
      </c>
      <c r="L30" s="41"/>
      <c r="O30" s="89" t="s">
        <v>42</v>
      </c>
      <c r="P30" s="90"/>
      <c r="Q30" s="41">
        <f>SUM(Q10:Q29)</f>
        <v>327294</v>
      </c>
      <c r="R30" s="42">
        <f>Q30/Q32</f>
        <v>0.91635355712965816</v>
      </c>
      <c r="S30" s="41">
        <f>SUM(S10:S29)</f>
        <v>288097</v>
      </c>
      <c r="T30" s="42">
        <f>S30/S32</f>
        <v>0.92564556498382267</v>
      </c>
      <c r="U30" s="43">
        <f>Q30/S30-1</f>
        <v>0.1360548704082305</v>
      </c>
      <c r="V30" s="54"/>
    </row>
    <row r="31" spans="2:22" ht="14.45" customHeight="1" thickBot="1" x14ac:dyDescent="0.3">
      <c r="B31" s="89" t="s">
        <v>12</v>
      </c>
      <c r="C31" s="90"/>
      <c r="D31" s="41">
        <f>D32-SUM(D10:D29)</f>
        <v>2513</v>
      </c>
      <c r="E31" s="42">
        <f>D31/D32</f>
        <v>6.7788837635887889E-2</v>
      </c>
      <c r="F31" s="41">
        <f>F32-SUM(F10:F29)</f>
        <v>2912</v>
      </c>
      <c r="G31" s="42">
        <f>F31/F32</f>
        <v>8.0493130994830964E-2</v>
      </c>
      <c r="H31" s="43">
        <f>D31/F31-1</f>
        <v>-0.13701923076923073</v>
      </c>
      <c r="I31" s="54"/>
      <c r="J31" s="41">
        <f>J32-SUM(J10:J29)</f>
        <v>3565</v>
      </c>
      <c r="K31" s="42">
        <f>E31/J31-1</f>
        <v>-0.9999809848982788</v>
      </c>
      <c r="L31" s="41"/>
      <c r="O31" s="89" t="s">
        <v>12</v>
      </c>
      <c r="P31" s="90"/>
      <c r="Q31" s="41">
        <f>Q32-SUM(Q10:Q29)</f>
        <v>29876</v>
      </c>
      <c r="R31" s="42">
        <f>Q31/Q32</f>
        <v>8.3646442870341856E-2</v>
      </c>
      <c r="S31" s="41">
        <f>S32-SUM(S10:S29)</f>
        <v>23142</v>
      </c>
      <c r="T31" s="42">
        <f>S31/S32</f>
        <v>7.4354435016177278E-2</v>
      </c>
      <c r="U31" s="43">
        <f>Q31/S31-1</f>
        <v>0.29098608590441621</v>
      </c>
      <c r="V31" s="55"/>
    </row>
    <row r="32" spans="2:22" ht="14.45" customHeight="1" thickBot="1" x14ac:dyDescent="0.3">
      <c r="B32" s="91" t="s">
        <v>34</v>
      </c>
      <c r="C32" s="92"/>
      <c r="D32" s="44">
        <v>37071</v>
      </c>
      <c r="E32" s="45">
        <v>1</v>
      </c>
      <c r="F32" s="44">
        <v>36177</v>
      </c>
      <c r="G32" s="45">
        <v>1</v>
      </c>
      <c r="H32" s="46">
        <v>2.4711833485363544E-2</v>
      </c>
      <c r="I32" s="56"/>
      <c r="J32" s="44">
        <v>43142</v>
      </c>
      <c r="K32" s="46">
        <v>-0.14072133883454641</v>
      </c>
      <c r="L32" s="44"/>
      <c r="N32" s="47"/>
      <c r="O32" s="91" t="s">
        <v>34</v>
      </c>
      <c r="P32" s="92"/>
      <c r="Q32" s="44">
        <v>357170</v>
      </c>
      <c r="R32" s="45">
        <v>1</v>
      </c>
      <c r="S32" s="44">
        <v>311239</v>
      </c>
      <c r="T32" s="45">
        <v>1</v>
      </c>
      <c r="U32" s="46">
        <v>0.14757469340281903</v>
      </c>
      <c r="V32" s="56"/>
    </row>
    <row r="33" spans="2:22" ht="14.45" customHeight="1" x14ac:dyDescent="0.25">
      <c r="B33" s="48" t="s">
        <v>73</v>
      </c>
      <c r="O33" s="48" t="s">
        <v>73</v>
      </c>
    </row>
    <row r="34" spans="2:22" x14ac:dyDescent="0.25">
      <c r="B34" s="49" t="s">
        <v>72</v>
      </c>
      <c r="O34" s="49" t="s">
        <v>72</v>
      </c>
    </row>
    <row r="36" spans="2:22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2:22" x14ac:dyDescent="0.25">
      <c r="B37" s="99" t="s">
        <v>164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N37" s="50"/>
      <c r="O37" s="99" t="s">
        <v>111</v>
      </c>
      <c r="P37" s="99"/>
      <c r="Q37" s="99"/>
      <c r="R37" s="99"/>
      <c r="S37" s="99"/>
      <c r="T37" s="99"/>
      <c r="U37" s="99"/>
      <c r="V37" s="99"/>
    </row>
    <row r="38" spans="2:22" ht="15" customHeight="1" thickBot="1" x14ac:dyDescent="0.3">
      <c r="B38" s="51"/>
      <c r="C38" s="51"/>
      <c r="D38" s="51"/>
      <c r="E38" s="51"/>
      <c r="F38" s="51"/>
      <c r="G38" s="51"/>
      <c r="H38" s="51"/>
      <c r="I38" s="51"/>
      <c r="J38" s="51"/>
      <c r="K38" s="47"/>
      <c r="L38" s="24" t="s">
        <v>4</v>
      </c>
      <c r="O38" s="51"/>
      <c r="P38" s="51"/>
      <c r="Q38" s="51"/>
      <c r="R38" s="51"/>
      <c r="S38" s="51"/>
      <c r="T38" s="51"/>
      <c r="U38" s="47"/>
      <c r="V38" s="24" t="s">
        <v>4</v>
      </c>
    </row>
    <row r="39" spans="2:22" x14ac:dyDescent="0.25">
      <c r="B39" s="106" t="s">
        <v>0</v>
      </c>
      <c r="C39" s="108" t="s">
        <v>41</v>
      </c>
      <c r="D39" s="101" t="s">
        <v>150</v>
      </c>
      <c r="E39" s="102"/>
      <c r="F39" s="102"/>
      <c r="G39" s="102"/>
      <c r="H39" s="102"/>
      <c r="I39" s="103"/>
      <c r="J39" s="101" t="s">
        <v>135</v>
      </c>
      <c r="K39" s="102"/>
      <c r="L39" s="103"/>
      <c r="O39" s="106" t="s">
        <v>0</v>
      </c>
      <c r="P39" s="108" t="s">
        <v>41</v>
      </c>
      <c r="Q39" s="101" t="s">
        <v>158</v>
      </c>
      <c r="R39" s="102"/>
      <c r="S39" s="102"/>
      <c r="T39" s="102"/>
      <c r="U39" s="102"/>
      <c r="V39" s="103"/>
    </row>
    <row r="40" spans="2:22" ht="15" customHeight="1" thickBot="1" x14ac:dyDescent="0.3">
      <c r="B40" s="107"/>
      <c r="C40" s="109"/>
      <c r="D40" s="110" t="s">
        <v>151</v>
      </c>
      <c r="E40" s="111"/>
      <c r="F40" s="111"/>
      <c r="G40" s="111"/>
      <c r="H40" s="111"/>
      <c r="I40" s="112"/>
      <c r="J40" s="110" t="s">
        <v>136</v>
      </c>
      <c r="K40" s="111"/>
      <c r="L40" s="112"/>
      <c r="O40" s="107"/>
      <c r="P40" s="109"/>
      <c r="Q40" s="110" t="s">
        <v>155</v>
      </c>
      <c r="R40" s="111"/>
      <c r="S40" s="111"/>
      <c r="T40" s="111"/>
      <c r="U40" s="111"/>
      <c r="V40" s="112"/>
    </row>
    <row r="41" spans="2:22" ht="15" customHeight="1" x14ac:dyDescent="0.25">
      <c r="B41" s="107"/>
      <c r="C41" s="109"/>
      <c r="D41" s="93">
        <v>2024</v>
      </c>
      <c r="E41" s="94"/>
      <c r="F41" s="93">
        <v>2023</v>
      </c>
      <c r="G41" s="94"/>
      <c r="H41" s="85" t="s">
        <v>5</v>
      </c>
      <c r="I41" s="85" t="s">
        <v>44</v>
      </c>
      <c r="J41" s="85">
        <v>2023</v>
      </c>
      <c r="K41" s="85" t="s">
        <v>152</v>
      </c>
      <c r="L41" s="134" t="s">
        <v>185</v>
      </c>
      <c r="O41" s="107"/>
      <c r="P41" s="109"/>
      <c r="Q41" s="93">
        <v>2024</v>
      </c>
      <c r="R41" s="94"/>
      <c r="S41" s="93">
        <v>2023</v>
      </c>
      <c r="T41" s="94"/>
      <c r="U41" s="85" t="s">
        <v>5</v>
      </c>
      <c r="V41" s="134" t="s">
        <v>66</v>
      </c>
    </row>
    <row r="42" spans="2:22" ht="15" customHeight="1" thickBot="1" x14ac:dyDescent="0.3">
      <c r="B42" s="87" t="s">
        <v>6</v>
      </c>
      <c r="C42" s="104" t="s">
        <v>41</v>
      </c>
      <c r="D42" s="95"/>
      <c r="E42" s="96"/>
      <c r="F42" s="95"/>
      <c r="G42" s="96"/>
      <c r="H42" s="86"/>
      <c r="I42" s="86"/>
      <c r="J42" s="86"/>
      <c r="K42" s="86"/>
      <c r="L42" s="135"/>
      <c r="O42" s="87" t="s">
        <v>6</v>
      </c>
      <c r="P42" s="104" t="s">
        <v>41</v>
      </c>
      <c r="Q42" s="95"/>
      <c r="R42" s="96"/>
      <c r="S42" s="95"/>
      <c r="T42" s="96"/>
      <c r="U42" s="86"/>
      <c r="V42" s="135"/>
    </row>
    <row r="43" spans="2:22" ht="15" customHeight="1" x14ac:dyDescent="0.25">
      <c r="B43" s="87"/>
      <c r="C43" s="104"/>
      <c r="D43" s="25" t="s">
        <v>8</v>
      </c>
      <c r="E43" s="26" t="s">
        <v>2</v>
      </c>
      <c r="F43" s="25" t="s">
        <v>8</v>
      </c>
      <c r="G43" s="26" t="s">
        <v>2</v>
      </c>
      <c r="H43" s="97" t="s">
        <v>9</v>
      </c>
      <c r="I43" s="97" t="s">
        <v>45</v>
      </c>
      <c r="J43" s="97" t="s">
        <v>8</v>
      </c>
      <c r="K43" s="97" t="s">
        <v>153</v>
      </c>
      <c r="L43" s="136" t="s">
        <v>157</v>
      </c>
      <c r="O43" s="87"/>
      <c r="P43" s="104"/>
      <c r="Q43" s="25" t="s">
        <v>8</v>
      </c>
      <c r="R43" s="26" t="s">
        <v>2</v>
      </c>
      <c r="S43" s="25" t="s">
        <v>8</v>
      </c>
      <c r="T43" s="26" t="s">
        <v>2</v>
      </c>
      <c r="U43" s="97" t="s">
        <v>9</v>
      </c>
      <c r="V43" s="136" t="s">
        <v>67</v>
      </c>
    </row>
    <row r="44" spans="2:22" ht="15" customHeight="1" thickBot="1" x14ac:dyDescent="0.3">
      <c r="B44" s="88"/>
      <c r="C44" s="105"/>
      <c r="D44" s="28" t="s">
        <v>10</v>
      </c>
      <c r="E44" s="29" t="s">
        <v>11</v>
      </c>
      <c r="F44" s="28" t="s">
        <v>10</v>
      </c>
      <c r="G44" s="29" t="s">
        <v>11</v>
      </c>
      <c r="H44" s="98"/>
      <c r="I44" s="98"/>
      <c r="J44" s="98" t="s">
        <v>10</v>
      </c>
      <c r="K44" s="98"/>
      <c r="L44" s="137"/>
      <c r="O44" s="88"/>
      <c r="P44" s="105"/>
      <c r="Q44" s="28" t="s">
        <v>10</v>
      </c>
      <c r="R44" s="29" t="s">
        <v>11</v>
      </c>
      <c r="S44" s="28" t="s">
        <v>10</v>
      </c>
      <c r="T44" s="29" t="s">
        <v>11</v>
      </c>
      <c r="U44" s="98"/>
      <c r="V44" s="137"/>
    </row>
    <row r="45" spans="2:22" ht="15.75" thickBot="1" x14ac:dyDescent="0.3">
      <c r="B45" s="31">
        <v>1</v>
      </c>
      <c r="C45" s="32" t="s">
        <v>47</v>
      </c>
      <c r="D45" s="33">
        <v>1705</v>
      </c>
      <c r="E45" s="34">
        <v>4.5992824579860266E-2</v>
      </c>
      <c r="F45" s="33">
        <v>3225</v>
      </c>
      <c r="G45" s="34">
        <v>8.9145036901898997E-2</v>
      </c>
      <c r="H45" s="35">
        <v>-0.47131782945736433</v>
      </c>
      <c r="I45" s="52">
        <v>0</v>
      </c>
      <c r="J45" s="33">
        <v>1837</v>
      </c>
      <c r="K45" s="35">
        <v>-7.1856287425149712E-2</v>
      </c>
      <c r="L45" s="52">
        <v>0</v>
      </c>
      <c r="O45" s="31">
        <v>1</v>
      </c>
      <c r="P45" s="32" t="s">
        <v>47</v>
      </c>
      <c r="Q45" s="33">
        <v>17510</v>
      </c>
      <c r="R45" s="34">
        <v>4.9024274155164208E-2</v>
      </c>
      <c r="S45" s="33">
        <v>15664</v>
      </c>
      <c r="T45" s="34">
        <v>5.0327883073779313E-2</v>
      </c>
      <c r="U45" s="35">
        <v>0.11784984678243116</v>
      </c>
      <c r="V45" s="52">
        <v>0</v>
      </c>
    </row>
    <row r="46" spans="2:22" ht="15" customHeight="1" thickBot="1" x14ac:dyDescent="0.3">
      <c r="B46" s="36">
        <v>2</v>
      </c>
      <c r="C46" s="37" t="s">
        <v>95</v>
      </c>
      <c r="D46" s="38">
        <v>1591</v>
      </c>
      <c r="E46" s="39">
        <v>4.2917644519975186E-2</v>
      </c>
      <c r="F46" s="38">
        <v>905</v>
      </c>
      <c r="G46" s="39">
        <v>2.5015894076346849E-2</v>
      </c>
      <c r="H46" s="40">
        <v>0.75801104972375688</v>
      </c>
      <c r="I46" s="53">
        <v>4</v>
      </c>
      <c r="J46" s="38">
        <v>1086</v>
      </c>
      <c r="K46" s="40">
        <v>0.46500920810313073</v>
      </c>
      <c r="L46" s="53">
        <v>3</v>
      </c>
      <c r="O46" s="36">
        <v>2</v>
      </c>
      <c r="P46" s="37" t="s">
        <v>35</v>
      </c>
      <c r="Q46" s="38">
        <v>13313</v>
      </c>
      <c r="R46" s="39">
        <v>3.7273567208892126E-2</v>
      </c>
      <c r="S46" s="38">
        <v>10119</v>
      </c>
      <c r="T46" s="39">
        <v>3.2511992391698982E-2</v>
      </c>
      <c r="U46" s="40">
        <v>0.31564383832394505</v>
      </c>
      <c r="V46" s="53">
        <v>1</v>
      </c>
    </row>
    <row r="47" spans="2:22" ht="15" customHeight="1" thickBot="1" x14ac:dyDescent="0.3">
      <c r="B47" s="31">
        <v>3</v>
      </c>
      <c r="C47" s="32" t="s">
        <v>38</v>
      </c>
      <c r="D47" s="33">
        <v>1122</v>
      </c>
      <c r="E47" s="34">
        <v>3.0266245852553209E-2</v>
      </c>
      <c r="F47" s="33">
        <v>1291</v>
      </c>
      <c r="G47" s="34">
        <v>3.5685656632667165E-2</v>
      </c>
      <c r="H47" s="35">
        <v>-0.13090627420604184</v>
      </c>
      <c r="I47" s="52">
        <v>-1</v>
      </c>
      <c r="J47" s="33">
        <v>1363</v>
      </c>
      <c r="K47" s="35">
        <v>-0.1768158473954512</v>
      </c>
      <c r="L47" s="52">
        <v>0</v>
      </c>
      <c r="O47" s="31">
        <v>3</v>
      </c>
      <c r="P47" s="32" t="s">
        <v>95</v>
      </c>
      <c r="Q47" s="33">
        <v>10715</v>
      </c>
      <c r="R47" s="34">
        <v>2.9999720021278382E-2</v>
      </c>
      <c r="S47" s="33">
        <v>8922</v>
      </c>
      <c r="T47" s="34">
        <v>2.8666073339138089E-2</v>
      </c>
      <c r="U47" s="35">
        <v>0.20096390943734588</v>
      </c>
      <c r="V47" s="52">
        <v>1</v>
      </c>
    </row>
    <row r="48" spans="2:22" ht="15.75" thickBot="1" x14ac:dyDescent="0.3">
      <c r="B48" s="36">
        <v>4</v>
      </c>
      <c r="C48" s="37" t="s">
        <v>40</v>
      </c>
      <c r="D48" s="38">
        <v>1042</v>
      </c>
      <c r="E48" s="39">
        <v>2.810822475789701E-2</v>
      </c>
      <c r="F48" s="38">
        <v>962</v>
      </c>
      <c r="G48" s="39">
        <v>2.6591480775078089E-2</v>
      </c>
      <c r="H48" s="40">
        <v>8.3160083160083165E-2</v>
      </c>
      <c r="I48" s="53">
        <v>0</v>
      </c>
      <c r="J48" s="38">
        <v>1432</v>
      </c>
      <c r="K48" s="40">
        <v>-0.27234636871508378</v>
      </c>
      <c r="L48" s="53">
        <v>-2</v>
      </c>
      <c r="O48" s="36">
        <v>4</v>
      </c>
      <c r="P48" s="37" t="s">
        <v>38</v>
      </c>
      <c r="Q48" s="38">
        <v>9299</v>
      </c>
      <c r="R48" s="39">
        <v>2.6035221323179439E-2</v>
      </c>
      <c r="S48" s="38">
        <v>10642</v>
      </c>
      <c r="T48" s="39">
        <v>3.4192373063786995E-2</v>
      </c>
      <c r="U48" s="40">
        <v>-0.12619808306709268</v>
      </c>
      <c r="V48" s="53">
        <v>-2</v>
      </c>
    </row>
    <row r="49" spans="2:22" ht="15" customHeight="1" thickBot="1" x14ac:dyDescent="0.3">
      <c r="B49" s="31">
        <v>5</v>
      </c>
      <c r="C49" s="32" t="s">
        <v>48</v>
      </c>
      <c r="D49" s="33">
        <v>937</v>
      </c>
      <c r="E49" s="34">
        <v>2.5275822071160747E-2</v>
      </c>
      <c r="F49" s="33">
        <v>940</v>
      </c>
      <c r="G49" s="34">
        <v>2.5983359593111644E-2</v>
      </c>
      <c r="H49" s="35">
        <v>-3.1914893617021045E-3</v>
      </c>
      <c r="I49" s="52">
        <v>0</v>
      </c>
      <c r="J49" s="33">
        <v>1213</v>
      </c>
      <c r="K49" s="35">
        <v>-0.22753503709810385</v>
      </c>
      <c r="L49" s="52">
        <v>-1</v>
      </c>
      <c r="O49" s="31">
        <v>5</v>
      </c>
      <c r="P49" s="32" t="s">
        <v>40</v>
      </c>
      <c r="Q49" s="33">
        <v>9057</v>
      </c>
      <c r="R49" s="34">
        <v>2.535767281686592E-2</v>
      </c>
      <c r="S49" s="33">
        <v>8255</v>
      </c>
      <c r="T49" s="34">
        <v>2.6523025713358545E-2</v>
      </c>
      <c r="U49" s="35">
        <v>9.7153240460327028E-2</v>
      </c>
      <c r="V49" s="52">
        <v>0</v>
      </c>
    </row>
    <row r="50" spans="2:22" ht="15.75" thickBot="1" x14ac:dyDescent="0.3">
      <c r="B50" s="36">
        <v>6</v>
      </c>
      <c r="C50" s="37" t="s">
        <v>35</v>
      </c>
      <c r="D50" s="38">
        <v>927</v>
      </c>
      <c r="E50" s="39">
        <v>2.5006069434328721E-2</v>
      </c>
      <c r="F50" s="38">
        <v>976</v>
      </c>
      <c r="G50" s="39">
        <v>2.6978466981784008E-2</v>
      </c>
      <c r="H50" s="40">
        <v>-5.0204918032786927E-2</v>
      </c>
      <c r="I50" s="53">
        <v>-3</v>
      </c>
      <c r="J50" s="38">
        <v>1071</v>
      </c>
      <c r="K50" s="40">
        <v>-0.13445378151260501</v>
      </c>
      <c r="L50" s="53">
        <v>0</v>
      </c>
      <c r="O50" s="36">
        <v>6</v>
      </c>
      <c r="P50" s="37" t="s">
        <v>48</v>
      </c>
      <c r="Q50" s="38">
        <v>8594</v>
      </c>
      <c r="R50" s="39">
        <v>2.4061371335778479E-2</v>
      </c>
      <c r="S50" s="38">
        <v>6698</v>
      </c>
      <c r="T50" s="39">
        <v>2.1520439276568812E-2</v>
      </c>
      <c r="U50" s="40">
        <v>0.28306957300686775</v>
      </c>
      <c r="V50" s="53">
        <v>0</v>
      </c>
    </row>
    <row r="51" spans="2:22" ht="15.75" thickBot="1" x14ac:dyDescent="0.3">
      <c r="B51" s="31">
        <v>7</v>
      </c>
      <c r="C51" s="32" t="s">
        <v>56</v>
      </c>
      <c r="D51" s="33">
        <v>924</v>
      </c>
      <c r="E51" s="34">
        <v>2.4925143643279114E-2</v>
      </c>
      <c r="F51" s="33">
        <v>854</v>
      </c>
      <c r="G51" s="34">
        <v>2.3606158609061005E-2</v>
      </c>
      <c r="H51" s="35">
        <v>8.1967213114754189E-2</v>
      </c>
      <c r="I51" s="52">
        <v>0</v>
      </c>
      <c r="J51" s="33">
        <v>952</v>
      </c>
      <c r="K51" s="35">
        <v>-2.9411764705882359E-2</v>
      </c>
      <c r="L51" s="52">
        <v>0</v>
      </c>
      <c r="O51" s="31">
        <v>7</v>
      </c>
      <c r="P51" s="32" t="s">
        <v>56</v>
      </c>
      <c r="Q51" s="33">
        <v>8561</v>
      </c>
      <c r="R51" s="34">
        <v>2.3968978357644818E-2</v>
      </c>
      <c r="S51" s="33">
        <v>6203</v>
      </c>
      <c r="T51" s="34">
        <v>1.9930021623254156E-2</v>
      </c>
      <c r="U51" s="35">
        <v>0.38013864259229413</v>
      </c>
      <c r="V51" s="52">
        <v>1</v>
      </c>
    </row>
    <row r="52" spans="2:22" ht="15.75" thickBot="1" x14ac:dyDescent="0.3">
      <c r="B52" s="36">
        <v>8</v>
      </c>
      <c r="C52" s="37" t="s">
        <v>113</v>
      </c>
      <c r="D52" s="38">
        <v>791</v>
      </c>
      <c r="E52" s="39">
        <v>2.1337433573413181E-2</v>
      </c>
      <c r="F52" s="38">
        <v>680</v>
      </c>
      <c r="G52" s="39">
        <v>1.8796472897144596E-2</v>
      </c>
      <c r="H52" s="40">
        <v>0.16323529411764715</v>
      </c>
      <c r="I52" s="53">
        <v>3</v>
      </c>
      <c r="J52" s="38">
        <v>792</v>
      </c>
      <c r="K52" s="40">
        <v>-1.2626262626262985E-3</v>
      </c>
      <c r="L52" s="53">
        <v>1</v>
      </c>
      <c r="O52" s="36">
        <v>8</v>
      </c>
      <c r="P52" s="37" t="s">
        <v>62</v>
      </c>
      <c r="Q52" s="38">
        <v>8241</v>
      </c>
      <c r="R52" s="39">
        <v>2.3073046448469917E-2</v>
      </c>
      <c r="S52" s="38">
        <v>5118</v>
      </c>
      <c r="T52" s="39">
        <v>1.6443954645786678E-2</v>
      </c>
      <c r="U52" s="40">
        <v>0.61019929660023453</v>
      </c>
      <c r="V52" s="53">
        <v>2</v>
      </c>
    </row>
    <row r="53" spans="2:22" ht="15.75" thickBot="1" x14ac:dyDescent="0.3">
      <c r="B53" s="31">
        <v>9</v>
      </c>
      <c r="C53" s="32" t="s">
        <v>37</v>
      </c>
      <c r="D53" s="33">
        <v>740</v>
      </c>
      <c r="E53" s="34">
        <v>1.9961695125569851E-2</v>
      </c>
      <c r="F53" s="33">
        <v>728</v>
      </c>
      <c r="G53" s="34">
        <v>2.0123282748707741E-2</v>
      </c>
      <c r="H53" s="35">
        <v>1.6483516483516425E-2</v>
      </c>
      <c r="I53" s="52">
        <v>1</v>
      </c>
      <c r="J53" s="33">
        <v>747</v>
      </c>
      <c r="K53" s="35">
        <v>-9.3708165997322679E-3</v>
      </c>
      <c r="L53" s="52">
        <v>1</v>
      </c>
      <c r="O53" s="31">
        <v>9</v>
      </c>
      <c r="P53" s="32" t="s">
        <v>37</v>
      </c>
      <c r="Q53" s="33">
        <v>6187</v>
      </c>
      <c r="R53" s="34">
        <v>1.7322283506453508E-2</v>
      </c>
      <c r="S53" s="33">
        <v>6383</v>
      </c>
      <c r="T53" s="34">
        <v>2.0508355315368574E-2</v>
      </c>
      <c r="U53" s="35">
        <v>-3.0706564311452245E-2</v>
      </c>
      <c r="V53" s="52">
        <v>-2</v>
      </c>
    </row>
    <row r="54" spans="2:22" ht="15.75" thickBot="1" x14ac:dyDescent="0.3">
      <c r="B54" s="36">
        <v>10</v>
      </c>
      <c r="C54" s="37" t="s">
        <v>69</v>
      </c>
      <c r="D54" s="38">
        <v>661</v>
      </c>
      <c r="E54" s="39">
        <v>1.7830649294596854E-2</v>
      </c>
      <c r="F54" s="38">
        <v>778</v>
      </c>
      <c r="G54" s="39">
        <v>2.1505376344086023E-2</v>
      </c>
      <c r="H54" s="40">
        <v>-0.15038560411311053</v>
      </c>
      <c r="I54" s="53">
        <v>-2</v>
      </c>
      <c r="J54" s="38">
        <v>857</v>
      </c>
      <c r="K54" s="40">
        <v>-0.2287047841306884</v>
      </c>
      <c r="L54" s="53">
        <v>-2</v>
      </c>
      <c r="O54" s="36">
        <v>10</v>
      </c>
      <c r="P54" s="37" t="s">
        <v>113</v>
      </c>
      <c r="Q54" s="38">
        <v>5659</v>
      </c>
      <c r="R54" s="39">
        <v>1.5843995856314921E-2</v>
      </c>
      <c r="S54" s="38">
        <v>4356</v>
      </c>
      <c r="T54" s="39">
        <v>1.3995675349168967E-2</v>
      </c>
      <c r="U54" s="40">
        <v>0.29912764003673087</v>
      </c>
      <c r="V54" s="53">
        <v>3</v>
      </c>
    </row>
    <row r="55" spans="2:22" ht="15.75" thickBot="1" x14ac:dyDescent="0.3">
      <c r="B55" s="31">
        <v>11</v>
      </c>
      <c r="C55" s="32" t="s">
        <v>114</v>
      </c>
      <c r="D55" s="33">
        <v>607</v>
      </c>
      <c r="E55" s="34">
        <v>1.6373985055703918E-2</v>
      </c>
      <c r="F55" s="33">
        <v>241</v>
      </c>
      <c r="G55" s="34">
        <v>6.661691129723305E-3</v>
      </c>
      <c r="H55" s="35">
        <v>1.5186721991701244</v>
      </c>
      <c r="I55" s="52">
        <v>26</v>
      </c>
      <c r="J55" s="33">
        <v>576</v>
      </c>
      <c r="K55" s="35">
        <v>5.381944444444442E-2</v>
      </c>
      <c r="L55" s="52">
        <v>5</v>
      </c>
      <c r="O55" s="31">
        <v>11</v>
      </c>
      <c r="P55" s="32" t="s">
        <v>69</v>
      </c>
      <c r="Q55" s="33">
        <v>5572</v>
      </c>
      <c r="R55" s="34">
        <v>1.5600414368507993E-2</v>
      </c>
      <c r="S55" s="33">
        <v>5769</v>
      </c>
      <c r="T55" s="34">
        <v>1.8535594832267164E-2</v>
      </c>
      <c r="U55" s="35">
        <v>-3.4148032587970167E-2</v>
      </c>
      <c r="V55" s="52">
        <v>-2</v>
      </c>
    </row>
    <row r="56" spans="2:22" ht="15.75" thickBot="1" x14ac:dyDescent="0.3">
      <c r="B56" s="36">
        <v>12</v>
      </c>
      <c r="C56" s="37" t="s">
        <v>64</v>
      </c>
      <c r="D56" s="38">
        <v>579</v>
      </c>
      <c r="E56" s="39">
        <v>1.5618677672574249E-2</v>
      </c>
      <c r="F56" s="38">
        <v>465</v>
      </c>
      <c r="G56" s="39">
        <v>1.2853470437017995E-2</v>
      </c>
      <c r="H56" s="40">
        <v>0.24516129032258061</v>
      </c>
      <c r="I56" s="53">
        <v>3</v>
      </c>
      <c r="J56" s="38">
        <v>598</v>
      </c>
      <c r="K56" s="40">
        <v>-3.1772575250836099E-2</v>
      </c>
      <c r="L56" s="53">
        <v>3</v>
      </c>
      <c r="O56" s="36">
        <v>12</v>
      </c>
      <c r="P56" s="37" t="s">
        <v>64</v>
      </c>
      <c r="Q56" s="38">
        <v>5151</v>
      </c>
      <c r="R56" s="39">
        <v>1.4421703950499761E-2</v>
      </c>
      <c r="S56" s="38">
        <v>4076</v>
      </c>
      <c r="T56" s="39">
        <v>1.3096045161435425E-2</v>
      </c>
      <c r="U56" s="40">
        <v>0.26373895976447503</v>
      </c>
      <c r="V56" s="53">
        <v>3</v>
      </c>
    </row>
    <row r="57" spans="2:22" ht="15.75" thickBot="1" x14ac:dyDescent="0.3">
      <c r="B57" s="31">
        <v>13</v>
      </c>
      <c r="C57" s="32" t="s">
        <v>142</v>
      </c>
      <c r="D57" s="33">
        <v>578</v>
      </c>
      <c r="E57" s="34">
        <v>1.5591702408891047E-2</v>
      </c>
      <c r="F57" s="33">
        <v>17</v>
      </c>
      <c r="G57" s="34">
        <v>4.6991182242861484E-4</v>
      </c>
      <c r="H57" s="35">
        <v>33</v>
      </c>
      <c r="I57" s="52">
        <v>195</v>
      </c>
      <c r="J57" s="33">
        <v>389</v>
      </c>
      <c r="K57" s="35">
        <v>0.48586118251928023</v>
      </c>
      <c r="L57" s="52">
        <v>17</v>
      </c>
      <c r="O57" s="31">
        <v>13</v>
      </c>
      <c r="P57" s="32" t="s">
        <v>43</v>
      </c>
      <c r="Q57" s="33">
        <v>4905</v>
      </c>
      <c r="R57" s="34">
        <v>1.3732956295321556E-2</v>
      </c>
      <c r="S57" s="33">
        <v>4193</v>
      </c>
      <c r="T57" s="34">
        <v>1.3471962061309798E-2</v>
      </c>
      <c r="U57" s="35">
        <v>0.16980682089196275</v>
      </c>
      <c r="V57" s="52">
        <v>1</v>
      </c>
    </row>
    <row r="58" spans="2:22" ht="15.75" thickBot="1" x14ac:dyDescent="0.3">
      <c r="B58" s="36">
        <v>14</v>
      </c>
      <c r="C58" s="37" t="s">
        <v>43</v>
      </c>
      <c r="D58" s="38">
        <v>562</v>
      </c>
      <c r="E58" s="39">
        <v>1.5160098189959807E-2</v>
      </c>
      <c r="F58" s="38">
        <v>343</v>
      </c>
      <c r="G58" s="39">
        <v>9.4811620642949943E-3</v>
      </c>
      <c r="H58" s="40">
        <v>0.63848396501457727</v>
      </c>
      <c r="I58" s="53">
        <v>7</v>
      </c>
      <c r="J58" s="38">
        <v>718</v>
      </c>
      <c r="K58" s="40">
        <v>-0.21727019498607247</v>
      </c>
      <c r="L58" s="53">
        <v>-3</v>
      </c>
      <c r="O58" s="36">
        <v>14</v>
      </c>
      <c r="P58" s="37" t="s">
        <v>36</v>
      </c>
      <c r="Q58" s="38">
        <v>4506</v>
      </c>
      <c r="R58" s="39">
        <v>1.2615841196069099E-2</v>
      </c>
      <c r="S58" s="38">
        <v>4651</v>
      </c>
      <c r="T58" s="39">
        <v>1.4943500011245378E-2</v>
      </c>
      <c r="U58" s="40">
        <v>-3.1176091163190756E-2</v>
      </c>
      <c r="V58" s="53">
        <v>-2</v>
      </c>
    </row>
    <row r="59" spans="2:22" ht="15.75" thickBot="1" x14ac:dyDescent="0.3">
      <c r="B59" s="31">
        <v>15</v>
      </c>
      <c r="C59" s="32" t="s">
        <v>36</v>
      </c>
      <c r="D59" s="33">
        <v>549</v>
      </c>
      <c r="E59" s="34">
        <v>1.4809419762078174E-2</v>
      </c>
      <c r="F59" s="33">
        <v>362</v>
      </c>
      <c r="G59" s="34">
        <v>1.000635763053874E-2</v>
      </c>
      <c r="H59" s="35">
        <v>0.51657458563535918</v>
      </c>
      <c r="I59" s="52">
        <v>5</v>
      </c>
      <c r="J59" s="33">
        <v>706</v>
      </c>
      <c r="K59" s="35">
        <v>-0.22237960339943341</v>
      </c>
      <c r="L59" s="52">
        <v>-3</v>
      </c>
      <c r="O59" s="31">
        <v>15</v>
      </c>
      <c r="P59" s="32" t="s">
        <v>114</v>
      </c>
      <c r="Q59" s="33">
        <v>4487</v>
      </c>
      <c r="R59" s="34">
        <v>1.2562645238961839E-2</v>
      </c>
      <c r="S59" s="33">
        <v>2237</v>
      </c>
      <c r="T59" s="34">
        <v>7.1874026069997654E-3</v>
      </c>
      <c r="U59" s="35">
        <v>1.0058113544926242</v>
      </c>
      <c r="V59" s="52">
        <v>24</v>
      </c>
    </row>
    <row r="60" spans="2:22" ht="15.75" thickBot="1" x14ac:dyDescent="0.3">
      <c r="B60" s="36">
        <v>16</v>
      </c>
      <c r="C60" s="37" t="s">
        <v>165</v>
      </c>
      <c r="D60" s="38">
        <v>540</v>
      </c>
      <c r="E60" s="39">
        <v>1.4566642388929352E-2</v>
      </c>
      <c r="F60" s="38">
        <v>116</v>
      </c>
      <c r="G60" s="39">
        <v>3.2064571412776075E-3</v>
      </c>
      <c r="H60" s="40">
        <v>3.6551724137931032</v>
      </c>
      <c r="I60" s="53">
        <v>69</v>
      </c>
      <c r="J60" s="38">
        <v>184</v>
      </c>
      <c r="K60" s="40">
        <v>1.9347826086956523</v>
      </c>
      <c r="L60" s="53">
        <v>50</v>
      </c>
      <c r="O60" s="36">
        <v>16</v>
      </c>
      <c r="P60" s="37" t="s">
        <v>123</v>
      </c>
      <c r="Q60" s="38">
        <v>4185</v>
      </c>
      <c r="R60" s="39">
        <v>1.1717109499678025E-2</v>
      </c>
      <c r="S60" s="38">
        <v>3404</v>
      </c>
      <c r="T60" s="39">
        <v>1.0936932710874923E-2</v>
      </c>
      <c r="U60" s="40">
        <v>0.22943595769682723</v>
      </c>
      <c r="V60" s="53">
        <v>5</v>
      </c>
    </row>
    <row r="61" spans="2:22" ht="15.75" thickBot="1" x14ac:dyDescent="0.3">
      <c r="B61" s="31">
        <v>17</v>
      </c>
      <c r="C61" s="32" t="s">
        <v>62</v>
      </c>
      <c r="D61" s="33">
        <v>531</v>
      </c>
      <c r="E61" s="34">
        <v>1.432386501578053E-2</v>
      </c>
      <c r="F61" s="33">
        <v>673</v>
      </c>
      <c r="G61" s="34">
        <v>1.8602979793791635E-2</v>
      </c>
      <c r="H61" s="35">
        <v>-0.21099554234769691</v>
      </c>
      <c r="I61" s="52">
        <v>-5</v>
      </c>
      <c r="J61" s="33">
        <v>523</v>
      </c>
      <c r="K61" s="35">
        <v>1.5296367112810794E-2</v>
      </c>
      <c r="L61" s="52">
        <v>3</v>
      </c>
      <c r="O61" s="31">
        <v>17</v>
      </c>
      <c r="P61" s="32" t="s">
        <v>98</v>
      </c>
      <c r="Q61" s="33">
        <v>4139</v>
      </c>
      <c r="R61" s="34">
        <v>1.1588319287734131E-2</v>
      </c>
      <c r="S61" s="33">
        <v>3949</v>
      </c>
      <c r="T61" s="34">
        <v>1.268799861199914E-2</v>
      </c>
      <c r="U61" s="35">
        <v>4.8113446442137331E-2</v>
      </c>
      <c r="V61" s="52">
        <v>1</v>
      </c>
    </row>
    <row r="62" spans="2:22" ht="15.75" thickBot="1" x14ac:dyDescent="0.3">
      <c r="B62" s="36">
        <v>18</v>
      </c>
      <c r="C62" s="37" t="s">
        <v>132</v>
      </c>
      <c r="D62" s="38">
        <v>482</v>
      </c>
      <c r="E62" s="39">
        <v>1.3002077095303606E-2</v>
      </c>
      <c r="F62" s="38">
        <v>386</v>
      </c>
      <c r="G62" s="39">
        <v>1.0669762556320314E-2</v>
      </c>
      <c r="H62" s="40">
        <v>0.24870466321243523</v>
      </c>
      <c r="I62" s="53">
        <v>0</v>
      </c>
      <c r="J62" s="38">
        <v>531</v>
      </c>
      <c r="K62" s="40">
        <v>-9.2278719397363429E-2</v>
      </c>
      <c r="L62" s="53">
        <v>0</v>
      </c>
      <c r="O62" s="36">
        <v>18</v>
      </c>
      <c r="P62" s="37" t="s">
        <v>112</v>
      </c>
      <c r="Q62" s="38">
        <v>4109</v>
      </c>
      <c r="R62" s="39">
        <v>1.1504325671248984E-2</v>
      </c>
      <c r="S62" s="38">
        <v>3013</v>
      </c>
      <c r="T62" s="39">
        <v>9.6806634130041543E-3</v>
      </c>
      <c r="U62" s="40">
        <v>0.36375705277132431</v>
      </c>
      <c r="V62" s="53">
        <v>7</v>
      </c>
    </row>
    <row r="63" spans="2:22" ht="15.75" thickBot="1" x14ac:dyDescent="0.3">
      <c r="B63" s="31">
        <v>19</v>
      </c>
      <c r="C63" s="32" t="s">
        <v>138</v>
      </c>
      <c r="D63" s="33">
        <v>455</v>
      </c>
      <c r="E63" s="34">
        <v>1.227374497585714E-2</v>
      </c>
      <c r="F63" s="33">
        <v>229</v>
      </c>
      <c r="G63" s="34">
        <v>6.329988666832518E-3</v>
      </c>
      <c r="H63" s="35">
        <v>0.98689956331877737</v>
      </c>
      <c r="I63" s="52">
        <v>22</v>
      </c>
      <c r="J63" s="33">
        <v>682</v>
      </c>
      <c r="K63" s="35">
        <v>-0.33284457478005869</v>
      </c>
      <c r="L63" s="52">
        <v>-6</v>
      </c>
      <c r="O63" s="31">
        <v>19</v>
      </c>
      <c r="P63" s="32" t="s">
        <v>127</v>
      </c>
      <c r="Q63" s="33">
        <v>3735</v>
      </c>
      <c r="R63" s="34">
        <v>1.0457205252400818E-2</v>
      </c>
      <c r="S63" s="33">
        <v>3158</v>
      </c>
      <c r="T63" s="34">
        <v>1.0146543331651882E-2</v>
      </c>
      <c r="U63" s="35">
        <v>0.1827105763141228</v>
      </c>
      <c r="V63" s="52">
        <v>4</v>
      </c>
    </row>
    <row r="64" spans="2:22" ht="15.75" thickBot="1" x14ac:dyDescent="0.3">
      <c r="B64" s="36">
        <v>20</v>
      </c>
      <c r="C64" s="37" t="s">
        <v>124</v>
      </c>
      <c r="D64" s="38">
        <v>436</v>
      </c>
      <c r="E64" s="39">
        <v>1.1761214965876291E-2</v>
      </c>
      <c r="F64" s="38">
        <v>90</v>
      </c>
      <c r="G64" s="39">
        <v>2.4877684716809022E-3</v>
      </c>
      <c r="H64" s="40">
        <v>3.8444444444444441</v>
      </c>
      <c r="I64" s="53">
        <v>80</v>
      </c>
      <c r="J64" s="38">
        <v>432</v>
      </c>
      <c r="K64" s="40">
        <v>9.2592592592593004E-3</v>
      </c>
      <c r="L64" s="53">
        <v>6</v>
      </c>
      <c r="O64" s="36">
        <v>20</v>
      </c>
      <c r="P64" s="37" t="s">
        <v>102</v>
      </c>
      <c r="Q64" s="38">
        <v>3725</v>
      </c>
      <c r="R64" s="39">
        <v>1.0429207380239102E-2</v>
      </c>
      <c r="S64" s="38">
        <v>4023</v>
      </c>
      <c r="T64" s="39">
        <v>1.292575801875729E-2</v>
      </c>
      <c r="U64" s="40">
        <v>-7.407407407407407E-2</v>
      </c>
      <c r="V64" s="53">
        <v>-4</v>
      </c>
    </row>
    <row r="65" spans="2:22" ht="15.75" thickBot="1" x14ac:dyDescent="0.3">
      <c r="B65" s="89" t="s">
        <v>42</v>
      </c>
      <c r="C65" s="90"/>
      <c r="D65" s="41">
        <f>SUM(D45:D64)</f>
        <v>15759</v>
      </c>
      <c r="E65" s="42">
        <f>D65/D67</f>
        <v>0.42510318038358824</v>
      </c>
      <c r="F65" s="41">
        <f>SUM(F45:F64)</f>
        <v>14261</v>
      </c>
      <c r="G65" s="42">
        <f>F65/F67</f>
        <v>0.39420073527379274</v>
      </c>
      <c r="H65" s="43">
        <f>D65/F65-1</f>
        <v>0.10504172217937024</v>
      </c>
      <c r="I65" s="54"/>
      <c r="J65" s="41">
        <f>SUM(J45:J64)</f>
        <v>16689</v>
      </c>
      <c r="K65" s="42">
        <f>E65/J65-1</f>
        <v>-0.99997452794173503</v>
      </c>
      <c r="L65" s="41"/>
      <c r="O65" s="89" t="s">
        <v>42</v>
      </c>
      <c r="P65" s="90"/>
      <c r="Q65" s="41">
        <f>SUM(Q45:Q64)</f>
        <v>141650</v>
      </c>
      <c r="R65" s="42">
        <f>Q65/Q67</f>
        <v>0.39658985917070305</v>
      </c>
      <c r="S65" s="41">
        <f>SUM(S45:S64)</f>
        <v>120833</v>
      </c>
      <c r="T65" s="42">
        <f>S65/S67</f>
        <v>0.38823219455145402</v>
      </c>
      <c r="U65" s="43">
        <f>Q65/S65-1</f>
        <v>0.1722790959423337</v>
      </c>
      <c r="V65" s="54"/>
    </row>
    <row r="66" spans="2:22" ht="15.75" thickBot="1" x14ac:dyDescent="0.3">
      <c r="B66" s="89" t="s">
        <v>12</v>
      </c>
      <c r="C66" s="90"/>
      <c r="D66" s="41">
        <f>D67-SUM(D45:D64)</f>
        <v>21312</v>
      </c>
      <c r="E66" s="42">
        <f>D66/D67</f>
        <v>0.5748968196164117</v>
      </c>
      <c r="F66" s="41">
        <f>F67-SUM(F45:F64)</f>
        <v>21916</v>
      </c>
      <c r="G66" s="42">
        <f>F66/F67</f>
        <v>0.60579926472620726</v>
      </c>
      <c r="H66" s="43">
        <f>D66/F66-1</f>
        <v>-2.755977368132867E-2</v>
      </c>
      <c r="I66" s="54"/>
      <c r="J66" s="41">
        <f>J67-SUM(J45:J64)</f>
        <v>26453</v>
      </c>
      <c r="K66" s="42">
        <f>E66/J66-1</f>
        <v>-0.99997826723548877</v>
      </c>
      <c r="L66" s="41"/>
      <c r="O66" s="89" t="s">
        <v>12</v>
      </c>
      <c r="P66" s="90"/>
      <c r="Q66" s="41">
        <f>Q67-SUM(Q45:Q64)</f>
        <v>215520</v>
      </c>
      <c r="R66" s="42">
        <f>Q66/Q67</f>
        <v>0.603410140829297</v>
      </c>
      <c r="S66" s="41">
        <f>S67-SUM(S45:S64)</f>
        <v>190406</v>
      </c>
      <c r="T66" s="42">
        <f>S66/S67</f>
        <v>0.61176780544854592</v>
      </c>
      <c r="U66" s="43">
        <f>Q66/S66-1</f>
        <v>0.13189710408285449</v>
      </c>
      <c r="V66" s="55"/>
    </row>
    <row r="67" spans="2:22" ht="15.75" thickBot="1" x14ac:dyDescent="0.3">
      <c r="B67" s="91" t="s">
        <v>34</v>
      </c>
      <c r="C67" s="92"/>
      <c r="D67" s="44">
        <v>37071</v>
      </c>
      <c r="E67" s="45">
        <v>1</v>
      </c>
      <c r="F67" s="44">
        <v>36177</v>
      </c>
      <c r="G67" s="45">
        <v>1</v>
      </c>
      <c r="H67" s="46">
        <v>2.4711833485363544E-2</v>
      </c>
      <c r="I67" s="56"/>
      <c r="J67" s="44">
        <v>43142</v>
      </c>
      <c r="K67" s="46">
        <v>-0.14072133883454641</v>
      </c>
      <c r="L67" s="44"/>
      <c r="N67" s="47"/>
      <c r="O67" s="91" t="s">
        <v>34</v>
      </c>
      <c r="P67" s="92"/>
      <c r="Q67" s="44">
        <v>357170</v>
      </c>
      <c r="R67" s="45">
        <v>1</v>
      </c>
      <c r="S67" s="44">
        <v>311239</v>
      </c>
      <c r="T67" s="45">
        <v>1</v>
      </c>
      <c r="U67" s="46">
        <v>0.14757469340281903</v>
      </c>
      <c r="V67" s="56"/>
    </row>
    <row r="68" spans="2:22" x14ac:dyDescent="0.25">
      <c r="B68" s="48" t="s">
        <v>73</v>
      </c>
      <c r="O68" s="48" t="s">
        <v>73</v>
      </c>
    </row>
    <row r="69" spans="2:22" x14ac:dyDescent="0.25">
      <c r="B69" s="49" t="s">
        <v>72</v>
      </c>
      <c r="O69" s="49" t="s">
        <v>72</v>
      </c>
    </row>
  </sheetData>
  <mergeCells count="80">
    <mergeCell ref="V6:V7"/>
    <mergeCell ref="O7:O9"/>
    <mergeCell ref="P7:P9"/>
    <mergeCell ref="I8:I9"/>
    <mergeCell ref="K8:K9"/>
    <mergeCell ref="L8:L9"/>
    <mergeCell ref="U8:U9"/>
    <mergeCell ref="V8:V9"/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J43:J44"/>
    <mergeCell ref="B65:C65"/>
    <mergeCell ref="J40:L40"/>
    <mergeCell ref="J39:L39"/>
    <mergeCell ref="L41:L42"/>
    <mergeCell ref="L43:L44"/>
    <mergeCell ref="D40:I40"/>
    <mergeCell ref="D41:E42"/>
    <mergeCell ref="C42:C44"/>
    <mergeCell ref="H43:H44"/>
    <mergeCell ref="B42:B44"/>
    <mergeCell ref="B39:B41"/>
    <mergeCell ref="C39:C41"/>
    <mergeCell ref="I6:I7"/>
    <mergeCell ref="J6:J7"/>
    <mergeCell ref="D6:E7"/>
    <mergeCell ref="F6:G7"/>
    <mergeCell ref="C7:C9"/>
    <mergeCell ref="B4:B6"/>
    <mergeCell ref="C4:C6"/>
    <mergeCell ref="B7:B9"/>
    <mergeCell ref="H8:H9"/>
    <mergeCell ref="U41:U42"/>
    <mergeCell ref="P42:P44"/>
    <mergeCell ref="U43:U44"/>
    <mergeCell ref="U6:U7"/>
    <mergeCell ref="O30:P30"/>
    <mergeCell ref="O31:P31"/>
    <mergeCell ref="O32:P32"/>
    <mergeCell ref="J8:J9"/>
    <mergeCell ref="O37:V37"/>
    <mergeCell ref="O39:O41"/>
    <mergeCell ref="P39:P41"/>
    <mergeCell ref="Q39:V39"/>
    <mergeCell ref="Q40:V40"/>
    <mergeCell ref="V43:V44"/>
    <mergeCell ref="B30:C30"/>
    <mergeCell ref="B31:C31"/>
    <mergeCell ref="B32:C32"/>
    <mergeCell ref="F41:G42"/>
    <mergeCell ref="J41:J42"/>
    <mergeCell ref="B37:L37"/>
    <mergeCell ref="D39:I39"/>
    <mergeCell ref="B67:C67"/>
    <mergeCell ref="I41:I42"/>
    <mergeCell ref="B66:C66"/>
    <mergeCell ref="H41:H42"/>
    <mergeCell ref="K43:K44"/>
    <mergeCell ref="I43:I44"/>
    <mergeCell ref="K41:K42"/>
    <mergeCell ref="V41:V42"/>
    <mergeCell ref="O42:O44"/>
    <mergeCell ref="O65:P65"/>
    <mergeCell ref="O66:P66"/>
    <mergeCell ref="O67:P67"/>
    <mergeCell ref="Q41:R42"/>
    <mergeCell ref="S41:T42"/>
  </mergeCells>
  <conditionalFormatting sqref="D10:H29">
    <cfRule type="cellIs" dxfId="104" priority="14" operator="equal">
      <formula>0</formula>
    </cfRule>
  </conditionalFormatting>
  <conditionalFormatting sqref="D45:H64">
    <cfRule type="cellIs" dxfId="103" priority="29" operator="equal">
      <formula>0</formula>
    </cfRule>
  </conditionalFormatting>
  <conditionalFormatting sqref="H10:H31">
    <cfRule type="cellIs" dxfId="102" priority="13" operator="lessThan">
      <formula>0</formula>
    </cfRule>
  </conditionalFormatting>
  <conditionalFormatting sqref="H45:H66">
    <cfRule type="cellIs" dxfId="101" priority="31" operator="lessThan">
      <formula>0</formula>
    </cfRule>
  </conditionalFormatting>
  <conditionalFormatting sqref="I10:I29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5:I64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0:K29">
    <cfRule type="cellIs" dxfId="94" priority="9" operator="equal">
      <formula>0</formula>
    </cfRule>
  </conditionalFormatting>
  <conditionalFormatting sqref="J45:K64">
    <cfRule type="cellIs" dxfId="93" priority="26" operator="equal">
      <formula>0</formula>
    </cfRule>
  </conditionalFormatting>
  <conditionalFormatting sqref="K10:L29">
    <cfRule type="cellIs" dxfId="92" priority="8" operator="lessThan">
      <formula>0</formula>
    </cfRule>
  </conditionalFormatting>
  <conditionalFormatting sqref="K45:L64">
    <cfRule type="cellIs" dxfId="91" priority="23" operator="lessThan">
      <formula>0</formula>
    </cfRule>
  </conditionalFormatting>
  <conditionalFormatting sqref="L10:L29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5:L64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0:U29">
    <cfRule type="cellIs" dxfId="86" priority="5" operator="equal">
      <formula>0</formula>
    </cfRule>
  </conditionalFormatting>
  <conditionalFormatting sqref="Q45:U64">
    <cfRule type="cellIs" dxfId="85" priority="15" operator="equal">
      <formula>0</formula>
    </cfRule>
  </conditionalFormatting>
  <conditionalFormatting sqref="U10:U31">
    <cfRule type="cellIs" dxfId="84" priority="4" operator="lessThan">
      <formula>0</formula>
    </cfRule>
  </conditionalFormatting>
  <conditionalFormatting sqref="U45:U66">
    <cfRule type="cellIs" dxfId="83" priority="17" operator="lessThan">
      <formula>0</formula>
    </cfRule>
  </conditionalFormatting>
  <conditionalFormatting sqref="V10:V29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5:V64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F13" sqref="F13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45541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3" t="s">
        <v>75</v>
      </c>
      <c r="C3" s="114"/>
      <c r="D3" s="114"/>
      <c r="E3" s="114"/>
      <c r="F3" s="114"/>
      <c r="G3" s="114"/>
      <c r="H3" s="115"/>
    </row>
    <row r="4" spans="1:8" x14ac:dyDescent="0.2">
      <c r="A4" s="50"/>
      <c r="B4" s="116"/>
      <c r="C4" s="117"/>
      <c r="D4" s="117"/>
      <c r="E4" s="117"/>
      <c r="F4" s="117"/>
      <c r="G4" s="117"/>
      <c r="H4" s="118"/>
    </row>
    <row r="5" spans="1:8" ht="21" customHeight="1" x14ac:dyDescent="0.2">
      <c r="A5" s="50"/>
      <c r="B5" s="119" t="s">
        <v>76</v>
      </c>
      <c r="C5" s="121" t="s">
        <v>183</v>
      </c>
      <c r="D5" s="122"/>
      <c r="E5" s="121" t="s">
        <v>184</v>
      </c>
      <c r="F5" s="122"/>
      <c r="G5" s="123" t="s">
        <v>89</v>
      </c>
      <c r="H5" s="123" t="s">
        <v>90</v>
      </c>
    </row>
    <row r="6" spans="1:8" ht="21" customHeight="1" x14ac:dyDescent="0.2">
      <c r="A6" s="50"/>
      <c r="B6" s="120"/>
      <c r="C6" s="59" t="s">
        <v>91</v>
      </c>
      <c r="D6" s="60" t="s">
        <v>77</v>
      </c>
      <c r="E6" s="59" t="s">
        <v>91</v>
      </c>
      <c r="F6" s="60" t="s">
        <v>77</v>
      </c>
      <c r="G6" s="124"/>
      <c r="H6" s="124"/>
    </row>
    <row r="7" spans="1:8" x14ac:dyDescent="0.2">
      <c r="A7" s="50"/>
      <c r="B7" s="61" t="s">
        <v>78</v>
      </c>
      <c r="C7" s="68">
        <v>135055</v>
      </c>
      <c r="D7" s="62">
        <v>0.43392698215840558</v>
      </c>
      <c r="E7" s="68">
        <v>131722</v>
      </c>
      <c r="F7" s="62">
        <v>0.36879357168855165</v>
      </c>
      <c r="G7" s="63">
        <v>-2.4678834548887529E-2</v>
      </c>
      <c r="H7" s="64" t="s">
        <v>176</v>
      </c>
    </row>
    <row r="8" spans="1:8" x14ac:dyDescent="0.2">
      <c r="A8" s="50"/>
      <c r="B8" s="61" t="s">
        <v>79</v>
      </c>
      <c r="C8" s="68">
        <v>30409</v>
      </c>
      <c r="D8" s="62">
        <v>9.7703051352818898E-2</v>
      </c>
      <c r="E8" s="68">
        <v>30942</v>
      </c>
      <c r="F8" s="62">
        <v>8.6631016042780742E-2</v>
      </c>
      <c r="G8" s="65">
        <v>1.7527705613469724E-2</v>
      </c>
      <c r="H8" s="64" t="s">
        <v>177</v>
      </c>
    </row>
    <row r="9" spans="1:8" x14ac:dyDescent="0.2">
      <c r="A9" s="50"/>
      <c r="B9" s="61" t="s">
        <v>92</v>
      </c>
      <c r="C9" s="68">
        <v>145775</v>
      </c>
      <c r="D9" s="62">
        <v>0.46836996648877549</v>
      </c>
      <c r="E9" s="68">
        <v>194506</v>
      </c>
      <c r="F9" s="62">
        <v>0.54457541226866768</v>
      </c>
      <c r="G9" s="65">
        <v>0.33428914422912026</v>
      </c>
      <c r="H9" s="66" t="s">
        <v>178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>
        <v>10885</v>
      </c>
      <c r="D11" s="62">
        <v>3.4973123548141458E-2</v>
      </c>
      <c r="E11" s="68">
        <v>10991</v>
      </c>
      <c r="F11" s="62">
        <v>3.0772461292941738E-2</v>
      </c>
      <c r="G11" s="65">
        <v>9.7381717960496328E-3</v>
      </c>
      <c r="H11" s="66" t="s">
        <v>129</v>
      </c>
    </row>
    <row r="12" spans="1:8" x14ac:dyDescent="0.2">
      <c r="A12" s="50"/>
      <c r="B12" s="67" t="s">
        <v>82</v>
      </c>
      <c r="C12" s="68">
        <v>8699</v>
      </c>
      <c r="D12" s="62">
        <v>2.7949582153907446E-2</v>
      </c>
      <c r="E12" s="68">
        <v>9194</v>
      </c>
      <c r="F12" s="62">
        <v>2.5741243665481424E-2</v>
      </c>
      <c r="G12" s="65">
        <v>5.690309230946089E-2</v>
      </c>
      <c r="H12" s="66" t="s">
        <v>179</v>
      </c>
    </row>
    <row r="13" spans="1:8" x14ac:dyDescent="0.2">
      <c r="A13" s="50"/>
      <c r="B13" s="67" t="s">
        <v>83</v>
      </c>
      <c r="C13" s="68">
        <v>76</v>
      </c>
      <c r="D13" s="62">
        <v>2.4418533667053293E-4</v>
      </c>
      <c r="E13" s="68">
        <v>6</v>
      </c>
      <c r="F13" s="62">
        <v>1.6798723297029425E-5</v>
      </c>
      <c r="G13" s="65">
        <v>-0.92105263157894735</v>
      </c>
      <c r="H13" s="66" t="s">
        <v>94</v>
      </c>
    </row>
    <row r="14" spans="1:8" x14ac:dyDescent="0.2">
      <c r="A14" s="50"/>
      <c r="B14" s="67" t="s">
        <v>84</v>
      </c>
      <c r="C14" s="68">
        <v>56899</v>
      </c>
      <c r="D14" s="62">
        <v>0.18281449304232439</v>
      </c>
      <c r="E14" s="68">
        <v>78707</v>
      </c>
      <c r="F14" s="62">
        <v>0.22036285242321585</v>
      </c>
      <c r="G14" s="65">
        <v>0.38327562874567223</v>
      </c>
      <c r="H14" s="66" t="s">
        <v>180</v>
      </c>
    </row>
    <row r="15" spans="1:8" x14ac:dyDescent="0.2">
      <c r="A15" s="50"/>
      <c r="B15" s="67" t="s">
        <v>85</v>
      </c>
      <c r="C15" s="68">
        <v>61142</v>
      </c>
      <c r="D15" s="62">
        <v>0.19644710335144375</v>
      </c>
      <c r="E15" s="68">
        <v>86008</v>
      </c>
      <c r="F15" s="62">
        <v>0.24080409888848447</v>
      </c>
      <c r="G15" s="65">
        <v>0.40669261718622218</v>
      </c>
      <c r="H15" s="66" t="s">
        <v>181</v>
      </c>
    </row>
    <row r="16" spans="1:8" x14ac:dyDescent="0.2">
      <c r="A16" s="50"/>
      <c r="B16" s="67" t="s">
        <v>86</v>
      </c>
      <c r="C16" s="68">
        <v>8074</v>
      </c>
      <c r="D16" s="62">
        <v>2.5941479056287933E-2</v>
      </c>
      <c r="E16" s="68">
        <v>9537</v>
      </c>
      <c r="F16" s="62">
        <v>2.6701570680628273E-2</v>
      </c>
      <c r="G16" s="65">
        <v>0.18119891008174394</v>
      </c>
      <c r="H16" s="64" t="s">
        <v>182</v>
      </c>
    </row>
    <row r="17" spans="1:8" x14ac:dyDescent="0.2">
      <c r="A17" s="50"/>
      <c r="B17" s="67" t="s">
        <v>87</v>
      </c>
      <c r="C17" s="68">
        <v>0</v>
      </c>
      <c r="D17" s="62">
        <v>0</v>
      </c>
      <c r="E17" s="68">
        <v>0</v>
      </c>
      <c r="F17" s="62">
        <v>0</v>
      </c>
      <c r="G17" s="65" t="s">
        <v>107</v>
      </c>
      <c r="H17" s="66" t="s">
        <v>94</v>
      </c>
    </row>
    <row r="18" spans="1:8" x14ac:dyDescent="0.2">
      <c r="A18" s="50"/>
      <c r="B18" s="71" t="s">
        <v>93</v>
      </c>
      <c r="C18" s="80">
        <v>0</v>
      </c>
      <c r="D18" s="72">
        <v>0</v>
      </c>
      <c r="E18" s="80">
        <v>0</v>
      </c>
      <c r="F18" s="72">
        <v>1.7638659461871598E-4</v>
      </c>
      <c r="G18" s="73"/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topLeftCell="E1" zoomScaleNormal="100" workbookViewId="0">
      <selection activeCell="L8" sqref="L8:L11"/>
    </sheetView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45506</v>
      </c>
    </row>
    <row r="2" spans="2:22" x14ac:dyDescent="0.2">
      <c r="D2" s="3"/>
      <c r="L2" s="4"/>
      <c r="O2" s="125" t="s">
        <v>116</v>
      </c>
      <c r="P2" s="125"/>
      <c r="Q2" s="125"/>
      <c r="R2" s="125"/>
      <c r="S2" s="125"/>
      <c r="T2" s="125"/>
      <c r="U2" s="125"/>
      <c r="V2" s="125"/>
    </row>
    <row r="3" spans="2:22" ht="14.45" customHeight="1" x14ac:dyDescent="0.2">
      <c r="B3" s="99" t="s">
        <v>166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7"/>
      <c r="N3" s="50"/>
      <c r="O3" s="125"/>
      <c r="P3" s="125"/>
      <c r="Q3" s="125"/>
      <c r="R3" s="125"/>
      <c r="S3" s="125"/>
      <c r="T3" s="125"/>
      <c r="U3" s="125"/>
      <c r="V3" s="125"/>
    </row>
    <row r="4" spans="2:22" ht="14.45" customHeight="1" x14ac:dyDescent="0.2">
      <c r="B4" s="100" t="s">
        <v>167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117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6" t="s">
        <v>0</v>
      </c>
      <c r="C6" s="108" t="s">
        <v>1</v>
      </c>
      <c r="D6" s="101" t="s">
        <v>150</v>
      </c>
      <c r="E6" s="102"/>
      <c r="F6" s="102"/>
      <c r="G6" s="102"/>
      <c r="H6" s="102"/>
      <c r="I6" s="103"/>
      <c r="J6" s="101" t="s">
        <v>135</v>
      </c>
      <c r="K6" s="102"/>
      <c r="L6" s="103"/>
      <c r="M6" s="47"/>
      <c r="N6" s="47"/>
      <c r="O6" s="106" t="s">
        <v>0</v>
      </c>
      <c r="P6" s="108" t="s">
        <v>1</v>
      </c>
      <c r="Q6" s="101" t="s">
        <v>158</v>
      </c>
      <c r="R6" s="102"/>
      <c r="S6" s="102"/>
      <c r="T6" s="102"/>
      <c r="U6" s="102"/>
      <c r="V6" s="103"/>
    </row>
    <row r="7" spans="2:22" ht="14.45" customHeight="1" thickBot="1" x14ac:dyDescent="0.25">
      <c r="B7" s="107"/>
      <c r="C7" s="109"/>
      <c r="D7" s="110" t="s">
        <v>151</v>
      </c>
      <c r="E7" s="111"/>
      <c r="F7" s="111"/>
      <c r="G7" s="111"/>
      <c r="H7" s="111"/>
      <c r="I7" s="112"/>
      <c r="J7" s="110" t="s">
        <v>136</v>
      </c>
      <c r="K7" s="111"/>
      <c r="L7" s="112"/>
      <c r="M7" s="47"/>
      <c r="N7" s="47"/>
      <c r="O7" s="107"/>
      <c r="P7" s="109"/>
      <c r="Q7" s="110" t="s">
        <v>155</v>
      </c>
      <c r="R7" s="111"/>
      <c r="S7" s="111"/>
      <c r="T7" s="111"/>
      <c r="U7" s="111"/>
      <c r="V7" s="112"/>
    </row>
    <row r="8" spans="2:22" ht="14.45" customHeight="1" x14ac:dyDescent="0.2">
      <c r="B8" s="107"/>
      <c r="C8" s="109"/>
      <c r="D8" s="93">
        <v>2024</v>
      </c>
      <c r="E8" s="94"/>
      <c r="F8" s="93">
        <v>2023</v>
      </c>
      <c r="G8" s="94"/>
      <c r="H8" s="85" t="s">
        <v>5</v>
      </c>
      <c r="I8" s="85" t="s">
        <v>44</v>
      </c>
      <c r="J8" s="85">
        <v>2023</v>
      </c>
      <c r="K8" s="85" t="s">
        <v>152</v>
      </c>
      <c r="L8" s="134" t="s">
        <v>185</v>
      </c>
      <c r="M8" s="47"/>
      <c r="N8" s="47"/>
      <c r="O8" s="107"/>
      <c r="P8" s="109"/>
      <c r="Q8" s="93">
        <v>2024</v>
      </c>
      <c r="R8" s="94"/>
      <c r="S8" s="93">
        <v>2023</v>
      </c>
      <c r="T8" s="94"/>
      <c r="U8" s="85" t="s">
        <v>5</v>
      </c>
      <c r="V8" s="134" t="s">
        <v>66</v>
      </c>
    </row>
    <row r="9" spans="2:22" ht="14.45" customHeight="1" thickBot="1" x14ac:dyDescent="0.25">
      <c r="B9" s="87" t="s">
        <v>6</v>
      </c>
      <c r="C9" s="104" t="s">
        <v>7</v>
      </c>
      <c r="D9" s="95"/>
      <c r="E9" s="96"/>
      <c r="F9" s="95"/>
      <c r="G9" s="96"/>
      <c r="H9" s="86"/>
      <c r="I9" s="86"/>
      <c r="J9" s="86"/>
      <c r="K9" s="86"/>
      <c r="L9" s="135"/>
      <c r="M9" s="47"/>
      <c r="N9" s="47"/>
      <c r="O9" s="87" t="s">
        <v>6</v>
      </c>
      <c r="P9" s="104" t="s">
        <v>7</v>
      </c>
      <c r="Q9" s="95"/>
      <c r="R9" s="96"/>
      <c r="S9" s="95"/>
      <c r="T9" s="96"/>
      <c r="U9" s="86"/>
      <c r="V9" s="135"/>
    </row>
    <row r="10" spans="2:22" ht="14.45" customHeight="1" x14ac:dyDescent="0.2">
      <c r="B10" s="87"/>
      <c r="C10" s="104"/>
      <c r="D10" s="25" t="s">
        <v>8</v>
      </c>
      <c r="E10" s="26" t="s">
        <v>2</v>
      </c>
      <c r="F10" s="25" t="s">
        <v>8</v>
      </c>
      <c r="G10" s="26" t="s">
        <v>2</v>
      </c>
      <c r="H10" s="97" t="s">
        <v>9</v>
      </c>
      <c r="I10" s="97" t="s">
        <v>45</v>
      </c>
      <c r="J10" s="97" t="s">
        <v>8</v>
      </c>
      <c r="K10" s="97" t="s">
        <v>153</v>
      </c>
      <c r="L10" s="136" t="s">
        <v>157</v>
      </c>
      <c r="M10" s="47"/>
      <c r="N10" s="47"/>
      <c r="O10" s="87"/>
      <c r="P10" s="104"/>
      <c r="Q10" s="25" t="s">
        <v>8</v>
      </c>
      <c r="R10" s="26" t="s">
        <v>2</v>
      </c>
      <c r="S10" s="25" t="s">
        <v>8</v>
      </c>
      <c r="T10" s="26" t="s">
        <v>2</v>
      </c>
      <c r="U10" s="97" t="s">
        <v>9</v>
      </c>
      <c r="V10" s="136" t="s">
        <v>67</v>
      </c>
    </row>
    <row r="11" spans="2:22" ht="14.45" customHeight="1" thickBot="1" x14ac:dyDescent="0.25">
      <c r="B11" s="88"/>
      <c r="C11" s="105"/>
      <c r="D11" s="28" t="s">
        <v>10</v>
      </c>
      <c r="E11" s="29" t="s">
        <v>11</v>
      </c>
      <c r="F11" s="28" t="s">
        <v>10</v>
      </c>
      <c r="G11" s="29" t="s">
        <v>11</v>
      </c>
      <c r="H11" s="98"/>
      <c r="I11" s="98"/>
      <c r="J11" s="98" t="s">
        <v>10</v>
      </c>
      <c r="K11" s="98"/>
      <c r="L11" s="137"/>
      <c r="M11" s="47"/>
      <c r="N11" s="47"/>
      <c r="O11" s="88"/>
      <c r="P11" s="105"/>
      <c r="Q11" s="28" t="s">
        <v>10</v>
      </c>
      <c r="R11" s="29" t="s">
        <v>11</v>
      </c>
      <c r="S11" s="28" t="s">
        <v>10</v>
      </c>
      <c r="T11" s="29" t="s">
        <v>11</v>
      </c>
      <c r="U11" s="98"/>
      <c r="V11" s="137"/>
    </row>
    <row r="12" spans="2:22" ht="14.45" customHeight="1" thickBot="1" x14ac:dyDescent="0.25">
      <c r="B12" s="31">
        <v>1</v>
      </c>
      <c r="C12" s="32" t="s">
        <v>19</v>
      </c>
      <c r="D12" s="33">
        <v>2720</v>
      </c>
      <c r="E12" s="34">
        <v>0.22410809920079097</v>
      </c>
      <c r="F12" s="33">
        <v>2496</v>
      </c>
      <c r="G12" s="34">
        <v>0.24843236787100628</v>
      </c>
      <c r="H12" s="35">
        <v>8.9743589743589647E-2</v>
      </c>
      <c r="I12" s="52">
        <v>0</v>
      </c>
      <c r="J12" s="33">
        <v>2346</v>
      </c>
      <c r="K12" s="35">
        <v>0.15942028985507251</v>
      </c>
      <c r="L12" s="52">
        <v>0</v>
      </c>
      <c r="M12" s="47"/>
      <c r="N12" s="47"/>
      <c r="O12" s="31">
        <v>1</v>
      </c>
      <c r="P12" s="32" t="s">
        <v>19</v>
      </c>
      <c r="Q12" s="33">
        <v>22838</v>
      </c>
      <c r="R12" s="34">
        <v>0.2043303211953118</v>
      </c>
      <c r="S12" s="33">
        <v>17640</v>
      </c>
      <c r="T12" s="34">
        <v>0.2051926298157454</v>
      </c>
      <c r="U12" s="35">
        <v>0.29467120181405893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1225</v>
      </c>
      <c r="E13" s="39">
        <v>0.10093103732388564</v>
      </c>
      <c r="F13" s="38">
        <v>1192</v>
      </c>
      <c r="G13" s="39">
        <v>0.1186423808101921</v>
      </c>
      <c r="H13" s="40">
        <v>2.7684563758389347E-2</v>
      </c>
      <c r="I13" s="53">
        <v>0</v>
      </c>
      <c r="J13" s="38">
        <v>1542</v>
      </c>
      <c r="K13" s="40">
        <v>-0.20557717250324259</v>
      </c>
      <c r="L13" s="53">
        <v>0</v>
      </c>
      <c r="M13" s="47"/>
      <c r="N13" s="47"/>
      <c r="O13" s="36">
        <v>2</v>
      </c>
      <c r="P13" s="37" t="s">
        <v>17</v>
      </c>
      <c r="Q13" s="38">
        <v>10961</v>
      </c>
      <c r="R13" s="39">
        <v>9.8067459962422832E-2</v>
      </c>
      <c r="S13" s="38">
        <v>8214</v>
      </c>
      <c r="T13" s="39">
        <v>9.554718034617532E-2</v>
      </c>
      <c r="U13" s="40">
        <v>0.33442902361821281</v>
      </c>
      <c r="V13" s="53">
        <v>1</v>
      </c>
    </row>
    <row r="14" spans="2:22" ht="14.45" customHeight="1" thickBot="1" x14ac:dyDescent="0.25">
      <c r="B14" s="31">
        <v>3</v>
      </c>
      <c r="C14" s="32" t="s">
        <v>17</v>
      </c>
      <c r="D14" s="33">
        <v>1149</v>
      </c>
      <c r="E14" s="34">
        <v>9.4669193375628249E-2</v>
      </c>
      <c r="F14" s="33">
        <v>772</v>
      </c>
      <c r="G14" s="34">
        <v>7.6838857370359309E-2</v>
      </c>
      <c r="H14" s="35">
        <v>0.48834196891191706</v>
      </c>
      <c r="I14" s="52">
        <v>1</v>
      </c>
      <c r="J14" s="33">
        <v>1217</v>
      </c>
      <c r="K14" s="35">
        <v>-5.5875102711585911E-2</v>
      </c>
      <c r="L14" s="52">
        <v>0</v>
      </c>
      <c r="M14" s="47"/>
      <c r="N14" s="47"/>
      <c r="O14" s="31">
        <v>3</v>
      </c>
      <c r="P14" s="32" t="s">
        <v>22</v>
      </c>
      <c r="Q14" s="33">
        <v>10587</v>
      </c>
      <c r="R14" s="34">
        <v>9.472130267513644E-2</v>
      </c>
      <c r="S14" s="33">
        <v>9950</v>
      </c>
      <c r="T14" s="34">
        <v>0.11574074074074074</v>
      </c>
      <c r="U14" s="35">
        <v>6.40201005025125E-2</v>
      </c>
      <c r="V14" s="52">
        <v>-1</v>
      </c>
    </row>
    <row r="15" spans="2:22" ht="14.45" customHeight="1" thickBot="1" x14ac:dyDescent="0.25">
      <c r="B15" s="36">
        <v>4</v>
      </c>
      <c r="C15" s="37" t="s">
        <v>18</v>
      </c>
      <c r="D15" s="38">
        <v>892</v>
      </c>
      <c r="E15" s="39">
        <v>7.3494273708494692E-2</v>
      </c>
      <c r="F15" s="38">
        <v>546</v>
      </c>
      <c r="G15" s="39">
        <v>5.4344580471782623E-2</v>
      </c>
      <c r="H15" s="40">
        <v>0.63369963369963367</v>
      </c>
      <c r="I15" s="53">
        <v>2</v>
      </c>
      <c r="J15" s="38">
        <v>1072</v>
      </c>
      <c r="K15" s="40">
        <v>-0.16791044776119401</v>
      </c>
      <c r="L15" s="53">
        <v>0</v>
      </c>
      <c r="M15" s="47"/>
      <c r="N15" s="47"/>
      <c r="O15" s="36">
        <v>4</v>
      </c>
      <c r="P15" s="37" t="s">
        <v>18</v>
      </c>
      <c r="Q15" s="38">
        <v>7778</v>
      </c>
      <c r="R15" s="39">
        <v>6.9589335242014855E-2</v>
      </c>
      <c r="S15" s="38">
        <v>5934</v>
      </c>
      <c r="T15" s="39">
        <v>6.9025683975432725E-2</v>
      </c>
      <c r="U15" s="40">
        <v>0.31075160094371412</v>
      </c>
      <c r="V15" s="53">
        <v>1</v>
      </c>
    </row>
    <row r="16" spans="2:22" ht="14.45" customHeight="1" thickBot="1" x14ac:dyDescent="0.25">
      <c r="B16" s="31">
        <v>5</v>
      </c>
      <c r="C16" s="32" t="s">
        <v>29</v>
      </c>
      <c r="D16" s="33">
        <v>801</v>
      </c>
      <c r="E16" s="34">
        <v>6.5996539507291757E-2</v>
      </c>
      <c r="F16" s="33">
        <v>589</v>
      </c>
      <c r="G16" s="34">
        <v>5.8624465014432171E-2</v>
      </c>
      <c r="H16" s="35">
        <v>0.35993208828522927</v>
      </c>
      <c r="I16" s="52">
        <v>0</v>
      </c>
      <c r="J16" s="33">
        <v>785</v>
      </c>
      <c r="K16" s="35">
        <v>2.0382165605095537E-2</v>
      </c>
      <c r="L16" s="52">
        <v>1</v>
      </c>
      <c r="M16" s="47"/>
      <c r="N16" s="47"/>
      <c r="O16" s="31">
        <v>5</v>
      </c>
      <c r="P16" s="32" t="s">
        <v>23</v>
      </c>
      <c r="Q16" s="33">
        <v>7191</v>
      </c>
      <c r="R16" s="34">
        <v>6.4337478751006524E-2</v>
      </c>
      <c r="S16" s="33">
        <v>6187</v>
      </c>
      <c r="T16" s="34">
        <v>7.1968639493765127E-2</v>
      </c>
      <c r="U16" s="35">
        <v>0.16227573945369334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738</v>
      </c>
      <c r="E17" s="39">
        <v>6.0805800444920489E-2</v>
      </c>
      <c r="F17" s="38">
        <v>828</v>
      </c>
      <c r="G17" s="39">
        <v>8.2412660495670351E-2</v>
      </c>
      <c r="H17" s="40">
        <v>-0.10869565217391308</v>
      </c>
      <c r="I17" s="53">
        <v>-3</v>
      </c>
      <c r="J17" s="38">
        <v>931</v>
      </c>
      <c r="K17" s="40">
        <v>-0.20730397422126745</v>
      </c>
      <c r="L17" s="53">
        <v>-1</v>
      </c>
      <c r="M17" s="47"/>
      <c r="N17" s="47"/>
      <c r="O17" s="36">
        <v>6</v>
      </c>
      <c r="P17" s="37" t="s">
        <v>29</v>
      </c>
      <c r="Q17" s="38">
        <v>6194</v>
      </c>
      <c r="R17" s="39">
        <v>5.5417374966448961E-2</v>
      </c>
      <c r="S17" s="38">
        <v>5528</v>
      </c>
      <c r="T17" s="39">
        <v>6.4302996463800485E-2</v>
      </c>
      <c r="U17" s="40">
        <v>0.12047756874095517</v>
      </c>
      <c r="V17" s="53">
        <v>0</v>
      </c>
    </row>
    <row r="18" spans="2:22" ht="14.45" customHeight="1" thickBot="1" x14ac:dyDescent="0.25">
      <c r="B18" s="31">
        <v>7</v>
      </c>
      <c r="C18" s="32" t="s">
        <v>24</v>
      </c>
      <c r="D18" s="33">
        <v>510</v>
      </c>
      <c r="E18" s="34">
        <v>4.2020268600148306E-2</v>
      </c>
      <c r="F18" s="33">
        <v>444</v>
      </c>
      <c r="G18" s="34">
        <v>4.419229620782323E-2</v>
      </c>
      <c r="H18" s="35">
        <v>0.14864864864864868</v>
      </c>
      <c r="I18" s="52">
        <v>1</v>
      </c>
      <c r="J18" s="33">
        <v>379</v>
      </c>
      <c r="K18" s="35">
        <v>0.34564643799472305</v>
      </c>
      <c r="L18" s="52">
        <v>3</v>
      </c>
      <c r="M18" s="47"/>
      <c r="N18" s="47"/>
      <c r="O18" s="31">
        <v>7</v>
      </c>
      <c r="P18" s="32" t="s">
        <v>24</v>
      </c>
      <c r="Q18" s="33">
        <v>4613</v>
      </c>
      <c r="R18" s="34">
        <v>4.1272255524738302E-2</v>
      </c>
      <c r="S18" s="33">
        <v>3508</v>
      </c>
      <c r="T18" s="34">
        <v>4.0805881258142565E-2</v>
      </c>
      <c r="U18" s="35">
        <v>0.31499429874572415</v>
      </c>
      <c r="V18" s="52">
        <v>0</v>
      </c>
    </row>
    <row r="19" spans="2:22" ht="14.45" customHeight="1" thickBot="1" x14ac:dyDescent="0.25">
      <c r="B19" s="36">
        <v>8</v>
      </c>
      <c r="C19" s="37" t="s">
        <v>32</v>
      </c>
      <c r="D19" s="38">
        <v>407</v>
      </c>
      <c r="E19" s="39">
        <v>3.3533822196588944E-2</v>
      </c>
      <c r="F19" s="38">
        <v>232</v>
      </c>
      <c r="G19" s="39">
        <v>2.3091470090574301E-2</v>
      </c>
      <c r="H19" s="40">
        <v>0.7543103448275863</v>
      </c>
      <c r="I19" s="53">
        <v>4</v>
      </c>
      <c r="J19" s="38">
        <v>547</v>
      </c>
      <c r="K19" s="40">
        <v>-0.25594149908592323</v>
      </c>
      <c r="L19" s="53">
        <v>-1</v>
      </c>
      <c r="M19" s="47"/>
      <c r="N19" s="47"/>
      <c r="O19" s="36">
        <v>8</v>
      </c>
      <c r="P19" s="37" t="s">
        <v>30</v>
      </c>
      <c r="Q19" s="38">
        <v>4144</v>
      </c>
      <c r="R19" s="39">
        <v>3.7076138498702692E-2</v>
      </c>
      <c r="S19" s="38">
        <v>3142</v>
      </c>
      <c r="T19" s="39">
        <v>3.6548483156523356E-2</v>
      </c>
      <c r="U19" s="40">
        <v>0.31890515595162316</v>
      </c>
      <c r="V19" s="53">
        <v>0</v>
      </c>
    </row>
    <row r="20" spans="2:22" ht="14.45" customHeight="1" thickBot="1" x14ac:dyDescent="0.25">
      <c r="B20" s="31">
        <v>9</v>
      </c>
      <c r="C20" s="32" t="s">
        <v>30</v>
      </c>
      <c r="D20" s="33">
        <v>364</v>
      </c>
      <c r="E20" s="34">
        <v>2.9990936804811734E-2</v>
      </c>
      <c r="F20" s="33">
        <v>447</v>
      </c>
      <c r="G20" s="34">
        <v>4.4490892803822034E-2</v>
      </c>
      <c r="H20" s="35">
        <v>-0.18568232662192397</v>
      </c>
      <c r="I20" s="52">
        <v>-2</v>
      </c>
      <c r="J20" s="33">
        <v>312</v>
      </c>
      <c r="K20" s="35">
        <v>0.16666666666666674</v>
      </c>
      <c r="L20" s="52">
        <v>5</v>
      </c>
      <c r="M20" s="47"/>
      <c r="N20" s="47"/>
      <c r="O20" s="31">
        <v>9</v>
      </c>
      <c r="P20" s="32" t="s">
        <v>32</v>
      </c>
      <c r="Q20" s="33">
        <v>3167</v>
      </c>
      <c r="R20" s="34">
        <v>2.8334973606513377E-2</v>
      </c>
      <c r="S20" s="33">
        <v>2555</v>
      </c>
      <c r="T20" s="34">
        <v>2.972036106458217E-2</v>
      </c>
      <c r="U20" s="35">
        <v>0.23953033268101764</v>
      </c>
      <c r="V20" s="52">
        <v>1</v>
      </c>
    </row>
    <row r="21" spans="2:22" ht="14.45" customHeight="1" thickBot="1" x14ac:dyDescent="0.25">
      <c r="B21" s="36">
        <v>10</v>
      </c>
      <c r="C21" s="37" t="s">
        <v>65</v>
      </c>
      <c r="D21" s="38">
        <v>346</v>
      </c>
      <c r="E21" s="39">
        <v>2.8507868501277088E-2</v>
      </c>
      <c r="F21" s="38">
        <v>185</v>
      </c>
      <c r="G21" s="39">
        <v>1.8413456753259679E-2</v>
      </c>
      <c r="H21" s="40">
        <v>0.87027027027027026</v>
      </c>
      <c r="I21" s="53">
        <v>4</v>
      </c>
      <c r="J21" s="38">
        <v>345</v>
      </c>
      <c r="K21" s="40">
        <v>2.8985507246377384E-3</v>
      </c>
      <c r="L21" s="53">
        <v>3</v>
      </c>
      <c r="M21" s="47"/>
      <c r="N21" s="47"/>
      <c r="O21" s="36">
        <v>10</v>
      </c>
      <c r="P21" s="37" t="s">
        <v>20</v>
      </c>
      <c r="Q21" s="38">
        <v>2971</v>
      </c>
      <c r="R21" s="39">
        <v>2.6581372461304466E-2</v>
      </c>
      <c r="S21" s="38">
        <v>1069</v>
      </c>
      <c r="T21" s="39">
        <v>1.2434859482598176E-2</v>
      </c>
      <c r="U21" s="40">
        <v>1.7792329279700656</v>
      </c>
      <c r="V21" s="53">
        <v>8</v>
      </c>
    </row>
    <row r="22" spans="2:22" ht="14.45" customHeight="1" thickBot="1" x14ac:dyDescent="0.25">
      <c r="B22" s="31">
        <v>11</v>
      </c>
      <c r="C22" s="32" t="s">
        <v>31</v>
      </c>
      <c r="D22" s="33">
        <v>326</v>
      </c>
      <c r="E22" s="34">
        <v>2.6860014830683034E-2</v>
      </c>
      <c r="F22" s="33">
        <v>279</v>
      </c>
      <c r="G22" s="34">
        <v>2.7769483427888923E-2</v>
      </c>
      <c r="H22" s="35">
        <v>0.16845878136200709</v>
      </c>
      <c r="I22" s="52">
        <v>-2</v>
      </c>
      <c r="J22" s="33">
        <v>384</v>
      </c>
      <c r="K22" s="35">
        <v>-0.15104166666666663</v>
      </c>
      <c r="L22" s="52">
        <v>-2</v>
      </c>
      <c r="M22" s="47"/>
      <c r="N22" s="47"/>
      <c r="O22" s="31">
        <v>11</v>
      </c>
      <c r="P22" s="32" t="s">
        <v>39</v>
      </c>
      <c r="Q22" s="33">
        <v>2914</v>
      </c>
      <c r="R22" s="34">
        <v>2.6071396618054934E-2</v>
      </c>
      <c r="S22" s="33">
        <v>2616</v>
      </c>
      <c r="T22" s="34">
        <v>3.0429927414852037E-2</v>
      </c>
      <c r="U22" s="35">
        <v>0.11391437308868491</v>
      </c>
      <c r="V22" s="52">
        <v>-2</v>
      </c>
    </row>
    <row r="23" spans="2:22" ht="14.45" customHeight="1" thickBot="1" x14ac:dyDescent="0.25">
      <c r="B23" s="36">
        <v>12</v>
      </c>
      <c r="C23" s="37" t="s">
        <v>39</v>
      </c>
      <c r="D23" s="38">
        <v>318</v>
      </c>
      <c r="E23" s="39">
        <v>2.6200873362445413E-2</v>
      </c>
      <c r="F23" s="38">
        <v>269</v>
      </c>
      <c r="G23" s="39">
        <v>2.6774161441226237E-2</v>
      </c>
      <c r="H23" s="40">
        <v>0.18215613382899631</v>
      </c>
      <c r="I23" s="53">
        <v>-2</v>
      </c>
      <c r="J23" s="38">
        <v>357</v>
      </c>
      <c r="K23" s="40">
        <v>-0.10924369747899154</v>
      </c>
      <c r="L23" s="53">
        <v>-1</v>
      </c>
      <c r="M23" s="47"/>
      <c r="N23" s="47"/>
      <c r="O23" s="36">
        <v>12</v>
      </c>
      <c r="P23" s="37" t="s">
        <v>31</v>
      </c>
      <c r="Q23" s="38">
        <v>2896</v>
      </c>
      <c r="R23" s="39">
        <v>2.5910351614923503E-2</v>
      </c>
      <c r="S23" s="38">
        <v>2281</v>
      </c>
      <c r="T23" s="39">
        <v>2.6533128605992929E-2</v>
      </c>
      <c r="U23" s="40">
        <v>0.2696185883384481</v>
      </c>
      <c r="V23" s="53">
        <v>-1</v>
      </c>
    </row>
    <row r="24" spans="2:22" ht="14.45" customHeight="1" thickBot="1" x14ac:dyDescent="0.25">
      <c r="B24" s="31">
        <v>13</v>
      </c>
      <c r="C24" s="32" t="s">
        <v>20</v>
      </c>
      <c r="D24" s="33">
        <v>270</v>
      </c>
      <c r="E24" s="34">
        <v>2.2246024553019692E-2</v>
      </c>
      <c r="F24" s="33">
        <v>60</v>
      </c>
      <c r="G24" s="34">
        <v>5.9719319199761124E-3</v>
      </c>
      <c r="H24" s="35">
        <v>3.5</v>
      </c>
      <c r="I24" s="52">
        <v>11</v>
      </c>
      <c r="J24" s="33">
        <v>406</v>
      </c>
      <c r="K24" s="35">
        <v>-0.33497536945812811</v>
      </c>
      <c r="L24" s="52">
        <v>-5</v>
      </c>
      <c r="M24" s="47"/>
      <c r="N24" s="47"/>
      <c r="O24" s="31">
        <v>13</v>
      </c>
      <c r="P24" s="32" t="s">
        <v>65</v>
      </c>
      <c r="Q24" s="33">
        <v>2656</v>
      </c>
      <c r="R24" s="34">
        <v>2.3763084906504427E-2</v>
      </c>
      <c r="S24" s="33">
        <v>2013</v>
      </c>
      <c r="T24" s="34">
        <v>2.341568955890564E-2</v>
      </c>
      <c r="U24" s="35">
        <v>0.31942374565325382</v>
      </c>
      <c r="V24" s="52">
        <v>-1</v>
      </c>
    </row>
    <row r="25" spans="2:22" ht="14.45" customHeight="1" thickBot="1" x14ac:dyDescent="0.25">
      <c r="B25" s="36">
        <v>14</v>
      </c>
      <c r="C25" s="37" t="s">
        <v>106</v>
      </c>
      <c r="D25" s="38">
        <v>244</v>
      </c>
      <c r="E25" s="39">
        <v>2.0103814781247425E-2</v>
      </c>
      <c r="F25" s="38">
        <v>240</v>
      </c>
      <c r="G25" s="39">
        <v>2.388772767990445E-2</v>
      </c>
      <c r="H25" s="40">
        <v>1.6666666666666607E-2</v>
      </c>
      <c r="I25" s="53">
        <v>-3</v>
      </c>
      <c r="J25" s="38">
        <v>248</v>
      </c>
      <c r="K25" s="40">
        <v>-1.6129032258064502E-2</v>
      </c>
      <c r="L25" s="53">
        <v>2</v>
      </c>
      <c r="M25" s="47"/>
      <c r="N25" s="47"/>
      <c r="O25" s="36">
        <v>14</v>
      </c>
      <c r="P25" s="37" t="s">
        <v>125</v>
      </c>
      <c r="Q25" s="38">
        <v>2407</v>
      </c>
      <c r="R25" s="39">
        <v>2.153529569651964E-2</v>
      </c>
      <c r="S25" s="38">
        <v>0</v>
      </c>
      <c r="T25" s="39">
        <v>0</v>
      </c>
      <c r="U25" s="40"/>
      <c r="V25" s="53"/>
    </row>
    <row r="26" spans="2:22" ht="14.45" customHeight="1" thickBot="1" x14ac:dyDescent="0.25">
      <c r="B26" s="31">
        <v>15</v>
      </c>
      <c r="C26" s="32" t="s">
        <v>16</v>
      </c>
      <c r="D26" s="33">
        <v>222</v>
      </c>
      <c r="E26" s="34">
        <v>1.8291175743593967E-2</v>
      </c>
      <c r="F26" s="33">
        <v>215</v>
      </c>
      <c r="G26" s="34">
        <v>2.1399422713247736E-2</v>
      </c>
      <c r="H26" s="35">
        <v>3.2558139534883734E-2</v>
      </c>
      <c r="I26" s="52">
        <v>-2</v>
      </c>
      <c r="J26" s="33">
        <v>293</v>
      </c>
      <c r="K26" s="35">
        <v>-0.24232081911262804</v>
      </c>
      <c r="L26" s="52">
        <v>0</v>
      </c>
      <c r="M26" s="47"/>
      <c r="N26" s="47"/>
      <c r="O26" s="31">
        <v>15</v>
      </c>
      <c r="P26" s="32" t="s">
        <v>33</v>
      </c>
      <c r="Q26" s="33">
        <v>2227</v>
      </c>
      <c r="R26" s="34">
        <v>1.9924845665205332E-2</v>
      </c>
      <c r="S26" s="33">
        <v>1412</v>
      </c>
      <c r="T26" s="34">
        <v>1.6424716173459891E-2</v>
      </c>
      <c r="U26" s="35">
        <v>0.57719546742209626</v>
      </c>
      <c r="V26" s="52">
        <v>2</v>
      </c>
    </row>
    <row r="27" spans="2:22" ht="14.45" customHeight="1" thickBot="1" x14ac:dyDescent="0.25">
      <c r="B27" s="36">
        <v>16</v>
      </c>
      <c r="C27" s="37" t="s">
        <v>21</v>
      </c>
      <c r="D27" s="38">
        <v>220</v>
      </c>
      <c r="E27" s="39">
        <v>1.8126390376534563E-2</v>
      </c>
      <c r="F27" s="38">
        <v>165</v>
      </c>
      <c r="G27" s="39">
        <v>1.642281277993431E-2</v>
      </c>
      <c r="H27" s="40">
        <v>0.33333333333333326</v>
      </c>
      <c r="I27" s="53">
        <v>-1</v>
      </c>
      <c r="J27" s="38">
        <v>208</v>
      </c>
      <c r="K27" s="40">
        <v>5.7692307692307709E-2</v>
      </c>
      <c r="L27" s="53">
        <v>1</v>
      </c>
      <c r="M27" s="47"/>
      <c r="N27" s="47"/>
      <c r="O27" s="36">
        <v>16</v>
      </c>
      <c r="P27" s="37" t="s">
        <v>21</v>
      </c>
      <c r="Q27" s="38">
        <v>2067</v>
      </c>
      <c r="R27" s="39">
        <v>1.8493334526259283E-2</v>
      </c>
      <c r="S27" s="38">
        <v>1490</v>
      </c>
      <c r="T27" s="39">
        <v>1.7332030522985296E-2</v>
      </c>
      <c r="U27" s="40">
        <v>0.38724832214765104</v>
      </c>
      <c r="V27" s="53">
        <v>-1</v>
      </c>
    </row>
    <row r="28" spans="2:22" ht="14.45" customHeight="1" thickBot="1" x14ac:dyDescent="0.25">
      <c r="B28" s="31">
        <v>17</v>
      </c>
      <c r="C28" s="32" t="s">
        <v>125</v>
      </c>
      <c r="D28" s="33">
        <v>171</v>
      </c>
      <c r="E28" s="34">
        <v>1.4089148883579138E-2</v>
      </c>
      <c r="F28" s="33">
        <v>0</v>
      </c>
      <c r="G28" s="34">
        <v>0</v>
      </c>
      <c r="H28" s="35"/>
      <c r="I28" s="52"/>
      <c r="J28" s="33">
        <v>351</v>
      </c>
      <c r="K28" s="35">
        <v>-0.51282051282051277</v>
      </c>
      <c r="L28" s="52">
        <v>-5</v>
      </c>
      <c r="M28" s="47"/>
      <c r="N28" s="47"/>
      <c r="O28" s="31">
        <v>17</v>
      </c>
      <c r="P28" s="32" t="s">
        <v>106</v>
      </c>
      <c r="Q28" s="33">
        <v>1983</v>
      </c>
      <c r="R28" s="34">
        <v>1.7741791178312608E-2</v>
      </c>
      <c r="S28" s="33">
        <v>1499</v>
      </c>
      <c r="T28" s="34">
        <v>1.743672064023823E-2</v>
      </c>
      <c r="U28" s="35">
        <v>0.3228819212808538</v>
      </c>
      <c r="V28" s="52">
        <v>-3</v>
      </c>
    </row>
    <row r="29" spans="2:22" ht="14.45" customHeight="1" thickBot="1" x14ac:dyDescent="0.25">
      <c r="B29" s="36">
        <v>18</v>
      </c>
      <c r="C29" s="37" t="s">
        <v>25</v>
      </c>
      <c r="D29" s="38">
        <v>166</v>
      </c>
      <c r="E29" s="39">
        <v>1.3677185465930625E-2</v>
      </c>
      <c r="F29" s="38">
        <v>143</v>
      </c>
      <c r="G29" s="39">
        <v>1.4233104409276401E-2</v>
      </c>
      <c r="H29" s="40">
        <v>0.16083916083916083</v>
      </c>
      <c r="I29" s="53">
        <v>-2</v>
      </c>
      <c r="J29" s="38">
        <v>129</v>
      </c>
      <c r="K29" s="40">
        <v>0.28682170542635665</v>
      </c>
      <c r="L29" s="53">
        <v>3</v>
      </c>
      <c r="M29" s="47"/>
      <c r="N29" s="47"/>
      <c r="O29" s="36">
        <v>18</v>
      </c>
      <c r="P29" s="37" t="s">
        <v>16</v>
      </c>
      <c r="Q29" s="38">
        <v>1882</v>
      </c>
      <c r="R29" s="39">
        <v>1.6838149771852912E-2</v>
      </c>
      <c r="S29" s="38">
        <v>1933</v>
      </c>
      <c r="T29" s="39">
        <v>2.2485110738879582E-2</v>
      </c>
      <c r="U29" s="40">
        <v>-2.6383859286083777E-2</v>
      </c>
      <c r="V29" s="53">
        <v>-5</v>
      </c>
    </row>
    <row r="30" spans="2:22" ht="14.45" customHeight="1" thickBot="1" x14ac:dyDescent="0.25">
      <c r="B30" s="31">
        <v>19</v>
      </c>
      <c r="C30" s="32" t="s">
        <v>126</v>
      </c>
      <c r="D30" s="33">
        <v>138</v>
      </c>
      <c r="E30" s="34">
        <v>1.1370190327098954E-2</v>
      </c>
      <c r="F30" s="33">
        <v>114</v>
      </c>
      <c r="G30" s="34">
        <v>1.1346670647954613E-2</v>
      </c>
      <c r="H30" s="35">
        <v>0.21052631578947367</v>
      </c>
      <c r="I30" s="52">
        <v>0</v>
      </c>
      <c r="J30" s="33">
        <v>205</v>
      </c>
      <c r="K30" s="35">
        <v>-0.32682926829268288</v>
      </c>
      <c r="L30" s="52">
        <v>-1</v>
      </c>
      <c r="O30" s="31">
        <v>19</v>
      </c>
      <c r="P30" s="32" t="s">
        <v>25</v>
      </c>
      <c r="Q30" s="33">
        <v>1845</v>
      </c>
      <c r="R30" s="34">
        <v>1.6507112820971639E-2</v>
      </c>
      <c r="S30" s="33">
        <v>1474</v>
      </c>
      <c r="T30" s="34">
        <v>1.7145914758980085E-2</v>
      </c>
      <c r="U30" s="35">
        <v>0.25169606512890086</v>
      </c>
      <c r="V30" s="52">
        <v>-3</v>
      </c>
    </row>
    <row r="31" spans="2:22" ht="14.45" customHeight="1" thickBot="1" x14ac:dyDescent="0.25">
      <c r="B31" s="36">
        <v>20</v>
      </c>
      <c r="C31" s="37" t="s">
        <v>141</v>
      </c>
      <c r="D31" s="38">
        <v>135</v>
      </c>
      <c r="E31" s="39">
        <v>1.1123012276509846E-2</v>
      </c>
      <c r="F31" s="38">
        <v>82</v>
      </c>
      <c r="G31" s="39">
        <v>8.1616402906340198E-3</v>
      </c>
      <c r="H31" s="40">
        <v>0.64634146341463405</v>
      </c>
      <c r="I31" s="53">
        <v>1</v>
      </c>
      <c r="J31" s="38">
        <v>135</v>
      </c>
      <c r="K31" s="40">
        <v>0</v>
      </c>
      <c r="L31" s="53">
        <v>0</v>
      </c>
      <c r="O31" s="36">
        <v>20</v>
      </c>
      <c r="P31" s="37" t="s">
        <v>126</v>
      </c>
      <c r="Q31" s="38">
        <v>1330</v>
      </c>
      <c r="R31" s="39">
        <v>1.189943634248904E-2</v>
      </c>
      <c r="S31" s="38">
        <v>835</v>
      </c>
      <c r="T31" s="39">
        <v>9.712916434021961E-3</v>
      </c>
      <c r="U31" s="40">
        <v>0.59281437125748493</v>
      </c>
      <c r="V31" s="53">
        <v>1</v>
      </c>
    </row>
    <row r="32" spans="2:22" ht="14.45" customHeight="1" thickBot="1" x14ac:dyDescent="0.25">
      <c r="B32" s="89" t="s">
        <v>42</v>
      </c>
      <c r="C32" s="90"/>
      <c r="D32" s="41">
        <f>SUM(D12:D31)</f>
        <v>11362</v>
      </c>
      <c r="E32" s="42">
        <f>D32/D34</f>
        <v>0.93614567026448048</v>
      </c>
      <c r="F32" s="41">
        <f>SUM(F12:F31)</f>
        <v>9298</v>
      </c>
      <c r="G32" s="42">
        <f>F32/F34</f>
        <v>0.92545038319896489</v>
      </c>
      <c r="H32" s="43">
        <f>D32/F32-1</f>
        <v>0.22198322219832223</v>
      </c>
      <c r="I32" s="54"/>
      <c r="J32" s="41">
        <f>SUM(J12:J31)</f>
        <v>12192</v>
      </c>
      <c r="K32" s="42">
        <f>D32/J32-1</f>
        <v>-6.8077427821522263E-2</v>
      </c>
      <c r="L32" s="41"/>
      <c r="O32" s="89" t="s">
        <v>42</v>
      </c>
      <c r="P32" s="90"/>
      <c r="Q32" s="41">
        <f>SUM(Q12:Q31)</f>
        <v>102651</v>
      </c>
      <c r="R32" s="42">
        <f>Q32/Q34</f>
        <v>0.9184128120246936</v>
      </c>
      <c r="S32" s="41">
        <f>SUM(S12:S31)</f>
        <v>79280</v>
      </c>
      <c r="T32" s="42">
        <f>S32/S34</f>
        <v>0.92220361064582168</v>
      </c>
      <c r="U32" s="43">
        <f>Q32/S32-1</f>
        <v>0.29479061553985875</v>
      </c>
      <c r="V32" s="54"/>
    </row>
    <row r="33" spans="2:23" ht="14.45" customHeight="1" thickBot="1" x14ac:dyDescent="0.25">
      <c r="B33" s="89" t="s">
        <v>12</v>
      </c>
      <c r="C33" s="90"/>
      <c r="D33" s="41">
        <f>D34-SUM(D12:D31)</f>
        <v>775</v>
      </c>
      <c r="E33" s="42">
        <f>D33/D34</f>
        <v>6.385432973551948E-2</v>
      </c>
      <c r="F33" s="41">
        <f>F34-SUM(F12:F31)</f>
        <v>749</v>
      </c>
      <c r="G33" s="42">
        <f>F33/F34</f>
        <v>7.454961680103514E-2</v>
      </c>
      <c r="H33" s="43">
        <f>D33/F33-1</f>
        <v>3.471295060080104E-2</v>
      </c>
      <c r="I33" s="54"/>
      <c r="J33" s="41">
        <f>J34-SUM(J12:J31)</f>
        <v>1003</v>
      </c>
      <c r="K33" s="42">
        <f>D33/J33-1</f>
        <v>-0.22731804586241278</v>
      </c>
      <c r="L33" s="41"/>
      <c r="O33" s="89" t="s">
        <v>12</v>
      </c>
      <c r="P33" s="90"/>
      <c r="Q33" s="41">
        <f>Q34-SUM(Q12:Q31)</f>
        <v>9119</v>
      </c>
      <c r="R33" s="42">
        <f>Q33/Q34</f>
        <v>8.1587187975306438E-2</v>
      </c>
      <c r="S33" s="41">
        <f>S34-SUM(S12:S31)</f>
        <v>6688</v>
      </c>
      <c r="T33" s="42">
        <f>S33/S34</f>
        <v>7.7796389354178305E-2</v>
      </c>
      <c r="U33" s="43">
        <f>Q33/S33-1</f>
        <v>0.36348684210526305</v>
      </c>
      <c r="V33" s="54"/>
    </row>
    <row r="34" spans="2:23" ht="14.45" customHeight="1" thickBot="1" x14ac:dyDescent="0.25">
      <c r="B34" s="91" t="s">
        <v>34</v>
      </c>
      <c r="C34" s="92"/>
      <c r="D34" s="44">
        <v>12137</v>
      </c>
      <c r="E34" s="45">
        <v>1</v>
      </c>
      <c r="F34" s="44">
        <v>10047</v>
      </c>
      <c r="G34" s="45">
        <v>0.99870608141733841</v>
      </c>
      <c r="H34" s="46">
        <v>0.20802229521250126</v>
      </c>
      <c r="I34" s="56"/>
      <c r="J34" s="44">
        <v>13195</v>
      </c>
      <c r="K34" s="46">
        <v>-8.0181887078438763E-2</v>
      </c>
      <c r="L34" s="44"/>
      <c r="M34" s="47"/>
      <c r="N34" s="47"/>
      <c r="O34" s="91" t="s">
        <v>34</v>
      </c>
      <c r="P34" s="92"/>
      <c r="Q34" s="44">
        <v>111770</v>
      </c>
      <c r="R34" s="45">
        <v>1</v>
      </c>
      <c r="S34" s="44">
        <v>85968</v>
      </c>
      <c r="T34" s="45">
        <v>1</v>
      </c>
      <c r="U34" s="46">
        <v>0.30013493392890367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5" t="s">
        <v>118</v>
      </c>
      <c r="P39" s="125"/>
      <c r="Q39" s="125"/>
      <c r="R39" s="125"/>
      <c r="S39" s="125"/>
      <c r="T39" s="125"/>
      <c r="U39" s="125"/>
      <c r="V39" s="125"/>
    </row>
    <row r="40" spans="2:23" ht="15" customHeight="1" x14ac:dyDescent="0.2">
      <c r="B40" s="99" t="s">
        <v>168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47"/>
      <c r="N40" s="50"/>
      <c r="O40" s="125"/>
      <c r="P40" s="125"/>
      <c r="Q40" s="125"/>
      <c r="R40" s="125"/>
      <c r="S40" s="125"/>
      <c r="T40" s="125"/>
      <c r="U40" s="125"/>
      <c r="V40" s="125"/>
    </row>
    <row r="41" spans="2:23" x14ac:dyDescent="0.2">
      <c r="B41" s="100" t="s">
        <v>169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119</v>
      </c>
      <c r="P41" s="100"/>
      <c r="Q41" s="100"/>
      <c r="R41" s="100"/>
      <c r="S41" s="100"/>
      <c r="T41" s="100"/>
      <c r="U41" s="100"/>
      <c r="V41" s="100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6" t="s">
        <v>0</v>
      </c>
      <c r="C43" s="108" t="s">
        <v>41</v>
      </c>
      <c r="D43" s="101" t="s">
        <v>150</v>
      </c>
      <c r="E43" s="102"/>
      <c r="F43" s="102"/>
      <c r="G43" s="102"/>
      <c r="H43" s="102"/>
      <c r="I43" s="103"/>
      <c r="J43" s="101" t="s">
        <v>135</v>
      </c>
      <c r="K43" s="102"/>
      <c r="L43" s="103"/>
      <c r="M43" s="47"/>
      <c r="N43" s="47"/>
      <c r="O43" s="106" t="s">
        <v>0</v>
      </c>
      <c r="P43" s="108" t="s">
        <v>41</v>
      </c>
      <c r="Q43" s="101" t="s">
        <v>158</v>
      </c>
      <c r="R43" s="102"/>
      <c r="S43" s="102"/>
      <c r="T43" s="102"/>
      <c r="U43" s="102"/>
      <c r="V43" s="103"/>
    </row>
    <row r="44" spans="2:23" ht="15" thickBot="1" x14ac:dyDescent="0.25">
      <c r="B44" s="107"/>
      <c r="C44" s="109"/>
      <c r="D44" s="110" t="s">
        <v>151</v>
      </c>
      <c r="E44" s="111"/>
      <c r="F44" s="111"/>
      <c r="G44" s="111"/>
      <c r="H44" s="111"/>
      <c r="I44" s="112"/>
      <c r="J44" s="110" t="s">
        <v>136</v>
      </c>
      <c r="K44" s="111"/>
      <c r="L44" s="112"/>
      <c r="M44" s="47"/>
      <c r="N44" s="47"/>
      <c r="O44" s="107"/>
      <c r="P44" s="109"/>
      <c r="Q44" s="110" t="s">
        <v>155</v>
      </c>
      <c r="R44" s="111"/>
      <c r="S44" s="111"/>
      <c r="T44" s="111"/>
      <c r="U44" s="111"/>
      <c r="V44" s="112"/>
    </row>
    <row r="45" spans="2:23" ht="15" customHeight="1" x14ac:dyDescent="0.2">
      <c r="B45" s="107"/>
      <c r="C45" s="109"/>
      <c r="D45" s="93">
        <v>2024</v>
      </c>
      <c r="E45" s="94"/>
      <c r="F45" s="93">
        <v>2023</v>
      </c>
      <c r="G45" s="94"/>
      <c r="H45" s="85" t="s">
        <v>5</v>
      </c>
      <c r="I45" s="85" t="s">
        <v>44</v>
      </c>
      <c r="J45" s="85">
        <v>2023</v>
      </c>
      <c r="K45" s="85" t="s">
        <v>152</v>
      </c>
      <c r="L45" s="85" t="s">
        <v>137</v>
      </c>
      <c r="M45" s="47"/>
      <c r="N45" s="47"/>
      <c r="O45" s="107"/>
      <c r="P45" s="109"/>
      <c r="Q45" s="93">
        <v>2024</v>
      </c>
      <c r="R45" s="94"/>
      <c r="S45" s="93">
        <v>2023</v>
      </c>
      <c r="T45" s="94"/>
      <c r="U45" s="85" t="s">
        <v>5</v>
      </c>
      <c r="V45" s="85" t="s">
        <v>66</v>
      </c>
    </row>
    <row r="46" spans="2:23" ht="15" customHeight="1" thickBot="1" x14ac:dyDescent="0.25">
      <c r="B46" s="87" t="s">
        <v>6</v>
      </c>
      <c r="C46" s="104" t="s">
        <v>41</v>
      </c>
      <c r="D46" s="95"/>
      <c r="E46" s="96"/>
      <c r="F46" s="95"/>
      <c r="G46" s="96"/>
      <c r="H46" s="86"/>
      <c r="I46" s="86"/>
      <c r="J46" s="86"/>
      <c r="K46" s="86"/>
      <c r="L46" s="86"/>
      <c r="M46" s="47"/>
      <c r="N46" s="47"/>
      <c r="O46" s="87" t="s">
        <v>6</v>
      </c>
      <c r="P46" s="104" t="s">
        <v>41</v>
      </c>
      <c r="Q46" s="95"/>
      <c r="R46" s="96"/>
      <c r="S46" s="95"/>
      <c r="T46" s="96"/>
      <c r="U46" s="86"/>
      <c r="V46" s="86"/>
    </row>
    <row r="47" spans="2:23" ht="15" customHeight="1" x14ac:dyDescent="0.2">
      <c r="B47" s="87"/>
      <c r="C47" s="104"/>
      <c r="D47" s="25" t="s">
        <v>8</v>
      </c>
      <c r="E47" s="26" t="s">
        <v>2</v>
      </c>
      <c r="F47" s="25" t="s">
        <v>8</v>
      </c>
      <c r="G47" s="26" t="s">
        <v>2</v>
      </c>
      <c r="H47" s="97" t="s">
        <v>9</v>
      </c>
      <c r="I47" s="97" t="s">
        <v>45</v>
      </c>
      <c r="J47" s="97" t="s">
        <v>8</v>
      </c>
      <c r="K47" s="97" t="s">
        <v>153</v>
      </c>
      <c r="L47" s="97" t="s">
        <v>157</v>
      </c>
      <c r="M47" s="47"/>
      <c r="N47" s="47"/>
      <c r="O47" s="87"/>
      <c r="P47" s="104"/>
      <c r="Q47" s="25" t="s">
        <v>8</v>
      </c>
      <c r="R47" s="26" t="s">
        <v>2</v>
      </c>
      <c r="S47" s="25" t="s">
        <v>8</v>
      </c>
      <c r="T47" s="26" t="s">
        <v>2</v>
      </c>
      <c r="U47" s="97" t="s">
        <v>9</v>
      </c>
      <c r="V47" s="97" t="s">
        <v>67</v>
      </c>
    </row>
    <row r="48" spans="2:23" ht="15" customHeight="1" thickBot="1" x14ac:dyDescent="0.25">
      <c r="B48" s="88"/>
      <c r="C48" s="105"/>
      <c r="D48" s="28" t="s">
        <v>10</v>
      </c>
      <c r="E48" s="29" t="s">
        <v>11</v>
      </c>
      <c r="F48" s="28" t="s">
        <v>10</v>
      </c>
      <c r="G48" s="29" t="s">
        <v>11</v>
      </c>
      <c r="H48" s="98"/>
      <c r="I48" s="98"/>
      <c r="J48" s="98" t="s">
        <v>10</v>
      </c>
      <c r="K48" s="98"/>
      <c r="L48" s="98"/>
      <c r="M48" s="47"/>
      <c r="N48" s="47"/>
      <c r="O48" s="88"/>
      <c r="P48" s="105"/>
      <c r="Q48" s="28" t="s">
        <v>10</v>
      </c>
      <c r="R48" s="29" t="s">
        <v>11</v>
      </c>
      <c r="S48" s="28" t="s">
        <v>10</v>
      </c>
      <c r="T48" s="29" t="s">
        <v>11</v>
      </c>
      <c r="U48" s="98"/>
      <c r="V48" s="98"/>
    </row>
    <row r="49" spans="2:22" ht="15" thickBot="1" x14ac:dyDescent="0.25">
      <c r="B49" s="31">
        <v>1</v>
      </c>
      <c r="C49" s="32" t="s">
        <v>95</v>
      </c>
      <c r="D49" s="33">
        <v>940</v>
      </c>
      <c r="E49" s="34">
        <v>7.744912251792041E-2</v>
      </c>
      <c r="F49" s="33">
        <v>511</v>
      </c>
      <c r="G49" s="34">
        <v>5.0860953518463224E-2</v>
      </c>
      <c r="H49" s="35">
        <v>0.83953033268101751</v>
      </c>
      <c r="I49" s="52">
        <v>0</v>
      </c>
      <c r="J49" s="33">
        <v>607</v>
      </c>
      <c r="K49" s="35">
        <v>0.54859967051070835</v>
      </c>
      <c r="L49" s="52">
        <v>1</v>
      </c>
      <c r="M49" s="47"/>
      <c r="N49" s="47"/>
      <c r="O49" s="31">
        <v>1</v>
      </c>
      <c r="P49" s="32" t="s">
        <v>95</v>
      </c>
      <c r="Q49" s="33">
        <v>6150</v>
      </c>
      <c r="R49" s="34">
        <v>5.5023709403238794E-2</v>
      </c>
      <c r="S49" s="33">
        <v>4536</v>
      </c>
      <c r="T49" s="34">
        <v>5.2763819095477386E-2</v>
      </c>
      <c r="U49" s="35">
        <v>0.35582010582010581</v>
      </c>
      <c r="V49" s="52">
        <v>0</v>
      </c>
    </row>
    <row r="50" spans="2:22" ht="15" thickBot="1" x14ac:dyDescent="0.25">
      <c r="B50" s="36">
        <v>2</v>
      </c>
      <c r="C50" s="37" t="s">
        <v>40</v>
      </c>
      <c r="D50" s="38">
        <v>580</v>
      </c>
      <c r="E50" s="39">
        <v>4.7787756447227485E-2</v>
      </c>
      <c r="F50" s="38">
        <v>450</v>
      </c>
      <c r="G50" s="39">
        <v>4.4789489399820845E-2</v>
      </c>
      <c r="H50" s="40">
        <v>0.28888888888888897</v>
      </c>
      <c r="I50" s="53">
        <v>1</v>
      </c>
      <c r="J50" s="38">
        <v>778</v>
      </c>
      <c r="K50" s="40">
        <v>-0.25449871465295626</v>
      </c>
      <c r="L50" s="53">
        <v>-1</v>
      </c>
      <c r="M50" s="47"/>
      <c r="N50" s="47"/>
      <c r="O50" s="36">
        <v>2</v>
      </c>
      <c r="P50" s="37" t="s">
        <v>40</v>
      </c>
      <c r="Q50" s="38">
        <v>5028</v>
      </c>
      <c r="R50" s="39">
        <v>4.4985237541379619E-2</v>
      </c>
      <c r="S50" s="38">
        <v>3574</v>
      </c>
      <c r="T50" s="39">
        <v>4.1573608784664061E-2</v>
      </c>
      <c r="U50" s="40">
        <v>0.40682708449916061</v>
      </c>
      <c r="V50" s="53">
        <v>1</v>
      </c>
    </row>
    <row r="51" spans="2:22" ht="15" thickBot="1" x14ac:dyDescent="0.25">
      <c r="B51" s="31">
        <v>3</v>
      </c>
      <c r="C51" s="32" t="s">
        <v>38</v>
      </c>
      <c r="D51" s="33">
        <v>468</v>
      </c>
      <c r="E51" s="34">
        <v>3.8559775891900801E-2</v>
      </c>
      <c r="F51" s="33">
        <v>441</v>
      </c>
      <c r="G51" s="34">
        <v>4.3893699611824426E-2</v>
      </c>
      <c r="H51" s="35">
        <v>6.1224489795918435E-2</v>
      </c>
      <c r="I51" s="52">
        <v>1</v>
      </c>
      <c r="J51" s="33">
        <v>504</v>
      </c>
      <c r="K51" s="35">
        <v>-7.1428571428571397E-2</v>
      </c>
      <c r="L51" s="52">
        <v>0</v>
      </c>
      <c r="M51" s="47"/>
      <c r="N51" s="47"/>
      <c r="O51" s="31">
        <v>3</v>
      </c>
      <c r="P51" s="32" t="s">
        <v>56</v>
      </c>
      <c r="Q51" s="33">
        <v>3841</v>
      </c>
      <c r="R51" s="34">
        <v>3.4365214279323611E-2</v>
      </c>
      <c r="S51" s="33">
        <v>2211</v>
      </c>
      <c r="T51" s="34">
        <v>2.5718872138470128E-2</v>
      </c>
      <c r="U51" s="35">
        <v>0.73722297602894615</v>
      </c>
      <c r="V51" s="52">
        <v>4</v>
      </c>
    </row>
    <row r="52" spans="2:22" ht="15" thickBot="1" x14ac:dyDescent="0.25">
      <c r="B52" s="36">
        <v>4</v>
      </c>
      <c r="C52" s="37" t="s">
        <v>37</v>
      </c>
      <c r="D52" s="38">
        <v>463</v>
      </c>
      <c r="E52" s="39">
        <v>3.8147812474252286E-2</v>
      </c>
      <c r="F52" s="38">
        <v>336</v>
      </c>
      <c r="G52" s="39">
        <v>3.3442818751866228E-2</v>
      </c>
      <c r="H52" s="40">
        <v>0.37797619047619047</v>
      </c>
      <c r="I52" s="53">
        <v>1</v>
      </c>
      <c r="J52" s="38">
        <v>469</v>
      </c>
      <c r="K52" s="40">
        <v>-1.2793176972281439E-2</v>
      </c>
      <c r="L52" s="53">
        <v>1</v>
      </c>
      <c r="M52" s="47"/>
      <c r="N52" s="47"/>
      <c r="O52" s="36">
        <v>4</v>
      </c>
      <c r="P52" s="37" t="s">
        <v>38</v>
      </c>
      <c r="Q52" s="38">
        <v>3294</v>
      </c>
      <c r="R52" s="39">
        <v>2.9471235573051802E-2</v>
      </c>
      <c r="S52" s="38">
        <v>3674</v>
      </c>
      <c r="T52" s="39">
        <v>4.2736832309696632E-2</v>
      </c>
      <c r="U52" s="40">
        <v>-0.10342950462710943</v>
      </c>
      <c r="V52" s="53">
        <v>-2</v>
      </c>
    </row>
    <row r="53" spans="2:22" ht="15" thickBot="1" x14ac:dyDescent="0.25">
      <c r="B53" s="31">
        <v>5</v>
      </c>
      <c r="C53" s="32" t="s">
        <v>56</v>
      </c>
      <c r="D53" s="33">
        <v>406</v>
      </c>
      <c r="E53" s="34">
        <v>3.3451429513059239E-2</v>
      </c>
      <c r="F53" s="33">
        <v>315</v>
      </c>
      <c r="G53" s="34">
        <v>3.1352642579874593E-2</v>
      </c>
      <c r="H53" s="35">
        <v>0.28888888888888897</v>
      </c>
      <c r="I53" s="52">
        <v>2</v>
      </c>
      <c r="J53" s="33">
        <v>289</v>
      </c>
      <c r="K53" s="35">
        <v>0.40484429065743943</v>
      </c>
      <c r="L53" s="52">
        <v>5</v>
      </c>
      <c r="M53" s="47"/>
      <c r="N53" s="47"/>
      <c r="O53" s="31">
        <v>5</v>
      </c>
      <c r="P53" s="32" t="s">
        <v>64</v>
      </c>
      <c r="Q53" s="33">
        <v>3190</v>
      </c>
      <c r="R53" s="34">
        <v>2.8540753332736871E-2</v>
      </c>
      <c r="S53" s="33">
        <v>1970</v>
      </c>
      <c r="T53" s="34">
        <v>2.2915503443141635E-2</v>
      </c>
      <c r="U53" s="35">
        <v>0.61928934010152292</v>
      </c>
      <c r="V53" s="52">
        <v>4</v>
      </c>
    </row>
    <row r="54" spans="2:22" ht="15" thickBot="1" x14ac:dyDescent="0.25">
      <c r="B54" s="36">
        <v>6</v>
      </c>
      <c r="C54" s="37" t="s">
        <v>64</v>
      </c>
      <c r="D54" s="38">
        <v>362</v>
      </c>
      <c r="E54" s="39">
        <v>2.9826151437752326E-2</v>
      </c>
      <c r="F54" s="38">
        <v>270</v>
      </c>
      <c r="G54" s="39">
        <v>2.6873693639892504E-2</v>
      </c>
      <c r="H54" s="40">
        <v>0.34074074074074079</v>
      </c>
      <c r="I54" s="53">
        <v>3</v>
      </c>
      <c r="J54" s="38">
        <v>338</v>
      </c>
      <c r="K54" s="40">
        <v>7.1005917159763232E-2</v>
      </c>
      <c r="L54" s="53">
        <v>1</v>
      </c>
      <c r="M54" s="47"/>
      <c r="N54" s="47"/>
      <c r="O54" s="36">
        <v>6</v>
      </c>
      <c r="P54" s="37" t="s">
        <v>37</v>
      </c>
      <c r="Q54" s="38">
        <v>3113</v>
      </c>
      <c r="R54" s="39">
        <v>2.7851838597119084E-2</v>
      </c>
      <c r="S54" s="38">
        <v>3039</v>
      </c>
      <c r="T54" s="39">
        <v>3.5350362925739807E-2</v>
      </c>
      <c r="U54" s="40">
        <v>2.4350115169463615E-2</v>
      </c>
      <c r="V54" s="53">
        <v>-2</v>
      </c>
    </row>
    <row r="55" spans="2:22" ht="15" thickBot="1" x14ac:dyDescent="0.25">
      <c r="B55" s="31">
        <v>7</v>
      </c>
      <c r="C55" s="32" t="s">
        <v>69</v>
      </c>
      <c r="D55" s="33">
        <v>356</v>
      </c>
      <c r="E55" s="34">
        <v>2.9331795336574113E-2</v>
      </c>
      <c r="F55" s="33">
        <v>270</v>
      </c>
      <c r="G55" s="34">
        <v>2.6873693639892504E-2</v>
      </c>
      <c r="H55" s="35">
        <v>0.31851851851851842</v>
      </c>
      <c r="I55" s="52">
        <v>2</v>
      </c>
      <c r="J55" s="33">
        <v>485</v>
      </c>
      <c r="K55" s="35">
        <v>-0.26597938144329902</v>
      </c>
      <c r="L55" s="52">
        <v>-3</v>
      </c>
      <c r="M55" s="47"/>
      <c r="N55" s="47"/>
      <c r="O55" s="31">
        <v>7</v>
      </c>
      <c r="P55" s="32" t="s">
        <v>69</v>
      </c>
      <c r="Q55" s="33">
        <v>3077</v>
      </c>
      <c r="R55" s="34">
        <v>2.7529748590856221E-2</v>
      </c>
      <c r="S55" s="33">
        <v>2488</v>
      </c>
      <c r="T55" s="34">
        <v>2.8941001302810347E-2</v>
      </c>
      <c r="U55" s="35">
        <v>0.23673633440514474</v>
      </c>
      <c r="V55" s="52">
        <v>-1</v>
      </c>
    </row>
    <row r="56" spans="2:22" ht="15" thickBot="1" x14ac:dyDescent="0.25">
      <c r="B56" s="36">
        <v>8</v>
      </c>
      <c r="C56" s="37" t="s">
        <v>115</v>
      </c>
      <c r="D56" s="38">
        <v>284</v>
      </c>
      <c r="E56" s="39">
        <v>2.3399522122435529E-2</v>
      </c>
      <c r="F56" s="38">
        <v>154</v>
      </c>
      <c r="G56" s="39">
        <v>1.5327958594605355E-2</v>
      </c>
      <c r="H56" s="40">
        <v>0.8441558441558441</v>
      </c>
      <c r="I56" s="53">
        <v>9</v>
      </c>
      <c r="J56" s="38">
        <v>115</v>
      </c>
      <c r="K56" s="40">
        <v>1.4695652173913043</v>
      </c>
      <c r="L56" s="53">
        <v>23</v>
      </c>
      <c r="M56" s="47"/>
      <c r="N56" s="47"/>
      <c r="O56" s="36">
        <v>8</v>
      </c>
      <c r="P56" s="37" t="s">
        <v>48</v>
      </c>
      <c r="Q56" s="38">
        <v>2965</v>
      </c>
      <c r="R56" s="39">
        <v>2.6527690793593989E-2</v>
      </c>
      <c r="S56" s="38">
        <v>2505</v>
      </c>
      <c r="T56" s="39">
        <v>2.9138749302065885E-2</v>
      </c>
      <c r="U56" s="40">
        <v>0.18363273453093809</v>
      </c>
      <c r="V56" s="53">
        <v>-3</v>
      </c>
    </row>
    <row r="57" spans="2:22" ht="15" thickBot="1" x14ac:dyDescent="0.25">
      <c r="B57" s="31">
        <v>9</v>
      </c>
      <c r="C57" s="32" t="s">
        <v>143</v>
      </c>
      <c r="D57" s="33">
        <v>264</v>
      </c>
      <c r="E57" s="34">
        <v>2.1751668451841476E-2</v>
      </c>
      <c r="F57" s="33">
        <v>115</v>
      </c>
      <c r="G57" s="34">
        <v>1.1446202846620882E-2</v>
      </c>
      <c r="H57" s="35">
        <v>1.2956521739130435</v>
      </c>
      <c r="I57" s="52">
        <v>15</v>
      </c>
      <c r="J57" s="33">
        <v>210</v>
      </c>
      <c r="K57" s="35">
        <v>0.25714285714285712</v>
      </c>
      <c r="L57" s="52">
        <v>5</v>
      </c>
      <c r="M57" s="47"/>
      <c r="N57" s="47"/>
      <c r="O57" s="31">
        <v>9</v>
      </c>
      <c r="P57" s="32" t="s">
        <v>62</v>
      </c>
      <c r="Q57" s="33">
        <v>2820</v>
      </c>
      <c r="R57" s="34">
        <v>2.5230383823924129E-2</v>
      </c>
      <c r="S57" s="33">
        <v>1585</v>
      </c>
      <c r="T57" s="34">
        <v>1.8437092871766238E-2</v>
      </c>
      <c r="U57" s="35">
        <v>0.77917981072555209</v>
      </c>
      <c r="V57" s="52">
        <v>4</v>
      </c>
    </row>
    <row r="58" spans="2:22" ht="15" thickBot="1" x14ac:dyDescent="0.25">
      <c r="B58" s="36">
        <v>10</v>
      </c>
      <c r="C58" s="37" t="s">
        <v>48</v>
      </c>
      <c r="D58" s="38">
        <v>261</v>
      </c>
      <c r="E58" s="39">
        <v>2.1504490401252369E-2</v>
      </c>
      <c r="F58" s="38">
        <v>271</v>
      </c>
      <c r="G58" s="39">
        <v>2.6973225838558774E-2</v>
      </c>
      <c r="H58" s="40">
        <v>-3.6900369003690092E-2</v>
      </c>
      <c r="I58" s="53">
        <v>-2</v>
      </c>
      <c r="J58" s="38">
        <v>366</v>
      </c>
      <c r="K58" s="40">
        <v>-0.28688524590163933</v>
      </c>
      <c r="L58" s="53">
        <v>-4</v>
      </c>
      <c r="M58" s="47"/>
      <c r="N58" s="47"/>
      <c r="O58" s="36">
        <v>10</v>
      </c>
      <c r="P58" s="37" t="s">
        <v>47</v>
      </c>
      <c r="Q58" s="38">
        <v>2818</v>
      </c>
      <c r="R58" s="39">
        <v>2.5212489934687304E-2</v>
      </c>
      <c r="S58" s="38">
        <v>2147</v>
      </c>
      <c r="T58" s="39">
        <v>2.4974409082449283E-2</v>
      </c>
      <c r="U58" s="40">
        <v>0.31252911038658593</v>
      </c>
      <c r="V58" s="53">
        <v>-2</v>
      </c>
    </row>
    <row r="59" spans="2:22" ht="15" thickBot="1" x14ac:dyDescent="0.25">
      <c r="B59" s="31">
        <v>11</v>
      </c>
      <c r="C59" s="32" t="s">
        <v>74</v>
      </c>
      <c r="D59" s="33">
        <v>253</v>
      </c>
      <c r="E59" s="34">
        <v>2.0845348933014748E-2</v>
      </c>
      <c r="F59" s="33">
        <v>205</v>
      </c>
      <c r="G59" s="34">
        <v>2.040410072658505E-2</v>
      </c>
      <c r="H59" s="35">
        <v>0.23414634146341462</v>
      </c>
      <c r="I59" s="52">
        <v>0</v>
      </c>
      <c r="J59" s="33">
        <v>211</v>
      </c>
      <c r="K59" s="35">
        <v>0.19905213270142186</v>
      </c>
      <c r="L59" s="52">
        <v>2</v>
      </c>
      <c r="M59" s="47"/>
      <c r="N59" s="47"/>
      <c r="O59" s="31">
        <v>11</v>
      </c>
      <c r="P59" s="32" t="s">
        <v>35</v>
      </c>
      <c r="Q59" s="33">
        <v>2274</v>
      </c>
      <c r="R59" s="34">
        <v>2.0345352062270734E-2</v>
      </c>
      <c r="S59" s="33">
        <v>1271</v>
      </c>
      <c r="T59" s="34">
        <v>1.4784571003163967E-2</v>
      </c>
      <c r="U59" s="35">
        <v>0.78914240755310772</v>
      </c>
      <c r="V59" s="52">
        <v>8</v>
      </c>
    </row>
    <row r="60" spans="2:22" ht="15" thickBot="1" x14ac:dyDescent="0.25">
      <c r="B60" s="36">
        <v>12</v>
      </c>
      <c r="C60" s="37" t="s">
        <v>36</v>
      </c>
      <c r="D60" s="38">
        <v>244</v>
      </c>
      <c r="E60" s="39">
        <v>2.0103814781247425E-2</v>
      </c>
      <c r="F60" s="38">
        <v>124</v>
      </c>
      <c r="G60" s="39">
        <v>1.2341992634617299E-2</v>
      </c>
      <c r="H60" s="40">
        <v>0.967741935483871</v>
      </c>
      <c r="I60" s="53">
        <v>9</v>
      </c>
      <c r="J60" s="38">
        <v>300</v>
      </c>
      <c r="K60" s="40">
        <v>-0.18666666666666665</v>
      </c>
      <c r="L60" s="53">
        <v>-4</v>
      </c>
      <c r="M60" s="47"/>
      <c r="N60" s="47"/>
      <c r="O60" s="36">
        <v>12</v>
      </c>
      <c r="P60" s="37" t="s">
        <v>74</v>
      </c>
      <c r="Q60" s="38">
        <v>2163</v>
      </c>
      <c r="R60" s="39">
        <v>1.9352241209626912E-2</v>
      </c>
      <c r="S60" s="38">
        <v>1704</v>
      </c>
      <c r="T60" s="39">
        <v>1.9821328866554997E-2</v>
      </c>
      <c r="U60" s="40">
        <v>0.26936619718309851</v>
      </c>
      <c r="V60" s="53">
        <v>-2</v>
      </c>
    </row>
    <row r="61" spans="2:22" ht="15" thickBot="1" x14ac:dyDescent="0.25">
      <c r="B61" s="31">
        <v>13</v>
      </c>
      <c r="C61" s="32" t="s">
        <v>47</v>
      </c>
      <c r="D61" s="33">
        <v>230</v>
      </c>
      <c r="E61" s="34">
        <v>1.8950317211831588E-2</v>
      </c>
      <c r="F61" s="33">
        <v>501</v>
      </c>
      <c r="G61" s="34">
        <v>4.9865631531800535E-2</v>
      </c>
      <c r="H61" s="35">
        <v>-0.54091816367265477</v>
      </c>
      <c r="I61" s="52">
        <v>-11</v>
      </c>
      <c r="J61" s="33">
        <v>294</v>
      </c>
      <c r="K61" s="35">
        <v>-0.21768707482993199</v>
      </c>
      <c r="L61" s="52">
        <v>-4</v>
      </c>
      <c r="M61" s="47"/>
      <c r="N61" s="47"/>
      <c r="O61" s="31">
        <v>13</v>
      </c>
      <c r="P61" s="32" t="s">
        <v>115</v>
      </c>
      <c r="Q61" s="33">
        <v>2085</v>
      </c>
      <c r="R61" s="34">
        <v>1.8654379529390714E-2</v>
      </c>
      <c r="S61" s="33">
        <v>1424</v>
      </c>
      <c r="T61" s="34">
        <v>1.65643029964638E-2</v>
      </c>
      <c r="U61" s="35">
        <v>0.464185393258427</v>
      </c>
      <c r="V61" s="52">
        <v>3</v>
      </c>
    </row>
    <row r="62" spans="2:22" ht="15" thickBot="1" x14ac:dyDescent="0.25">
      <c r="B62" s="36">
        <v>14</v>
      </c>
      <c r="C62" s="37" t="s">
        <v>128</v>
      </c>
      <c r="D62" s="38">
        <v>198</v>
      </c>
      <c r="E62" s="39">
        <v>1.6313751338881109E-2</v>
      </c>
      <c r="F62" s="38">
        <v>137</v>
      </c>
      <c r="G62" s="39">
        <v>1.3635911217278789E-2</v>
      </c>
      <c r="H62" s="40">
        <v>0.44525547445255476</v>
      </c>
      <c r="I62" s="53">
        <v>6</v>
      </c>
      <c r="J62" s="38">
        <v>265</v>
      </c>
      <c r="K62" s="40">
        <v>-0.25283018867924534</v>
      </c>
      <c r="L62" s="53">
        <v>-3</v>
      </c>
      <c r="M62" s="47"/>
      <c r="N62" s="47"/>
      <c r="O62" s="36">
        <v>14</v>
      </c>
      <c r="P62" s="37" t="s">
        <v>36</v>
      </c>
      <c r="Q62" s="38">
        <v>1760</v>
      </c>
      <c r="R62" s="39">
        <v>1.5746622528406549E-2</v>
      </c>
      <c r="S62" s="38">
        <v>1418</v>
      </c>
      <c r="T62" s="39">
        <v>1.6494509584961847E-2</v>
      </c>
      <c r="U62" s="40">
        <v>0.2411847672778562</v>
      </c>
      <c r="V62" s="53">
        <v>3</v>
      </c>
    </row>
    <row r="63" spans="2:22" ht="15" thickBot="1" x14ac:dyDescent="0.25">
      <c r="B63" s="31">
        <v>15</v>
      </c>
      <c r="C63" s="32" t="s">
        <v>62</v>
      </c>
      <c r="D63" s="33">
        <v>193</v>
      </c>
      <c r="E63" s="34">
        <v>1.5901787921232594E-2</v>
      </c>
      <c r="F63" s="33">
        <v>184</v>
      </c>
      <c r="G63" s="34">
        <v>1.8313924554593412E-2</v>
      </c>
      <c r="H63" s="35">
        <v>4.8913043478260976E-2</v>
      </c>
      <c r="I63" s="52">
        <v>-1</v>
      </c>
      <c r="J63" s="33">
        <v>160</v>
      </c>
      <c r="K63" s="35">
        <v>0.20625000000000004</v>
      </c>
      <c r="L63" s="52">
        <v>6</v>
      </c>
      <c r="M63" s="47"/>
      <c r="N63" s="47"/>
      <c r="O63" s="31">
        <v>15</v>
      </c>
      <c r="P63" s="32" t="s">
        <v>123</v>
      </c>
      <c r="Q63" s="33">
        <v>1719</v>
      </c>
      <c r="R63" s="34">
        <v>1.5379797799051624E-2</v>
      </c>
      <c r="S63" s="33">
        <v>956</v>
      </c>
      <c r="T63" s="34">
        <v>1.1120416899311371E-2</v>
      </c>
      <c r="U63" s="35">
        <v>0.79811715481171541</v>
      </c>
      <c r="V63" s="52">
        <v>9</v>
      </c>
    </row>
    <row r="64" spans="2:22" ht="15" thickBot="1" x14ac:dyDescent="0.25">
      <c r="B64" s="36">
        <v>16</v>
      </c>
      <c r="C64" s="37" t="s">
        <v>113</v>
      </c>
      <c r="D64" s="38">
        <v>192</v>
      </c>
      <c r="E64" s="39">
        <v>1.5819395237702892E-2</v>
      </c>
      <c r="F64" s="38">
        <v>187</v>
      </c>
      <c r="G64" s="39">
        <v>1.8612521150592216E-2</v>
      </c>
      <c r="H64" s="40">
        <v>2.673796791443861E-2</v>
      </c>
      <c r="I64" s="53">
        <v>-3</v>
      </c>
      <c r="J64" s="38">
        <v>200</v>
      </c>
      <c r="K64" s="40">
        <v>-4.0000000000000036E-2</v>
      </c>
      <c r="L64" s="53">
        <v>0</v>
      </c>
      <c r="M64" s="47"/>
      <c r="N64" s="47"/>
      <c r="O64" s="36"/>
      <c r="P64" s="37" t="s">
        <v>104</v>
      </c>
      <c r="Q64" s="38">
        <v>1687</v>
      </c>
      <c r="R64" s="39">
        <v>1.5093495571262414E-2</v>
      </c>
      <c r="S64" s="38">
        <v>1399</v>
      </c>
      <c r="T64" s="39">
        <v>1.6273497115205659E-2</v>
      </c>
      <c r="U64" s="40">
        <v>0.20586132952108649</v>
      </c>
      <c r="V64" s="53">
        <v>2</v>
      </c>
    </row>
    <row r="65" spans="2:22" ht="15" thickBot="1" x14ac:dyDescent="0.25">
      <c r="B65" s="31">
        <v>17</v>
      </c>
      <c r="C65" s="32" t="s">
        <v>144</v>
      </c>
      <c r="D65" s="33">
        <v>182</v>
      </c>
      <c r="E65" s="34">
        <v>1.4995468402405867E-2</v>
      </c>
      <c r="F65" s="33">
        <v>155</v>
      </c>
      <c r="G65" s="34">
        <v>1.5427490793271624E-2</v>
      </c>
      <c r="H65" s="35">
        <v>0.17419354838709666</v>
      </c>
      <c r="I65" s="52">
        <v>-1</v>
      </c>
      <c r="J65" s="33">
        <v>179</v>
      </c>
      <c r="K65" s="35">
        <v>1.6759776536312776E-2</v>
      </c>
      <c r="L65" s="52">
        <v>2</v>
      </c>
      <c r="M65" s="47"/>
      <c r="N65" s="47"/>
      <c r="O65" s="31">
        <v>17</v>
      </c>
      <c r="P65" s="32" t="s">
        <v>128</v>
      </c>
      <c r="Q65" s="33">
        <v>1643</v>
      </c>
      <c r="R65" s="34">
        <v>1.469983000805225E-2</v>
      </c>
      <c r="S65" s="33">
        <v>1521</v>
      </c>
      <c r="T65" s="34">
        <v>1.7692629815745393E-2</v>
      </c>
      <c r="U65" s="35">
        <v>8.0210387902695635E-2</v>
      </c>
      <c r="V65" s="52">
        <v>-3</v>
      </c>
    </row>
    <row r="66" spans="2:22" ht="15" thickBot="1" x14ac:dyDescent="0.25">
      <c r="B66" s="36">
        <v>18</v>
      </c>
      <c r="C66" s="37" t="s">
        <v>104</v>
      </c>
      <c r="D66" s="38">
        <v>171</v>
      </c>
      <c r="E66" s="39">
        <v>1.4089148883579138E-2</v>
      </c>
      <c r="F66" s="38">
        <v>196</v>
      </c>
      <c r="G66" s="39">
        <v>1.9508310938588635E-2</v>
      </c>
      <c r="H66" s="40">
        <v>-0.12755102040816324</v>
      </c>
      <c r="I66" s="53">
        <v>-6</v>
      </c>
      <c r="J66" s="38">
        <v>115</v>
      </c>
      <c r="K66" s="40">
        <v>0.48695652173913051</v>
      </c>
      <c r="L66" s="53">
        <v>13</v>
      </c>
      <c r="M66" s="47"/>
      <c r="N66" s="47"/>
      <c r="O66" s="36">
        <v>18</v>
      </c>
      <c r="P66" s="37" t="s">
        <v>113</v>
      </c>
      <c r="Q66" s="38">
        <v>1620</v>
      </c>
      <c r="R66" s="39">
        <v>1.4494050281828756E-2</v>
      </c>
      <c r="S66" s="38">
        <v>1246</v>
      </c>
      <c r="T66" s="39">
        <v>1.4493765121905826E-2</v>
      </c>
      <c r="U66" s="40">
        <v>0.30016051364365981</v>
      </c>
      <c r="V66" s="53">
        <v>2</v>
      </c>
    </row>
    <row r="67" spans="2:22" ht="15" thickBot="1" x14ac:dyDescent="0.25">
      <c r="B67" s="31">
        <v>19</v>
      </c>
      <c r="C67" s="32" t="s">
        <v>170</v>
      </c>
      <c r="D67" s="33">
        <v>166</v>
      </c>
      <c r="E67" s="34">
        <v>1.3677185465930625E-2</v>
      </c>
      <c r="F67" s="33">
        <v>39</v>
      </c>
      <c r="G67" s="34">
        <v>3.8817557479844732E-3</v>
      </c>
      <c r="H67" s="35">
        <v>3.2564102564102564</v>
      </c>
      <c r="I67" s="52">
        <v>44</v>
      </c>
      <c r="J67" s="33">
        <v>142</v>
      </c>
      <c r="K67" s="35">
        <v>0.16901408450704225</v>
      </c>
      <c r="L67" s="52">
        <v>7</v>
      </c>
      <c r="O67" s="31">
        <v>19</v>
      </c>
      <c r="P67" s="32" t="s">
        <v>96</v>
      </c>
      <c r="Q67" s="33">
        <v>1592</v>
      </c>
      <c r="R67" s="34">
        <v>1.4243535832513197E-2</v>
      </c>
      <c r="S67" s="33">
        <v>1655</v>
      </c>
      <c r="T67" s="34">
        <v>1.9251349339289039E-2</v>
      </c>
      <c r="U67" s="35">
        <v>-3.8066465256797577E-2</v>
      </c>
      <c r="V67" s="52">
        <v>-7</v>
      </c>
    </row>
    <row r="68" spans="2:22" ht="15" thickBot="1" x14ac:dyDescent="0.25">
      <c r="B68" s="36">
        <v>20</v>
      </c>
      <c r="C68" s="37" t="s">
        <v>96</v>
      </c>
      <c r="D68" s="38">
        <v>162</v>
      </c>
      <c r="E68" s="39">
        <v>1.3347614731811815E-2</v>
      </c>
      <c r="F68" s="38">
        <v>103</v>
      </c>
      <c r="G68" s="39">
        <v>1.0251816462625659E-2</v>
      </c>
      <c r="H68" s="40">
        <v>0.57281553398058249</v>
      </c>
      <c r="I68" s="53">
        <v>7</v>
      </c>
      <c r="J68" s="38">
        <v>184</v>
      </c>
      <c r="K68" s="40">
        <v>-0.11956521739130432</v>
      </c>
      <c r="L68" s="53">
        <v>-2</v>
      </c>
      <c r="O68" s="36">
        <v>20</v>
      </c>
      <c r="P68" s="37" t="s">
        <v>143</v>
      </c>
      <c r="Q68" s="38">
        <v>1534</v>
      </c>
      <c r="R68" s="39">
        <v>1.3724613044645253E-2</v>
      </c>
      <c r="S68" s="38">
        <v>1081</v>
      </c>
      <c r="T68" s="39">
        <v>1.2574446305602085E-2</v>
      </c>
      <c r="U68" s="40">
        <v>0.41905642923219233</v>
      </c>
      <c r="V68" s="53">
        <v>1</v>
      </c>
    </row>
    <row r="69" spans="2:22" ht="15" thickBot="1" x14ac:dyDescent="0.25">
      <c r="B69" s="89" t="s">
        <v>42</v>
      </c>
      <c r="C69" s="90"/>
      <c r="D69" s="41">
        <f>SUM(D49:D68)</f>
        <v>6375</v>
      </c>
      <c r="E69" s="42">
        <f>D69/D71</f>
        <v>0.52525335750185387</v>
      </c>
      <c r="F69" s="41">
        <f>SUM(F49:F68)</f>
        <v>4964</v>
      </c>
      <c r="G69" s="42">
        <f>F69/F71</f>
        <v>0.49407783417935702</v>
      </c>
      <c r="H69" s="43">
        <f>D69/F69-1</f>
        <v>0.28424657534246567</v>
      </c>
      <c r="I69" s="54"/>
      <c r="J69" s="41">
        <f>SUM(J49:J68)</f>
        <v>6211</v>
      </c>
      <c r="K69" s="42">
        <f>D69/J69-1</f>
        <v>2.6404765738206493E-2</v>
      </c>
      <c r="L69" s="41"/>
      <c r="O69" s="89" t="s">
        <v>42</v>
      </c>
      <c r="P69" s="90"/>
      <c r="Q69" s="41">
        <f>SUM(Q49:Q68)</f>
        <v>54373</v>
      </c>
      <c r="R69" s="42">
        <f>Q69/Q71</f>
        <v>0.48647221973695981</v>
      </c>
      <c r="S69" s="41">
        <f>SUM(S49:S68)</f>
        <v>41404</v>
      </c>
      <c r="T69" s="42">
        <f>S69/S71</f>
        <v>0.48162106830448537</v>
      </c>
      <c r="U69" s="43">
        <f>Q69/S69-1</f>
        <v>0.31323060573857608</v>
      </c>
      <c r="V69" s="54"/>
    </row>
    <row r="70" spans="2:22" ht="15" thickBot="1" x14ac:dyDescent="0.25">
      <c r="B70" s="89" t="s">
        <v>12</v>
      </c>
      <c r="C70" s="90"/>
      <c r="D70" s="41">
        <f>D71-SUM(D49:D68)</f>
        <v>5762</v>
      </c>
      <c r="E70" s="42">
        <f>D70/D71</f>
        <v>0.47474664249814619</v>
      </c>
      <c r="F70" s="41">
        <f>F71-SUM(F49:F68)</f>
        <v>5083</v>
      </c>
      <c r="G70" s="42">
        <f>F70/F71</f>
        <v>0.50592216582064298</v>
      </c>
      <c r="H70" s="43">
        <f>D70/F70-1</f>
        <v>0.13358253000196729</v>
      </c>
      <c r="I70" s="54"/>
      <c r="J70" s="41">
        <f>J71-SUM(J49:J68)</f>
        <v>6984</v>
      </c>
      <c r="K70" s="42">
        <f>D70/J70-1</f>
        <v>-0.17497136311569306</v>
      </c>
      <c r="L70" s="41"/>
      <c r="O70" s="89" t="s">
        <v>12</v>
      </c>
      <c r="P70" s="90"/>
      <c r="Q70" s="41">
        <f>Q71-SUM(Q49:Q68)</f>
        <v>57397</v>
      </c>
      <c r="R70" s="42">
        <f>Q70/Q71</f>
        <v>0.51352778026304013</v>
      </c>
      <c r="S70" s="41">
        <f>S71-SUM(S49:S68)</f>
        <v>44564</v>
      </c>
      <c r="T70" s="42">
        <f>S70/S71</f>
        <v>0.51837893169551463</v>
      </c>
      <c r="U70" s="43">
        <f>Q70/S70-1</f>
        <v>0.28796786643927841</v>
      </c>
      <c r="V70" s="54"/>
    </row>
    <row r="71" spans="2:22" ht="15" thickBot="1" x14ac:dyDescent="0.25">
      <c r="B71" s="91" t="s">
        <v>34</v>
      </c>
      <c r="C71" s="92"/>
      <c r="D71" s="44">
        <v>12137</v>
      </c>
      <c r="E71" s="45">
        <v>1</v>
      </c>
      <c r="F71" s="44">
        <v>10047</v>
      </c>
      <c r="G71" s="45">
        <v>1</v>
      </c>
      <c r="H71" s="46">
        <v>0.20802229521250126</v>
      </c>
      <c r="I71" s="56"/>
      <c r="J71" s="44">
        <v>13195</v>
      </c>
      <c r="K71" s="46">
        <v>-8.0181887078438763E-2</v>
      </c>
      <c r="L71" s="44"/>
      <c r="M71" s="47"/>
      <c r="O71" s="91" t="s">
        <v>34</v>
      </c>
      <c r="P71" s="92"/>
      <c r="Q71" s="44">
        <v>111770</v>
      </c>
      <c r="R71" s="45">
        <v>1</v>
      </c>
      <c r="S71" s="44">
        <v>85968</v>
      </c>
      <c r="T71" s="45">
        <v>1</v>
      </c>
      <c r="U71" s="46">
        <v>0.30013493392890367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V8" sqref="V8:V9"/>
    </sheetView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45506</v>
      </c>
    </row>
    <row r="2" spans="2:22" ht="15" customHeight="1" x14ac:dyDescent="0.2">
      <c r="D2" s="3"/>
      <c r="L2" s="4"/>
      <c r="O2" s="125" t="s">
        <v>121</v>
      </c>
      <c r="P2" s="125"/>
      <c r="Q2" s="125"/>
      <c r="R2" s="125"/>
      <c r="S2" s="125"/>
      <c r="T2" s="125"/>
      <c r="U2" s="125"/>
      <c r="V2" s="125"/>
    </row>
    <row r="3" spans="2:22" ht="14.45" customHeight="1" x14ac:dyDescent="0.2">
      <c r="B3" s="99" t="s">
        <v>171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7"/>
      <c r="N3" s="50"/>
      <c r="O3" s="125"/>
      <c r="P3" s="125"/>
      <c r="Q3" s="125"/>
      <c r="R3" s="125"/>
      <c r="S3" s="125"/>
      <c r="T3" s="125"/>
      <c r="U3" s="125"/>
      <c r="V3" s="125"/>
    </row>
    <row r="4" spans="2:22" ht="14.45" customHeight="1" x14ac:dyDescent="0.2">
      <c r="B4" s="100" t="s">
        <v>172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120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6" t="s">
        <v>0</v>
      </c>
      <c r="C6" s="108" t="s">
        <v>1</v>
      </c>
      <c r="D6" s="101" t="s">
        <v>150</v>
      </c>
      <c r="E6" s="102"/>
      <c r="F6" s="102"/>
      <c r="G6" s="102"/>
      <c r="H6" s="102"/>
      <c r="I6" s="103"/>
      <c r="J6" s="101" t="s">
        <v>135</v>
      </c>
      <c r="K6" s="102"/>
      <c r="L6" s="103"/>
      <c r="M6" s="47"/>
      <c r="N6" s="47"/>
      <c r="O6" s="106" t="s">
        <v>0</v>
      </c>
      <c r="P6" s="108" t="s">
        <v>1</v>
      </c>
      <c r="Q6" s="101" t="s">
        <v>158</v>
      </c>
      <c r="R6" s="102"/>
      <c r="S6" s="102"/>
      <c r="T6" s="102"/>
      <c r="U6" s="102"/>
      <c r="V6" s="103"/>
    </row>
    <row r="7" spans="2:22" ht="14.45" customHeight="1" thickBot="1" x14ac:dyDescent="0.25">
      <c r="B7" s="107"/>
      <c r="C7" s="109"/>
      <c r="D7" s="110" t="s">
        <v>151</v>
      </c>
      <c r="E7" s="111"/>
      <c r="F7" s="111"/>
      <c r="G7" s="111"/>
      <c r="H7" s="111"/>
      <c r="I7" s="112"/>
      <c r="J7" s="110" t="s">
        <v>136</v>
      </c>
      <c r="K7" s="111"/>
      <c r="L7" s="112"/>
      <c r="M7" s="47"/>
      <c r="N7" s="47"/>
      <c r="O7" s="107"/>
      <c r="P7" s="109"/>
      <c r="Q7" s="110" t="s">
        <v>155</v>
      </c>
      <c r="R7" s="111"/>
      <c r="S7" s="111"/>
      <c r="T7" s="111"/>
      <c r="U7" s="111"/>
      <c r="V7" s="112"/>
    </row>
    <row r="8" spans="2:22" ht="14.45" customHeight="1" x14ac:dyDescent="0.2">
      <c r="B8" s="107"/>
      <c r="C8" s="109"/>
      <c r="D8" s="93">
        <v>2024</v>
      </c>
      <c r="E8" s="94"/>
      <c r="F8" s="93">
        <v>2023</v>
      </c>
      <c r="G8" s="94"/>
      <c r="H8" s="85" t="s">
        <v>5</v>
      </c>
      <c r="I8" s="85" t="s">
        <v>44</v>
      </c>
      <c r="J8" s="85">
        <v>2023</v>
      </c>
      <c r="K8" s="85" t="s">
        <v>152</v>
      </c>
      <c r="L8" s="134" t="s">
        <v>185</v>
      </c>
      <c r="M8" s="47"/>
      <c r="N8" s="47"/>
      <c r="O8" s="107"/>
      <c r="P8" s="109"/>
      <c r="Q8" s="93">
        <v>2024</v>
      </c>
      <c r="R8" s="94"/>
      <c r="S8" s="93">
        <v>2023</v>
      </c>
      <c r="T8" s="94"/>
      <c r="U8" s="85" t="s">
        <v>5</v>
      </c>
      <c r="V8" s="85" t="s">
        <v>66</v>
      </c>
    </row>
    <row r="9" spans="2:22" ht="14.45" customHeight="1" thickBot="1" x14ac:dyDescent="0.25">
      <c r="B9" s="87" t="s">
        <v>6</v>
      </c>
      <c r="C9" s="104" t="s">
        <v>7</v>
      </c>
      <c r="D9" s="95"/>
      <c r="E9" s="96"/>
      <c r="F9" s="95"/>
      <c r="G9" s="96"/>
      <c r="H9" s="86"/>
      <c r="I9" s="86"/>
      <c r="J9" s="86"/>
      <c r="K9" s="86"/>
      <c r="L9" s="135"/>
      <c r="M9" s="47"/>
      <c r="N9" s="47"/>
      <c r="O9" s="87" t="s">
        <v>6</v>
      </c>
      <c r="P9" s="104" t="s">
        <v>7</v>
      </c>
      <c r="Q9" s="95"/>
      <c r="R9" s="96"/>
      <c r="S9" s="95"/>
      <c r="T9" s="96"/>
      <c r="U9" s="86"/>
      <c r="V9" s="86"/>
    </row>
    <row r="10" spans="2:22" ht="14.45" customHeight="1" x14ac:dyDescent="0.2">
      <c r="B10" s="87"/>
      <c r="C10" s="104"/>
      <c r="D10" s="25" t="s">
        <v>8</v>
      </c>
      <c r="E10" s="26" t="s">
        <v>2</v>
      </c>
      <c r="F10" s="25" t="s">
        <v>8</v>
      </c>
      <c r="G10" s="26" t="s">
        <v>2</v>
      </c>
      <c r="H10" s="97" t="s">
        <v>9</v>
      </c>
      <c r="I10" s="97" t="s">
        <v>45</v>
      </c>
      <c r="J10" s="97" t="s">
        <v>8</v>
      </c>
      <c r="K10" s="97" t="s">
        <v>153</v>
      </c>
      <c r="L10" s="136" t="s">
        <v>157</v>
      </c>
      <c r="M10" s="47"/>
      <c r="N10" s="47"/>
      <c r="O10" s="87"/>
      <c r="P10" s="104"/>
      <c r="Q10" s="25" t="s">
        <v>8</v>
      </c>
      <c r="R10" s="26" t="s">
        <v>2</v>
      </c>
      <c r="S10" s="25" t="s">
        <v>8</v>
      </c>
      <c r="T10" s="26" t="s">
        <v>2</v>
      </c>
      <c r="U10" s="97" t="s">
        <v>9</v>
      </c>
      <c r="V10" s="97" t="s">
        <v>67</v>
      </c>
    </row>
    <row r="11" spans="2:22" ht="14.45" customHeight="1" thickBot="1" x14ac:dyDescent="0.25">
      <c r="B11" s="88"/>
      <c r="C11" s="105"/>
      <c r="D11" s="28" t="s">
        <v>10</v>
      </c>
      <c r="E11" s="29" t="s">
        <v>11</v>
      </c>
      <c r="F11" s="28" t="s">
        <v>10</v>
      </c>
      <c r="G11" s="29" t="s">
        <v>11</v>
      </c>
      <c r="H11" s="98"/>
      <c r="I11" s="98"/>
      <c r="J11" s="98" t="s">
        <v>10</v>
      </c>
      <c r="K11" s="98"/>
      <c r="L11" s="137"/>
      <c r="M11" s="47"/>
      <c r="N11" s="47"/>
      <c r="O11" s="88"/>
      <c r="P11" s="105"/>
      <c r="Q11" s="28" t="s">
        <v>10</v>
      </c>
      <c r="R11" s="29" t="s">
        <v>11</v>
      </c>
      <c r="S11" s="28" t="s">
        <v>10</v>
      </c>
      <c r="T11" s="29" t="s">
        <v>11</v>
      </c>
      <c r="U11" s="98"/>
      <c r="V11" s="98"/>
    </row>
    <row r="12" spans="2:22" ht="14.45" customHeight="1" thickBot="1" x14ac:dyDescent="0.25">
      <c r="B12" s="31">
        <v>1</v>
      </c>
      <c r="C12" s="32" t="s">
        <v>19</v>
      </c>
      <c r="D12" s="33">
        <v>4493</v>
      </c>
      <c r="E12" s="34">
        <v>0.18019571669206705</v>
      </c>
      <c r="F12" s="33">
        <v>6237</v>
      </c>
      <c r="G12" s="34">
        <v>0.23869115958668197</v>
      </c>
      <c r="H12" s="35">
        <v>-0.27962161295494625</v>
      </c>
      <c r="I12" s="52">
        <v>0</v>
      </c>
      <c r="J12" s="33">
        <v>4975</v>
      </c>
      <c r="K12" s="35">
        <v>-9.6884422110552815E-2</v>
      </c>
      <c r="L12" s="52">
        <v>0</v>
      </c>
      <c r="M12" s="47"/>
      <c r="N12" s="47"/>
      <c r="O12" s="31">
        <v>1</v>
      </c>
      <c r="P12" s="32" t="s">
        <v>19</v>
      </c>
      <c r="Q12" s="33">
        <v>43828</v>
      </c>
      <c r="R12" s="34">
        <v>0.17859820700896495</v>
      </c>
      <c r="S12" s="33">
        <v>40983</v>
      </c>
      <c r="T12" s="34">
        <v>0.1819275450457449</v>
      </c>
      <c r="U12" s="35">
        <v>6.9419027401605549E-2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2551</v>
      </c>
      <c r="E13" s="39">
        <v>0.10231009866046363</v>
      </c>
      <c r="F13" s="38">
        <v>2322</v>
      </c>
      <c r="G13" s="39">
        <v>8.8863375430539612E-2</v>
      </c>
      <c r="H13" s="40">
        <v>9.862187769164521E-2</v>
      </c>
      <c r="I13" s="53">
        <v>0</v>
      </c>
      <c r="J13" s="38">
        <v>3033</v>
      </c>
      <c r="K13" s="40">
        <v>-0.15891856247939329</v>
      </c>
      <c r="L13" s="53">
        <v>0</v>
      </c>
      <c r="M13" s="47"/>
      <c r="N13" s="47"/>
      <c r="O13" s="36">
        <v>2</v>
      </c>
      <c r="P13" s="37" t="s">
        <v>17</v>
      </c>
      <c r="Q13" s="38">
        <v>27352</v>
      </c>
      <c r="R13" s="39">
        <v>0.11145884270578647</v>
      </c>
      <c r="S13" s="38">
        <v>24973</v>
      </c>
      <c r="T13" s="39">
        <v>0.11085758930354994</v>
      </c>
      <c r="U13" s="40">
        <v>9.5262883914627894E-2</v>
      </c>
      <c r="V13" s="53">
        <v>0</v>
      </c>
    </row>
    <row r="14" spans="2:22" ht="14.45" customHeight="1" thickBot="1" x14ac:dyDescent="0.25">
      <c r="B14" s="31">
        <v>3</v>
      </c>
      <c r="C14" s="32" t="s">
        <v>32</v>
      </c>
      <c r="D14" s="33">
        <v>1932</v>
      </c>
      <c r="E14" s="34">
        <v>7.748455923638406E-2</v>
      </c>
      <c r="F14" s="33">
        <v>1608</v>
      </c>
      <c r="G14" s="34">
        <v>6.1538461538461542E-2</v>
      </c>
      <c r="H14" s="35">
        <v>0.20149253731343286</v>
      </c>
      <c r="I14" s="52">
        <v>2</v>
      </c>
      <c r="J14" s="33">
        <v>2503</v>
      </c>
      <c r="K14" s="35">
        <v>-0.22812624850179786</v>
      </c>
      <c r="L14" s="52">
        <v>0</v>
      </c>
      <c r="M14" s="47"/>
      <c r="N14" s="47"/>
      <c r="O14" s="31">
        <v>3</v>
      </c>
      <c r="P14" s="32" t="s">
        <v>16</v>
      </c>
      <c r="Q14" s="33">
        <v>15998</v>
      </c>
      <c r="R14" s="34">
        <v>6.5191524042379795E-2</v>
      </c>
      <c r="S14" s="33">
        <v>13050</v>
      </c>
      <c r="T14" s="34">
        <v>5.7930226260814753E-2</v>
      </c>
      <c r="U14" s="35">
        <v>0.22590038314176253</v>
      </c>
      <c r="V14" s="52">
        <v>3</v>
      </c>
    </row>
    <row r="15" spans="2:22" ht="14.45" customHeight="1" thickBot="1" x14ac:dyDescent="0.25">
      <c r="B15" s="36">
        <v>4</v>
      </c>
      <c r="C15" s="37" t="s">
        <v>31</v>
      </c>
      <c r="D15" s="38">
        <v>1824</v>
      </c>
      <c r="E15" s="39">
        <v>7.3153124248014761E-2</v>
      </c>
      <c r="F15" s="38">
        <v>1337</v>
      </c>
      <c r="G15" s="39">
        <v>5.1167240719479527E-2</v>
      </c>
      <c r="H15" s="40">
        <v>0.36424831712789829</v>
      </c>
      <c r="I15" s="53">
        <v>4</v>
      </c>
      <c r="J15" s="38">
        <v>2284</v>
      </c>
      <c r="K15" s="40">
        <v>-0.20140105078809112</v>
      </c>
      <c r="L15" s="53">
        <v>0</v>
      </c>
      <c r="M15" s="47"/>
      <c r="N15" s="47"/>
      <c r="O15" s="36">
        <v>4</v>
      </c>
      <c r="P15" s="37" t="s">
        <v>31</v>
      </c>
      <c r="Q15" s="38">
        <v>15944</v>
      </c>
      <c r="R15" s="39">
        <v>6.4971475142624288E-2</v>
      </c>
      <c r="S15" s="38">
        <v>10630</v>
      </c>
      <c r="T15" s="39">
        <v>4.718760959022688E-2</v>
      </c>
      <c r="U15" s="40">
        <v>0.49990592662276567</v>
      </c>
      <c r="V15" s="53">
        <v>4</v>
      </c>
    </row>
    <row r="16" spans="2:22" ht="14.45" customHeight="1" thickBot="1" x14ac:dyDescent="0.25">
      <c r="B16" s="31">
        <v>5</v>
      </c>
      <c r="C16" s="32" t="s">
        <v>16</v>
      </c>
      <c r="D16" s="33">
        <v>1643</v>
      </c>
      <c r="E16" s="34">
        <v>6.5893960054543996E-2</v>
      </c>
      <c r="F16" s="33">
        <v>1606</v>
      </c>
      <c r="G16" s="34">
        <v>6.1461921163413702E-2</v>
      </c>
      <c r="H16" s="35">
        <v>2.3038605230386144E-2</v>
      </c>
      <c r="I16" s="52">
        <v>1</v>
      </c>
      <c r="J16" s="33">
        <v>2035</v>
      </c>
      <c r="K16" s="35">
        <v>-0.19262899262899258</v>
      </c>
      <c r="L16" s="52">
        <v>1</v>
      </c>
      <c r="M16" s="47"/>
      <c r="N16" s="47"/>
      <c r="O16" s="31">
        <v>5</v>
      </c>
      <c r="P16" s="32" t="s">
        <v>18</v>
      </c>
      <c r="Q16" s="33">
        <v>15543</v>
      </c>
      <c r="R16" s="34">
        <v>6.3337408312958435E-2</v>
      </c>
      <c r="S16" s="33">
        <v>17087</v>
      </c>
      <c r="T16" s="34">
        <v>7.585086407038634E-2</v>
      </c>
      <c r="U16" s="35">
        <v>-9.0361093228770395E-2</v>
      </c>
      <c r="V16" s="52">
        <v>-2</v>
      </c>
    </row>
    <row r="17" spans="2:22" ht="14.45" customHeight="1" thickBot="1" x14ac:dyDescent="0.25">
      <c r="B17" s="36">
        <v>6</v>
      </c>
      <c r="C17" s="37" t="s">
        <v>18</v>
      </c>
      <c r="D17" s="38">
        <v>1607</v>
      </c>
      <c r="E17" s="39">
        <v>6.4450148391754225E-2</v>
      </c>
      <c r="F17" s="38">
        <v>1890</v>
      </c>
      <c r="G17" s="39">
        <v>7.2330654420206655E-2</v>
      </c>
      <c r="H17" s="40">
        <v>-0.14973544973544972</v>
      </c>
      <c r="I17" s="53">
        <v>-3</v>
      </c>
      <c r="J17" s="38">
        <v>2069</v>
      </c>
      <c r="K17" s="40">
        <v>-0.22329627839536004</v>
      </c>
      <c r="L17" s="53">
        <v>-1</v>
      </c>
      <c r="M17" s="47"/>
      <c r="N17" s="47"/>
      <c r="O17" s="36">
        <v>6</v>
      </c>
      <c r="P17" s="37" t="s">
        <v>32</v>
      </c>
      <c r="Q17" s="38">
        <v>15483</v>
      </c>
      <c r="R17" s="39">
        <v>6.3092909535452324E-2</v>
      </c>
      <c r="S17" s="38">
        <v>14322</v>
      </c>
      <c r="T17" s="39">
        <v>6.3576758659570035E-2</v>
      </c>
      <c r="U17" s="40">
        <v>8.1064097193129347E-2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1585</v>
      </c>
      <c r="E18" s="34">
        <v>6.3567819042271601E-2</v>
      </c>
      <c r="F18" s="33">
        <v>1609</v>
      </c>
      <c r="G18" s="34">
        <v>6.1576731725985455E-2</v>
      </c>
      <c r="H18" s="35">
        <v>-1.4916096954630254E-2</v>
      </c>
      <c r="I18" s="52">
        <v>-3</v>
      </c>
      <c r="J18" s="33">
        <v>1856</v>
      </c>
      <c r="K18" s="35">
        <v>-0.14601293103448276</v>
      </c>
      <c r="L18" s="52">
        <v>0</v>
      </c>
      <c r="M18" s="47"/>
      <c r="N18" s="47"/>
      <c r="O18" s="31">
        <v>7</v>
      </c>
      <c r="P18" s="32" t="s">
        <v>23</v>
      </c>
      <c r="Q18" s="33">
        <v>13186</v>
      </c>
      <c r="R18" s="34">
        <v>5.373268133659332E-2</v>
      </c>
      <c r="S18" s="33">
        <v>11389</v>
      </c>
      <c r="T18" s="34">
        <v>5.0556884818729442E-2</v>
      </c>
      <c r="U18" s="35">
        <v>0.15778382649925371</v>
      </c>
      <c r="V18" s="52">
        <v>0</v>
      </c>
    </row>
    <row r="19" spans="2:22" ht="14.45" customHeight="1" thickBot="1" x14ac:dyDescent="0.25">
      <c r="B19" s="36">
        <v>8</v>
      </c>
      <c r="C19" s="37" t="s">
        <v>22</v>
      </c>
      <c r="D19" s="38">
        <v>1190</v>
      </c>
      <c r="E19" s="39">
        <v>4.7725996631106118E-2</v>
      </c>
      <c r="F19" s="38">
        <v>1604</v>
      </c>
      <c r="G19" s="39">
        <v>6.1385380788365862E-2</v>
      </c>
      <c r="H19" s="40">
        <v>-0.25810473815461343</v>
      </c>
      <c r="I19" s="53">
        <v>-1</v>
      </c>
      <c r="J19" s="38">
        <v>1754</v>
      </c>
      <c r="K19" s="40">
        <v>-0.32155074116305582</v>
      </c>
      <c r="L19" s="53">
        <v>0</v>
      </c>
      <c r="M19" s="47"/>
      <c r="N19" s="47"/>
      <c r="O19" s="36">
        <v>8</v>
      </c>
      <c r="P19" s="37" t="s">
        <v>22</v>
      </c>
      <c r="Q19" s="38">
        <v>11285</v>
      </c>
      <c r="R19" s="39">
        <v>4.5986145069274655E-2</v>
      </c>
      <c r="S19" s="38">
        <v>14811</v>
      </c>
      <c r="T19" s="39">
        <v>6.5747477482676425E-2</v>
      </c>
      <c r="U19" s="40">
        <v>-0.23806630207278379</v>
      </c>
      <c r="V19" s="53">
        <v>-4</v>
      </c>
    </row>
    <row r="20" spans="2:22" ht="14.45" customHeight="1" thickBot="1" x14ac:dyDescent="0.25">
      <c r="B20" s="31">
        <v>9</v>
      </c>
      <c r="C20" s="32" t="s">
        <v>39</v>
      </c>
      <c r="D20" s="33">
        <v>961</v>
      </c>
      <c r="E20" s="34">
        <v>3.8541750220582337E-2</v>
      </c>
      <c r="F20" s="33">
        <v>486</v>
      </c>
      <c r="G20" s="34">
        <v>1.859931113662457E-2</v>
      </c>
      <c r="H20" s="35">
        <v>0.97736625514403297</v>
      </c>
      <c r="I20" s="52">
        <v>6</v>
      </c>
      <c r="J20" s="33">
        <v>405</v>
      </c>
      <c r="K20" s="35">
        <v>1.3728395061728396</v>
      </c>
      <c r="L20" s="52">
        <v>8</v>
      </c>
      <c r="M20" s="47"/>
      <c r="N20" s="47"/>
      <c r="O20" s="31">
        <v>9</v>
      </c>
      <c r="P20" s="32" t="s">
        <v>33</v>
      </c>
      <c r="Q20" s="33">
        <v>8946</v>
      </c>
      <c r="R20" s="34">
        <v>3.6454767726161366E-2</v>
      </c>
      <c r="S20" s="33">
        <v>7140</v>
      </c>
      <c r="T20" s="34">
        <v>3.1695158276031976E-2</v>
      </c>
      <c r="U20" s="35">
        <v>0.25294117647058822</v>
      </c>
      <c r="V20" s="52">
        <v>1</v>
      </c>
    </row>
    <row r="21" spans="2:22" ht="14.45" customHeight="1" thickBot="1" x14ac:dyDescent="0.25">
      <c r="B21" s="36">
        <v>10</v>
      </c>
      <c r="C21" s="37" t="s">
        <v>65</v>
      </c>
      <c r="D21" s="38">
        <v>804</v>
      </c>
      <c r="E21" s="39">
        <v>3.2245127135638083E-2</v>
      </c>
      <c r="F21" s="38">
        <v>521</v>
      </c>
      <c r="G21" s="39">
        <v>1.9938767699961731E-2</v>
      </c>
      <c r="H21" s="40">
        <v>0.54318618042226485</v>
      </c>
      <c r="I21" s="53">
        <v>4</v>
      </c>
      <c r="J21" s="38">
        <v>957</v>
      </c>
      <c r="K21" s="40">
        <v>-0.15987460815047017</v>
      </c>
      <c r="L21" s="53">
        <v>-1</v>
      </c>
      <c r="M21" s="47"/>
      <c r="N21" s="47"/>
      <c r="O21" s="36">
        <v>10</v>
      </c>
      <c r="P21" s="37" t="s">
        <v>24</v>
      </c>
      <c r="Q21" s="38">
        <v>8264</v>
      </c>
      <c r="R21" s="39">
        <v>3.3675631621841888E-2</v>
      </c>
      <c r="S21" s="38">
        <v>7623</v>
      </c>
      <c r="T21" s="39">
        <v>3.3839242512351791E-2</v>
      </c>
      <c r="U21" s="40">
        <v>8.408762954217508E-2</v>
      </c>
      <c r="V21" s="53">
        <v>-1</v>
      </c>
    </row>
    <row r="22" spans="2:22" ht="14.45" customHeight="1" thickBot="1" x14ac:dyDescent="0.25">
      <c r="B22" s="31">
        <v>11</v>
      </c>
      <c r="C22" s="32" t="s">
        <v>21</v>
      </c>
      <c r="D22" s="33">
        <v>742</v>
      </c>
      <c r="E22" s="34">
        <v>2.9758562605277934E-2</v>
      </c>
      <c r="F22" s="33">
        <v>615</v>
      </c>
      <c r="G22" s="34">
        <v>2.3536165327210104E-2</v>
      </c>
      <c r="H22" s="35">
        <v>0.20650406504065044</v>
      </c>
      <c r="I22" s="52">
        <v>0</v>
      </c>
      <c r="J22" s="33">
        <v>826</v>
      </c>
      <c r="K22" s="35">
        <v>-0.10169491525423724</v>
      </c>
      <c r="L22" s="52">
        <v>1</v>
      </c>
      <c r="M22" s="47"/>
      <c r="N22" s="47"/>
      <c r="O22" s="31">
        <v>11</v>
      </c>
      <c r="P22" s="32" t="s">
        <v>65</v>
      </c>
      <c r="Q22" s="33">
        <v>6865</v>
      </c>
      <c r="R22" s="34">
        <v>2.7974735126324368E-2</v>
      </c>
      <c r="S22" s="33">
        <v>4911</v>
      </c>
      <c r="T22" s="34">
        <v>2.1800409284816955E-2</v>
      </c>
      <c r="U22" s="35">
        <v>0.39788230502952548</v>
      </c>
      <c r="V22" s="52">
        <v>4</v>
      </c>
    </row>
    <row r="23" spans="2:22" ht="14.45" customHeight="1" thickBot="1" x14ac:dyDescent="0.25">
      <c r="B23" s="36">
        <v>12</v>
      </c>
      <c r="C23" s="37" t="s">
        <v>106</v>
      </c>
      <c r="D23" s="38">
        <v>738</v>
      </c>
      <c r="E23" s="39">
        <v>2.9598139087190181E-2</v>
      </c>
      <c r="F23" s="38">
        <v>672</v>
      </c>
      <c r="G23" s="39">
        <v>2.571756601607348E-2</v>
      </c>
      <c r="H23" s="40">
        <v>9.8214285714285809E-2</v>
      </c>
      <c r="I23" s="53">
        <v>-2</v>
      </c>
      <c r="J23" s="38">
        <v>749</v>
      </c>
      <c r="K23" s="40">
        <v>-1.4686248331108098E-2</v>
      </c>
      <c r="L23" s="53">
        <v>1</v>
      </c>
      <c r="M23" s="47"/>
      <c r="N23" s="47"/>
      <c r="O23" s="36">
        <v>12</v>
      </c>
      <c r="P23" s="37" t="s">
        <v>21</v>
      </c>
      <c r="Q23" s="38">
        <v>6639</v>
      </c>
      <c r="R23" s="39">
        <v>2.7053789731051346E-2</v>
      </c>
      <c r="S23" s="38">
        <v>7007</v>
      </c>
      <c r="T23" s="39">
        <v>3.1104758268929424E-2</v>
      </c>
      <c r="U23" s="40">
        <v>-5.2518909661766755E-2</v>
      </c>
      <c r="V23" s="53">
        <v>-1</v>
      </c>
    </row>
    <row r="24" spans="2:22" ht="14.45" customHeight="1" thickBot="1" x14ac:dyDescent="0.25">
      <c r="B24" s="31">
        <v>13</v>
      </c>
      <c r="C24" s="32" t="s">
        <v>24</v>
      </c>
      <c r="D24" s="33">
        <v>605</v>
      </c>
      <c r="E24" s="34">
        <v>2.4264057110772438E-2</v>
      </c>
      <c r="F24" s="33">
        <v>548</v>
      </c>
      <c r="G24" s="34">
        <v>2.0972062763107539E-2</v>
      </c>
      <c r="H24" s="35">
        <v>0.10401459854014594</v>
      </c>
      <c r="I24" s="52">
        <v>0</v>
      </c>
      <c r="J24" s="33">
        <v>841</v>
      </c>
      <c r="K24" s="35">
        <v>-0.28061831153388828</v>
      </c>
      <c r="L24" s="52">
        <v>-2</v>
      </c>
      <c r="M24" s="47"/>
      <c r="N24" s="47"/>
      <c r="O24" s="31">
        <v>13</v>
      </c>
      <c r="P24" s="32" t="s">
        <v>39</v>
      </c>
      <c r="Q24" s="33">
        <v>6049</v>
      </c>
      <c r="R24" s="34">
        <v>2.464955175224124E-2</v>
      </c>
      <c r="S24" s="33">
        <v>4824</v>
      </c>
      <c r="T24" s="34">
        <v>2.1414207776411523E-2</v>
      </c>
      <c r="U24" s="35">
        <v>0.25393864013266998</v>
      </c>
      <c r="V24" s="52">
        <v>3</v>
      </c>
    </row>
    <row r="25" spans="2:22" ht="14.45" customHeight="1" thickBot="1" x14ac:dyDescent="0.25">
      <c r="B25" s="36">
        <v>14</v>
      </c>
      <c r="C25" s="37" t="s">
        <v>29</v>
      </c>
      <c r="D25" s="38">
        <v>563</v>
      </c>
      <c r="E25" s="39">
        <v>2.2579610170851045E-2</v>
      </c>
      <c r="F25" s="38">
        <v>681</v>
      </c>
      <c r="G25" s="39">
        <v>2.6061997703788749E-2</v>
      </c>
      <c r="H25" s="40">
        <v>-0.17327459618208518</v>
      </c>
      <c r="I25" s="53">
        <v>-5</v>
      </c>
      <c r="J25" s="38">
        <v>497</v>
      </c>
      <c r="K25" s="40">
        <v>0.13279678068410461</v>
      </c>
      <c r="L25" s="53">
        <v>2</v>
      </c>
      <c r="M25" s="47"/>
      <c r="N25" s="47"/>
      <c r="O25" s="36">
        <v>14</v>
      </c>
      <c r="P25" s="37" t="s">
        <v>29</v>
      </c>
      <c r="Q25" s="38">
        <v>5573</v>
      </c>
      <c r="R25" s="39">
        <v>2.2709861450692745E-2</v>
      </c>
      <c r="S25" s="38">
        <v>6701</v>
      </c>
      <c r="T25" s="39">
        <v>2.9746394342813766E-2</v>
      </c>
      <c r="U25" s="40">
        <v>-0.16833308461423668</v>
      </c>
      <c r="V25" s="53">
        <v>-2</v>
      </c>
    </row>
    <row r="26" spans="2:22" ht="14.45" customHeight="1" thickBot="1" x14ac:dyDescent="0.25">
      <c r="B26" s="31">
        <v>15</v>
      </c>
      <c r="C26" s="32" t="s">
        <v>27</v>
      </c>
      <c r="D26" s="33">
        <v>482</v>
      </c>
      <c r="E26" s="34">
        <v>1.9331033929574075E-2</v>
      </c>
      <c r="F26" s="33">
        <v>440</v>
      </c>
      <c r="G26" s="34">
        <v>1.6838882510524303E-2</v>
      </c>
      <c r="H26" s="35">
        <v>9.5454545454545459E-2</v>
      </c>
      <c r="I26" s="52">
        <v>1</v>
      </c>
      <c r="J26" s="33">
        <v>715</v>
      </c>
      <c r="K26" s="35">
        <v>-0.3258741258741259</v>
      </c>
      <c r="L26" s="52">
        <v>-1</v>
      </c>
      <c r="M26" s="47"/>
      <c r="N26" s="47"/>
      <c r="O26" s="31">
        <v>15</v>
      </c>
      <c r="P26" s="32" t="s">
        <v>106</v>
      </c>
      <c r="Q26" s="33">
        <v>5152</v>
      </c>
      <c r="R26" s="34">
        <v>2.0994295028524856E-2</v>
      </c>
      <c r="S26" s="33">
        <v>4168</v>
      </c>
      <c r="T26" s="34">
        <v>1.8502159621078613E-2</v>
      </c>
      <c r="U26" s="35">
        <v>0.23608445297504788</v>
      </c>
      <c r="V26" s="52">
        <v>2</v>
      </c>
    </row>
    <row r="27" spans="2:22" ht="14.45" customHeight="1" thickBot="1" x14ac:dyDescent="0.25">
      <c r="B27" s="36">
        <v>16</v>
      </c>
      <c r="C27" s="37" t="s">
        <v>33</v>
      </c>
      <c r="D27" s="38">
        <v>375</v>
      </c>
      <c r="E27" s="39">
        <v>1.5039704820726718E-2</v>
      </c>
      <c r="F27" s="38">
        <v>601</v>
      </c>
      <c r="G27" s="39">
        <v>2.3000382701875238E-2</v>
      </c>
      <c r="H27" s="40">
        <v>-0.37603993344425957</v>
      </c>
      <c r="I27" s="53">
        <v>-4</v>
      </c>
      <c r="J27" s="38">
        <v>900</v>
      </c>
      <c r="K27" s="40">
        <v>-0.58333333333333326</v>
      </c>
      <c r="L27" s="53">
        <v>-6</v>
      </c>
      <c r="M27" s="47"/>
      <c r="N27" s="47"/>
      <c r="O27" s="36">
        <v>16</v>
      </c>
      <c r="P27" s="37" t="s">
        <v>27</v>
      </c>
      <c r="Q27" s="38">
        <v>5145</v>
      </c>
      <c r="R27" s="39">
        <v>2.0965770171149145E-2</v>
      </c>
      <c r="S27" s="38">
        <v>5347</v>
      </c>
      <c r="T27" s="39">
        <v>2.3735855924641877E-2</v>
      </c>
      <c r="U27" s="40">
        <v>-3.7778193379465086E-2</v>
      </c>
      <c r="V27" s="53">
        <v>-3</v>
      </c>
    </row>
    <row r="28" spans="2:22" ht="14.45" customHeight="1" thickBot="1" x14ac:dyDescent="0.25">
      <c r="B28" s="31">
        <v>17</v>
      </c>
      <c r="C28" s="32" t="s">
        <v>20</v>
      </c>
      <c r="D28" s="33">
        <v>371</v>
      </c>
      <c r="E28" s="34">
        <v>1.4879281302638967E-2</v>
      </c>
      <c r="F28" s="33">
        <v>437</v>
      </c>
      <c r="G28" s="34">
        <v>1.6724071947952546E-2</v>
      </c>
      <c r="H28" s="35">
        <v>-0.15102974828375282</v>
      </c>
      <c r="I28" s="52">
        <v>0</v>
      </c>
      <c r="J28" s="33">
        <v>503</v>
      </c>
      <c r="K28" s="35">
        <v>-0.2624254473161034</v>
      </c>
      <c r="L28" s="52">
        <v>-2</v>
      </c>
      <c r="M28" s="47"/>
      <c r="N28" s="47"/>
      <c r="O28" s="31">
        <v>17</v>
      </c>
      <c r="P28" s="32" t="s">
        <v>25</v>
      </c>
      <c r="Q28" s="33">
        <v>4566</v>
      </c>
      <c r="R28" s="34">
        <v>1.8606356968215158E-2</v>
      </c>
      <c r="S28" s="33">
        <v>3254</v>
      </c>
      <c r="T28" s="34">
        <v>1.4444824233922697E-2</v>
      </c>
      <c r="U28" s="35">
        <v>0.40319606637984018</v>
      </c>
      <c r="V28" s="52">
        <v>1</v>
      </c>
    </row>
    <row r="29" spans="2:22" ht="14.45" customHeight="1" thickBot="1" x14ac:dyDescent="0.25">
      <c r="B29" s="36">
        <v>18</v>
      </c>
      <c r="C29" s="37" t="s">
        <v>126</v>
      </c>
      <c r="D29" s="38">
        <v>367</v>
      </c>
      <c r="E29" s="39">
        <v>1.4718857784551216E-2</v>
      </c>
      <c r="F29" s="38">
        <v>82</v>
      </c>
      <c r="G29" s="39">
        <v>3.1381553769613472E-3</v>
      </c>
      <c r="H29" s="40">
        <v>3.475609756097561</v>
      </c>
      <c r="I29" s="53">
        <v>10</v>
      </c>
      <c r="J29" s="38">
        <v>165</v>
      </c>
      <c r="K29" s="40">
        <v>1.2242424242424241</v>
      </c>
      <c r="L29" s="53">
        <v>7</v>
      </c>
      <c r="M29" s="47"/>
      <c r="N29" s="47"/>
      <c r="O29" s="36">
        <v>18</v>
      </c>
      <c r="P29" s="37" t="s">
        <v>20</v>
      </c>
      <c r="Q29" s="38">
        <v>3970</v>
      </c>
      <c r="R29" s="39">
        <v>1.6177669111654441E-2</v>
      </c>
      <c r="S29" s="38">
        <v>5325</v>
      </c>
      <c r="T29" s="39">
        <v>2.3638195773091078E-2</v>
      </c>
      <c r="U29" s="40">
        <v>-0.25446009389671365</v>
      </c>
      <c r="V29" s="53">
        <v>-4</v>
      </c>
    </row>
    <row r="30" spans="2:22" ht="14.45" customHeight="1" thickBot="1" x14ac:dyDescent="0.25">
      <c r="B30" s="31">
        <v>19</v>
      </c>
      <c r="C30" s="32" t="s">
        <v>25</v>
      </c>
      <c r="D30" s="33">
        <v>289</v>
      </c>
      <c r="E30" s="34">
        <v>1.1590599181840057E-2</v>
      </c>
      <c r="F30" s="33">
        <v>296</v>
      </c>
      <c r="G30" s="34">
        <v>1.1327975507079984E-2</v>
      </c>
      <c r="H30" s="35">
        <v>-2.3648648648648685E-2</v>
      </c>
      <c r="I30" s="52">
        <v>3</v>
      </c>
      <c r="J30" s="33">
        <v>241</v>
      </c>
      <c r="K30" s="35">
        <v>0.19917012448132776</v>
      </c>
      <c r="L30" s="52">
        <v>4</v>
      </c>
      <c r="O30" s="31">
        <v>19</v>
      </c>
      <c r="P30" s="32" t="s">
        <v>28</v>
      </c>
      <c r="Q30" s="33">
        <v>3938</v>
      </c>
      <c r="R30" s="34">
        <v>1.6047269763651183E-2</v>
      </c>
      <c r="S30" s="33">
        <v>3008</v>
      </c>
      <c r="T30" s="34">
        <v>1.3352806175672857E-2</v>
      </c>
      <c r="U30" s="35">
        <v>0.30917553191489366</v>
      </c>
      <c r="V30" s="52">
        <v>0</v>
      </c>
    </row>
    <row r="31" spans="2:22" ht="14.45" customHeight="1" thickBot="1" x14ac:dyDescent="0.25">
      <c r="B31" s="36">
        <v>20</v>
      </c>
      <c r="C31" s="37" t="s">
        <v>145</v>
      </c>
      <c r="D31" s="38">
        <v>197</v>
      </c>
      <c r="E31" s="39">
        <v>7.9008582658217693E-3</v>
      </c>
      <c r="F31" s="38">
        <v>281</v>
      </c>
      <c r="G31" s="39">
        <v>1.0753922694221202E-2</v>
      </c>
      <c r="H31" s="40">
        <v>-0.29893238434163705</v>
      </c>
      <c r="I31" s="53">
        <v>3</v>
      </c>
      <c r="J31" s="38">
        <v>274</v>
      </c>
      <c r="K31" s="40">
        <v>-0.28102189781021902</v>
      </c>
      <c r="L31" s="53">
        <v>1</v>
      </c>
      <c r="O31" s="36">
        <v>20</v>
      </c>
      <c r="P31" s="37" t="s">
        <v>145</v>
      </c>
      <c r="Q31" s="38">
        <v>2556</v>
      </c>
      <c r="R31" s="39">
        <v>1.041564792176039E-2</v>
      </c>
      <c r="S31" s="38">
        <v>2194</v>
      </c>
      <c r="T31" s="39">
        <v>9.7393805682933002E-3</v>
      </c>
      <c r="U31" s="40">
        <v>0.16499544211485873</v>
      </c>
      <c r="V31" s="53">
        <v>1</v>
      </c>
    </row>
    <row r="32" spans="2:22" ht="14.45" customHeight="1" thickBot="1" x14ac:dyDescent="0.25">
      <c r="B32" s="89" t="s">
        <v>42</v>
      </c>
      <c r="C32" s="90"/>
      <c r="D32" s="41">
        <f>SUM(D12:D31)</f>
        <v>23319</v>
      </c>
      <c r="E32" s="42">
        <f>D32/D34</f>
        <v>0.93522900457207025</v>
      </c>
      <c r="F32" s="41">
        <f>SUM(F12:F31)</f>
        <v>23873</v>
      </c>
      <c r="G32" s="42">
        <f>F32/F34</f>
        <v>0.91362418675851509</v>
      </c>
      <c r="H32" s="43">
        <f>D32/F32-1</f>
        <v>-2.3206132450885986E-2</v>
      </c>
      <c r="I32" s="54"/>
      <c r="J32" s="41">
        <f>SUM(J12:J31)</f>
        <v>27582</v>
      </c>
      <c r="K32" s="42">
        <f>D32/J32-1</f>
        <v>-0.15455731999129863</v>
      </c>
      <c r="L32" s="41"/>
      <c r="O32" s="89" t="s">
        <v>42</v>
      </c>
      <c r="P32" s="90"/>
      <c r="Q32" s="41">
        <f>SUM(Q12:Q31)</f>
        <v>226282</v>
      </c>
      <c r="R32" s="42">
        <f>Q32/Q34</f>
        <v>0.92209453952730236</v>
      </c>
      <c r="S32" s="41">
        <f>SUM(S12:S31)</f>
        <v>208747</v>
      </c>
      <c r="T32" s="42">
        <f>S32/S34</f>
        <v>0.92664834798975459</v>
      </c>
      <c r="U32" s="43">
        <f>Q32/S32-1</f>
        <v>8.4001207202977657E-2</v>
      </c>
      <c r="V32" s="54"/>
    </row>
    <row r="33" spans="2:22" ht="14.45" customHeight="1" thickBot="1" x14ac:dyDescent="0.25">
      <c r="B33" s="89" t="s">
        <v>12</v>
      </c>
      <c r="C33" s="90"/>
      <c r="D33" s="41">
        <f>D34-SUM(D12:D31)</f>
        <v>1615</v>
      </c>
      <c r="E33" s="42">
        <f>D33/D34</f>
        <v>6.4770995427929731E-2</v>
      </c>
      <c r="F33" s="41">
        <f>F34-SUM(F12:F31)</f>
        <v>2257</v>
      </c>
      <c r="G33" s="42">
        <f>F33/F34</f>
        <v>8.6375813241484883E-2</v>
      </c>
      <c r="H33" s="43">
        <f>D33/F33-1</f>
        <v>-0.2844483828090385</v>
      </c>
      <c r="I33" s="54"/>
      <c r="J33" s="41">
        <f>J34-SUM(J12:J31)</f>
        <v>2365</v>
      </c>
      <c r="K33" s="42">
        <f>D33/J33-1</f>
        <v>-0.31712473572938693</v>
      </c>
      <c r="L33" s="41"/>
      <c r="O33" s="89" t="s">
        <v>12</v>
      </c>
      <c r="P33" s="90"/>
      <c r="Q33" s="41">
        <f>Q34-SUM(Q12:Q31)</f>
        <v>19118</v>
      </c>
      <c r="R33" s="42">
        <f>Q33/Q34</f>
        <v>7.7905460472697641E-2</v>
      </c>
      <c r="S33" s="41">
        <f>S34-SUM(S12:S31)</f>
        <v>16524</v>
      </c>
      <c r="T33" s="42">
        <f>S33/S34</f>
        <v>7.3351652010245433E-2</v>
      </c>
      <c r="U33" s="43">
        <f>Q33/S33-1</f>
        <v>0.15698378116678779</v>
      </c>
      <c r="V33" s="54"/>
    </row>
    <row r="34" spans="2:22" ht="14.45" customHeight="1" thickBot="1" x14ac:dyDescent="0.25">
      <c r="B34" s="91" t="s">
        <v>34</v>
      </c>
      <c r="C34" s="92"/>
      <c r="D34" s="44">
        <v>24934</v>
      </c>
      <c r="E34" s="45">
        <v>1</v>
      </c>
      <c r="F34" s="44">
        <v>26130</v>
      </c>
      <c r="G34" s="45">
        <v>0.99647914274779936</v>
      </c>
      <c r="H34" s="46">
        <v>-4.5771144278606957E-2</v>
      </c>
      <c r="I34" s="56"/>
      <c r="J34" s="44">
        <v>29947</v>
      </c>
      <c r="K34" s="46">
        <v>-0.16739573246068051</v>
      </c>
      <c r="L34" s="44"/>
      <c r="M34" s="47"/>
      <c r="N34" s="47"/>
      <c r="O34" s="91" t="s">
        <v>34</v>
      </c>
      <c r="P34" s="92"/>
      <c r="Q34" s="44">
        <v>245400</v>
      </c>
      <c r="R34" s="45">
        <v>1</v>
      </c>
      <c r="S34" s="44">
        <v>225271</v>
      </c>
      <c r="T34" s="45">
        <v>1</v>
      </c>
      <c r="U34" s="46">
        <v>8.935459957118308E-2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5" t="s">
        <v>122</v>
      </c>
      <c r="P39" s="125"/>
      <c r="Q39" s="125"/>
      <c r="R39" s="125"/>
      <c r="S39" s="125"/>
      <c r="T39" s="125"/>
      <c r="U39" s="125"/>
      <c r="V39" s="125"/>
    </row>
    <row r="40" spans="2:22" ht="15" customHeight="1" x14ac:dyDescent="0.2">
      <c r="B40" s="99" t="s">
        <v>173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47"/>
      <c r="N40" s="50"/>
      <c r="O40" s="125"/>
      <c r="P40" s="125"/>
      <c r="Q40" s="125"/>
      <c r="R40" s="125"/>
      <c r="S40" s="125"/>
      <c r="T40" s="125"/>
      <c r="U40" s="125"/>
      <c r="V40" s="125"/>
    </row>
    <row r="41" spans="2:22" x14ac:dyDescent="0.2">
      <c r="B41" s="100" t="s">
        <v>174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119</v>
      </c>
      <c r="P41" s="100"/>
      <c r="Q41" s="100"/>
      <c r="R41" s="100"/>
      <c r="S41" s="100"/>
      <c r="T41" s="100"/>
      <c r="U41" s="100"/>
      <c r="V41" s="100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6" t="s">
        <v>0</v>
      </c>
      <c r="C43" s="108" t="s">
        <v>41</v>
      </c>
      <c r="D43" s="101" t="s">
        <v>150</v>
      </c>
      <c r="E43" s="102"/>
      <c r="F43" s="102"/>
      <c r="G43" s="102"/>
      <c r="H43" s="102"/>
      <c r="I43" s="103"/>
      <c r="J43" s="101" t="s">
        <v>135</v>
      </c>
      <c r="K43" s="102"/>
      <c r="L43" s="103"/>
      <c r="M43" s="47"/>
      <c r="N43" s="47"/>
      <c r="O43" s="106" t="s">
        <v>0</v>
      </c>
      <c r="P43" s="108" t="s">
        <v>41</v>
      </c>
      <c r="Q43" s="101" t="s">
        <v>158</v>
      </c>
      <c r="R43" s="102"/>
      <c r="S43" s="102"/>
      <c r="T43" s="102"/>
      <c r="U43" s="102"/>
      <c r="V43" s="103"/>
    </row>
    <row r="44" spans="2:22" ht="15" customHeight="1" thickBot="1" x14ac:dyDescent="0.25">
      <c r="B44" s="107"/>
      <c r="C44" s="109"/>
      <c r="D44" s="110" t="s">
        <v>151</v>
      </c>
      <c r="E44" s="111"/>
      <c r="F44" s="111"/>
      <c r="G44" s="111"/>
      <c r="H44" s="111"/>
      <c r="I44" s="112"/>
      <c r="J44" s="110" t="s">
        <v>136</v>
      </c>
      <c r="K44" s="111"/>
      <c r="L44" s="112"/>
      <c r="M44" s="47"/>
      <c r="N44" s="47"/>
      <c r="O44" s="107"/>
      <c r="P44" s="109"/>
      <c r="Q44" s="110" t="s">
        <v>155</v>
      </c>
      <c r="R44" s="111"/>
      <c r="S44" s="111"/>
      <c r="T44" s="111"/>
      <c r="U44" s="111"/>
      <c r="V44" s="112"/>
    </row>
    <row r="45" spans="2:22" ht="15" customHeight="1" x14ac:dyDescent="0.2">
      <c r="B45" s="107"/>
      <c r="C45" s="109"/>
      <c r="D45" s="93">
        <v>2024</v>
      </c>
      <c r="E45" s="94"/>
      <c r="F45" s="93">
        <v>2023</v>
      </c>
      <c r="G45" s="94"/>
      <c r="H45" s="85" t="s">
        <v>5</v>
      </c>
      <c r="I45" s="85" t="s">
        <v>44</v>
      </c>
      <c r="J45" s="85">
        <v>2023</v>
      </c>
      <c r="K45" s="85" t="s">
        <v>152</v>
      </c>
      <c r="L45" s="85" t="s">
        <v>137</v>
      </c>
      <c r="M45" s="47"/>
      <c r="N45" s="47"/>
      <c r="O45" s="107"/>
      <c r="P45" s="109"/>
      <c r="Q45" s="93">
        <v>2024</v>
      </c>
      <c r="R45" s="94"/>
      <c r="S45" s="93">
        <v>2023</v>
      </c>
      <c r="T45" s="94"/>
      <c r="U45" s="85" t="s">
        <v>5</v>
      </c>
      <c r="V45" s="85" t="s">
        <v>66</v>
      </c>
    </row>
    <row r="46" spans="2:22" ht="15" customHeight="1" thickBot="1" x14ac:dyDescent="0.25">
      <c r="B46" s="87" t="s">
        <v>6</v>
      </c>
      <c r="C46" s="104" t="s">
        <v>41</v>
      </c>
      <c r="D46" s="95"/>
      <c r="E46" s="96"/>
      <c r="F46" s="95"/>
      <c r="G46" s="96"/>
      <c r="H46" s="86"/>
      <c r="I46" s="86"/>
      <c r="J46" s="86"/>
      <c r="K46" s="86"/>
      <c r="L46" s="86"/>
      <c r="M46" s="47"/>
      <c r="N46" s="47"/>
      <c r="O46" s="87" t="s">
        <v>6</v>
      </c>
      <c r="P46" s="104" t="s">
        <v>41</v>
      </c>
      <c r="Q46" s="95"/>
      <c r="R46" s="96"/>
      <c r="S46" s="95"/>
      <c r="T46" s="96"/>
      <c r="U46" s="86"/>
      <c r="V46" s="86"/>
    </row>
    <row r="47" spans="2:22" ht="15" customHeight="1" x14ac:dyDescent="0.2">
      <c r="B47" s="87"/>
      <c r="C47" s="104"/>
      <c r="D47" s="25" t="s">
        <v>8</v>
      </c>
      <c r="E47" s="26" t="s">
        <v>2</v>
      </c>
      <c r="F47" s="25" t="s">
        <v>8</v>
      </c>
      <c r="G47" s="26" t="s">
        <v>2</v>
      </c>
      <c r="H47" s="97" t="s">
        <v>9</v>
      </c>
      <c r="I47" s="97" t="s">
        <v>45</v>
      </c>
      <c r="J47" s="97" t="s">
        <v>8</v>
      </c>
      <c r="K47" s="97" t="s">
        <v>153</v>
      </c>
      <c r="L47" s="97" t="s">
        <v>157</v>
      </c>
      <c r="M47" s="47"/>
      <c r="N47" s="47"/>
      <c r="O47" s="87"/>
      <c r="P47" s="104"/>
      <c r="Q47" s="25" t="s">
        <v>8</v>
      </c>
      <c r="R47" s="26" t="s">
        <v>2</v>
      </c>
      <c r="S47" s="25" t="s">
        <v>8</v>
      </c>
      <c r="T47" s="26" t="s">
        <v>2</v>
      </c>
      <c r="U47" s="97" t="s">
        <v>9</v>
      </c>
      <c r="V47" s="97" t="s">
        <v>67</v>
      </c>
    </row>
    <row r="48" spans="2:22" ht="15" customHeight="1" thickBot="1" x14ac:dyDescent="0.25">
      <c r="B48" s="88"/>
      <c r="C48" s="105"/>
      <c r="D48" s="28" t="s">
        <v>10</v>
      </c>
      <c r="E48" s="29" t="s">
        <v>11</v>
      </c>
      <c r="F48" s="28" t="s">
        <v>10</v>
      </c>
      <c r="G48" s="29" t="s">
        <v>11</v>
      </c>
      <c r="H48" s="98"/>
      <c r="I48" s="98"/>
      <c r="J48" s="98" t="s">
        <v>10</v>
      </c>
      <c r="K48" s="98"/>
      <c r="L48" s="98"/>
      <c r="M48" s="47"/>
      <c r="N48" s="47"/>
      <c r="O48" s="88"/>
      <c r="P48" s="105"/>
      <c r="Q48" s="28" t="s">
        <v>10</v>
      </c>
      <c r="R48" s="29" t="s">
        <v>11</v>
      </c>
      <c r="S48" s="28" t="s">
        <v>10</v>
      </c>
      <c r="T48" s="29" t="s">
        <v>11</v>
      </c>
      <c r="U48" s="98"/>
      <c r="V48" s="98"/>
    </row>
    <row r="49" spans="2:22" ht="15" thickBot="1" x14ac:dyDescent="0.25">
      <c r="B49" s="31">
        <v>1</v>
      </c>
      <c r="C49" s="32" t="s">
        <v>47</v>
      </c>
      <c r="D49" s="33">
        <v>1475</v>
      </c>
      <c r="E49" s="34">
        <v>5.9156172294858429E-2</v>
      </c>
      <c r="F49" s="33">
        <v>2724</v>
      </c>
      <c r="G49" s="34">
        <v>0.104247990815155</v>
      </c>
      <c r="H49" s="35">
        <v>-0.4585168869309838</v>
      </c>
      <c r="I49" s="52">
        <v>0</v>
      </c>
      <c r="J49" s="33">
        <v>1543</v>
      </c>
      <c r="K49" s="35">
        <v>-4.4069993519118555E-2</v>
      </c>
      <c r="L49" s="52">
        <v>0</v>
      </c>
      <c r="M49" s="47"/>
      <c r="N49" s="47"/>
      <c r="O49" s="31">
        <v>1</v>
      </c>
      <c r="P49" s="32" t="s">
        <v>47</v>
      </c>
      <c r="Q49" s="33">
        <v>14692</v>
      </c>
      <c r="R49" s="34">
        <v>5.9869600651996743E-2</v>
      </c>
      <c r="S49" s="33">
        <v>13517</v>
      </c>
      <c r="T49" s="34">
        <v>6.0003284932370345E-2</v>
      </c>
      <c r="U49" s="35">
        <v>8.6927572686246846E-2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781</v>
      </c>
      <c r="E50" s="39">
        <v>3.1322691906633511E-2</v>
      </c>
      <c r="F50" s="38">
        <v>870</v>
      </c>
      <c r="G50" s="39">
        <v>3.3295063145809413E-2</v>
      </c>
      <c r="H50" s="40">
        <v>-0.10229885057471266</v>
      </c>
      <c r="I50" s="53">
        <v>0</v>
      </c>
      <c r="J50" s="38">
        <v>927</v>
      </c>
      <c r="K50" s="40">
        <v>-0.15749730312837107</v>
      </c>
      <c r="L50" s="53">
        <v>0</v>
      </c>
      <c r="M50" s="47"/>
      <c r="N50" s="47"/>
      <c r="O50" s="36">
        <v>2</v>
      </c>
      <c r="P50" s="37" t="s">
        <v>35</v>
      </c>
      <c r="Q50" s="38">
        <v>11039</v>
      </c>
      <c r="R50" s="39">
        <v>4.4983700081499593E-2</v>
      </c>
      <c r="S50" s="38">
        <v>8848</v>
      </c>
      <c r="T50" s="39">
        <v>3.927713731461218E-2</v>
      </c>
      <c r="U50" s="40">
        <v>0.24762658227848111</v>
      </c>
      <c r="V50" s="53">
        <v>0</v>
      </c>
    </row>
    <row r="51" spans="2:22" ht="15" thickBot="1" x14ac:dyDescent="0.25">
      <c r="B51" s="31">
        <v>3</v>
      </c>
      <c r="C51" s="32" t="s">
        <v>48</v>
      </c>
      <c r="D51" s="33">
        <v>676</v>
      </c>
      <c r="E51" s="34">
        <v>2.7111574556830033E-2</v>
      </c>
      <c r="F51" s="33">
        <v>669</v>
      </c>
      <c r="G51" s="34">
        <v>2.5602755453501724E-2</v>
      </c>
      <c r="H51" s="35">
        <v>1.0463378176382765E-2</v>
      </c>
      <c r="I51" s="52">
        <v>1</v>
      </c>
      <c r="J51" s="33">
        <v>847</v>
      </c>
      <c r="K51" s="35">
        <v>-0.2018890200708382</v>
      </c>
      <c r="L51" s="52">
        <v>1</v>
      </c>
      <c r="M51" s="47"/>
      <c r="N51" s="47"/>
      <c r="O51" s="31">
        <v>3</v>
      </c>
      <c r="P51" s="32" t="s">
        <v>38</v>
      </c>
      <c r="Q51" s="33">
        <v>6005</v>
      </c>
      <c r="R51" s="34">
        <v>2.4470252648736757E-2</v>
      </c>
      <c r="S51" s="33">
        <v>6968</v>
      </c>
      <c r="T51" s="34">
        <v>3.0931633454816643E-2</v>
      </c>
      <c r="U51" s="35">
        <v>-0.13820321469575203</v>
      </c>
      <c r="V51" s="52">
        <v>0</v>
      </c>
    </row>
    <row r="52" spans="2:22" ht="15" thickBot="1" x14ac:dyDescent="0.25">
      <c r="B52" s="36">
        <v>4</v>
      </c>
      <c r="C52" s="37" t="s">
        <v>38</v>
      </c>
      <c r="D52" s="38">
        <v>654</v>
      </c>
      <c r="E52" s="39">
        <v>2.6229245207347398E-2</v>
      </c>
      <c r="F52" s="38">
        <v>850</v>
      </c>
      <c r="G52" s="39">
        <v>3.2529659395331034E-2</v>
      </c>
      <c r="H52" s="40">
        <v>-0.23058823529411765</v>
      </c>
      <c r="I52" s="53">
        <v>-1</v>
      </c>
      <c r="J52" s="38">
        <v>859</v>
      </c>
      <c r="K52" s="40">
        <v>-0.23864959254947615</v>
      </c>
      <c r="L52" s="53">
        <v>-1</v>
      </c>
      <c r="M52" s="47"/>
      <c r="N52" s="47"/>
      <c r="O52" s="36">
        <v>4</v>
      </c>
      <c r="P52" s="37" t="s">
        <v>48</v>
      </c>
      <c r="Q52" s="38">
        <v>5629</v>
      </c>
      <c r="R52" s="39">
        <v>2.2938060309698451E-2</v>
      </c>
      <c r="S52" s="38">
        <v>4193</v>
      </c>
      <c r="T52" s="39">
        <v>1.8613137066022703E-2</v>
      </c>
      <c r="U52" s="40">
        <v>0.34247555449558797</v>
      </c>
      <c r="V52" s="53">
        <v>2</v>
      </c>
    </row>
    <row r="53" spans="2:22" ht="15" thickBot="1" x14ac:dyDescent="0.25">
      <c r="B53" s="31">
        <v>5</v>
      </c>
      <c r="C53" s="32" t="s">
        <v>95</v>
      </c>
      <c r="D53" s="33">
        <v>651</v>
      </c>
      <c r="E53" s="34">
        <v>2.6108927568781585E-2</v>
      </c>
      <c r="F53" s="33">
        <v>394</v>
      </c>
      <c r="G53" s="34">
        <v>1.5078453884424034E-2</v>
      </c>
      <c r="H53" s="35">
        <v>0.65228426395939088</v>
      </c>
      <c r="I53" s="52">
        <v>8</v>
      </c>
      <c r="J53" s="33">
        <v>479</v>
      </c>
      <c r="K53" s="35">
        <v>0.35908141962421714</v>
      </c>
      <c r="L53" s="52">
        <v>6</v>
      </c>
      <c r="M53" s="47"/>
      <c r="N53" s="47"/>
      <c r="O53" s="31">
        <v>5</v>
      </c>
      <c r="P53" s="32" t="s">
        <v>62</v>
      </c>
      <c r="Q53" s="33">
        <v>5421</v>
      </c>
      <c r="R53" s="34">
        <v>2.2090464547677262E-2</v>
      </c>
      <c r="S53" s="33">
        <v>3533</v>
      </c>
      <c r="T53" s="34">
        <v>1.5683332519498737E-2</v>
      </c>
      <c r="U53" s="35">
        <v>0.53439003679592423</v>
      </c>
      <c r="V53" s="52">
        <v>6</v>
      </c>
    </row>
    <row r="54" spans="2:22" ht="15" thickBot="1" x14ac:dyDescent="0.25">
      <c r="B54" s="36">
        <v>6</v>
      </c>
      <c r="C54" s="37" t="s">
        <v>113</v>
      </c>
      <c r="D54" s="38">
        <v>599</v>
      </c>
      <c r="E54" s="39">
        <v>2.4023421833640812E-2</v>
      </c>
      <c r="F54" s="38">
        <v>493</v>
      </c>
      <c r="G54" s="39">
        <v>1.8867202449292002E-2</v>
      </c>
      <c r="H54" s="40">
        <v>0.21501014198782964</v>
      </c>
      <c r="I54" s="53">
        <v>2</v>
      </c>
      <c r="J54" s="38">
        <v>592</v>
      </c>
      <c r="K54" s="40">
        <v>1.1824324324324342E-2</v>
      </c>
      <c r="L54" s="53">
        <v>2</v>
      </c>
      <c r="M54" s="47"/>
      <c r="N54" s="47"/>
      <c r="O54" s="36">
        <v>6</v>
      </c>
      <c r="P54" s="37" t="s">
        <v>56</v>
      </c>
      <c r="Q54" s="38">
        <v>4720</v>
      </c>
      <c r="R54" s="39">
        <v>1.9233903830480847E-2</v>
      </c>
      <c r="S54" s="38">
        <v>3992</v>
      </c>
      <c r="T54" s="39">
        <v>1.772087840867222E-2</v>
      </c>
      <c r="U54" s="40">
        <v>0.18236472945891791</v>
      </c>
      <c r="V54" s="53">
        <v>2</v>
      </c>
    </row>
    <row r="55" spans="2:22" ht="15" thickBot="1" x14ac:dyDescent="0.25">
      <c r="B55" s="31">
        <v>7</v>
      </c>
      <c r="C55" s="32" t="s">
        <v>56</v>
      </c>
      <c r="D55" s="33">
        <v>518</v>
      </c>
      <c r="E55" s="34">
        <v>2.0774845592363842E-2</v>
      </c>
      <c r="F55" s="33">
        <v>539</v>
      </c>
      <c r="G55" s="34">
        <v>2.0627631075392269E-2</v>
      </c>
      <c r="H55" s="35">
        <v>-3.8961038961038974E-2</v>
      </c>
      <c r="I55" s="52">
        <v>-2</v>
      </c>
      <c r="J55" s="33">
        <v>663</v>
      </c>
      <c r="K55" s="35">
        <v>-0.21870286576168929</v>
      </c>
      <c r="L55" s="52">
        <v>-2</v>
      </c>
      <c r="M55" s="47"/>
      <c r="N55" s="47"/>
      <c r="O55" s="31">
        <v>7</v>
      </c>
      <c r="P55" s="32" t="s">
        <v>95</v>
      </c>
      <c r="Q55" s="33">
        <v>4565</v>
      </c>
      <c r="R55" s="34">
        <v>1.8602281988590055E-2</v>
      </c>
      <c r="S55" s="33">
        <v>4386</v>
      </c>
      <c r="T55" s="34">
        <v>1.9469882940991074E-2</v>
      </c>
      <c r="U55" s="35">
        <v>4.0811673506611967E-2</v>
      </c>
      <c r="V55" s="52">
        <v>-2</v>
      </c>
    </row>
    <row r="56" spans="2:22" ht="15" thickBot="1" x14ac:dyDescent="0.25">
      <c r="B56" s="36">
        <v>8</v>
      </c>
      <c r="C56" s="37" t="s">
        <v>114</v>
      </c>
      <c r="D56" s="38">
        <v>510</v>
      </c>
      <c r="E56" s="39">
        <v>2.0453998556188336E-2</v>
      </c>
      <c r="F56" s="38">
        <v>175</v>
      </c>
      <c r="G56" s="39">
        <v>6.697282816685802E-3</v>
      </c>
      <c r="H56" s="40">
        <v>1.9142857142857141</v>
      </c>
      <c r="I56" s="53">
        <v>30</v>
      </c>
      <c r="J56" s="38">
        <v>473</v>
      </c>
      <c r="K56" s="40">
        <v>7.8224101479915431E-2</v>
      </c>
      <c r="L56" s="53">
        <v>4</v>
      </c>
      <c r="M56" s="47"/>
      <c r="N56" s="47"/>
      <c r="O56" s="36">
        <v>8</v>
      </c>
      <c r="P56" s="37" t="s">
        <v>43</v>
      </c>
      <c r="Q56" s="38">
        <v>4291</v>
      </c>
      <c r="R56" s="39">
        <v>1.7485737571312145E-2</v>
      </c>
      <c r="S56" s="38">
        <v>3800</v>
      </c>
      <c r="T56" s="39">
        <v>1.6868571631501614E-2</v>
      </c>
      <c r="U56" s="40">
        <v>0.12921052631578944</v>
      </c>
      <c r="V56" s="53">
        <v>1</v>
      </c>
    </row>
    <row r="57" spans="2:22" ht="15" thickBot="1" x14ac:dyDescent="0.25">
      <c r="B57" s="31">
        <v>9</v>
      </c>
      <c r="C57" s="32" t="s">
        <v>43</v>
      </c>
      <c r="D57" s="33">
        <v>491</v>
      </c>
      <c r="E57" s="34">
        <v>1.9691986845271518E-2</v>
      </c>
      <c r="F57" s="33">
        <v>306</v>
      </c>
      <c r="G57" s="34">
        <v>1.1710677382319174E-2</v>
      </c>
      <c r="H57" s="35">
        <v>0.60457516339869288</v>
      </c>
      <c r="I57" s="52">
        <v>10</v>
      </c>
      <c r="J57" s="33">
        <v>622</v>
      </c>
      <c r="K57" s="35">
        <v>-0.21061093247588425</v>
      </c>
      <c r="L57" s="52">
        <v>-2</v>
      </c>
      <c r="M57" s="47"/>
      <c r="N57" s="47"/>
      <c r="O57" s="31">
        <v>9</v>
      </c>
      <c r="P57" s="32" t="s">
        <v>113</v>
      </c>
      <c r="Q57" s="33">
        <v>4039</v>
      </c>
      <c r="R57" s="34">
        <v>1.6458842705786472E-2</v>
      </c>
      <c r="S57" s="33">
        <v>3110</v>
      </c>
      <c r="T57" s="34">
        <v>1.3805594151044742E-2</v>
      </c>
      <c r="U57" s="35">
        <v>0.29871382636655941</v>
      </c>
      <c r="V57" s="52">
        <v>7</v>
      </c>
    </row>
    <row r="58" spans="2:22" ht="15" thickBot="1" x14ac:dyDescent="0.25">
      <c r="B58" s="36">
        <v>10</v>
      </c>
      <c r="C58" s="37" t="s">
        <v>40</v>
      </c>
      <c r="D58" s="38">
        <v>462</v>
      </c>
      <c r="E58" s="39">
        <v>1.8528916339135316E-2</v>
      </c>
      <c r="F58" s="38">
        <v>512</v>
      </c>
      <c r="G58" s="39">
        <v>1.9594336012246461E-2</v>
      </c>
      <c r="H58" s="40">
        <v>-9.765625E-2</v>
      </c>
      <c r="I58" s="53">
        <v>-4</v>
      </c>
      <c r="J58" s="38">
        <v>654</v>
      </c>
      <c r="K58" s="40">
        <v>-0.29357798165137616</v>
      </c>
      <c r="L58" s="53">
        <v>-4</v>
      </c>
      <c r="M58" s="47"/>
      <c r="N58" s="47"/>
      <c r="O58" s="36">
        <v>10</v>
      </c>
      <c r="P58" s="37" t="s">
        <v>40</v>
      </c>
      <c r="Q58" s="38">
        <v>4029</v>
      </c>
      <c r="R58" s="39">
        <v>1.6418092909535453E-2</v>
      </c>
      <c r="S58" s="38">
        <v>4681</v>
      </c>
      <c r="T58" s="39">
        <v>2.0779416791331329E-2</v>
      </c>
      <c r="U58" s="40">
        <v>-0.13928647724845122</v>
      </c>
      <c r="V58" s="53">
        <v>-6</v>
      </c>
    </row>
    <row r="59" spans="2:22" ht="15" thickBot="1" x14ac:dyDescent="0.25">
      <c r="B59" s="31">
        <v>11</v>
      </c>
      <c r="C59" s="32" t="s">
        <v>142</v>
      </c>
      <c r="D59" s="33">
        <v>438</v>
      </c>
      <c r="E59" s="34">
        <v>1.7566375230608808E-2</v>
      </c>
      <c r="F59" s="33">
        <v>6</v>
      </c>
      <c r="G59" s="34">
        <v>2.296211251435132E-4</v>
      </c>
      <c r="H59" s="35">
        <v>72</v>
      </c>
      <c r="I59" s="52">
        <v>228</v>
      </c>
      <c r="J59" s="33">
        <v>167</v>
      </c>
      <c r="K59" s="35">
        <v>1.6227544910179641</v>
      </c>
      <c r="L59" s="52">
        <v>39</v>
      </c>
      <c r="M59" s="47"/>
      <c r="N59" s="47"/>
      <c r="O59" s="31">
        <v>11</v>
      </c>
      <c r="P59" s="32" t="s">
        <v>114</v>
      </c>
      <c r="Q59" s="33">
        <v>3580</v>
      </c>
      <c r="R59" s="34">
        <v>1.4588427057864711E-2</v>
      </c>
      <c r="S59" s="33">
        <v>1662</v>
      </c>
      <c r="T59" s="34">
        <v>7.3777805398830745E-3</v>
      </c>
      <c r="U59" s="35">
        <v>1.1540312876052949</v>
      </c>
      <c r="V59" s="52">
        <v>30</v>
      </c>
    </row>
    <row r="60" spans="2:22" ht="15" thickBot="1" x14ac:dyDescent="0.25">
      <c r="B60" s="36">
        <v>12</v>
      </c>
      <c r="C60" s="37" t="s">
        <v>124</v>
      </c>
      <c r="D60" s="38">
        <v>405</v>
      </c>
      <c r="E60" s="39">
        <v>1.6242881206384854E-2</v>
      </c>
      <c r="F60" s="38">
        <v>82</v>
      </c>
      <c r="G60" s="39">
        <v>3.1381553769613472E-3</v>
      </c>
      <c r="H60" s="40">
        <v>3.9390243902439028</v>
      </c>
      <c r="I60" s="53">
        <v>71</v>
      </c>
      <c r="J60" s="38">
        <v>403</v>
      </c>
      <c r="K60" s="40">
        <v>4.9627791563275903E-3</v>
      </c>
      <c r="L60" s="53">
        <v>3</v>
      </c>
      <c r="M60" s="47"/>
      <c r="N60" s="47"/>
      <c r="O60" s="36">
        <v>12</v>
      </c>
      <c r="P60" s="37" t="s">
        <v>98</v>
      </c>
      <c r="Q60" s="38">
        <v>3406</v>
      </c>
      <c r="R60" s="39">
        <v>1.3879380603096984E-2</v>
      </c>
      <c r="S60" s="38">
        <v>3296</v>
      </c>
      <c r="T60" s="39">
        <v>1.4631266341428768E-2</v>
      </c>
      <c r="U60" s="40">
        <v>3.3373786407767003E-2</v>
      </c>
      <c r="V60" s="53">
        <v>1</v>
      </c>
    </row>
    <row r="61" spans="2:22" ht="15" thickBot="1" x14ac:dyDescent="0.25">
      <c r="B61" s="31">
        <v>13</v>
      </c>
      <c r="C61" s="32" t="s">
        <v>165</v>
      </c>
      <c r="D61" s="33">
        <v>402</v>
      </c>
      <c r="E61" s="34">
        <v>1.6122563567819041E-2</v>
      </c>
      <c r="F61" s="33">
        <v>43</v>
      </c>
      <c r="G61" s="34">
        <v>1.6456180635285114E-3</v>
      </c>
      <c r="H61" s="35">
        <v>8.3488372093023262</v>
      </c>
      <c r="I61" s="52">
        <v>111</v>
      </c>
      <c r="J61" s="33">
        <v>104</v>
      </c>
      <c r="K61" s="35">
        <v>2.8653846153846154</v>
      </c>
      <c r="L61" s="52">
        <v>64</v>
      </c>
      <c r="M61" s="47"/>
      <c r="N61" s="47"/>
      <c r="O61" s="31">
        <v>13</v>
      </c>
      <c r="P61" s="32" t="s">
        <v>124</v>
      </c>
      <c r="Q61" s="33">
        <v>3358</v>
      </c>
      <c r="R61" s="34">
        <v>1.3683781581092095E-2</v>
      </c>
      <c r="S61" s="33">
        <v>1415</v>
      </c>
      <c r="T61" s="34">
        <v>6.2813233838354696E-3</v>
      </c>
      <c r="U61" s="35">
        <v>1.3731448763250884</v>
      </c>
      <c r="V61" s="52">
        <v>32</v>
      </c>
    </row>
    <row r="62" spans="2:22" ht="15" thickBot="1" x14ac:dyDescent="0.25">
      <c r="B62" s="36">
        <v>14</v>
      </c>
      <c r="C62" s="37" t="s">
        <v>132</v>
      </c>
      <c r="D62" s="38">
        <v>378</v>
      </c>
      <c r="E62" s="39">
        <v>1.5160022459292532E-2</v>
      </c>
      <c r="F62" s="38">
        <v>320</v>
      </c>
      <c r="G62" s="39">
        <v>1.2246460007654038E-2</v>
      </c>
      <c r="H62" s="40">
        <v>0.18124999999999991</v>
      </c>
      <c r="I62" s="53">
        <v>3</v>
      </c>
      <c r="J62" s="38">
        <v>438</v>
      </c>
      <c r="K62" s="40">
        <v>-0.13698630136986301</v>
      </c>
      <c r="L62" s="53">
        <v>-1</v>
      </c>
      <c r="M62" s="47"/>
      <c r="N62" s="47"/>
      <c r="O62" s="36">
        <v>14</v>
      </c>
      <c r="P62" s="37" t="s">
        <v>102</v>
      </c>
      <c r="Q62" s="38">
        <v>3247</v>
      </c>
      <c r="R62" s="39">
        <v>1.3231458842705787E-2</v>
      </c>
      <c r="S62" s="38">
        <v>3606</v>
      </c>
      <c r="T62" s="39">
        <v>1.6007386658735478E-2</v>
      </c>
      <c r="U62" s="40">
        <v>-9.9556295063782607E-2</v>
      </c>
      <c r="V62" s="53">
        <v>-4</v>
      </c>
    </row>
    <row r="63" spans="2:22" ht="15" thickBot="1" x14ac:dyDescent="0.25">
      <c r="B63" s="31">
        <v>15</v>
      </c>
      <c r="C63" s="32" t="s">
        <v>138</v>
      </c>
      <c r="D63" s="33">
        <v>354</v>
      </c>
      <c r="E63" s="34">
        <v>1.4197481350766022E-2</v>
      </c>
      <c r="F63" s="33">
        <v>202</v>
      </c>
      <c r="G63" s="34">
        <v>7.730577879831611E-3</v>
      </c>
      <c r="H63" s="35">
        <v>0.75247524752475248</v>
      </c>
      <c r="I63" s="52">
        <v>13</v>
      </c>
      <c r="J63" s="33">
        <v>560</v>
      </c>
      <c r="K63" s="35">
        <v>-0.36785714285714288</v>
      </c>
      <c r="L63" s="52">
        <v>-6</v>
      </c>
      <c r="M63" s="47"/>
      <c r="N63" s="47"/>
      <c r="O63" s="31">
        <v>15</v>
      </c>
      <c r="P63" s="32" t="s">
        <v>37</v>
      </c>
      <c r="Q63" s="33">
        <v>3074</v>
      </c>
      <c r="R63" s="34">
        <v>1.2526487367563162E-2</v>
      </c>
      <c r="S63" s="33">
        <v>3344</v>
      </c>
      <c r="T63" s="34">
        <v>1.484434303572142E-2</v>
      </c>
      <c r="U63" s="35">
        <v>-8.0741626794258337E-2</v>
      </c>
      <c r="V63" s="52">
        <v>-3</v>
      </c>
    </row>
    <row r="64" spans="2:22" ht="15" thickBot="1" x14ac:dyDescent="0.25">
      <c r="B64" s="36">
        <v>16</v>
      </c>
      <c r="C64" s="37" t="s">
        <v>62</v>
      </c>
      <c r="D64" s="38">
        <v>338</v>
      </c>
      <c r="E64" s="39">
        <v>1.3555787278415016E-2</v>
      </c>
      <c r="F64" s="38">
        <v>489</v>
      </c>
      <c r="G64" s="39">
        <v>1.8714121699196326E-2</v>
      </c>
      <c r="H64" s="40">
        <v>-0.30879345603271979</v>
      </c>
      <c r="I64" s="53">
        <v>-7</v>
      </c>
      <c r="J64" s="38">
        <v>363</v>
      </c>
      <c r="K64" s="40">
        <v>-6.8870523415977991E-2</v>
      </c>
      <c r="L64" s="53">
        <v>4</v>
      </c>
      <c r="M64" s="47"/>
      <c r="N64" s="47"/>
      <c r="O64" s="36">
        <v>16</v>
      </c>
      <c r="P64" s="37" t="s">
        <v>112</v>
      </c>
      <c r="Q64" s="38">
        <v>2946</v>
      </c>
      <c r="R64" s="39">
        <v>1.2004889975550123E-2</v>
      </c>
      <c r="S64" s="38">
        <v>2212</v>
      </c>
      <c r="T64" s="39">
        <v>9.8192843286530451E-3</v>
      </c>
      <c r="U64" s="40">
        <v>0.33182640144665454</v>
      </c>
      <c r="V64" s="53">
        <v>7</v>
      </c>
    </row>
    <row r="65" spans="2:22" ht="15" thickBot="1" x14ac:dyDescent="0.25">
      <c r="B65" s="31">
        <v>17</v>
      </c>
      <c r="C65" s="32" t="s">
        <v>140</v>
      </c>
      <c r="D65" s="33">
        <v>328</v>
      </c>
      <c r="E65" s="34">
        <v>1.3154728483195637E-2</v>
      </c>
      <c r="F65" s="33">
        <v>193</v>
      </c>
      <c r="G65" s="34">
        <v>7.3861461921163416E-3</v>
      </c>
      <c r="H65" s="35">
        <v>0.69948186528497414</v>
      </c>
      <c r="I65" s="52">
        <v>14</v>
      </c>
      <c r="J65" s="33">
        <v>378</v>
      </c>
      <c r="K65" s="35">
        <v>-0.13227513227513232</v>
      </c>
      <c r="L65" s="52">
        <v>0</v>
      </c>
      <c r="M65" s="47"/>
      <c r="N65" s="47"/>
      <c r="O65" s="31">
        <v>17</v>
      </c>
      <c r="P65" s="32" t="s">
        <v>127</v>
      </c>
      <c r="Q65" s="33">
        <v>2855</v>
      </c>
      <c r="R65" s="34">
        <v>1.1634066829665852E-2</v>
      </c>
      <c r="S65" s="33">
        <v>2370</v>
      </c>
      <c r="T65" s="34">
        <v>1.0520661780699691E-2</v>
      </c>
      <c r="U65" s="35">
        <v>0.20464135021097052</v>
      </c>
      <c r="V65" s="52">
        <v>4</v>
      </c>
    </row>
    <row r="66" spans="2:22" ht="15" thickBot="1" x14ac:dyDescent="0.25">
      <c r="B66" s="36">
        <v>18</v>
      </c>
      <c r="C66" s="37" t="s">
        <v>69</v>
      </c>
      <c r="D66" s="38">
        <v>305</v>
      </c>
      <c r="E66" s="39">
        <v>1.2232293254191064E-2</v>
      </c>
      <c r="F66" s="38">
        <v>508</v>
      </c>
      <c r="G66" s="39">
        <v>1.9441255262150785E-2</v>
      </c>
      <c r="H66" s="40">
        <v>-0.39960629921259838</v>
      </c>
      <c r="I66" s="53">
        <v>-11</v>
      </c>
      <c r="J66" s="38">
        <v>372</v>
      </c>
      <c r="K66" s="40">
        <v>-0.18010752688172038</v>
      </c>
      <c r="L66" s="53">
        <v>0</v>
      </c>
      <c r="M66" s="47"/>
      <c r="N66" s="47"/>
      <c r="O66" s="36">
        <v>18</v>
      </c>
      <c r="P66" s="37" t="s">
        <v>138</v>
      </c>
      <c r="Q66" s="38">
        <v>2818</v>
      </c>
      <c r="R66" s="39">
        <v>1.1483292583537082E-2</v>
      </c>
      <c r="S66" s="38">
        <v>2044</v>
      </c>
      <c r="T66" s="39">
        <v>9.0735158986287624E-3</v>
      </c>
      <c r="U66" s="40">
        <v>0.3786692759295498</v>
      </c>
      <c r="V66" s="53">
        <v>9</v>
      </c>
    </row>
    <row r="67" spans="2:22" ht="15" thickBot="1" x14ac:dyDescent="0.25">
      <c r="B67" s="31"/>
      <c r="C67" s="32" t="s">
        <v>36</v>
      </c>
      <c r="D67" s="33">
        <v>305</v>
      </c>
      <c r="E67" s="34">
        <v>1.2232293254191064E-2</v>
      </c>
      <c r="F67" s="33">
        <v>238</v>
      </c>
      <c r="G67" s="34">
        <v>9.1083046306926901E-3</v>
      </c>
      <c r="H67" s="35">
        <v>0.28151260504201692</v>
      </c>
      <c r="I67" s="52">
        <v>9</v>
      </c>
      <c r="J67" s="33">
        <v>406</v>
      </c>
      <c r="K67" s="35">
        <v>-0.24876847290640391</v>
      </c>
      <c r="L67" s="52">
        <v>-4</v>
      </c>
      <c r="O67" s="31">
        <v>19</v>
      </c>
      <c r="P67" s="32" t="s">
        <v>36</v>
      </c>
      <c r="Q67" s="33">
        <v>2746</v>
      </c>
      <c r="R67" s="34">
        <v>1.1189894050529748E-2</v>
      </c>
      <c r="S67" s="33">
        <v>3233</v>
      </c>
      <c r="T67" s="34">
        <v>1.4351603180169663E-2</v>
      </c>
      <c r="U67" s="35">
        <v>-0.15063408598824624</v>
      </c>
      <c r="V67" s="52">
        <v>-4</v>
      </c>
    </row>
    <row r="68" spans="2:22" ht="15" thickBot="1" x14ac:dyDescent="0.25">
      <c r="B68" s="36">
        <v>20</v>
      </c>
      <c r="C68" s="37" t="s">
        <v>175</v>
      </c>
      <c r="D68" s="38">
        <v>297</v>
      </c>
      <c r="E68" s="39">
        <v>1.1911446218015561E-2</v>
      </c>
      <c r="F68" s="38">
        <v>5</v>
      </c>
      <c r="G68" s="39">
        <v>1.9135093761959434E-4</v>
      </c>
      <c r="H68" s="40">
        <v>58.4</v>
      </c>
      <c r="I68" s="53">
        <v>224</v>
      </c>
      <c r="J68" s="38">
        <v>54</v>
      </c>
      <c r="K68" s="40">
        <v>4.5</v>
      </c>
      <c r="L68" s="53">
        <v>109</v>
      </c>
      <c r="O68" s="36">
        <v>20</v>
      </c>
      <c r="P68" s="37" t="s">
        <v>139</v>
      </c>
      <c r="Q68" s="38">
        <v>2678</v>
      </c>
      <c r="R68" s="39">
        <v>1.091279543602282E-2</v>
      </c>
      <c r="S68" s="38">
        <v>4156</v>
      </c>
      <c r="T68" s="39">
        <v>1.8448890447505448E-2</v>
      </c>
      <c r="U68" s="40">
        <v>-0.35563041385948024</v>
      </c>
      <c r="V68" s="53">
        <v>-13</v>
      </c>
    </row>
    <row r="69" spans="2:22" ht="15" thickBot="1" x14ac:dyDescent="0.25">
      <c r="B69" s="89" t="s">
        <v>42</v>
      </c>
      <c r="C69" s="90"/>
      <c r="D69" s="41">
        <f>SUM(D49:D68)</f>
        <v>10367</v>
      </c>
      <c r="E69" s="42">
        <f>D69/D71</f>
        <v>0.41577765300393038</v>
      </c>
      <c r="F69" s="41">
        <f>SUM(F49:F68)</f>
        <v>9618</v>
      </c>
      <c r="G69" s="42">
        <f>F69/F71</f>
        <v>0.36808266360505165</v>
      </c>
      <c r="H69" s="43">
        <f>D69/F69-1</f>
        <v>7.7874818049490591E-2</v>
      </c>
      <c r="I69" s="54"/>
      <c r="J69" s="41">
        <f>SUM(J49:J68)</f>
        <v>10904</v>
      </c>
      <c r="K69" s="42">
        <f>D69/J69-1</f>
        <v>-4.9247982391782852E-2</v>
      </c>
      <c r="L69" s="41"/>
      <c r="O69" s="89" t="s">
        <v>42</v>
      </c>
      <c r="P69" s="90"/>
      <c r="Q69" s="41">
        <f>SUM(Q49:Q68)</f>
        <v>95138</v>
      </c>
      <c r="R69" s="42">
        <f>Q69/Q71</f>
        <v>0.38768541157294212</v>
      </c>
      <c r="S69" s="41">
        <f>SUM(S49:S68)</f>
        <v>84366</v>
      </c>
      <c r="T69" s="42">
        <f>S69/S71</f>
        <v>0.37450892480612241</v>
      </c>
      <c r="U69" s="43">
        <f>Q69/S69-1</f>
        <v>0.12768176753668548</v>
      </c>
      <c r="V69" s="54"/>
    </row>
    <row r="70" spans="2:22" ht="15" thickBot="1" x14ac:dyDescent="0.25">
      <c r="B70" s="89" t="s">
        <v>12</v>
      </c>
      <c r="C70" s="90"/>
      <c r="D70" s="41">
        <f>D71-SUM(D49:D68)</f>
        <v>14567</v>
      </c>
      <c r="E70" s="42">
        <f>D70/D71</f>
        <v>0.58422234699606967</v>
      </c>
      <c r="F70" s="41">
        <f>F71-SUM(F49:F68)</f>
        <v>16512</v>
      </c>
      <c r="G70" s="42">
        <f>F70/F71</f>
        <v>0.63191733639494829</v>
      </c>
      <c r="H70" s="43">
        <f>D70/F70-1</f>
        <v>-0.11779312015503873</v>
      </c>
      <c r="I70" s="54"/>
      <c r="J70" s="41">
        <f>J71-SUM(J49:J68)</f>
        <v>19043</v>
      </c>
      <c r="K70" s="42">
        <f>D70/J70-1</f>
        <v>-0.23504699889723257</v>
      </c>
      <c r="L70" s="76"/>
      <c r="O70" s="89" t="s">
        <v>12</v>
      </c>
      <c r="P70" s="90"/>
      <c r="Q70" s="41">
        <f>Q71-SUM(Q49:Q68)</f>
        <v>150262</v>
      </c>
      <c r="R70" s="42">
        <f>Q70/Q71</f>
        <v>0.61231458842705788</v>
      </c>
      <c r="S70" s="41">
        <f>S71-SUM(S49:S68)</f>
        <v>140905</v>
      </c>
      <c r="T70" s="42">
        <f>S70/S71</f>
        <v>0.62549107519387759</v>
      </c>
      <c r="U70" s="43">
        <f>Q70/S70-1</f>
        <v>6.6406444058053404E-2</v>
      </c>
      <c r="V70" s="54"/>
    </row>
    <row r="71" spans="2:22" ht="15" thickBot="1" x14ac:dyDescent="0.25">
      <c r="B71" s="91" t="s">
        <v>34</v>
      </c>
      <c r="C71" s="92"/>
      <c r="D71" s="44">
        <v>24934</v>
      </c>
      <c r="E71" s="45">
        <v>1</v>
      </c>
      <c r="F71" s="44">
        <v>26130</v>
      </c>
      <c r="G71" s="45">
        <v>1</v>
      </c>
      <c r="H71" s="46">
        <v>-4.5771144278606957E-2</v>
      </c>
      <c r="I71" s="56"/>
      <c r="J71" s="44">
        <v>29947</v>
      </c>
      <c r="K71" s="46">
        <v>-0.16739573246068051</v>
      </c>
      <c r="L71" s="44"/>
      <c r="M71" s="47"/>
      <c r="O71" s="91" t="s">
        <v>34</v>
      </c>
      <c r="P71" s="92"/>
      <c r="Q71" s="44">
        <v>245400</v>
      </c>
      <c r="R71" s="45">
        <v>1</v>
      </c>
      <c r="S71" s="44">
        <v>225271</v>
      </c>
      <c r="T71" s="45">
        <v>1</v>
      </c>
      <c r="U71" s="46">
        <v>8.935459957118308E-2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5"/>
  <sheetViews>
    <sheetView showGridLines="0" workbookViewId="0">
      <selection activeCell="L37" sqref="L37:L40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45541</v>
      </c>
    </row>
    <row r="2" spans="2:22" ht="14.45" customHeight="1" x14ac:dyDescent="0.25">
      <c r="B2" s="99" t="s">
        <v>156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/>
      <c r="N2" s="50"/>
      <c r="O2" s="99" t="s">
        <v>133</v>
      </c>
      <c r="P2" s="99"/>
      <c r="Q2" s="99"/>
      <c r="R2" s="99"/>
      <c r="S2" s="99"/>
      <c r="T2" s="99"/>
      <c r="U2" s="99"/>
      <c r="V2" s="99"/>
    </row>
    <row r="3" spans="2:22" ht="14.45" customHeight="1" thickBot="1" x14ac:dyDescent="0.3">
      <c r="B3" s="51"/>
      <c r="C3" s="51"/>
      <c r="D3" s="51"/>
      <c r="E3" s="51"/>
      <c r="F3" s="51"/>
      <c r="G3" s="51"/>
      <c r="H3" s="51"/>
      <c r="I3" s="51"/>
      <c r="J3" s="51"/>
      <c r="K3" s="47"/>
      <c r="L3" s="24" t="s">
        <v>4</v>
      </c>
      <c r="M3"/>
      <c r="O3" s="51"/>
      <c r="P3" s="51"/>
      <c r="Q3" s="51"/>
      <c r="R3" s="51"/>
      <c r="S3" s="51"/>
      <c r="T3" s="51"/>
      <c r="U3" s="47"/>
      <c r="V3" s="24" t="s">
        <v>4</v>
      </c>
    </row>
    <row r="4" spans="2:22" ht="14.45" customHeight="1" x14ac:dyDescent="0.25">
      <c r="B4" s="108" t="s">
        <v>0</v>
      </c>
      <c r="C4" s="108" t="s">
        <v>1</v>
      </c>
      <c r="D4" s="101" t="s">
        <v>150</v>
      </c>
      <c r="E4" s="102"/>
      <c r="F4" s="102"/>
      <c r="G4" s="102"/>
      <c r="H4" s="102"/>
      <c r="I4" s="103"/>
      <c r="J4" s="101" t="s">
        <v>135</v>
      </c>
      <c r="K4" s="102"/>
      <c r="L4" s="103"/>
      <c r="M4"/>
      <c r="O4" s="108" t="s">
        <v>0</v>
      </c>
      <c r="P4" s="108" t="s">
        <v>1</v>
      </c>
      <c r="Q4" s="101" t="s">
        <v>158</v>
      </c>
      <c r="R4" s="102"/>
      <c r="S4" s="102"/>
      <c r="T4" s="102"/>
      <c r="U4" s="102"/>
      <c r="V4" s="103"/>
    </row>
    <row r="5" spans="2:22" ht="14.45" customHeight="1" thickBot="1" x14ac:dyDescent="0.3">
      <c r="B5" s="109"/>
      <c r="C5" s="109"/>
      <c r="D5" s="110" t="s">
        <v>151</v>
      </c>
      <c r="E5" s="111"/>
      <c r="F5" s="111"/>
      <c r="G5" s="111"/>
      <c r="H5" s="111"/>
      <c r="I5" s="112"/>
      <c r="J5" s="110" t="s">
        <v>136</v>
      </c>
      <c r="K5" s="111"/>
      <c r="L5" s="112"/>
      <c r="M5"/>
      <c r="O5" s="109"/>
      <c r="P5" s="109"/>
      <c r="Q5" s="110" t="s">
        <v>155</v>
      </c>
      <c r="R5" s="111"/>
      <c r="S5" s="111"/>
      <c r="T5" s="111"/>
      <c r="U5" s="111"/>
      <c r="V5" s="112"/>
    </row>
    <row r="6" spans="2:22" ht="14.45" customHeight="1" x14ac:dyDescent="0.25">
      <c r="B6" s="109"/>
      <c r="C6" s="109"/>
      <c r="D6" s="93">
        <v>2024</v>
      </c>
      <c r="E6" s="94"/>
      <c r="F6" s="93">
        <v>2023</v>
      </c>
      <c r="G6" s="94"/>
      <c r="H6" s="85" t="s">
        <v>5</v>
      </c>
      <c r="I6" s="85" t="s">
        <v>44</v>
      </c>
      <c r="J6" s="85">
        <v>2023</v>
      </c>
      <c r="K6" s="85" t="s">
        <v>152</v>
      </c>
      <c r="L6" s="134" t="s">
        <v>185</v>
      </c>
      <c r="M6"/>
      <c r="O6" s="109"/>
      <c r="P6" s="109"/>
      <c r="Q6" s="93">
        <v>2024</v>
      </c>
      <c r="R6" s="94"/>
      <c r="S6" s="93">
        <v>2023</v>
      </c>
      <c r="T6" s="94"/>
      <c r="U6" s="85" t="s">
        <v>5</v>
      </c>
      <c r="V6" s="85" t="s">
        <v>66</v>
      </c>
    </row>
    <row r="7" spans="2:22" ht="14.45" customHeight="1" thickBot="1" x14ac:dyDescent="0.3">
      <c r="B7" s="104" t="s">
        <v>6</v>
      </c>
      <c r="C7" s="104" t="s">
        <v>7</v>
      </c>
      <c r="D7" s="95"/>
      <c r="E7" s="96"/>
      <c r="F7" s="95"/>
      <c r="G7" s="96"/>
      <c r="H7" s="86"/>
      <c r="I7" s="86"/>
      <c r="J7" s="86"/>
      <c r="K7" s="86"/>
      <c r="L7" s="135"/>
      <c r="M7"/>
      <c r="O7" s="104" t="s">
        <v>6</v>
      </c>
      <c r="P7" s="104" t="s">
        <v>7</v>
      </c>
      <c r="Q7" s="95"/>
      <c r="R7" s="96"/>
      <c r="S7" s="95"/>
      <c r="T7" s="96"/>
      <c r="U7" s="86"/>
      <c r="V7" s="86"/>
    </row>
    <row r="8" spans="2:22" ht="14.45" customHeight="1" x14ac:dyDescent="0.25">
      <c r="B8" s="104"/>
      <c r="C8" s="104"/>
      <c r="D8" s="25" t="s">
        <v>8</v>
      </c>
      <c r="E8" s="26" t="s">
        <v>2</v>
      </c>
      <c r="F8" s="25" t="s">
        <v>8</v>
      </c>
      <c r="G8" s="26" t="s">
        <v>2</v>
      </c>
      <c r="H8" s="97" t="s">
        <v>9</v>
      </c>
      <c r="I8" s="97" t="s">
        <v>45</v>
      </c>
      <c r="J8" s="97" t="s">
        <v>8</v>
      </c>
      <c r="K8" s="97" t="s">
        <v>153</v>
      </c>
      <c r="L8" s="136" t="s">
        <v>157</v>
      </c>
      <c r="M8"/>
      <c r="O8" s="104"/>
      <c r="P8" s="104"/>
      <c r="Q8" s="25" t="s">
        <v>8</v>
      </c>
      <c r="R8" s="26" t="s">
        <v>2</v>
      </c>
      <c r="S8" s="25" t="s">
        <v>8</v>
      </c>
      <c r="T8" s="26" t="s">
        <v>2</v>
      </c>
      <c r="U8" s="97" t="s">
        <v>9</v>
      </c>
      <c r="V8" s="97" t="s">
        <v>67</v>
      </c>
    </row>
    <row r="9" spans="2:22" ht="14.45" customHeight="1" thickBot="1" x14ac:dyDescent="0.3">
      <c r="B9" s="105"/>
      <c r="C9" s="105"/>
      <c r="D9" s="28" t="s">
        <v>10</v>
      </c>
      <c r="E9" s="29" t="s">
        <v>11</v>
      </c>
      <c r="F9" s="28" t="s">
        <v>10</v>
      </c>
      <c r="G9" s="29" t="s">
        <v>11</v>
      </c>
      <c r="H9" s="98"/>
      <c r="I9" s="98"/>
      <c r="J9" s="98" t="s">
        <v>10</v>
      </c>
      <c r="K9" s="98"/>
      <c r="L9" s="137"/>
      <c r="M9"/>
      <c r="O9" s="105"/>
      <c r="P9" s="105"/>
      <c r="Q9" s="28" t="s">
        <v>10</v>
      </c>
      <c r="R9" s="29" t="s">
        <v>11</v>
      </c>
      <c r="S9" s="28" t="s">
        <v>10</v>
      </c>
      <c r="T9" s="29" t="s">
        <v>11</v>
      </c>
      <c r="U9" s="98"/>
      <c r="V9" s="98"/>
    </row>
    <row r="10" spans="2:22" ht="14.45" customHeight="1" thickBot="1" x14ac:dyDescent="0.3">
      <c r="B10" s="31">
        <v>1</v>
      </c>
      <c r="C10" s="32" t="s">
        <v>24</v>
      </c>
      <c r="D10" s="33">
        <v>985</v>
      </c>
      <c r="E10" s="34">
        <v>0.20516559050197875</v>
      </c>
      <c r="F10" s="33">
        <v>887</v>
      </c>
      <c r="G10" s="34">
        <v>0.17847082494969818</v>
      </c>
      <c r="H10" s="35">
        <v>0.11048478015783547</v>
      </c>
      <c r="I10" s="52">
        <v>0</v>
      </c>
      <c r="J10" s="33">
        <v>1052</v>
      </c>
      <c r="K10" s="35">
        <v>-6.3688212927756616E-2</v>
      </c>
      <c r="L10" s="52">
        <v>0</v>
      </c>
      <c r="M10"/>
      <c r="O10" s="31">
        <v>1</v>
      </c>
      <c r="P10" s="32" t="s">
        <v>24</v>
      </c>
      <c r="Q10" s="33">
        <v>8933</v>
      </c>
      <c r="R10" s="34">
        <v>0.21023770298893857</v>
      </c>
      <c r="S10" s="33">
        <v>8663</v>
      </c>
      <c r="T10" s="34">
        <v>0.20702098169478564</v>
      </c>
      <c r="U10" s="35">
        <v>3.1167032205933198E-2</v>
      </c>
      <c r="V10" s="52">
        <v>0</v>
      </c>
    </row>
    <row r="11" spans="2:22" ht="14.45" customHeight="1" thickBot="1" x14ac:dyDescent="0.3">
      <c r="B11" s="36">
        <v>2</v>
      </c>
      <c r="C11" s="37" t="s">
        <v>21</v>
      </c>
      <c r="D11" s="38">
        <v>717</v>
      </c>
      <c r="E11" s="39">
        <v>0.14934388669027285</v>
      </c>
      <c r="F11" s="38">
        <v>729</v>
      </c>
      <c r="G11" s="39">
        <v>0.14668008048289738</v>
      </c>
      <c r="H11" s="40">
        <v>-1.6460905349794275E-2</v>
      </c>
      <c r="I11" s="53">
        <v>1</v>
      </c>
      <c r="J11" s="38">
        <v>719</v>
      </c>
      <c r="K11" s="40">
        <v>-2.7816411682892728E-3</v>
      </c>
      <c r="L11" s="53">
        <v>0</v>
      </c>
      <c r="M11"/>
      <c r="O11" s="36">
        <v>2</v>
      </c>
      <c r="P11" s="37" t="s">
        <v>21</v>
      </c>
      <c r="Q11" s="38">
        <v>5930</v>
      </c>
      <c r="R11" s="39">
        <v>0.13956224994116262</v>
      </c>
      <c r="S11" s="38">
        <v>6357</v>
      </c>
      <c r="T11" s="39">
        <v>0.15191416144912298</v>
      </c>
      <c r="U11" s="40">
        <v>-6.7170048765140766E-2</v>
      </c>
      <c r="V11" s="53">
        <v>0</v>
      </c>
    </row>
    <row r="12" spans="2:22" ht="14.45" customHeight="1" thickBot="1" x14ac:dyDescent="0.3">
      <c r="B12" s="31">
        <v>3</v>
      </c>
      <c r="C12" s="32" t="s">
        <v>26</v>
      </c>
      <c r="D12" s="33">
        <v>526</v>
      </c>
      <c r="E12" s="34">
        <v>0.10956050822745261</v>
      </c>
      <c r="F12" s="33">
        <v>567</v>
      </c>
      <c r="G12" s="34">
        <v>0.11408450704225352</v>
      </c>
      <c r="H12" s="35">
        <v>-7.2310405643739029E-2</v>
      </c>
      <c r="I12" s="52">
        <v>1</v>
      </c>
      <c r="J12" s="33">
        <v>330</v>
      </c>
      <c r="K12" s="35">
        <v>0.59393939393939399</v>
      </c>
      <c r="L12" s="52">
        <v>4</v>
      </c>
      <c r="M12"/>
      <c r="O12" s="31">
        <v>3</v>
      </c>
      <c r="P12" s="32" t="s">
        <v>26</v>
      </c>
      <c r="Q12" s="33">
        <v>4622</v>
      </c>
      <c r="R12" s="34">
        <v>0.10877853612614732</v>
      </c>
      <c r="S12" s="33">
        <v>4945</v>
      </c>
      <c r="T12" s="34">
        <v>0.11817139033599389</v>
      </c>
      <c r="U12" s="35">
        <v>-6.5318503538928208E-2</v>
      </c>
      <c r="V12" s="52">
        <v>0</v>
      </c>
    </row>
    <row r="13" spans="2:22" ht="14.45" customHeight="1" thickBot="1" x14ac:dyDescent="0.3">
      <c r="B13" s="36">
        <v>4</v>
      </c>
      <c r="C13" s="37" t="s">
        <v>19</v>
      </c>
      <c r="D13" s="38">
        <v>512</v>
      </c>
      <c r="E13" s="39">
        <v>0.10664444907310977</v>
      </c>
      <c r="F13" s="38">
        <v>784</v>
      </c>
      <c r="G13" s="39">
        <v>0.15774647887323945</v>
      </c>
      <c r="H13" s="40">
        <v>-0.34693877551020413</v>
      </c>
      <c r="I13" s="53">
        <v>-2</v>
      </c>
      <c r="J13" s="38">
        <v>509</v>
      </c>
      <c r="K13" s="40">
        <v>5.893909626718985E-3</v>
      </c>
      <c r="L13" s="53">
        <v>-1</v>
      </c>
      <c r="M13"/>
      <c r="O13" s="36">
        <v>4</v>
      </c>
      <c r="P13" s="37" t="s">
        <v>19</v>
      </c>
      <c r="Q13" s="38">
        <v>4618</v>
      </c>
      <c r="R13" s="39">
        <v>0.1086843963285479</v>
      </c>
      <c r="S13" s="38">
        <v>4548</v>
      </c>
      <c r="T13" s="39">
        <v>0.10868422310376141</v>
      </c>
      <c r="U13" s="40">
        <v>1.5391380826736967E-2</v>
      </c>
      <c r="V13" s="53">
        <v>0</v>
      </c>
    </row>
    <row r="14" spans="2:22" ht="14.45" customHeight="1" thickBot="1" x14ac:dyDescent="0.3">
      <c r="B14" s="31">
        <v>5</v>
      </c>
      <c r="C14" s="32" t="s">
        <v>31</v>
      </c>
      <c r="D14" s="33">
        <v>437</v>
      </c>
      <c r="E14" s="34">
        <v>9.1022703603415953E-2</v>
      </c>
      <c r="F14" s="33">
        <v>351</v>
      </c>
      <c r="G14" s="34">
        <v>7.0623742454728369E-2</v>
      </c>
      <c r="H14" s="35">
        <v>0.24501424501424496</v>
      </c>
      <c r="I14" s="52">
        <v>2</v>
      </c>
      <c r="J14" s="33">
        <v>427</v>
      </c>
      <c r="K14" s="35">
        <v>2.3419203747072626E-2</v>
      </c>
      <c r="L14" s="52">
        <v>0</v>
      </c>
      <c r="M14"/>
      <c r="O14" s="31">
        <v>5</v>
      </c>
      <c r="P14" s="32" t="s">
        <v>18</v>
      </c>
      <c r="Q14" s="33">
        <v>3948</v>
      </c>
      <c r="R14" s="34">
        <v>9.29159802306425E-2</v>
      </c>
      <c r="S14" s="33">
        <v>3397</v>
      </c>
      <c r="T14" s="34">
        <v>8.1178607274291451E-2</v>
      </c>
      <c r="U14" s="35">
        <v>0.16220194289078593</v>
      </c>
      <c r="V14" s="52">
        <v>2</v>
      </c>
    </row>
    <row r="15" spans="2:22" ht="14.45" customHeight="1" thickBot="1" x14ac:dyDescent="0.3">
      <c r="B15" s="36">
        <v>6</v>
      </c>
      <c r="C15" s="37" t="s">
        <v>18</v>
      </c>
      <c r="D15" s="38">
        <v>429</v>
      </c>
      <c r="E15" s="39">
        <v>8.9356384086648616E-2</v>
      </c>
      <c r="F15" s="38">
        <v>483</v>
      </c>
      <c r="G15" s="39">
        <v>9.7183098591549291E-2</v>
      </c>
      <c r="H15" s="40">
        <v>-0.11180124223602483</v>
      </c>
      <c r="I15" s="53">
        <v>-1</v>
      </c>
      <c r="J15" s="38">
        <v>487</v>
      </c>
      <c r="K15" s="40">
        <v>-0.1190965092402464</v>
      </c>
      <c r="L15" s="53">
        <v>-2</v>
      </c>
      <c r="M15"/>
      <c r="O15" s="36">
        <v>6</v>
      </c>
      <c r="P15" s="37" t="s">
        <v>31</v>
      </c>
      <c r="Q15" s="38">
        <v>3809</v>
      </c>
      <c r="R15" s="39">
        <v>8.9644622264062127E-2</v>
      </c>
      <c r="S15" s="38">
        <v>3487</v>
      </c>
      <c r="T15" s="39">
        <v>8.3329350475553218E-2</v>
      </c>
      <c r="U15" s="40">
        <v>9.2342988242041901E-2</v>
      </c>
      <c r="V15" s="53">
        <v>-1</v>
      </c>
    </row>
    <row r="16" spans="2:22" ht="14.45" customHeight="1" thickBot="1" x14ac:dyDescent="0.3">
      <c r="B16" s="31">
        <v>7</v>
      </c>
      <c r="C16" s="32" t="s">
        <v>46</v>
      </c>
      <c r="D16" s="33">
        <v>344</v>
      </c>
      <c r="E16" s="34">
        <v>7.1651739220995631E-2</v>
      </c>
      <c r="F16" s="33">
        <v>419</v>
      </c>
      <c r="G16" s="34">
        <v>8.4305835010060365E-2</v>
      </c>
      <c r="H16" s="35">
        <v>-0.17899761336515518</v>
      </c>
      <c r="I16" s="52">
        <v>-1</v>
      </c>
      <c r="J16" s="33">
        <v>333</v>
      </c>
      <c r="K16" s="35">
        <v>3.3033033033033066E-2</v>
      </c>
      <c r="L16" s="52">
        <v>-1</v>
      </c>
      <c r="M16"/>
      <c r="O16" s="31">
        <v>7</v>
      </c>
      <c r="P16" s="32" t="s">
        <v>46</v>
      </c>
      <c r="Q16" s="33">
        <v>3596</v>
      </c>
      <c r="R16" s="34">
        <v>8.4631678041892214E-2</v>
      </c>
      <c r="S16" s="33">
        <v>3436</v>
      </c>
      <c r="T16" s="34">
        <v>8.211059599483822E-2</v>
      </c>
      <c r="U16" s="35">
        <v>4.6565774155995276E-2</v>
      </c>
      <c r="V16" s="52">
        <v>-1</v>
      </c>
    </row>
    <row r="17" spans="2:22" ht="14.45" customHeight="1" thickBot="1" x14ac:dyDescent="0.3">
      <c r="B17" s="36">
        <v>8</v>
      </c>
      <c r="C17" s="37" t="s">
        <v>20</v>
      </c>
      <c r="D17" s="38">
        <v>218</v>
      </c>
      <c r="E17" s="39">
        <v>4.5407206831910019E-2</v>
      </c>
      <c r="F17" s="38">
        <v>213</v>
      </c>
      <c r="G17" s="39">
        <v>4.2857142857142858E-2</v>
      </c>
      <c r="H17" s="40">
        <v>2.3474178403755763E-2</v>
      </c>
      <c r="I17" s="53">
        <v>0</v>
      </c>
      <c r="J17" s="38">
        <v>292</v>
      </c>
      <c r="K17" s="40">
        <v>-0.25342465753424659</v>
      </c>
      <c r="L17" s="53">
        <v>0</v>
      </c>
      <c r="M17"/>
      <c r="O17" s="36">
        <v>8</v>
      </c>
      <c r="P17" s="37" t="s">
        <v>20</v>
      </c>
      <c r="Q17" s="38">
        <v>1829</v>
      </c>
      <c r="R17" s="39">
        <v>4.3045422452341726E-2</v>
      </c>
      <c r="S17" s="38">
        <v>1945</v>
      </c>
      <c r="T17" s="39">
        <v>4.6479950293934903E-2</v>
      </c>
      <c r="U17" s="40">
        <v>-5.9640102827763442E-2</v>
      </c>
      <c r="V17" s="53">
        <v>0</v>
      </c>
    </row>
    <row r="18" spans="2:22" ht="14.45" customHeight="1" thickBot="1" x14ac:dyDescent="0.3">
      <c r="B18" s="31">
        <v>9</v>
      </c>
      <c r="C18" s="32" t="s">
        <v>28</v>
      </c>
      <c r="D18" s="33">
        <v>183</v>
      </c>
      <c r="E18" s="34">
        <v>3.8117058946052905E-2</v>
      </c>
      <c r="F18" s="33">
        <v>106</v>
      </c>
      <c r="G18" s="34">
        <v>2.1327967806841045E-2</v>
      </c>
      <c r="H18" s="35">
        <v>0.72641509433962259</v>
      </c>
      <c r="I18" s="52">
        <v>1</v>
      </c>
      <c r="J18" s="33">
        <v>162</v>
      </c>
      <c r="K18" s="35">
        <v>0.12962962962962954</v>
      </c>
      <c r="L18" s="52">
        <v>1</v>
      </c>
      <c r="M18"/>
      <c r="O18" s="31">
        <v>9</v>
      </c>
      <c r="P18" s="32" t="s">
        <v>27</v>
      </c>
      <c r="Q18" s="33">
        <v>1224</v>
      </c>
      <c r="R18" s="34">
        <v>2.8806778065427158E-2</v>
      </c>
      <c r="S18" s="33">
        <v>1456</v>
      </c>
      <c r="T18" s="34">
        <v>3.4794245567079288E-2</v>
      </c>
      <c r="U18" s="35">
        <v>-0.15934065934065933</v>
      </c>
      <c r="V18" s="52">
        <v>0</v>
      </c>
    </row>
    <row r="19" spans="2:22" ht="14.45" customHeight="1" thickBot="1" x14ac:dyDescent="0.3">
      <c r="B19" s="36">
        <v>10</v>
      </c>
      <c r="C19" s="37" t="s">
        <v>27</v>
      </c>
      <c r="D19" s="38">
        <v>154</v>
      </c>
      <c r="E19" s="39">
        <v>3.2076650697771297E-2</v>
      </c>
      <c r="F19" s="38">
        <v>111</v>
      </c>
      <c r="G19" s="39">
        <v>2.2334004024144868E-2</v>
      </c>
      <c r="H19" s="40">
        <v>0.38738738738738743</v>
      </c>
      <c r="I19" s="53">
        <v>-1</v>
      </c>
      <c r="J19" s="38">
        <v>180</v>
      </c>
      <c r="K19" s="40">
        <v>-0.14444444444444449</v>
      </c>
      <c r="L19" s="53">
        <v>-1</v>
      </c>
      <c r="M19"/>
      <c r="O19" s="36">
        <v>10</v>
      </c>
      <c r="P19" s="37" t="s">
        <v>28</v>
      </c>
      <c r="Q19" s="38">
        <v>1041</v>
      </c>
      <c r="R19" s="39">
        <v>2.4499882325253002E-2</v>
      </c>
      <c r="S19" s="38">
        <v>1206</v>
      </c>
      <c r="T19" s="39">
        <v>2.8819958896907708E-2</v>
      </c>
      <c r="U19" s="40">
        <v>-0.13681592039800994</v>
      </c>
      <c r="V19" s="53">
        <v>0</v>
      </c>
    </row>
    <row r="20" spans="2:22" ht="14.45" customHeight="1" thickBot="1" x14ac:dyDescent="0.3">
      <c r="B20" s="31">
        <v>11</v>
      </c>
      <c r="C20" s="32" t="s">
        <v>57</v>
      </c>
      <c r="D20" s="33">
        <v>73</v>
      </c>
      <c r="E20" s="34">
        <v>1.5205165590501979E-2</v>
      </c>
      <c r="F20" s="33">
        <v>51</v>
      </c>
      <c r="G20" s="34">
        <v>1.0261569416498993E-2</v>
      </c>
      <c r="H20" s="35">
        <v>0.43137254901960786</v>
      </c>
      <c r="I20" s="52">
        <v>2</v>
      </c>
      <c r="J20" s="33">
        <v>47</v>
      </c>
      <c r="K20" s="35">
        <v>0.55319148936170204</v>
      </c>
      <c r="L20" s="52">
        <v>1</v>
      </c>
      <c r="M20"/>
      <c r="O20" s="31">
        <v>11</v>
      </c>
      <c r="P20" s="32" t="s">
        <v>30</v>
      </c>
      <c r="Q20" s="33">
        <v>585</v>
      </c>
      <c r="R20" s="34">
        <v>1.3767945398917392E-2</v>
      </c>
      <c r="S20" s="33">
        <v>272</v>
      </c>
      <c r="T20" s="34">
        <v>6.5000238971466805E-3</v>
      </c>
      <c r="U20" s="35">
        <v>1.1507352941176472</v>
      </c>
      <c r="V20" s="52">
        <v>2</v>
      </c>
    </row>
    <row r="21" spans="2:22" ht="14.45" customHeight="1" thickBot="1" x14ac:dyDescent="0.3">
      <c r="B21" s="36">
        <v>12</v>
      </c>
      <c r="C21" s="37" t="s">
        <v>97</v>
      </c>
      <c r="D21" s="38">
        <v>40</v>
      </c>
      <c r="E21" s="39">
        <v>8.3315975838367008E-3</v>
      </c>
      <c r="F21" s="38">
        <v>29</v>
      </c>
      <c r="G21" s="39">
        <v>5.8350100603621734E-3</v>
      </c>
      <c r="H21" s="40">
        <v>0.3793103448275863</v>
      </c>
      <c r="I21" s="53">
        <v>3</v>
      </c>
      <c r="J21" s="38">
        <v>36</v>
      </c>
      <c r="K21" s="40">
        <v>0.11111111111111116</v>
      </c>
      <c r="L21" s="53">
        <v>1</v>
      </c>
      <c r="M21"/>
      <c r="O21" s="36">
        <v>12</v>
      </c>
      <c r="P21" s="37" t="s">
        <v>57</v>
      </c>
      <c r="Q21" s="38">
        <v>540</v>
      </c>
      <c r="R21" s="39">
        <v>1.2708872675923747E-2</v>
      </c>
      <c r="S21" s="38">
        <v>524</v>
      </c>
      <c r="T21" s="39">
        <v>1.2522104860679634E-2</v>
      </c>
      <c r="U21" s="40">
        <v>3.0534351145038219E-2</v>
      </c>
      <c r="V21" s="53">
        <v>-1</v>
      </c>
    </row>
    <row r="22" spans="2:22" ht="14.45" customHeight="1" thickBot="1" x14ac:dyDescent="0.3">
      <c r="B22" s="31">
        <v>13</v>
      </c>
      <c r="C22" s="32" t="s">
        <v>17</v>
      </c>
      <c r="D22" s="33">
        <v>33</v>
      </c>
      <c r="E22" s="34">
        <v>6.8735680066652777E-3</v>
      </c>
      <c r="F22" s="33">
        <v>35</v>
      </c>
      <c r="G22" s="34">
        <v>7.0422535211267607E-3</v>
      </c>
      <c r="H22" s="35">
        <v>-5.7142857142857162E-2</v>
      </c>
      <c r="I22" s="52">
        <v>1</v>
      </c>
      <c r="J22" s="33">
        <v>8</v>
      </c>
      <c r="K22" s="35">
        <v>3.125</v>
      </c>
      <c r="L22" s="52">
        <v>6</v>
      </c>
      <c r="M22"/>
      <c r="O22" s="31">
        <v>13</v>
      </c>
      <c r="P22" s="32" t="s">
        <v>97</v>
      </c>
      <c r="Q22" s="33">
        <v>386</v>
      </c>
      <c r="R22" s="34">
        <v>9.0844904683454932E-3</v>
      </c>
      <c r="S22" s="33">
        <v>319</v>
      </c>
      <c r="T22" s="34">
        <v>7.623189791138938E-3</v>
      </c>
      <c r="U22" s="35">
        <v>0.21003134796238254</v>
      </c>
      <c r="V22" s="52">
        <v>-1</v>
      </c>
    </row>
    <row r="23" spans="2:22" ht="14.45" customHeight="1" thickBot="1" x14ac:dyDescent="0.3">
      <c r="B23" s="36">
        <v>14</v>
      </c>
      <c r="C23" s="37" t="s">
        <v>30</v>
      </c>
      <c r="D23" s="38">
        <v>20</v>
      </c>
      <c r="E23" s="39">
        <v>4.1657987919183504E-3</v>
      </c>
      <c r="F23" s="38">
        <v>52</v>
      </c>
      <c r="G23" s="39">
        <v>1.0462776659959759E-2</v>
      </c>
      <c r="H23" s="40">
        <v>-0.61538461538461542</v>
      </c>
      <c r="I23" s="53">
        <v>-2</v>
      </c>
      <c r="J23" s="38">
        <v>58</v>
      </c>
      <c r="K23" s="40">
        <v>-0.65517241379310343</v>
      </c>
      <c r="L23" s="53">
        <v>-3</v>
      </c>
      <c r="M23"/>
      <c r="O23" s="36">
        <v>14</v>
      </c>
      <c r="P23" s="37" t="s">
        <v>17</v>
      </c>
      <c r="Q23" s="38">
        <v>244</v>
      </c>
      <c r="R23" s="39">
        <v>5.7425276535655444E-3</v>
      </c>
      <c r="S23" s="38">
        <v>174</v>
      </c>
      <c r="T23" s="39">
        <v>4.1581035224394205E-3</v>
      </c>
      <c r="U23" s="40">
        <v>0.40229885057471271</v>
      </c>
      <c r="V23" s="53">
        <v>1</v>
      </c>
    </row>
    <row r="24" spans="2:22" ht="14.45" customHeight="1" thickBot="1" x14ac:dyDescent="0.3">
      <c r="B24" s="31">
        <v>15</v>
      </c>
      <c r="C24" s="32" t="s">
        <v>159</v>
      </c>
      <c r="D24" s="33">
        <v>11</v>
      </c>
      <c r="E24" s="34">
        <v>2.2911893355550927E-3</v>
      </c>
      <c r="F24" s="33">
        <v>1</v>
      </c>
      <c r="G24" s="34">
        <v>2.0120724346076458E-4</v>
      </c>
      <c r="H24" s="35">
        <v>10</v>
      </c>
      <c r="I24" s="52">
        <v>17</v>
      </c>
      <c r="J24" s="33">
        <v>10</v>
      </c>
      <c r="K24" s="35">
        <v>0.10000000000000009</v>
      </c>
      <c r="L24" s="52">
        <v>2</v>
      </c>
      <c r="M24"/>
      <c r="O24" s="31">
        <v>15</v>
      </c>
      <c r="P24" s="32" t="s">
        <v>105</v>
      </c>
      <c r="Q24" s="33">
        <v>118</v>
      </c>
      <c r="R24" s="34">
        <v>2.7771240291833373E-3</v>
      </c>
      <c r="S24" s="33">
        <v>200</v>
      </c>
      <c r="T24" s="34">
        <v>4.7794293361372656E-3</v>
      </c>
      <c r="U24" s="35">
        <v>-0.41000000000000003</v>
      </c>
      <c r="V24" s="52">
        <v>-1</v>
      </c>
    </row>
    <row r="25" spans="2:22" ht="15.75" thickBot="1" x14ac:dyDescent="0.3">
      <c r="B25" s="89" t="s">
        <v>42</v>
      </c>
      <c r="C25" s="90"/>
      <c r="D25" s="41">
        <f>SUM(D10:D24)</f>
        <v>4682</v>
      </c>
      <c r="E25" s="42">
        <f>D25/D27</f>
        <v>0.97521349718808581</v>
      </c>
      <c r="F25" s="41">
        <f>SUM(F10:F24)</f>
        <v>4818</v>
      </c>
      <c r="G25" s="42">
        <f>F25/F27</f>
        <v>0.96941649899396376</v>
      </c>
      <c r="H25" s="43">
        <f>D25/F25-1</f>
        <v>-2.8227480282274842E-2</v>
      </c>
      <c r="I25" s="54"/>
      <c r="J25" s="41">
        <f>SUM(J10:J24)</f>
        <v>4650</v>
      </c>
      <c r="K25" s="42">
        <f>E25/J25-1</f>
        <v>-0.99979027666727138</v>
      </c>
      <c r="L25" s="41"/>
      <c r="M25"/>
      <c r="O25" s="89" t="s">
        <v>42</v>
      </c>
      <c r="P25" s="90"/>
      <c r="Q25" s="41">
        <f>SUM(Q10:Q24)</f>
        <v>41423</v>
      </c>
      <c r="R25" s="42">
        <f>Q25/Q27</f>
        <v>0.97488820899035067</v>
      </c>
      <c r="S25" s="41">
        <f>SUM(S10:S24)</f>
        <v>40929</v>
      </c>
      <c r="T25" s="42">
        <f>S25/S27</f>
        <v>0.97808631649381061</v>
      </c>
      <c r="U25" s="43">
        <f>Q25/S25-1</f>
        <v>1.2069681643822161E-2</v>
      </c>
      <c r="V25" s="54"/>
    </row>
    <row r="26" spans="2:22" ht="15.75" thickBot="1" x14ac:dyDescent="0.3">
      <c r="B26" s="89" t="s">
        <v>12</v>
      </c>
      <c r="C26" s="90"/>
      <c r="D26" s="41">
        <f>D27-SUM(D10:D24)</f>
        <v>119</v>
      </c>
      <c r="E26" s="42">
        <f>D26/D27</f>
        <v>2.4786502811914184E-2</v>
      </c>
      <c r="F26" s="41">
        <f>F27-SUM(F10:F24)</f>
        <v>152</v>
      </c>
      <c r="G26" s="42">
        <f>F26/F27</f>
        <v>3.0583501006036216E-2</v>
      </c>
      <c r="H26" s="43">
        <f>D26/F26-1</f>
        <v>-0.21710526315789469</v>
      </c>
      <c r="I26" s="54"/>
      <c r="J26" s="41">
        <f>J27-SUM(J10:J24)</f>
        <v>154</v>
      </c>
      <c r="K26" s="42">
        <f>E26/J26-1</f>
        <v>-0.99983904868303952</v>
      </c>
      <c r="L26" s="41"/>
      <c r="M26"/>
      <c r="O26" s="89" t="s">
        <v>12</v>
      </c>
      <c r="P26" s="90"/>
      <c r="Q26" s="41">
        <f>Q27-SUM(Q10:Q24)</f>
        <v>1067</v>
      </c>
      <c r="R26" s="42">
        <f>Q26/Q27</f>
        <v>2.5111791009649328E-2</v>
      </c>
      <c r="S26" s="41">
        <f>S27-SUM(S10:S24)</f>
        <v>917</v>
      </c>
      <c r="T26" s="42">
        <f>S26/S27</f>
        <v>2.1913683506189361E-2</v>
      </c>
      <c r="U26" s="43">
        <f>Q26/S26-1</f>
        <v>0.16357688113413293</v>
      </c>
      <c r="V26" s="55"/>
    </row>
    <row r="27" spans="2:22" ht="15.75" thickBot="1" x14ac:dyDescent="0.3">
      <c r="B27" s="91" t="s">
        <v>34</v>
      </c>
      <c r="C27" s="92"/>
      <c r="D27" s="44">
        <v>4801</v>
      </c>
      <c r="E27" s="45">
        <v>1</v>
      </c>
      <c r="F27" s="44">
        <v>4970</v>
      </c>
      <c r="G27" s="45">
        <v>1</v>
      </c>
      <c r="H27" s="46">
        <v>-3.4004024144869249E-2</v>
      </c>
      <c r="I27" s="56"/>
      <c r="J27" s="44">
        <v>4804</v>
      </c>
      <c r="K27" s="46">
        <v>-6.2447960033307215E-4</v>
      </c>
      <c r="L27" s="44"/>
      <c r="M27"/>
      <c r="N27" s="47"/>
      <c r="O27" s="91" t="s">
        <v>34</v>
      </c>
      <c r="P27" s="92"/>
      <c r="Q27" s="44">
        <v>42490</v>
      </c>
      <c r="R27" s="45">
        <v>1</v>
      </c>
      <c r="S27" s="44">
        <v>41846</v>
      </c>
      <c r="T27" s="45">
        <v>1</v>
      </c>
      <c r="U27" s="46">
        <v>1.5389762462362011E-2</v>
      </c>
      <c r="V27" s="56"/>
    </row>
    <row r="28" spans="2:22" ht="15" x14ac:dyDescent="0.25">
      <c r="B28" s="48" t="s">
        <v>73</v>
      </c>
      <c r="M28"/>
      <c r="O28" s="48" t="s">
        <v>73</v>
      </c>
    </row>
    <row r="29" spans="2:22" ht="15" x14ac:dyDescent="0.25">
      <c r="B29" s="49" t="s">
        <v>72</v>
      </c>
      <c r="M29"/>
      <c r="O29" s="49" t="s">
        <v>72</v>
      </c>
    </row>
    <row r="30" spans="2:22" x14ac:dyDescent="0.2">
      <c r="B30" s="77"/>
    </row>
    <row r="31" spans="2:22" x14ac:dyDescent="0.2">
      <c r="B31" s="78"/>
    </row>
    <row r="32" spans="2:22" ht="15" customHeight="1" x14ac:dyDescent="0.2">
      <c r="B32" s="99" t="s">
        <v>160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50"/>
      <c r="O32" s="99" t="s">
        <v>108</v>
      </c>
      <c r="P32" s="99"/>
      <c r="Q32" s="99"/>
      <c r="R32" s="99"/>
      <c r="S32" s="99"/>
      <c r="T32" s="99"/>
      <c r="U32" s="99"/>
      <c r="V32" s="99"/>
    </row>
    <row r="33" spans="2:22" ht="15" customHeight="1" x14ac:dyDescent="0.2">
      <c r="B33" s="100" t="s">
        <v>161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50"/>
      <c r="O33" s="100" t="s">
        <v>109</v>
      </c>
      <c r="P33" s="100"/>
      <c r="Q33" s="100"/>
      <c r="R33" s="100"/>
      <c r="S33" s="100"/>
      <c r="T33" s="100"/>
      <c r="U33" s="100"/>
      <c r="V33" s="100"/>
    </row>
    <row r="34" spans="2:22" ht="15" customHeight="1" thickBot="1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47"/>
      <c r="L34" s="24" t="s">
        <v>4</v>
      </c>
      <c r="O34" s="51"/>
      <c r="P34" s="51"/>
      <c r="Q34" s="51"/>
      <c r="R34" s="51"/>
      <c r="S34" s="51"/>
      <c r="T34" s="51"/>
      <c r="U34" s="51"/>
      <c r="V34" s="24" t="s">
        <v>4</v>
      </c>
    </row>
    <row r="35" spans="2:22" x14ac:dyDescent="0.2">
      <c r="B35" s="106" t="s">
        <v>0</v>
      </c>
      <c r="C35" s="108" t="s">
        <v>41</v>
      </c>
      <c r="D35" s="101" t="s">
        <v>150</v>
      </c>
      <c r="E35" s="102"/>
      <c r="F35" s="102"/>
      <c r="G35" s="102"/>
      <c r="H35" s="102"/>
      <c r="I35" s="103"/>
      <c r="J35" s="101" t="s">
        <v>135</v>
      </c>
      <c r="K35" s="102"/>
      <c r="L35" s="103"/>
      <c r="O35" s="106" t="s">
        <v>0</v>
      </c>
      <c r="P35" s="108" t="s">
        <v>41</v>
      </c>
      <c r="Q35" s="101" t="s">
        <v>158</v>
      </c>
      <c r="R35" s="102"/>
      <c r="S35" s="102"/>
      <c r="T35" s="102"/>
      <c r="U35" s="102"/>
      <c r="V35" s="103"/>
    </row>
    <row r="36" spans="2:22" ht="15" customHeight="1" thickBot="1" x14ac:dyDescent="0.25">
      <c r="B36" s="107"/>
      <c r="C36" s="109"/>
      <c r="D36" s="110" t="s">
        <v>151</v>
      </c>
      <c r="E36" s="111"/>
      <c r="F36" s="111"/>
      <c r="G36" s="111"/>
      <c r="H36" s="111"/>
      <c r="I36" s="112"/>
      <c r="J36" s="110" t="s">
        <v>136</v>
      </c>
      <c r="K36" s="111"/>
      <c r="L36" s="112"/>
      <c r="O36" s="107"/>
      <c r="P36" s="109"/>
      <c r="Q36" s="110" t="s">
        <v>155</v>
      </c>
      <c r="R36" s="111"/>
      <c r="S36" s="111"/>
      <c r="T36" s="111"/>
      <c r="U36" s="111"/>
      <c r="V36" s="112"/>
    </row>
    <row r="37" spans="2:22" ht="15" customHeight="1" x14ac:dyDescent="0.2">
      <c r="B37" s="107"/>
      <c r="C37" s="109"/>
      <c r="D37" s="93">
        <v>2024</v>
      </c>
      <c r="E37" s="94"/>
      <c r="F37" s="93">
        <v>2023</v>
      </c>
      <c r="G37" s="94"/>
      <c r="H37" s="85" t="s">
        <v>5</v>
      </c>
      <c r="I37" s="85" t="s">
        <v>44</v>
      </c>
      <c r="J37" s="85">
        <v>2023</v>
      </c>
      <c r="K37" s="85" t="s">
        <v>152</v>
      </c>
      <c r="L37" s="134" t="s">
        <v>185</v>
      </c>
      <c r="O37" s="107"/>
      <c r="P37" s="109"/>
      <c r="Q37" s="93">
        <v>2024</v>
      </c>
      <c r="R37" s="94"/>
      <c r="S37" s="93">
        <v>2023</v>
      </c>
      <c r="T37" s="94"/>
      <c r="U37" s="85" t="s">
        <v>5</v>
      </c>
      <c r="V37" s="85" t="s">
        <v>66</v>
      </c>
    </row>
    <row r="38" spans="2:22" ht="14.45" customHeight="1" thickBot="1" x14ac:dyDescent="0.25">
      <c r="B38" s="87" t="s">
        <v>6</v>
      </c>
      <c r="C38" s="104" t="s">
        <v>41</v>
      </c>
      <c r="D38" s="95"/>
      <c r="E38" s="96"/>
      <c r="F38" s="95"/>
      <c r="G38" s="96"/>
      <c r="H38" s="86"/>
      <c r="I38" s="86"/>
      <c r="J38" s="86"/>
      <c r="K38" s="86"/>
      <c r="L38" s="135"/>
      <c r="O38" s="87" t="s">
        <v>6</v>
      </c>
      <c r="P38" s="104" t="s">
        <v>41</v>
      </c>
      <c r="Q38" s="95"/>
      <c r="R38" s="96"/>
      <c r="S38" s="95"/>
      <c r="T38" s="96"/>
      <c r="U38" s="86"/>
      <c r="V38" s="86"/>
    </row>
    <row r="39" spans="2:22" ht="15" customHeight="1" x14ac:dyDescent="0.2">
      <c r="B39" s="87"/>
      <c r="C39" s="104"/>
      <c r="D39" s="25" t="s">
        <v>8</v>
      </c>
      <c r="E39" s="26" t="s">
        <v>2</v>
      </c>
      <c r="F39" s="25" t="s">
        <v>8</v>
      </c>
      <c r="G39" s="26" t="s">
        <v>2</v>
      </c>
      <c r="H39" s="97" t="s">
        <v>9</v>
      </c>
      <c r="I39" s="97" t="s">
        <v>45</v>
      </c>
      <c r="J39" s="97" t="s">
        <v>8</v>
      </c>
      <c r="K39" s="97" t="s">
        <v>153</v>
      </c>
      <c r="L39" s="136" t="s">
        <v>157</v>
      </c>
      <c r="O39" s="87"/>
      <c r="P39" s="104"/>
      <c r="Q39" s="25" t="s">
        <v>8</v>
      </c>
      <c r="R39" s="26" t="s">
        <v>2</v>
      </c>
      <c r="S39" s="25" t="s">
        <v>8</v>
      </c>
      <c r="T39" s="26" t="s">
        <v>2</v>
      </c>
      <c r="U39" s="97" t="s">
        <v>9</v>
      </c>
      <c r="V39" s="97" t="s">
        <v>67</v>
      </c>
    </row>
    <row r="40" spans="2:22" ht="14.25" customHeight="1" thickBot="1" x14ac:dyDescent="0.25">
      <c r="B40" s="88"/>
      <c r="C40" s="105"/>
      <c r="D40" s="28" t="s">
        <v>10</v>
      </c>
      <c r="E40" s="29" t="s">
        <v>11</v>
      </c>
      <c r="F40" s="28" t="s">
        <v>10</v>
      </c>
      <c r="G40" s="29" t="s">
        <v>11</v>
      </c>
      <c r="H40" s="98"/>
      <c r="I40" s="98"/>
      <c r="J40" s="98" t="s">
        <v>10</v>
      </c>
      <c r="K40" s="98"/>
      <c r="L40" s="137"/>
      <c r="O40" s="88"/>
      <c r="P40" s="105"/>
      <c r="Q40" s="28" t="s">
        <v>10</v>
      </c>
      <c r="R40" s="29" t="s">
        <v>11</v>
      </c>
      <c r="S40" s="28" t="s">
        <v>10</v>
      </c>
      <c r="T40" s="29" t="s">
        <v>11</v>
      </c>
      <c r="U40" s="98"/>
      <c r="V40" s="98"/>
    </row>
    <row r="41" spans="2:22" ht="15" thickBot="1" x14ac:dyDescent="0.25">
      <c r="B41" s="31">
        <v>1</v>
      </c>
      <c r="C41" s="32" t="s">
        <v>58</v>
      </c>
      <c r="D41" s="33">
        <v>725</v>
      </c>
      <c r="E41" s="34">
        <v>0.1510102062070402</v>
      </c>
      <c r="F41" s="33">
        <v>647</v>
      </c>
      <c r="G41" s="34">
        <v>0.1301810865191147</v>
      </c>
      <c r="H41" s="35">
        <v>0.12055641421947461</v>
      </c>
      <c r="I41" s="52">
        <v>0</v>
      </c>
      <c r="J41" s="33">
        <v>758</v>
      </c>
      <c r="K41" s="35">
        <v>-4.3535620052770452E-2</v>
      </c>
      <c r="L41" s="52">
        <v>0</v>
      </c>
      <c r="O41" s="31">
        <v>1</v>
      </c>
      <c r="P41" s="32" t="s">
        <v>58</v>
      </c>
      <c r="Q41" s="33">
        <v>6266</v>
      </c>
      <c r="R41" s="34">
        <v>0.14746999293951518</v>
      </c>
      <c r="S41" s="33">
        <v>6737</v>
      </c>
      <c r="T41" s="34">
        <v>0.16099507718778377</v>
      </c>
      <c r="U41" s="35">
        <v>-6.9912423927564249E-2</v>
      </c>
      <c r="V41" s="52">
        <v>0</v>
      </c>
    </row>
    <row r="42" spans="2:22" ht="15" thickBot="1" x14ac:dyDescent="0.25">
      <c r="B42" s="36">
        <v>2</v>
      </c>
      <c r="C42" s="37" t="s">
        <v>63</v>
      </c>
      <c r="D42" s="38">
        <v>374</v>
      </c>
      <c r="E42" s="39">
        <v>7.7900437408873147E-2</v>
      </c>
      <c r="F42" s="38">
        <v>297</v>
      </c>
      <c r="G42" s="39">
        <v>5.9758551307847081E-2</v>
      </c>
      <c r="H42" s="40">
        <v>0.2592592592592593</v>
      </c>
      <c r="I42" s="53">
        <v>4</v>
      </c>
      <c r="J42" s="38">
        <v>353</v>
      </c>
      <c r="K42" s="40">
        <v>5.9490084985835745E-2</v>
      </c>
      <c r="L42" s="53">
        <v>0</v>
      </c>
      <c r="O42" s="36">
        <v>2</v>
      </c>
      <c r="P42" s="37" t="s">
        <v>59</v>
      </c>
      <c r="Q42" s="38">
        <v>3595</v>
      </c>
      <c r="R42" s="39">
        <v>8.4608143092492358E-2</v>
      </c>
      <c r="S42" s="38">
        <v>3436</v>
      </c>
      <c r="T42" s="39">
        <v>8.211059599483822E-2</v>
      </c>
      <c r="U42" s="40">
        <v>4.627473806752036E-2</v>
      </c>
      <c r="V42" s="53">
        <v>0</v>
      </c>
    </row>
    <row r="43" spans="2:22" ht="15" thickBot="1" x14ac:dyDescent="0.25">
      <c r="B43" s="31">
        <v>3</v>
      </c>
      <c r="C43" s="32" t="s">
        <v>99</v>
      </c>
      <c r="D43" s="33">
        <v>369</v>
      </c>
      <c r="E43" s="34">
        <v>7.685898771089357E-2</v>
      </c>
      <c r="F43" s="33">
        <v>360</v>
      </c>
      <c r="G43" s="34">
        <v>7.2434607645875254E-2</v>
      </c>
      <c r="H43" s="35">
        <v>2.4999999999999911E-2</v>
      </c>
      <c r="I43" s="52">
        <v>2</v>
      </c>
      <c r="J43" s="33">
        <v>236</v>
      </c>
      <c r="K43" s="35">
        <v>0.56355932203389836</v>
      </c>
      <c r="L43" s="52">
        <v>3</v>
      </c>
      <c r="O43" s="31">
        <v>3</v>
      </c>
      <c r="P43" s="32" t="s">
        <v>99</v>
      </c>
      <c r="Q43" s="33">
        <v>3221</v>
      </c>
      <c r="R43" s="34">
        <v>7.580607201694517E-2</v>
      </c>
      <c r="S43" s="33">
        <v>3328</v>
      </c>
      <c r="T43" s="34">
        <v>7.9529704153324096E-2</v>
      </c>
      <c r="U43" s="35">
        <v>-3.2151442307692291E-2</v>
      </c>
      <c r="V43" s="52">
        <v>0</v>
      </c>
    </row>
    <row r="44" spans="2:22" ht="15" thickBot="1" x14ac:dyDescent="0.25">
      <c r="B44" s="36">
        <v>4</v>
      </c>
      <c r="C44" s="37" t="s">
        <v>59</v>
      </c>
      <c r="D44" s="38">
        <v>344</v>
      </c>
      <c r="E44" s="39">
        <v>7.1651739220995631E-2</v>
      </c>
      <c r="F44" s="38">
        <v>419</v>
      </c>
      <c r="G44" s="39">
        <v>8.4305835010060365E-2</v>
      </c>
      <c r="H44" s="40">
        <v>-0.17899761336515518</v>
      </c>
      <c r="I44" s="53">
        <v>-1</v>
      </c>
      <c r="J44" s="38">
        <v>333</v>
      </c>
      <c r="K44" s="40">
        <v>3.3033033033033066E-2</v>
      </c>
      <c r="L44" s="53">
        <v>-1</v>
      </c>
      <c r="O44" s="36">
        <v>4</v>
      </c>
      <c r="P44" s="37" t="s">
        <v>63</v>
      </c>
      <c r="Q44" s="38">
        <v>3155</v>
      </c>
      <c r="R44" s="39">
        <v>7.4252765356554479E-2</v>
      </c>
      <c r="S44" s="38">
        <v>2756</v>
      </c>
      <c r="T44" s="39">
        <v>6.586053625197151E-2</v>
      </c>
      <c r="U44" s="40">
        <v>0.14477503628447019</v>
      </c>
      <c r="V44" s="53">
        <v>1</v>
      </c>
    </row>
    <row r="45" spans="2:22" ht="15" thickBot="1" x14ac:dyDescent="0.25">
      <c r="B45" s="31">
        <v>5</v>
      </c>
      <c r="C45" s="32" t="s">
        <v>70</v>
      </c>
      <c r="D45" s="33">
        <v>314</v>
      </c>
      <c r="E45" s="34">
        <v>6.5403041033118101E-2</v>
      </c>
      <c r="F45" s="33">
        <v>479</v>
      </c>
      <c r="G45" s="34">
        <v>9.6378269617706236E-2</v>
      </c>
      <c r="H45" s="35">
        <v>-0.3444676409185804</v>
      </c>
      <c r="I45" s="52">
        <v>-3</v>
      </c>
      <c r="J45" s="33">
        <v>309</v>
      </c>
      <c r="K45" s="35">
        <v>1.6181229773462702E-2</v>
      </c>
      <c r="L45" s="52">
        <v>-1</v>
      </c>
      <c r="O45" s="31">
        <v>5</v>
      </c>
      <c r="P45" s="32" t="s">
        <v>70</v>
      </c>
      <c r="Q45" s="33">
        <v>2536</v>
      </c>
      <c r="R45" s="34">
        <v>5.9684631678041895E-2</v>
      </c>
      <c r="S45" s="33">
        <v>2530</v>
      </c>
      <c r="T45" s="34">
        <v>6.0459781102136408E-2</v>
      </c>
      <c r="U45" s="35">
        <v>2.3715415019762709E-3</v>
      </c>
      <c r="V45" s="52">
        <v>1</v>
      </c>
    </row>
    <row r="46" spans="2:22" ht="15" thickBot="1" x14ac:dyDescent="0.25">
      <c r="B46" s="36">
        <v>6</v>
      </c>
      <c r="C46" s="37" t="s">
        <v>60</v>
      </c>
      <c r="D46" s="38">
        <v>273</v>
      </c>
      <c r="E46" s="39">
        <v>5.6863153509685481E-2</v>
      </c>
      <c r="F46" s="38">
        <v>383</v>
      </c>
      <c r="G46" s="39">
        <v>7.7062374245472839E-2</v>
      </c>
      <c r="H46" s="40">
        <v>-0.28720626631853785</v>
      </c>
      <c r="I46" s="53">
        <v>-2</v>
      </c>
      <c r="J46" s="38">
        <v>207</v>
      </c>
      <c r="K46" s="40">
        <v>0.31884057971014501</v>
      </c>
      <c r="L46" s="53">
        <v>2</v>
      </c>
      <c r="O46" s="36">
        <v>6</v>
      </c>
      <c r="P46" s="37" t="s">
        <v>60</v>
      </c>
      <c r="Q46" s="38">
        <v>2257</v>
      </c>
      <c r="R46" s="39">
        <v>5.3118380795481292E-2</v>
      </c>
      <c r="S46" s="38">
        <v>2934</v>
      </c>
      <c r="T46" s="39">
        <v>7.0114228361133679E-2</v>
      </c>
      <c r="U46" s="40">
        <v>-0.23074301295160193</v>
      </c>
      <c r="V46" s="53">
        <v>-2</v>
      </c>
    </row>
    <row r="47" spans="2:22" ht="15" thickBot="1" x14ac:dyDescent="0.25">
      <c r="B47" s="31">
        <v>7</v>
      </c>
      <c r="C47" s="32" t="s">
        <v>101</v>
      </c>
      <c r="D47" s="33">
        <v>242</v>
      </c>
      <c r="E47" s="34">
        <v>5.0406165382212043E-2</v>
      </c>
      <c r="F47" s="33">
        <v>241</v>
      </c>
      <c r="G47" s="34">
        <v>4.8490945674044265E-2</v>
      </c>
      <c r="H47" s="35">
        <v>4.1493775933609811E-3</v>
      </c>
      <c r="I47" s="52">
        <v>0</v>
      </c>
      <c r="J47" s="33">
        <v>209</v>
      </c>
      <c r="K47" s="35">
        <v>0.15789473684210531</v>
      </c>
      <c r="L47" s="52">
        <v>0</v>
      </c>
      <c r="O47" s="31">
        <v>7</v>
      </c>
      <c r="P47" s="32" t="s">
        <v>101</v>
      </c>
      <c r="Q47" s="33">
        <v>1607</v>
      </c>
      <c r="R47" s="34">
        <v>3.7820663685573075E-2</v>
      </c>
      <c r="S47" s="33">
        <v>1546</v>
      </c>
      <c r="T47" s="34">
        <v>3.6944988768341062E-2</v>
      </c>
      <c r="U47" s="35">
        <v>3.9456662354463212E-2</v>
      </c>
      <c r="V47" s="52">
        <v>0</v>
      </c>
    </row>
    <row r="48" spans="2:22" ht="15" thickBot="1" x14ac:dyDescent="0.25">
      <c r="B48" s="36">
        <v>8</v>
      </c>
      <c r="C48" s="37" t="s">
        <v>134</v>
      </c>
      <c r="D48" s="38">
        <v>181</v>
      </c>
      <c r="E48" s="39">
        <v>3.7700479066861067E-2</v>
      </c>
      <c r="F48" s="38">
        <v>56</v>
      </c>
      <c r="G48" s="39">
        <v>1.1267605633802818E-2</v>
      </c>
      <c r="H48" s="40">
        <v>2.2321428571428572</v>
      </c>
      <c r="I48" s="53">
        <v>11</v>
      </c>
      <c r="J48" s="38">
        <v>247</v>
      </c>
      <c r="K48" s="40">
        <v>-0.26720647773279349</v>
      </c>
      <c r="L48" s="53">
        <v>-3</v>
      </c>
      <c r="O48" s="36">
        <v>8</v>
      </c>
      <c r="P48" s="37" t="s">
        <v>100</v>
      </c>
      <c r="Q48" s="38">
        <v>1296</v>
      </c>
      <c r="R48" s="39">
        <v>3.0501294422216992E-2</v>
      </c>
      <c r="S48" s="38">
        <v>1213</v>
      </c>
      <c r="T48" s="39">
        <v>2.8987238923672512E-2</v>
      </c>
      <c r="U48" s="40">
        <v>6.8425391591096396E-2</v>
      </c>
      <c r="V48" s="53">
        <v>0</v>
      </c>
    </row>
    <row r="49" spans="2:22" ht="15" thickBot="1" x14ac:dyDescent="0.25">
      <c r="B49" s="31">
        <v>9</v>
      </c>
      <c r="C49" s="32" t="s">
        <v>162</v>
      </c>
      <c r="D49" s="33">
        <v>146</v>
      </c>
      <c r="E49" s="34">
        <v>3.0410331181003957E-2</v>
      </c>
      <c r="F49" s="33">
        <v>65</v>
      </c>
      <c r="G49" s="34">
        <v>1.3078470824949699E-2</v>
      </c>
      <c r="H49" s="35">
        <v>1.2461538461538462</v>
      </c>
      <c r="I49" s="52">
        <v>7</v>
      </c>
      <c r="J49" s="33">
        <v>113</v>
      </c>
      <c r="K49" s="35">
        <v>0.29203539823008851</v>
      </c>
      <c r="L49" s="52">
        <v>5</v>
      </c>
      <c r="O49" s="31">
        <v>9</v>
      </c>
      <c r="P49" s="32" t="s">
        <v>130</v>
      </c>
      <c r="Q49" s="33">
        <v>1206</v>
      </c>
      <c r="R49" s="34">
        <v>2.8383148976229702E-2</v>
      </c>
      <c r="S49" s="33">
        <v>883</v>
      </c>
      <c r="T49" s="34">
        <v>2.1101180519046026E-2</v>
      </c>
      <c r="U49" s="35">
        <v>0.36579841449603623</v>
      </c>
      <c r="V49" s="52">
        <v>4</v>
      </c>
    </row>
    <row r="50" spans="2:22" ht="15" thickBot="1" x14ac:dyDescent="0.25">
      <c r="B50" s="36">
        <v>10</v>
      </c>
      <c r="C50" s="37" t="s">
        <v>100</v>
      </c>
      <c r="D50" s="38">
        <v>127</v>
      </c>
      <c r="E50" s="39">
        <v>2.6452822328681524E-2</v>
      </c>
      <c r="F50" s="38">
        <v>138</v>
      </c>
      <c r="G50" s="39">
        <v>2.7766599597585512E-2</v>
      </c>
      <c r="H50" s="40">
        <v>-7.9710144927536253E-2</v>
      </c>
      <c r="I50" s="53">
        <v>0</v>
      </c>
      <c r="J50" s="38">
        <v>135</v>
      </c>
      <c r="K50" s="40">
        <v>-5.9259259259259234E-2</v>
      </c>
      <c r="L50" s="53">
        <v>-1</v>
      </c>
      <c r="O50" s="36">
        <v>10</v>
      </c>
      <c r="P50" s="37" t="s">
        <v>110</v>
      </c>
      <c r="Q50" s="38">
        <v>1147</v>
      </c>
      <c r="R50" s="39">
        <v>2.6994586961638034E-2</v>
      </c>
      <c r="S50" s="38">
        <v>855</v>
      </c>
      <c r="T50" s="39">
        <v>2.0432060411986808E-2</v>
      </c>
      <c r="U50" s="40">
        <v>0.34152046783625734</v>
      </c>
      <c r="V50" s="53">
        <v>5</v>
      </c>
    </row>
    <row r="51" spans="2:22" ht="15" thickBot="1" x14ac:dyDescent="0.25">
      <c r="B51" s="89" t="s">
        <v>61</v>
      </c>
      <c r="C51" s="90"/>
      <c r="D51" s="41">
        <f>SUM(D41:D50)</f>
        <v>3095</v>
      </c>
      <c r="E51" s="42">
        <f>D51/D53</f>
        <v>0.64465736304936472</v>
      </c>
      <c r="F51" s="41">
        <f>SUM(F41:F50)</f>
        <v>3085</v>
      </c>
      <c r="G51" s="42">
        <f>F51/F53</f>
        <v>0.62072434607645877</v>
      </c>
      <c r="H51" s="43">
        <f>D51/F51-1</f>
        <v>3.2414910858995505E-3</v>
      </c>
      <c r="I51" s="54"/>
      <c r="J51" s="41">
        <f>SUM(J41:J50)</f>
        <v>2900</v>
      </c>
      <c r="K51" s="42">
        <f>D51/J51-1</f>
        <v>6.7241379310344795E-2</v>
      </c>
      <c r="L51" s="41"/>
      <c r="O51" s="89" t="s">
        <v>61</v>
      </c>
      <c r="P51" s="90"/>
      <c r="Q51" s="41">
        <f>SUM(Q41:Q50)</f>
        <v>26286</v>
      </c>
      <c r="R51" s="42">
        <f>Q51/Q53</f>
        <v>0.61863967992468816</v>
      </c>
      <c r="S51" s="41">
        <f>SUM(S41:S50)</f>
        <v>26218</v>
      </c>
      <c r="T51" s="42">
        <f>S51/S53</f>
        <v>0.62653539167423411</v>
      </c>
      <c r="U51" s="43">
        <f>Q51/S51-1</f>
        <v>2.5936379586544156E-3</v>
      </c>
      <c r="V51" s="54"/>
    </row>
    <row r="52" spans="2:22" ht="15" thickBot="1" x14ac:dyDescent="0.25">
      <c r="B52" s="89" t="s">
        <v>12</v>
      </c>
      <c r="C52" s="90"/>
      <c r="D52" s="41">
        <f>D53-D51</f>
        <v>1706</v>
      </c>
      <c r="E52" s="42">
        <f>D52/D53</f>
        <v>0.35534263695063528</v>
      </c>
      <c r="F52" s="41">
        <f>F53-F51</f>
        <v>1885</v>
      </c>
      <c r="G52" s="42">
        <f>F52/F53</f>
        <v>0.37927565392354123</v>
      </c>
      <c r="H52" s="43">
        <f>D52/F52-1</f>
        <v>-9.4960212201591565E-2</v>
      </c>
      <c r="I52" s="55"/>
      <c r="J52" s="41">
        <f>J53-SUM(J41:J50)</f>
        <v>1904</v>
      </c>
      <c r="K52" s="43">
        <f>D52/J52-1</f>
        <v>-0.10399159663865543</v>
      </c>
      <c r="L52" s="76"/>
      <c r="O52" s="89" t="s">
        <v>12</v>
      </c>
      <c r="P52" s="90"/>
      <c r="Q52" s="41">
        <f>Q53-Q51</f>
        <v>16204</v>
      </c>
      <c r="R52" s="42">
        <f>Q52/Q53</f>
        <v>0.38136032007531184</v>
      </c>
      <c r="S52" s="41">
        <f>S53-S51</f>
        <v>15628</v>
      </c>
      <c r="T52" s="42">
        <f>S52/S53</f>
        <v>0.37346460832576589</v>
      </c>
      <c r="U52" s="43">
        <f>Q52/S52-1</f>
        <v>3.6856923470693692E-2</v>
      </c>
      <c r="V52" s="55"/>
    </row>
    <row r="53" spans="2:22" ht="15" thickBot="1" x14ac:dyDescent="0.25">
      <c r="B53" s="91" t="s">
        <v>34</v>
      </c>
      <c r="C53" s="92"/>
      <c r="D53" s="44">
        <v>4801</v>
      </c>
      <c r="E53" s="45">
        <v>1</v>
      </c>
      <c r="F53" s="44">
        <v>4970</v>
      </c>
      <c r="G53" s="45">
        <v>1</v>
      </c>
      <c r="H53" s="46">
        <v>-3.4004024144869249E-2</v>
      </c>
      <c r="I53" s="56"/>
      <c r="J53" s="44">
        <v>4804</v>
      </c>
      <c r="K53" s="46">
        <v>-6.2447960033307215E-4</v>
      </c>
      <c r="L53" s="44"/>
      <c r="O53" s="91" t="s">
        <v>34</v>
      </c>
      <c r="P53" s="92"/>
      <c r="Q53" s="44">
        <v>42490</v>
      </c>
      <c r="R53" s="45">
        <v>1</v>
      </c>
      <c r="S53" s="44">
        <v>41846</v>
      </c>
      <c r="T53" s="45">
        <v>1</v>
      </c>
      <c r="U53" s="46">
        <v>1.5389762462362011E-2</v>
      </c>
      <c r="V53" s="56"/>
    </row>
    <row r="54" spans="2:22" x14ac:dyDescent="0.2">
      <c r="B54" s="48" t="s">
        <v>73</v>
      </c>
      <c r="O54" s="48" t="s">
        <v>73</v>
      </c>
    </row>
    <row r="55" spans="2:22" x14ac:dyDescent="0.2">
      <c r="B55" s="49" t="s">
        <v>72</v>
      </c>
      <c r="O55" s="49" t="s">
        <v>72</v>
      </c>
    </row>
    <row r="63" spans="2:22" ht="15" customHeight="1" x14ac:dyDescent="0.2"/>
    <row r="65" ht="15" customHeight="1" x14ac:dyDescent="0.2"/>
  </sheetData>
  <mergeCells count="82">
    <mergeCell ref="B2:L2"/>
    <mergeCell ref="O2:V2"/>
    <mergeCell ref="O4:O6"/>
    <mergeCell ref="Q4:V4"/>
    <mergeCell ref="Q5:V5"/>
    <mergeCell ref="Q6:R7"/>
    <mergeCell ref="S6:T7"/>
    <mergeCell ref="U6:U7"/>
    <mergeCell ref="O7:O9"/>
    <mergeCell ref="U8:U9"/>
    <mergeCell ref="D4:I4"/>
    <mergeCell ref="J4:L4"/>
    <mergeCell ref="D5:I5"/>
    <mergeCell ref="J5:L5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C35:C37"/>
    <mergeCell ref="D35:I35"/>
    <mergeCell ref="J35:L35"/>
    <mergeCell ref="D37:E38"/>
    <mergeCell ref="F37:G38"/>
    <mergeCell ref="D36:I36"/>
    <mergeCell ref="J36:L36"/>
    <mergeCell ref="B26:C26"/>
    <mergeCell ref="B27:C27"/>
    <mergeCell ref="B32:L32"/>
    <mergeCell ref="B33:L33"/>
    <mergeCell ref="B7:B9"/>
    <mergeCell ref="K6:K7"/>
    <mergeCell ref="L6:L7"/>
    <mergeCell ref="B25:C25"/>
    <mergeCell ref="B4:B6"/>
    <mergeCell ref="C4:C6"/>
    <mergeCell ref="C7:C9"/>
    <mergeCell ref="H8:H9"/>
    <mergeCell ref="J6:J7"/>
    <mergeCell ref="H6:H7"/>
    <mergeCell ref="D6:E7"/>
    <mergeCell ref="F6:G7"/>
    <mergeCell ref="O32:V32"/>
    <mergeCell ref="J8:J9"/>
    <mergeCell ref="V6:V7"/>
    <mergeCell ref="P7:P9"/>
    <mergeCell ref="I8:I9"/>
    <mergeCell ref="K8:K9"/>
    <mergeCell ref="L8:L9"/>
    <mergeCell ref="V8:V9"/>
    <mergeCell ref="I6:I7"/>
    <mergeCell ref="P4:P6"/>
    <mergeCell ref="O25:P25"/>
    <mergeCell ref="O26:P26"/>
    <mergeCell ref="O27:P27"/>
    <mergeCell ref="O33:V33"/>
    <mergeCell ref="O35:O37"/>
    <mergeCell ref="P35:P37"/>
    <mergeCell ref="Q35:V35"/>
    <mergeCell ref="Q36:V36"/>
    <mergeCell ref="S37:T38"/>
    <mergeCell ref="U37:U38"/>
    <mergeCell ref="V37:V38"/>
    <mergeCell ref="Q37:R38"/>
    <mergeCell ref="O53:P53"/>
    <mergeCell ref="O38:O40"/>
    <mergeCell ref="P38:P40"/>
    <mergeCell ref="U39:U40"/>
    <mergeCell ref="V39:V40"/>
    <mergeCell ref="O51:P51"/>
    <mergeCell ref="O52:P52"/>
  </mergeCells>
  <conditionalFormatting sqref="D10:H24">
    <cfRule type="cellIs" dxfId="23" priority="9" operator="equal">
      <formula>0</formula>
    </cfRule>
  </conditionalFormatting>
  <conditionalFormatting sqref="D41:H50">
    <cfRule type="cellIs" dxfId="22" priority="31" operator="equal">
      <formula>0</formula>
    </cfRule>
  </conditionalFormatting>
  <conditionalFormatting sqref="H10:H26 U10:U26 H41:H52">
    <cfRule type="cellIs" dxfId="21" priority="24" operator="lessThan">
      <formula>0</formula>
    </cfRule>
  </conditionalFormatting>
  <conditionalFormatting sqref="I10:I24">
    <cfRule type="cellIs" dxfId="20" priority="7" operator="lessThan">
      <formula>0</formula>
    </cfRule>
  </conditionalFormatting>
  <conditionalFormatting sqref="I41:I50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0:K24">
    <cfRule type="cellIs" dxfId="16" priority="6" operator="equal">
      <formula>0</formula>
    </cfRule>
  </conditionalFormatting>
  <conditionalFormatting sqref="J41:K50">
    <cfRule type="cellIs" dxfId="15" priority="29" operator="equal">
      <formula>0</formula>
    </cfRule>
  </conditionalFormatting>
  <conditionalFormatting sqref="K52">
    <cfRule type="cellIs" dxfId="14" priority="23" operator="lessThan">
      <formula>0</formula>
    </cfRule>
  </conditionalFormatting>
  <conditionalFormatting sqref="K10:L24">
    <cfRule type="cellIs" dxfId="13" priority="5" operator="lessThan">
      <formula>0</formula>
    </cfRule>
  </conditionalFormatting>
  <conditionalFormatting sqref="K41:L50">
    <cfRule type="cellIs" dxfId="12" priority="26" operator="lessThan">
      <formula>0</formula>
    </cfRule>
  </conditionalFormatting>
  <conditionalFormatting sqref="L10:L24">
    <cfRule type="cellIs" dxfId="11" priority="4" operator="equal">
      <formula>0</formula>
    </cfRule>
  </conditionalFormatting>
  <conditionalFormatting sqref="L41:L50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0:U24">
    <cfRule type="cellIs" dxfId="8" priority="3" operator="equal">
      <formula>0</formula>
    </cfRule>
  </conditionalFormatting>
  <conditionalFormatting sqref="Q41:U50">
    <cfRule type="cellIs" dxfId="7" priority="17" operator="equal">
      <formula>0</formula>
    </cfRule>
  </conditionalFormatting>
  <conditionalFormatting sqref="U41:U52">
    <cfRule type="cellIs" dxfId="6" priority="15" operator="lessThan">
      <formula>0</formula>
    </cfRule>
  </conditionalFormatting>
  <conditionalFormatting sqref="V10:V24">
    <cfRule type="cellIs" dxfId="5" priority="1" operator="lessThan">
      <formula>0</formula>
    </cfRule>
  </conditionalFormatting>
  <conditionalFormatting sqref="V41:V50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J7" sqref="J7:J8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45541</v>
      </c>
    </row>
    <row r="2" spans="2:15" ht="14.45" customHeight="1" x14ac:dyDescent="0.2">
      <c r="B2" s="99" t="s">
        <v>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ht="14.45" customHeight="1" x14ac:dyDescent="0.2">
      <c r="B3" s="100" t="s">
        <v>15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6" t="s">
        <v>0</v>
      </c>
      <c r="C5" s="108" t="s">
        <v>1</v>
      </c>
      <c r="D5" s="101" t="s">
        <v>150</v>
      </c>
      <c r="E5" s="102"/>
      <c r="F5" s="102"/>
      <c r="G5" s="102"/>
      <c r="H5" s="128"/>
      <c r="I5" s="129" t="s">
        <v>135</v>
      </c>
      <c r="J5" s="128"/>
      <c r="K5" s="129" t="s">
        <v>154</v>
      </c>
      <c r="L5" s="102"/>
      <c r="M5" s="102"/>
      <c r="N5" s="102"/>
      <c r="O5" s="103"/>
    </row>
    <row r="6" spans="2:15" ht="14.45" customHeight="1" thickBot="1" x14ac:dyDescent="0.25">
      <c r="B6" s="107"/>
      <c r="C6" s="109"/>
      <c r="D6" s="110" t="s">
        <v>151</v>
      </c>
      <c r="E6" s="111"/>
      <c r="F6" s="111"/>
      <c r="G6" s="111"/>
      <c r="H6" s="130"/>
      <c r="I6" s="131" t="s">
        <v>136</v>
      </c>
      <c r="J6" s="130"/>
      <c r="K6" s="131" t="s">
        <v>155</v>
      </c>
      <c r="L6" s="111"/>
      <c r="M6" s="111"/>
      <c r="N6" s="111"/>
      <c r="O6" s="112"/>
    </row>
    <row r="7" spans="2:15" ht="14.45" customHeight="1" x14ac:dyDescent="0.2">
      <c r="B7" s="107"/>
      <c r="C7" s="109"/>
      <c r="D7" s="93">
        <v>2024</v>
      </c>
      <c r="E7" s="94"/>
      <c r="F7" s="93">
        <v>2023</v>
      </c>
      <c r="G7" s="94"/>
      <c r="H7" s="85" t="s">
        <v>5</v>
      </c>
      <c r="I7" s="126">
        <v>2024</v>
      </c>
      <c r="J7" s="126" t="s">
        <v>152</v>
      </c>
      <c r="K7" s="93">
        <v>2024</v>
      </c>
      <c r="L7" s="94"/>
      <c r="M7" s="93">
        <v>2023</v>
      </c>
      <c r="N7" s="94"/>
      <c r="O7" s="85" t="s">
        <v>5</v>
      </c>
    </row>
    <row r="8" spans="2:15" ht="14.45" customHeight="1" thickBot="1" x14ac:dyDescent="0.25">
      <c r="B8" s="87" t="s">
        <v>6</v>
      </c>
      <c r="C8" s="104" t="s">
        <v>7</v>
      </c>
      <c r="D8" s="95"/>
      <c r="E8" s="96"/>
      <c r="F8" s="95"/>
      <c r="G8" s="96"/>
      <c r="H8" s="86"/>
      <c r="I8" s="127"/>
      <c r="J8" s="127"/>
      <c r="K8" s="95"/>
      <c r="L8" s="96"/>
      <c r="M8" s="95"/>
      <c r="N8" s="96"/>
      <c r="O8" s="86"/>
    </row>
    <row r="9" spans="2:15" ht="14.45" customHeight="1" x14ac:dyDescent="0.2">
      <c r="B9" s="87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27" t="s">
        <v>8</v>
      </c>
      <c r="J9" s="132" t="s">
        <v>153</v>
      </c>
      <c r="K9" s="25" t="s">
        <v>8</v>
      </c>
      <c r="L9" s="26" t="s">
        <v>2</v>
      </c>
      <c r="M9" s="25" t="s">
        <v>8</v>
      </c>
      <c r="N9" s="26" t="s">
        <v>2</v>
      </c>
      <c r="O9" s="97" t="s">
        <v>9</v>
      </c>
    </row>
    <row r="10" spans="2:15" ht="14.45" customHeight="1" thickBot="1" x14ac:dyDescent="0.25">
      <c r="B10" s="88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30" t="s">
        <v>10</v>
      </c>
      <c r="J10" s="133"/>
      <c r="K10" s="28" t="s">
        <v>10</v>
      </c>
      <c r="L10" s="29" t="s">
        <v>11</v>
      </c>
      <c r="M10" s="28" t="s">
        <v>10</v>
      </c>
      <c r="N10" s="29" t="s">
        <v>11</v>
      </c>
      <c r="O10" s="98"/>
    </row>
    <row r="11" spans="2:15" ht="14.45" customHeight="1" thickBot="1" x14ac:dyDescent="0.25">
      <c r="B11" s="31">
        <v>1</v>
      </c>
      <c r="C11" s="32" t="s">
        <v>19</v>
      </c>
      <c r="D11" s="33">
        <v>7725</v>
      </c>
      <c r="E11" s="34">
        <v>0.18449082919373327</v>
      </c>
      <c r="F11" s="33">
        <v>9517</v>
      </c>
      <c r="G11" s="34">
        <v>0.23129268233407052</v>
      </c>
      <c r="H11" s="35">
        <v>-0.18829463066092256</v>
      </c>
      <c r="I11" s="33">
        <v>7830</v>
      </c>
      <c r="J11" s="35">
        <v>-1.3409961685823757E-2</v>
      </c>
      <c r="K11" s="33">
        <v>71284</v>
      </c>
      <c r="L11" s="34">
        <v>0.17836160736626133</v>
      </c>
      <c r="M11" s="33">
        <v>63171</v>
      </c>
      <c r="N11" s="34">
        <v>0.17891159352563829</v>
      </c>
      <c r="O11" s="35">
        <v>0.12842918427759575</v>
      </c>
    </row>
    <row r="12" spans="2:15" ht="14.45" customHeight="1" thickBot="1" x14ac:dyDescent="0.25">
      <c r="B12" s="36">
        <v>2</v>
      </c>
      <c r="C12" s="37" t="s">
        <v>17</v>
      </c>
      <c r="D12" s="38">
        <v>3733</v>
      </c>
      <c r="E12" s="39">
        <v>8.9152655712648077E-2</v>
      </c>
      <c r="F12" s="38">
        <v>3129</v>
      </c>
      <c r="G12" s="39">
        <v>7.6044426082095898E-2</v>
      </c>
      <c r="H12" s="40">
        <v>0.19303291786513266</v>
      </c>
      <c r="I12" s="38">
        <v>4258</v>
      </c>
      <c r="J12" s="40">
        <v>-0.12329732268670734</v>
      </c>
      <c r="K12" s="38">
        <v>38557</v>
      </c>
      <c r="L12" s="39">
        <v>9.6474503327828656E-2</v>
      </c>
      <c r="M12" s="38">
        <v>33361</v>
      </c>
      <c r="N12" s="39">
        <v>9.448433096846369E-2</v>
      </c>
      <c r="O12" s="40">
        <v>0.1557507268966758</v>
      </c>
    </row>
    <row r="13" spans="2:15" ht="14.45" customHeight="1" thickBot="1" x14ac:dyDescent="0.25">
      <c r="B13" s="31">
        <v>3</v>
      </c>
      <c r="C13" s="32" t="s">
        <v>18</v>
      </c>
      <c r="D13" s="33">
        <v>2928</v>
      </c>
      <c r="E13" s="34">
        <v>6.9927397783721826E-2</v>
      </c>
      <c r="F13" s="33">
        <v>2919</v>
      </c>
      <c r="G13" s="34">
        <v>7.0940773324908252E-2</v>
      </c>
      <c r="H13" s="35">
        <v>3.0832476875641834E-3</v>
      </c>
      <c r="I13" s="33">
        <v>3628</v>
      </c>
      <c r="J13" s="35">
        <v>-0.19294377067254687</v>
      </c>
      <c r="K13" s="33">
        <v>27269</v>
      </c>
      <c r="L13" s="34">
        <v>6.823049592153331E-2</v>
      </c>
      <c r="M13" s="33">
        <v>26418</v>
      </c>
      <c r="N13" s="34">
        <v>7.4820510641913418E-2</v>
      </c>
      <c r="O13" s="35">
        <v>3.2212885154061732E-2</v>
      </c>
    </row>
    <row r="14" spans="2:15" ht="14.45" customHeight="1" thickBot="1" x14ac:dyDescent="0.25">
      <c r="B14" s="36">
        <v>4</v>
      </c>
      <c r="C14" s="37" t="s">
        <v>31</v>
      </c>
      <c r="D14" s="38">
        <v>2587</v>
      </c>
      <c r="E14" s="39">
        <v>6.1783530760412687E-2</v>
      </c>
      <c r="F14" s="38">
        <v>1967</v>
      </c>
      <c r="G14" s="39">
        <v>4.7804214158990936E-2</v>
      </c>
      <c r="H14" s="40">
        <v>0.3152008134214539</v>
      </c>
      <c r="I14" s="38">
        <v>3095</v>
      </c>
      <c r="J14" s="40">
        <v>-0.16413570274636513</v>
      </c>
      <c r="K14" s="38">
        <v>22649</v>
      </c>
      <c r="L14" s="39">
        <v>5.6670670069559129E-2</v>
      </c>
      <c r="M14" s="38">
        <v>16398</v>
      </c>
      <c r="N14" s="39">
        <v>4.6442074854496793E-2</v>
      </c>
      <c r="O14" s="40">
        <v>0.3812050250030492</v>
      </c>
    </row>
    <row r="15" spans="2:15" ht="14.45" customHeight="1" thickBot="1" x14ac:dyDescent="0.25">
      <c r="B15" s="31">
        <v>5</v>
      </c>
      <c r="C15" s="32" t="s">
        <v>22</v>
      </c>
      <c r="D15" s="33">
        <v>2418</v>
      </c>
      <c r="E15" s="34">
        <v>5.7747420710737483E-2</v>
      </c>
      <c r="F15" s="33">
        <v>2796</v>
      </c>
      <c r="G15" s="34">
        <v>6.7951490995698346E-2</v>
      </c>
      <c r="H15" s="35">
        <v>-0.13519313304721026</v>
      </c>
      <c r="I15" s="33">
        <v>3296</v>
      </c>
      <c r="J15" s="35">
        <v>-0.26638349514563109</v>
      </c>
      <c r="K15" s="33">
        <v>21875</v>
      </c>
      <c r="L15" s="34">
        <v>5.4734023920332282E-2</v>
      </c>
      <c r="M15" s="33">
        <v>24764</v>
      </c>
      <c r="N15" s="34">
        <v>7.013608621153547E-2</v>
      </c>
      <c r="O15" s="35">
        <v>-0.11666128250686481</v>
      </c>
    </row>
    <row r="16" spans="2:15" ht="14.45" customHeight="1" thickBot="1" x14ac:dyDescent="0.25">
      <c r="B16" s="36">
        <v>6</v>
      </c>
      <c r="C16" s="37" t="s">
        <v>24</v>
      </c>
      <c r="D16" s="38">
        <v>2100</v>
      </c>
      <c r="E16" s="39">
        <v>5.015284677111196E-2</v>
      </c>
      <c r="F16" s="38">
        <v>1879</v>
      </c>
      <c r="G16" s="39">
        <v>4.5665540622645634E-2</v>
      </c>
      <c r="H16" s="40">
        <v>0.11761575306013827</v>
      </c>
      <c r="I16" s="38">
        <v>2272</v>
      </c>
      <c r="J16" s="40">
        <v>-7.5704225352112631E-2</v>
      </c>
      <c r="K16" s="38">
        <v>21810</v>
      </c>
      <c r="L16" s="39">
        <v>5.4571385677826149E-2</v>
      </c>
      <c r="M16" s="38">
        <v>19794</v>
      </c>
      <c r="N16" s="39">
        <v>5.6060155486639195E-2</v>
      </c>
      <c r="O16" s="40">
        <v>0.10184904516520166</v>
      </c>
    </row>
    <row r="17" spans="2:15" ht="14.45" customHeight="1" thickBot="1" x14ac:dyDescent="0.25">
      <c r="B17" s="31">
        <v>7</v>
      </c>
      <c r="C17" s="32" t="s">
        <v>23</v>
      </c>
      <c r="D17" s="33">
        <v>2323</v>
      </c>
      <c r="E17" s="34">
        <v>5.5478601452044328E-2</v>
      </c>
      <c r="F17" s="33">
        <v>2437</v>
      </c>
      <c r="G17" s="34">
        <v>5.9226675091744237E-2</v>
      </c>
      <c r="H17" s="35">
        <v>-4.6778826425933562E-2</v>
      </c>
      <c r="I17" s="33">
        <v>2788</v>
      </c>
      <c r="J17" s="35">
        <v>-0.16678622668579624</v>
      </c>
      <c r="K17" s="33">
        <v>20379</v>
      </c>
      <c r="L17" s="34">
        <v>5.09908422158835E-2</v>
      </c>
      <c r="M17" s="33">
        <v>17576</v>
      </c>
      <c r="N17" s="34">
        <v>4.9778381976011442E-2</v>
      </c>
      <c r="O17" s="35">
        <v>0.15947883477469271</v>
      </c>
    </row>
    <row r="18" spans="2:15" ht="14.45" customHeight="1" thickBot="1" x14ac:dyDescent="0.25">
      <c r="B18" s="36">
        <v>8</v>
      </c>
      <c r="C18" s="37" t="s">
        <v>32</v>
      </c>
      <c r="D18" s="38">
        <v>2339</v>
      </c>
      <c r="E18" s="39">
        <v>5.5860718379824224E-2</v>
      </c>
      <c r="F18" s="38">
        <v>1840</v>
      </c>
      <c r="G18" s="39">
        <v>4.4717719396310786E-2</v>
      </c>
      <c r="H18" s="40">
        <v>0.27119565217391295</v>
      </c>
      <c r="I18" s="38">
        <v>3050</v>
      </c>
      <c r="J18" s="40">
        <v>-0.23311475409836069</v>
      </c>
      <c r="K18" s="38">
        <v>18650</v>
      </c>
      <c r="L18" s="39">
        <v>4.666466496522044E-2</v>
      </c>
      <c r="M18" s="38">
        <v>16877</v>
      </c>
      <c r="N18" s="39">
        <v>4.7798688701021004E-2</v>
      </c>
      <c r="O18" s="40">
        <v>0.10505421579664631</v>
      </c>
    </row>
    <row r="19" spans="2:15" ht="14.45" customHeight="1" thickBot="1" x14ac:dyDescent="0.25">
      <c r="B19" s="31">
        <v>9</v>
      </c>
      <c r="C19" s="32" t="s">
        <v>16</v>
      </c>
      <c r="D19" s="33">
        <v>1865</v>
      </c>
      <c r="E19" s="34">
        <v>4.454050439434467E-2</v>
      </c>
      <c r="F19" s="33">
        <v>1821</v>
      </c>
      <c r="G19" s="34">
        <v>4.4255960337327142E-2</v>
      </c>
      <c r="H19" s="35">
        <v>2.4162548050521648E-2</v>
      </c>
      <c r="I19" s="33">
        <v>2329</v>
      </c>
      <c r="J19" s="35">
        <v>-0.19922713610991838</v>
      </c>
      <c r="K19" s="33">
        <v>17881</v>
      </c>
      <c r="L19" s="34">
        <v>4.4740529450032526E-2</v>
      </c>
      <c r="M19" s="33">
        <v>14983</v>
      </c>
      <c r="N19" s="34">
        <v>4.243454125777079E-2</v>
      </c>
      <c r="O19" s="35">
        <v>0.19341920843622762</v>
      </c>
    </row>
    <row r="20" spans="2:15" ht="14.45" customHeight="1" thickBot="1" x14ac:dyDescent="0.25">
      <c r="B20" s="36">
        <v>10</v>
      </c>
      <c r="C20" s="37" t="s">
        <v>21</v>
      </c>
      <c r="D20" s="38">
        <v>1679</v>
      </c>
      <c r="E20" s="39">
        <v>4.0098395108903326E-2</v>
      </c>
      <c r="F20" s="38">
        <v>1509</v>
      </c>
      <c r="G20" s="39">
        <v>3.6673390526648357E-2</v>
      </c>
      <c r="H20" s="40">
        <v>0.11265738899933742</v>
      </c>
      <c r="I20" s="38">
        <v>1753</v>
      </c>
      <c r="J20" s="40">
        <v>-4.2213348545350859E-2</v>
      </c>
      <c r="K20" s="38">
        <v>14636</v>
      </c>
      <c r="L20" s="39">
        <v>3.6621127958764953E-2</v>
      </c>
      <c r="M20" s="38">
        <v>14854</v>
      </c>
      <c r="N20" s="39">
        <v>4.2069190138351954E-2</v>
      </c>
      <c r="O20" s="40">
        <v>-1.4676181499932661E-2</v>
      </c>
    </row>
    <row r="21" spans="2:15" ht="14.45" customHeight="1" thickBot="1" x14ac:dyDescent="0.25">
      <c r="B21" s="31">
        <v>11</v>
      </c>
      <c r="C21" s="32" t="s">
        <v>29</v>
      </c>
      <c r="D21" s="33">
        <v>1364</v>
      </c>
      <c r="E21" s="34">
        <v>3.2575468093236533E-2</v>
      </c>
      <c r="F21" s="33">
        <v>1273</v>
      </c>
      <c r="G21" s="34">
        <v>3.0937856951904149E-2</v>
      </c>
      <c r="H21" s="35">
        <v>7.1484681853888343E-2</v>
      </c>
      <c r="I21" s="33">
        <v>1282</v>
      </c>
      <c r="J21" s="35">
        <v>6.3962558502340006E-2</v>
      </c>
      <c r="K21" s="33">
        <v>11781</v>
      </c>
      <c r="L21" s="34">
        <v>2.9477555922534156E-2</v>
      </c>
      <c r="M21" s="33">
        <v>12247</v>
      </c>
      <c r="N21" s="34">
        <v>3.4685698911027088E-2</v>
      </c>
      <c r="O21" s="35">
        <v>-3.8050134726871909E-2</v>
      </c>
    </row>
    <row r="22" spans="2:15" ht="14.45" customHeight="1" thickBot="1" x14ac:dyDescent="0.25">
      <c r="B22" s="36">
        <v>12</v>
      </c>
      <c r="C22" s="37" t="s">
        <v>33</v>
      </c>
      <c r="D22" s="38">
        <v>448</v>
      </c>
      <c r="E22" s="39">
        <v>1.0699273977837218E-2</v>
      </c>
      <c r="F22" s="38">
        <v>714</v>
      </c>
      <c r="G22" s="39">
        <v>1.7352419374437992E-2</v>
      </c>
      <c r="H22" s="40">
        <v>-0.37254901960784315</v>
      </c>
      <c r="I22" s="38">
        <v>1106</v>
      </c>
      <c r="J22" s="40">
        <v>-0.59493670886075956</v>
      </c>
      <c r="K22" s="38">
        <v>11176</v>
      </c>
      <c r="L22" s="39">
        <v>2.7963769203823249E-2</v>
      </c>
      <c r="M22" s="38">
        <v>8552</v>
      </c>
      <c r="N22" s="39">
        <v>2.4220796692014671E-2</v>
      </c>
      <c r="O22" s="40">
        <v>0.3068288119738074</v>
      </c>
    </row>
    <row r="23" spans="2:15" ht="14.45" customHeight="1" thickBot="1" x14ac:dyDescent="0.25">
      <c r="B23" s="31">
        <v>13</v>
      </c>
      <c r="C23" s="32" t="s">
        <v>65</v>
      </c>
      <c r="D23" s="33">
        <v>1150</v>
      </c>
      <c r="E23" s="34">
        <v>2.746465418418036E-2</v>
      </c>
      <c r="F23" s="33">
        <v>706</v>
      </c>
      <c r="G23" s="34">
        <v>1.7157994507497509E-2</v>
      </c>
      <c r="H23" s="35">
        <v>0.62889518413597734</v>
      </c>
      <c r="I23" s="33">
        <v>1302</v>
      </c>
      <c r="J23" s="35">
        <v>-0.11674347158218124</v>
      </c>
      <c r="K23" s="33">
        <v>9521</v>
      </c>
      <c r="L23" s="34">
        <v>2.3822749336936396E-2</v>
      </c>
      <c r="M23" s="33">
        <v>6924</v>
      </c>
      <c r="N23" s="34">
        <v>1.9610008921364545E-2</v>
      </c>
      <c r="O23" s="35">
        <v>0.37507221259387635</v>
      </c>
    </row>
    <row r="24" spans="2:15" ht="14.45" customHeight="1" thickBot="1" x14ac:dyDescent="0.25">
      <c r="B24" s="36">
        <v>14</v>
      </c>
      <c r="C24" s="37" t="s">
        <v>39</v>
      </c>
      <c r="D24" s="38">
        <v>1279</v>
      </c>
      <c r="E24" s="39">
        <v>3.0545471914405809E-2</v>
      </c>
      <c r="F24" s="38">
        <v>755</v>
      </c>
      <c r="G24" s="39">
        <v>1.8348846817507959E-2</v>
      </c>
      <c r="H24" s="40">
        <v>0.6940397350993377</v>
      </c>
      <c r="I24" s="38">
        <v>762</v>
      </c>
      <c r="J24" s="40">
        <v>0.67847769028871396</v>
      </c>
      <c r="K24" s="38">
        <v>8963</v>
      </c>
      <c r="L24" s="39">
        <v>2.2426562578191464E-2</v>
      </c>
      <c r="M24" s="38">
        <v>7440</v>
      </c>
      <c r="N24" s="39">
        <v>2.1071413399039892E-2</v>
      </c>
      <c r="O24" s="40">
        <v>0.20470430107526871</v>
      </c>
    </row>
    <row r="25" spans="2:15" ht="14.45" customHeight="1" thickBot="1" x14ac:dyDescent="0.25">
      <c r="B25" s="31">
        <v>15</v>
      </c>
      <c r="C25" s="32" t="s">
        <v>20</v>
      </c>
      <c r="D25" s="33">
        <v>859</v>
      </c>
      <c r="E25" s="34">
        <v>2.0514902560183415E-2</v>
      </c>
      <c r="F25" s="33">
        <v>710</v>
      </c>
      <c r="G25" s="34">
        <v>1.725520694096775E-2</v>
      </c>
      <c r="H25" s="35">
        <v>0.20985915492957741</v>
      </c>
      <c r="I25" s="33">
        <v>1201</v>
      </c>
      <c r="J25" s="35">
        <v>-0.28476269775187346</v>
      </c>
      <c r="K25" s="33">
        <v>8770</v>
      </c>
      <c r="L25" s="34">
        <v>2.1943652104288645E-2</v>
      </c>
      <c r="M25" s="33">
        <v>8339</v>
      </c>
      <c r="N25" s="34">
        <v>2.3617542518090544E-2</v>
      </c>
      <c r="O25" s="35">
        <v>5.1684854299076655E-2</v>
      </c>
    </row>
    <row r="26" spans="2:15" ht="14.45" customHeight="1" thickBot="1" x14ac:dyDescent="0.25">
      <c r="B26" s="36">
        <v>16</v>
      </c>
      <c r="C26" s="37" t="s">
        <v>27</v>
      </c>
      <c r="D26" s="38">
        <v>752</v>
      </c>
      <c r="E26" s="39">
        <v>1.795949560565533E-2</v>
      </c>
      <c r="F26" s="38">
        <v>588</v>
      </c>
      <c r="G26" s="39">
        <v>1.4290227720125405E-2</v>
      </c>
      <c r="H26" s="40">
        <v>0.27891156462585043</v>
      </c>
      <c r="I26" s="38">
        <v>997</v>
      </c>
      <c r="J26" s="40">
        <v>-0.2457372116349047</v>
      </c>
      <c r="K26" s="38">
        <v>7491</v>
      </c>
      <c r="L26" s="39">
        <v>1.8743431917129561E-2</v>
      </c>
      <c r="M26" s="38">
        <v>7382</v>
      </c>
      <c r="N26" s="39">
        <v>2.0907147004262428E-2</v>
      </c>
      <c r="O26" s="40">
        <v>1.4765646166350566E-2</v>
      </c>
    </row>
    <row r="27" spans="2:15" ht="14.45" customHeight="1" thickBot="1" x14ac:dyDescent="0.25">
      <c r="B27" s="31">
        <v>17</v>
      </c>
      <c r="C27" s="32" t="s">
        <v>30</v>
      </c>
      <c r="D27" s="33">
        <v>575</v>
      </c>
      <c r="E27" s="34">
        <v>1.373232709209018E-2</v>
      </c>
      <c r="F27" s="33">
        <v>806</v>
      </c>
      <c r="G27" s="34">
        <v>1.9588305344253529E-2</v>
      </c>
      <c r="H27" s="35">
        <v>-0.28660049627791562</v>
      </c>
      <c r="I27" s="33">
        <v>627</v>
      </c>
      <c r="J27" s="35">
        <v>-8.293460925039875E-2</v>
      </c>
      <c r="K27" s="33">
        <v>7196</v>
      </c>
      <c r="L27" s="34">
        <v>1.8005304508832507E-2</v>
      </c>
      <c r="M27" s="33">
        <v>5551</v>
      </c>
      <c r="N27" s="34">
        <v>1.5721426851891186E-2</v>
      </c>
      <c r="O27" s="35">
        <v>0.29634300126103397</v>
      </c>
    </row>
    <row r="28" spans="2:15" ht="14.45" customHeight="1" thickBot="1" x14ac:dyDescent="0.25">
      <c r="B28" s="36">
        <v>18</v>
      </c>
      <c r="C28" s="37" t="s">
        <v>106</v>
      </c>
      <c r="D28" s="38">
        <v>982</v>
      </c>
      <c r="E28" s="39">
        <v>2.3452426442491403E-2</v>
      </c>
      <c r="F28" s="38">
        <v>912</v>
      </c>
      <c r="G28" s="39">
        <v>2.2164434831214913E-2</v>
      </c>
      <c r="H28" s="40">
        <v>7.6754385964912242E-2</v>
      </c>
      <c r="I28" s="38">
        <v>997</v>
      </c>
      <c r="J28" s="40">
        <v>-1.5045135406218657E-2</v>
      </c>
      <c r="K28" s="38">
        <v>7135</v>
      </c>
      <c r="L28" s="39">
        <v>1.7852674773557523E-2</v>
      </c>
      <c r="M28" s="38">
        <v>5667</v>
      </c>
      <c r="N28" s="39">
        <v>1.6049959641446111E-2</v>
      </c>
      <c r="O28" s="40">
        <v>0.25904358567143104</v>
      </c>
    </row>
    <row r="29" spans="2:15" ht="14.45" customHeight="1" thickBot="1" x14ac:dyDescent="0.25">
      <c r="B29" s="31">
        <v>19</v>
      </c>
      <c r="C29" s="32" t="s">
        <v>26</v>
      </c>
      <c r="D29" s="33">
        <v>635</v>
      </c>
      <c r="E29" s="34">
        <v>1.5165265571264807E-2</v>
      </c>
      <c r="F29" s="33">
        <v>672</v>
      </c>
      <c r="G29" s="34">
        <v>1.6331688823000463E-2</v>
      </c>
      <c r="H29" s="35">
        <v>-5.5059523809523836E-2</v>
      </c>
      <c r="I29" s="33">
        <v>554</v>
      </c>
      <c r="J29" s="35">
        <v>0.14620938628158853</v>
      </c>
      <c r="K29" s="33">
        <v>6804</v>
      </c>
      <c r="L29" s="34">
        <v>1.7024470800180155E-2</v>
      </c>
      <c r="M29" s="33">
        <v>8096</v>
      </c>
      <c r="N29" s="34">
        <v>2.2929322967557387E-2</v>
      </c>
      <c r="O29" s="35">
        <v>-0.15958498023715417</v>
      </c>
    </row>
    <row r="30" spans="2:15" ht="14.45" customHeight="1" thickBot="1" x14ac:dyDescent="0.25">
      <c r="B30" s="36">
        <v>20</v>
      </c>
      <c r="C30" s="37" t="s">
        <v>25</v>
      </c>
      <c r="D30" s="38">
        <v>461</v>
      </c>
      <c r="E30" s="39">
        <v>1.1009743981658387E-2</v>
      </c>
      <c r="F30" s="38">
        <v>443</v>
      </c>
      <c r="G30" s="39">
        <v>1.0766277006829174E-2</v>
      </c>
      <c r="H30" s="40">
        <v>4.0632054176072296E-2</v>
      </c>
      <c r="I30" s="38">
        <v>376</v>
      </c>
      <c r="J30" s="40">
        <v>0.22606382978723394</v>
      </c>
      <c r="K30" s="38">
        <v>6457</v>
      </c>
      <c r="L30" s="39">
        <v>1.6156232797878197E-2</v>
      </c>
      <c r="M30" s="38">
        <v>4787</v>
      </c>
      <c r="N30" s="39">
        <v>1.3557641927581177E-2</v>
      </c>
      <c r="O30" s="40">
        <v>0.34886149989555038</v>
      </c>
    </row>
    <row r="31" spans="2:15" ht="14.45" customHeight="1" thickBot="1" x14ac:dyDescent="0.25">
      <c r="B31" s="89" t="s">
        <v>42</v>
      </c>
      <c r="C31" s="90"/>
      <c r="D31" s="41">
        <f>SUM(D11:D30)</f>
        <v>38202</v>
      </c>
      <c r="E31" s="42">
        <f>D31/D33</f>
        <v>0.91235192969048529</v>
      </c>
      <c r="F31" s="41">
        <f>SUM(F11:F30)</f>
        <v>37393</v>
      </c>
      <c r="G31" s="42">
        <f>F31/F33</f>
        <v>0.90876613118817895</v>
      </c>
      <c r="H31" s="43">
        <f>D31/F31-1</f>
        <v>2.1635065386569785E-2</v>
      </c>
      <c r="I31" s="41">
        <f>SUM(I11:I30)</f>
        <v>43503</v>
      </c>
      <c r="J31" s="42">
        <f>D31/I31-1</f>
        <v>-0.12185366526446451</v>
      </c>
      <c r="K31" s="41">
        <f>SUM(K11:K30)</f>
        <v>360284</v>
      </c>
      <c r="L31" s="42">
        <f>K31/K33</f>
        <v>0.9014762548165941</v>
      </c>
      <c r="M31" s="41">
        <f>SUM(M11:M30)</f>
        <v>323181</v>
      </c>
      <c r="N31" s="42">
        <f>M31/M33</f>
        <v>0.91530651259611706</v>
      </c>
      <c r="O31" s="43">
        <f>K31/M31-1</f>
        <v>0.11480563523226928</v>
      </c>
    </row>
    <row r="32" spans="2:15" ht="14.45" customHeight="1" thickBot="1" x14ac:dyDescent="0.25">
      <c r="B32" s="89" t="s">
        <v>12</v>
      </c>
      <c r="C32" s="90"/>
      <c r="D32" s="41">
        <f>D33-SUM(D11:D30)</f>
        <v>3670</v>
      </c>
      <c r="E32" s="42">
        <f>D32/D33</f>
        <v>8.7648070309514714E-2</v>
      </c>
      <c r="F32" s="41">
        <f>F33-SUM(F11:F30)</f>
        <v>3754</v>
      </c>
      <c r="G32" s="42">
        <f>F32/F33</f>
        <v>9.1233868811821037E-2</v>
      </c>
      <c r="H32" s="43">
        <f>D32/F32-1</f>
        <v>-2.2376132125732529E-2</v>
      </c>
      <c r="I32" s="41">
        <f>I33-SUM(I11:I30)</f>
        <v>4443</v>
      </c>
      <c r="J32" s="42">
        <f>D32/I32-1</f>
        <v>-0.17398154400180055</v>
      </c>
      <c r="K32" s="41">
        <f>K33-SUM(K11:K30)</f>
        <v>39376</v>
      </c>
      <c r="L32" s="42">
        <f>K32/K33</f>
        <v>9.8523745183405897E-2</v>
      </c>
      <c r="M32" s="41">
        <f>M33-SUM(M11:M30)</f>
        <v>29904</v>
      </c>
      <c r="N32" s="42">
        <f>M32/M33</f>
        <v>8.4693487403882911E-2</v>
      </c>
      <c r="O32" s="43">
        <f>K32/M32-1</f>
        <v>0.31674692348849653</v>
      </c>
    </row>
    <row r="33" spans="2:16" ht="14.45" customHeight="1" thickBot="1" x14ac:dyDescent="0.25">
      <c r="B33" s="91" t="s">
        <v>13</v>
      </c>
      <c r="C33" s="92"/>
      <c r="D33" s="44">
        <v>41872</v>
      </c>
      <c r="E33" s="45">
        <v>1</v>
      </c>
      <c r="F33" s="44">
        <v>41147</v>
      </c>
      <c r="G33" s="45">
        <v>0.99999999999999978</v>
      </c>
      <c r="H33" s="46">
        <v>1.7619753566481045E-2</v>
      </c>
      <c r="I33" s="44">
        <v>47946</v>
      </c>
      <c r="J33" s="46">
        <v>-0.12668418637634005</v>
      </c>
      <c r="K33" s="44">
        <v>399660</v>
      </c>
      <c r="L33" s="45">
        <v>1</v>
      </c>
      <c r="M33" s="44">
        <v>353085</v>
      </c>
      <c r="N33" s="45">
        <v>0.99999999999999922</v>
      </c>
      <c r="O33" s="46">
        <v>0.13190874718552181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2024-09-06T07:47:28Z</dcterms:modified>
</cp:coreProperties>
</file>