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4\CEP\Informacje Prasowe\2024.01\SOiSD\"/>
    </mc:Choice>
  </mc:AlternateContent>
  <xr:revisionPtr revIDLastSave="0" documentId="13_ncr:1_{029B1B2B-3BE2-470D-A7A6-2B65D3C2F5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e zbiorcze i wykresy" sheetId="9" r:id="rId1"/>
    <sheet name="Samochody osobowe" sheetId="4" r:id="rId2"/>
    <sheet name="Paliwa_Samochody osobowe" sheetId="14" r:id="rId3"/>
    <sheet name="Samochody osobowe INDYW" sheetId="11" r:id="rId4"/>
    <sheet name="Samochody osobowe REGON" sheetId="12" r:id="rId5"/>
    <sheet name="Samochody dostawcze" sheetId="7" r:id="rId6"/>
    <sheet name="Samochody osobowe i dostawcze" sheetId="1" r:id="rId7"/>
  </sheets>
  <externalReferences>
    <externalReference r:id="rId8"/>
  </externalReferences>
  <definedNames>
    <definedName name="Mnth">[1]INDEX!$E$16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1" l="1"/>
  <c r="F70" i="11"/>
  <c r="G70" i="11" s="1"/>
  <c r="J70" i="11"/>
  <c r="K70" i="11" s="1"/>
  <c r="J52" i="7"/>
  <c r="H70" i="11" l="1"/>
  <c r="E70" i="11"/>
  <c r="D7" i="9"/>
  <c r="C7" i="9"/>
  <c r="E7" i="9" l="1"/>
  <c r="D31" i="1"/>
  <c r="E31" i="1" s="1"/>
  <c r="F31" i="1"/>
  <c r="G31" i="1" s="1"/>
  <c r="I31" i="1"/>
  <c r="D32" i="1"/>
  <c r="F32" i="1"/>
  <c r="G32" i="1" s="1"/>
  <c r="I32" i="1"/>
  <c r="D26" i="7"/>
  <c r="E26" i="7" s="1"/>
  <c r="F26" i="7"/>
  <c r="G26" i="7" s="1"/>
  <c r="I26" i="7"/>
  <c r="D27" i="7"/>
  <c r="E27" i="7" s="1"/>
  <c r="F27" i="7"/>
  <c r="G27" i="7" s="1"/>
  <c r="I27" i="7"/>
  <c r="D51" i="7"/>
  <c r="D52" i="7" s="1"/>
  <c r="F51" i="7"/>
  <c r="J51" i="7"/>
  <c r="D32" i="12"/>
  <c r="F32" i="12"/>
  <c r="G32" i="12" s="1"/>
  <c r="J32" i="12"/>
  <c r="D33" i="12"/>
  <c r="E33" i="12" s="1"/>
  <c r="F33" i="12"/>
  <c r="G33" i="12" s="1"/>
  <c r="J33" i="12"/>
  <c r="D69" i="12"/>
  <c r="F69" i="12"/>
  <c r="G69" i="12" s="1"/>
  <c r="J69" i="12"/>
  <c r="D70" i="12"/>
  <c r="F70" i="12"/>
  <c r="J70" i="12"/>
  <c r="D32" i="11"/>
  <c r="E32" i="11" s="1"/>
  <c r="F32" i="11"/>
  <c r="J32" i="11"/>
  <c r="D33" i="11"/>
  <c r="F33" i="11"/>
  <c r="G33" i="11" s="1"/>
  <c r="J33" i="11"/>
  <c r="D69" i="11"/>
  <c r="F69" i="11"/>
  <c r="G69" i="11" s="1"/>
  <c r="J69" i="11"/>
  <c r="D31" i="4"/>
  <c r="F31" i="4"/>
  <c r="G31" i="4" s="1"/>
  <c r="I31" i="4"/>
  <c r="D32" i="4"/>
  <c r="F32" i="4"/>
  <c r="G32" i="4" s="1"/>
  <c r="I32" i="4"/>
  <c r="D67" i="4"/>
  <c r="E67" i="4" s="1"/>
  <c r="F67" i="4"/>
  <c r="G67" i="4" s="1"/>
  <c r="J67" i="4"/>
  <c r="D68" i="4"/>
  <c r="E68" i="4" s="1"/>
  <c r="F68" i="4"/>
  <c r="G68" i="4" s="1"/>
  <c r="J68" i="4"/>
  <c r="H70" i="12" l="1"/>
  <c r="G51" i="7"/>
  <c r="F52" i="7"/>
  <c r="G52" i="7" s="1"/>
  <c r="J27" i="7"/>
  <c r="K33" i="11"/>
  <c r="H32" i="11"/>
  <c r="K32" i="11"/>
  <c r="H69" i="12"/>
  <c r="H51" i="7"/>
  <c r="K70" i="12"/>
  <c r="H32" i="1"/>
  <c r="K69" i="12"/>
  <c r="K32" i="12"/>
  <c r="E32" i="1"/>
  <c r="J31" i="1"/>
  <c r="J32" i="1"/>
  <c r="J26" i="7"/>
  <c r="H26" i="7"/>
  <c r="G70" i="12"/>
  <c r="E69" i="12"/>
  <c r="E70" i="12"/>
  <c r="H32" i="12"/>
  <c r="E33" i="11"/>
  <c r="E51" i="7"/>
  <c r="K51" i="7"/>
  <c r="H27" i="7"/>
  <c r="H69" i="11"/>
  <c r="E32" i="12"/>
  <c r="H33" i="12"/>
  <c r="K33" i="12"/>
  <c r="E69" i="11"/>
  <c r="K69" i="11"/>
  <c r="H33" i="11"/>
  <c r="G32" i="11"/>
  <c r="H31" i="1"/>
  <c r="J32" i="4"/>
  <c r="J31" i="4"/>
  <c r="K67" i="4"/>
  <c r="E31" i="4"/>
  <c r="H31" i="4"/>
  <c r="H32" i="4"/>
  <c r="K68" i="4"/>
  <c r="H67" i="4"/>
  <c r="H68" i="4"/>
  <c r="E32" i="4"/>
  <c r="H52" i="7" l="1"/>
  <c r="E52" i="7"/>
  <c r="K52" i="7"/>
</calcChain>
</file>

<file path=xl/sharedStrings.xml><?xml version="1.0" encoding="utf-8"?>
<sst xmlns="http://schemas.openxmlformats.org/spreadsheetml/2006/main" count="516" uniqueCount="160">
  <si>
    <t>Pozycja</t>
  </si>
  <si>
    <t>Marka</t>
  </si>
  <si>
    <t>Udział %</t>
  </si>
  <si>
    <t>PZPM*</t>
  </si>
  <si>
    <t>Sztuki / Units</t>
  </si>
  <si>
    <t>Zmiana % r/r</t>
  </si>
  <si>
    <t>No.</t>
  </si>
  <si>
    <t>Make</t>
  </si>
  <si>
    <t>Ogółem</t>
  </si>
  <si>
    <t>Change % y/y</t>
  </si>
  <si>
    <t>Total</t>
  </si>
  <si>
    <t>Mkt shr %</t>
  </si>
  <si>
    <t>Pozostałe / Others</t>
  </si>
  <si>
    <t>OGÓŁEM / TOTAL</t>
  </si>
  <si>
    <t>First Registrations of NEW Light Commercial Vehicles up to 3.5T, Market Share %</t>
  </si>
  <si>
    <t>Pierwsze rejestracje NOWYCH samochodów osobowych i dostawczych, udział w rynku %</t>
  </si>
  <si>
    <t>First Registrations of NEW PC and LCV up to 3.5T, Market Share %</t>
  </si>
  <si>
    <t>BMW</t>
  </si>
  <si>
    <t>SKODA</t>
  </si>
  <si>
    <t>VOLKSWAGEN</t>
  </si>
  <si>
    <t>TOYOTA</t>
  </si>
  <si>
    <t>OPEL</t>
  </si>
  <si>
    <t>FORD</t>
  </si>
  <si>
    <t>KIA</t>
  </si>
  <si>
    <t>HYUNDAI</t>
  </si>
  <si>
    <t>RENAULT</t>
  </si>
  <si>
    <t>NISSAN</t>
  </si>
  <si>
    <t>FIAT</t>
  </si>
  <si>
    <t>PEUGEOT</t>
  </si>
  <si>
    <t>CITROEN</t>
  </si>
  <si>
    <t>DACIA</t>
  </si>
  <si>
    <t>SUZUKI</t>
  </si>
  <si>
    <t>MERCEDES-BENZ</t>
  </si>
  <si>
    <t>AUDI</t>
  </si>
  <si>
    <t>VOLVO</t>
  </si>
  <si>
    <t>RAZEM / TOTAL</t>
  </si>
  <si>
    <t>Skoda Octavia</t>
  </si>
  <si>
    <t>Skoda Fabia</t>
  </si>
  <si>
    <t>Dacia Duster</t>
  </si>
  <si>
    <t>Toyota Yaris</t>
  </si>
  <si>
    <t>MAZDA</t>
  </si>
  <si>
    <t>Kia Sportage</t>
  </si>
  <si>
    <t>Model</t>
  </si>
  <si>
    <t>RAZEM 1-20</t>
  </si>
  <si>
    <t>Skoda Superb</t>
  </si>
  <si>
    <t>SEAT</t>
  </si>
  <si>
    <t>Pierwsze rejestracje NOWYCH samochodów osobowych*, udział w rynku %</t>
  </si>
  <si>
    <t>First Registrations of NEW Passenger Cars*, Market Share %</t>
  </si>
  <si>
    <t>RAZEM 1-15</t>
  </si>
  <si>
    <t>Zmiana poz r/r</t>
  </si>
  <si>
    <t>Ch position y/y</t>
  </si>
  <si>
    <t>IVECO</t>
  </si>
  <si>
    <t>Toyota Corolla</t>
  </si>
  <si>
    <t>Hyundai Tucson</t>
  </si>
  <si>
    <t>SAMOCHODY OSOBOWE</t>
  </si>
  <si>
    <t>SAMOCHODY DOSTAWCZE - RAZEM</t>
  </si>
  <si>
    <t>samochody ciężarowe o DMC&lt;=3,5t</t>
  </si>
  <si>
    <t>samochody specjalne o DMC&lt;=3,5t</t>
  </si>
  <si>
    <t>RAZEM SAMOCHODY OSOBOWE I DOSTAWCZE</t>
  </si>
  <si>
    <t>* w tym minibusy zarejestrowane jako samochody osobowe</t>
  </si>
  <si>
    <t>% zmiana r/r</t>
  </si>
  <si>
    <t>Toyota C-HR</t>
  </si>
  <si>
    <t>MAN</t>
  </si>
  <si>
    <t>Renault Master</t>
  </si>
  <si>
    <t>Iveco Daily</t>
  </si>
  <si>
    <t>Ford Transit</t>
  </si>
  <si>
    <t>RAZEM 1-10</t>
  </si>
  <si>
    <t>Toyota RAV4</t>
  </si>
  <si>
    <t>Mercedes-Benz Sprinter</t>
  </si>
  <si>
    <t>Skoda Kamiq</t>
  </si>
  <si>
    <t>LEXUS</t>
  </si>
  <si>
    <t>Kia Stonic</t>
  </si>
  <si>
    <t>sztuki</t>
  </si>
  <si>
    <t>Pierwsze rejestracje NOWYCH samochodów dostawczych o DMC&lt;=3,5T*, udział w rynku %</t>
  </si>
  <si>
    <t>Volkswagen T-Roc</t>
  </si>
  <si>
    <t>Toyota Proace City</t>
  </si>
  <si>
    <t>PZPM na podstawie danych CEP</t>
  </si>
  <si>
    <t xml:space="preserve">   Source: PZPM on the basis of CEP (Central Register of Vehicles)</t>
  </si>
  <si>
    <t>* PZPM na podstawie CEP (Centralnej Ewidencji Pojazdów)</t>
  </si>
  <si>
    <t>Dacia Sandero</t>
  </si>
  <si>
    <t>Kia Xceed</t>
  </si>
  <si>
    <t>HONDA</t>
  </si>
  <si>
    <t>Pierwsze rejestracje nowych samochodów osobowych wg rodzaju napędu</t>
  </si>
  <si>
    <t>Rozaj napędu</t>
  </si>
  <si>
    <t>udział %</t>
  </si>
  <si>
    <t>Benzyna</t>
  </si>
  <si>
    <t>Diesel</t>
  </si>
  <si>
    <t>w tym:</t>
  </si>
  <si>
    <t>BEV</t>
  </si>
  <si>
    <t>PHEV</t>
  </si>
  <si>
    <t>FCEV</t>
  </si>
  <si>
    <t>HEV</t>
  </si>
  <si>
    <t>MHEV</t>
  </si>
  <si>
    <t>LPG</t>
  </si>
  <si>
    <t>CNG/LNG</t>
  </si>
  <si>
    <t>w tys. szt.</t>
  </si>
  <si>
    <t>Zmiana %
r/r</t>
  </si>
  <si>
    <t>Zmiana udziału
r/r</t>
  </si>
  <si>
    <t>tys. szt.</t>
  </si>
  <si>
    <t>Alternatywne/inne</t>
  </si>
  <si>
    <t>Inne / b.d.</t>
  </si>
  <si>
    <t>+0,0 pp</t>
  </si>
  <si>
    <t>Toyota Yaris Cross</t>
  </si>
  <si>
    <t>ISUZU</t>
  </si>
  <si>
    <t>Volvo XC60</t>
  </si>
  <si>
    <t>Fiat Ducato</t>
  </si>
  <si>
    <t>Kia Ceed</t>
  </si>
  <si>
    <t>Hyundai i30</t>
  </si>
  <si>
    <t>Pierwsze rejestracje nowych samochodów osobowych i dostwczych do 3,5T</t>
  </si>
  <si>
    <t>Suzuki Vitara</t>
  </si>
  <si>
    <t>Grudzień</t>
  </si>
  <si>
    <t>December</t>
  </si>
  <si>
    <t>Toyota Corolla Cross</t>
  </si>
  <si>
    <t/>
  </si>
  <si>
    <t>Lexus NX</t>
  </si>
  <si>
    <t>2023
Sty</t>
  </si>
  <si>
    <t>Styczeń</t>
  </si>
  <si>
    <t>January</t>
  </si>
  <si>
    <t>Sty/Gru
Zmiana %</t>
  </si>
  <si>
    <t>Jan/Dec Ch %</t>
  </si>
  <si>
    <t>Sty/Gru
Zmiana poz</t>
  </si>
  <si>
    <t>Jan/Dec Ch position</t>
  </si>
  <si>
    <t>CUPRA</t>
  </si>
  <si>
    <t>BMW X3</t>
  </si>
  <si>
    <t>Audi Q5</t>
  </si>
  <si>
    <t>Sty 2022</t>
  </si>
  <si>
    <t>Sty 2023</t>
  </si>
  <si>
    <t>2024
Sty</t>
  </si>
  <si>
    <t>Rejestracje nowych samochodów dostawczych do 3,5T, ranking modeli - Styczeń 2024</t>
  </si>
  <si>
    <t>Registrations of new LCV up to 3.5T, Top Models - January 2024</t>
  </si>
  <si>
    <t>Volkswagen Crafter</t>
  </si>
  <si>
    <t>Ford Transit Custom</t>
  </si>
  <si>
    <t>Toyota Proace</t>
  </si>
  <si>
    <t>Opel Movano</t>
  </si>
  <si>
    <t>SSANGYONG</t>
  </si>
  <si>
    <t>Rejestracje nowych samochodów osobowych OGÓŁEM, ranking modeli - Styczeń 2024</t>
  </si>
  <si>
    <t>Registrations of new PC, Top Models - January 2024</t>
  </si>
  <si>
    <t>Cupra Formentor</t>
  </si>
  <si>
    <t>Renault Captur</t>
  </si>
  <si>
    <t>Audi A3</t>
  </si>
  <si>
    <t>Rejestracje nowych samochodów osobowych na KLIENTÓW INDYWIDUALNYCH, ranking marek - Styczeń 2024</t>
  </si>
  <si>
    <t>Registrations of New PC For Individual Customers, Top Makes - January 2024</t>
  </si>
  <si>
    <t>Registrations of New PC For Business Activity, Top Makes - January 2024</t>
  </si>
  <si>
    <t>Rejestracje nowych samochodów osobowych na REGON, ranking marek - Styczeń 2024</t>
  </si>
  <si>
    <t>Rejestracje nowych samochodów osobowych na REGON, ranking modeli - Styczeń 2024</t>
  </si>
  <si>
    <t>Registrations of New PC For Business Activity, Top Models - January 2024</t>
  </si>
  <si>
    <t>Toyota Camry</t>
  </si>
  <si>
    <t>Rejestracje nowych samochodów osobowych na KLIENTÓW INDYWIDUALNYCH, ranking modeli - Styczeń 2024</t>
  </si>
  <si>
    <t>Registrations of New PC For Individual Customers, Top Models - December 2024</t>
  </si>
  <si>
    <t>Toyota Aygo X</t>
  </si>
  <si>
    <t>Hyundai Kona</t>
  </si>
  <si>
    <t>Skoda Karoq</t>
  </si>
  <si>
    <t>-6,1 pp</t>
  </si>
  <si>
    <t>-1,5 pp</t>
  </si>
  <si>
    <t>+7,7 pp</t>
  </si>
  <si>
    <t>-0,5 pp</t>
  </si>
  <si>
    <t>+0,3 pp</t>
  </si>
  <si>
    <t>+3,3 pp</t>
  </si>
  <si>
    <t>+3,9 pp</t>
  </si>
  <si>
    <t>+0,5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</si>
</sst>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_(* #,##0.00_);_(* \(#,##0.00\);_(* &quot;-&quot;??_);_(@_)"/>
    <numFmt numFmtId="170" formatCode="[Black]\+0.0%;[Red]\-0.0%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color theme="1" tint="0.499984740745262"/>
      <name val="Arial Nova"/>
      <family val="2"/>
    </font>
    <font>
      <b/>
      <sz val="10"/>
      <color theme="0"/>
      <name val="Arial Nova"/>
      <family val="2"/>
    </font>
    <font>
      <b/>
      <i/>
      <sz val="10"/>
      <color theme="0" tint="-0.34998626667073579"/>
      <name val="Arial Nova"/>
      <family val="2"/>
    </font>
    <font>
      <sz val="10"/>
      <color theme="0"/>
      <name val="Arial Nova"/>
      <family val="2"/>
    </font>
    <font>
      <i/>
      <sz val="10"/>
      <color theme="0" tint="-0.34998626667073579"/>
      <name val="Arial Nova"/>
      <family val="2"/>
    </font>
    <font>
      <sz val="10"/>
      <name val="Arial Nova"/>
      <family val="2"/>
    </font>
    <font>
      <b/>
      <sz val="10"/>
      <color rgb="FF000000"/>
      <name val="Arial Nova"/>
      <family val="2"/>
    </font>
    <font>
      <sz val="10"/>
      <color rgb="FFFF0000"/>
      <name val="Arial Nova"/>
      <family val="2"/>
    </font>
    <font>
      <sz val="11"/>
      <color theme="1"/>
      <name val="Arial Nova"/>
      <family val="2"/>
    </font>
    <font>
      <i/>
      <sz val="11"/>
      <color rgb="FFFF0000"/>
      <name val="Arial Nova"/>
      <family val="2"/>
    </font>
    <font>
      <sz val="10"/>
      <color theme="1"/>
      <name val="Arial Nova"/>
      <family val="2"/>
    </font>
    <font>
      <b/>
      <sz val="20"/>
      <color rgb="FFFF0000"/>
      <name val="Arial Nova"/>
      <family val="2"/>
    </font>
    <font>
      <sz val="9"/>
      <color theme="1"/>
      <name val="Arial Nova"/>
      <family val="2"/>
    </font>
    <font>
      <sz val="9"/>
      <color theme="1" tint="0.499984740745262"/>
      <name val="Arial Nova"/>
      <family val="2"/>
    </font>
    <font>
      <sz val="11"/>
      <color theme="1" tint="0.499984740745262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/>
      <name val="Arial Nova"/>
      <family val="2"/>
    </font>
    <font>
      <i/>
      <sz val="10"/>
      <color rgb="FFFF0000"/>
      <name val="Arial Nova"/>
      <family val="2"/>
    </font>
    <font>
      <b/>
      <sz val="9"/>
      <color theme="0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thin">
        <color rgb="FFF2F2F2"/>
      </left>
      <right/>
      <top/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thin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/>
      <bottom/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thin">
        <color rgb="FFF2F2F2"/>
      </left>
      <right/>
      <top style="medium">
        <color rgb="FFF2F2F2"/>
      </top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</borders>
  <cellStyleXfs count="24">
    <xf numFmtId="0" fontId="0" fillId="0" borderId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8">
    <xf numFmtId="0" fontId="0" fillId="0" borderId="0" xfId="0"/>
    <xf numFmtId="0" fontId="4" fillId="0" borderId="0" xfId="11"/>
    <xf numFmtId="0" fontId="6" fillId="0" borderId="0" xfId="0" applyFont="1"/>
    <xf numFmtId="0" fontId="7" fillId="0" borderId="0" xfId="8" applyFont="1" applyAlignment="1">
      <alignment horizontal="center" vertical="center"/>
    </xf>
    <xf numFmtId="0" fontId="9" fillId="0" borderId="0" xfId="8" applyFont="1" applyAlignment="1">
      <alignment horizontal="right" vertical="center"/>
    </xf>
    <xf numFmtId="0" fontId="12" fillId="2" borderId="33" xfId="8" applyFont="1" applyFill="1" applyBorder="1" applyAlignment="1">
      <alignment horizontal="center" vertical="center" wrapText="1"/>
    </xf>
    <xf numFmtId="0" fontId="12" fillId="2" borderId="31" xfId="8" applyFont="1" applyFill="1" applyBorder="1" applyAlignment="1">
      <alignment horizontal="center" vertical="center" wrapText="1"/>
    </xf>
    <xf numFmtId="0" fontId="12" fillId="2" borderId="20" xfId="8" applyFont="1" applyFill="1" applyBorder="1" applyAlignment="1">
      <alignment horizontal="center" wrapText="1"/>
    </xf>
    <xf numFmtId="0" fontId="13" fillId="2" borderId="23" xfId="8" applyFont="1" applyFill="1" applyBorder="1" applyAlignment="1">
      <alignment horizontal="center" vertical="center" wrapText="1"/>
    </xf>
    <xf numFmtId="0" fontId="13" fillId="2" borderId="21" xfId="8" applyFont="1" applyFill="1" applyBorder="1" applyAlignment="1">
      <alignment horizontal="center" vertical="top" wrapText="1"/>
    </xf>
    <xf numFmtId="0" fontId="13" fillId="2" borderId="18" xfId="8" applyFont="1" applyFill="1" applyBorder="1" applyAlignment="1">
      <alignment horizontal="center" vertical="center" wrapText="1"/>
    </xf>
    <xf numFmtId="0" fontId="7" fillId="0" borderId="16" xfId="8" applyFont="1" applyBorder="1" applyAlignment="1">
      <alignment horizontal="center" vertical="center"/>
    </xf>
    <xf numFmtId="0" fontId="14" fillId="0" borderId="19" xfId="8" applyFont="1" applyBorder="1" applyAlignment="1">
      <alignment vertical="center"/>
    </xf>
    <xf numFmtId="3" fontId="14" fillId="0" borderId="22" xfId="8" applyNumberFormat="1" applyFont="1" applyBorder="1" applyAlignment="1">
      <alignment vertical="center"/>
    </xf>
    <xf numFmtId="10" fontId="14" fillId="0" borderId="19" xfId="18" applyNumberFormat="1" applyFont="1" applyBorder="1" applyAlignment="1">
      <alignment vertical="center"/>
    </xf>
    <xf numFmtId="165" fontId="14" fillId="0" borderId="19" xfId="18" applyNumberFormat="1" applyFont="1" applyBorder="1" applyAlignment="1">
      <alignment vertical="center"/>
    </xf>
    <xf numFmtId="0" fontId="15" fillId="4" borderId="16" xfId="0" applyFont="1" applyFill="1" applyBorder="1" applyAlignment="1">
      <alignment horizontal="center" vertical="center" wrapText="1"/>
    </xf>
    <xf numFmtId="0" fontId="14" fillId="4" borderId="19" xfId="8" applyFont="1" applyFill="1" applyBorder="1" applyAlignment="1">
      <alignment vertical="center"/>
    </xf>
    <xf numFmtId="3" fontId="14" fillId="4" borderId="22" xfId="8" applyNumberFormat="1" applyFont="1" applyFill="1" applyBorder="1" applyAlignment="1">
      <alignment vertical="center"/>
    </xf>
    <xf numFmtId="10" fontId="14" fillId="4" borderId="19" xfId="18" applyNumberFormat="1" applyFont="1" applyFill="1" applyBorder="1" applyAlignment="1">
      <alignment vertical="center"/>
    </xf>
    <xf numFmtId="165" fontId="14" fillId="4" borderId="19" xfId="18" applyNumberFormat="1" applyFont="1" applyFill="1" applyBorder="1" applyAlignment="1">
      <alignment vertical="center"/>
    </xf>
    <xf numFmtId="3" fontId="14" fillId="3" borderId="22" xfId="8" applyNumberFormat="1" applyFont="1" applyFill="1" applyBorder="1" applyAlignment="1">
      <alignment vertical="center"/>
    </xf>
    <xf numFmtId="10" fontId="14" fillId="3" borderId="19" xfId="18" applyNumberFormat="1" applyFont="1" applyFill="1" applyBorder="1" applyAlignment="1">
      <alignment vertical="center"/>
    </xf>
    <xf numFmtId="165" fontId="14" fillId="3" borderId="19" xfId="18" applyNumberFormat="1" applyFont="1" applyFill="1" applyBorder="1" applyAlignment="1">
      <alignment vertical="center"/>
    </xf>
    <xf numFmtId="3" fontId="10" fillId="2" borderId="22" xfId="8" applyNumberFormat="1" applyFont="1" applyFill="1" applyBorder="1" applyAlignment="1">
      <alignment vertical="center"/>
    </xf>
    <xf numFmtId="9" fontId="10" fillId="2" borderId="19" xfId="18" applyFont="1" applyFill="1" applyBorder="1" applyAlignment="1">
      <alignment vertical="center"/>
    </xf>
    <xf numFmtId="165" fontId="10" fillId="2" borderId="19" xfId="8" applyNumberFormat="1" applyFont="1" applyFill="1" applyBorder="1" applyAlignment="1">
      <alignment vertical="center"/>
    </xf>
    <xf numFmtId="0" fontId="18" fillId="0" borderId="0" xfId="0" applyFont="1"/>
    <xf numFmtId="14" fontId="17" fillId="0" borderId="0" xfId="0" applyNumberFormat="1" applyFont="1"/>
    <xf numFmtId="0" fontId="17" fillId="0" borderId="0" xfId="0" applyFont="1"/>
    <xf numFmtId="0" fontId="10" fillId="2" borderId="6" xfId="0" applyFont="1" applyFill="1" applyBorder="1" applyAlignment="1">
      <alignment wrapText="1"/>
    </xf>
    <xf numFmtId="166" fontId="10" fillId="2" borderId="4" xfId="1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166" fontId="19" fillId="0" borderId="4" xfId="1" applyNumberFormat="1" applyFont="1" applyBorder="1" applyAlignment="1">
      <alignment horizontal="center"/>
    </xf>
    <xf numFmtId="165" fontId="19" fillId="0" borderId="4" xfId="22" applyNumberFormat="1" applyFont="1" applyBorder="1" applyAlignment="1">
      <alignment horizontal="center"/>
    </xf>
    <xf numFmtId="0" fontId="19" fillId="0" borderId="6" xfId="0" applyFont="1" applyBorder="1" applyAlignment="1">
      <alignment horizontal="left" wrapText="1" indent="1"/>
    </xf>
    <xf numFmtId="166" fontId="19" fillId="0" borderId="5" xfId="1" applyNumberFormat="1" applyFont="1" applyBorder="1" applyAlignment="1">
      <alignment horizontal="center"/>
    </xf>
    <xf numFmtId="165" fontId="19" fillId="0" borderId="5" xfId="17" applyNumberFormat="1" applyFont="1" applyBorder="1" applyAlignment="1">
      <alignment horizontal="center"/>
    </xf>
    <xf numFmtId="0" fontId="19" fillId="0" borderId="9" xfId="0" applyFont="1" applyBorder="1" applyAlignment="1">
      <alignment horizontal="left" wrapText="1" indent="1"/>
    </xf>
    <xf numFmtId="165" fontId="19" fillId="0" borderId="8" xfId="22" applyNumberFormat="1" applyFont="1" applyBorder="1" applyAlignment="1">
      <alignment horizontal="center"/>
    </xf>
    <xf numFmtId="166" fontId="10" fillId="2" borderId="4" xfId="1" applyNumberFormat="1" applyFont="1" applyFill="1" applyBorder="1" applyAlignment="1">
      <alignment horizontal="center" vertical="center"/>
    </xf>
    <xf numFmtId="165" fontId="10" fillId="2" borderId="4" xfId="22" applyNumberFormat="1" applyFont="1" applyFill="1" applyBorder="1" applyAlignment="1">
      <alignment horizontal="center" vertical="center"/>
    </xf>
    <xf numFmtId="0" fontId="19" fillId="0" borderId="7" xfId="11" applyFont="1" applyBorder="1"/>
    <xf numFmtId="0" fontId="17" fillId="0" borderId="7" xfId="11" applyFont="1" applyBorder="1"/>
    <xf numFmtId="0" fontId="19" fillId="0" borderId="0" xfId="0" applyFont="1"/>
    <xf numFmtId="0" fontId="20" fillId="0" borderId="0" xfId="7" applyFont="1" applyAlignment="1">
      <alignment horizontal="center" vertical="top"/>
    </xf>
    <xf numFmtId="14" fontId="19" fillId="0" borderId="0" xfId="0" applyNumberFormat="1" applyFont="1"/>
    <xf numFmtId="0" fontId="19" fillId="0" borderId="0" xfId="0" applyFont="1" applyAlignment="1">
      <alignment horizontal="right"/>
    </xf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4" fillId="0" borderId="5" xfId="0" applyFont="1" applyBorder="1" applyAlignment="1">
      <alignment horizontal="left"/>
    </xf>
    <xf numFmtId="165" fontId="14" fillId="0" borderId="12" xfId="22" applyNumberFormat="1" applyFont="1" applyBorder="1" applyAlignment="1">
      <alignment horizontal="right"/>
    </xf>
    <xf numFmtId="170" fontId="14" fillId="0" borderId="15" xfId="18" applyNumberFormat="1" applyFont="1" applyBorder="1"/>
    <xf numFmtId="170" fontId="16" fillId="0" borderId="5" xfId="18" applyNumberFormat="1" applyFont="1" applyBorder="1" applyAlignment="1">
      <alignment horizontal="right"/>
    </xf>
    <xf numFmtId="170" fontId="14" fillId="0" borderId="5" xfId="18" applyNumberFormat="1" applyFont="1" applyBorder="1"/>
    <xf numFmtId="170" fontId="14" fillId="0" borderId="5" xfId="18" applyNumberFormat="1" applyFont="1" applyBorder="1" applyAlignment="1">
      <alignment horizontal="right"/>
    </xf>
    <xf numFmtId="0" fontId="14" fillId="0" borderId="5" xfId="0" applyFont="1" applyBorder="1" applyAlignment="1">
      <alignment horizontal="left" indent="1"/>
    </xf>
    <xf numFmtId="3" fontId="14" fillId="0" borderId="6" xfId="22" applyNumberFormat="1" applyFont="1" applyBorder="1" applyAlignment="1">
      <alignment horizontal="right"/>
    </xf>
    <xf numFmtId="170" fontId="19" fillId="0" borderId="5" xfId="18" applyNumberFormat="1" applyFont="1" applyBorder="1"/>
    <xf numFmtId="170" fontId="19" fillId="0" borderId="5" xfId="18" applyNumberFormat="1" applyFont="1" applyBorder="1" applyAlignment="1">
      <alignment horizontal="right"/>
    </xf>
    <xf numFmtId="0" fontId="14" fillId="0" borderId="0" xfId="8" applyFont="1"/>
    <xf numFmtId="0" fontId="21" fillId="0" borderId="0" xfId="0" applyFont="1"/>
    <xf numFmtId="0" fontId="22" fillId="0" borderId="0" xfId="0" applyFont="1"/>
    <xf numFmtId="1" fontId="14" fillId="0" borderId="16" xfId="18" applyNumberFormat="1" applyFont="1" applyBorder="1" applyAlignment="1">
      <alignment horizontal="center"/>
    </xf>
    <xf numFmtId="1" fontId="14" fillId="4" borderId="16" xfId="18" applyNumberFormat="1" applyFont="1" applyFill="1" applyBorder="1" applyAlignment="1">
      <alignment horizontal="center"/>
    </xf>
    <xf numFmtId="3" fontId="14" fillId="3" borderId="16" xfId="8" applyNumberFormat="1" applyFont="1" applyFill="1" applyBorder="1" applyAlignment="1">
      <alignment vertical="center"/>
    </xf>
    <xf numFmtId="0" fontId="14" fillId="3" borderId="16" xfId="8" applyFont="1" applyFill="1" applyBorder="1" applyAlignment="1">
      <alignment vertical="center"/>
    </xf>
    <xf numFmtId="3" fontId="10" fillId="2" borderId="16" xfId="8" applyNumberFormat="1" applyFont="1" applyFill="1" applyBorder="1" applyAlignment="1">
      <alignment vertical="center"/>
    </xf>
    <xf numFmtId="0" fontId="14" fillId="0" borderId="8" xfId="0" applyFont="1" applyBorder="1" applyAlignment="1">
      <alignment horizontal="left" indent="1"/>
    </xf>
    <xf numFmtId="165" fontId="14" fillId="0" borderId="13" xfId="22" applyNumberFormat="1" applyFont="1" applyBorder="1" applyAlignment="1">
      <alignment horizontal="right"/>
    </xf>
    <xf numFmtId="170" fontId="14" fillId="0" borderId="8" xfId="18" applyNumberFormat="1" applyFont="1" applyBorder="1"/>
    <xf numFmtId="170" fontId="16" fillId="0" borderId="8" xfId="18" applyNumberFormat="1" applyFont="1" applyBorder="1" applyAlignment="1">
      <alignment horizontal="right"/>
    </xf>
    <xf numFmtId="0" fontId="8" fillId="0" borderId="0" xfId="8" applyFont="1" applyAlignment="1">
      <alignment vertical="center"/>
    </xf>
    <xf numFmtId="0" fontId="14" fillId="3" borderId="22" xfId="8" applyFont="1" applyFill="1" applyBorder="1" applyAlignment="1">
      <alignment vertic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7" fillId="0" borderId="0" xfId="8" applyFont="1" applyAlignment="1">
      <alignment vertical="center"/>
    </xf>
    <xf numFmtId="14" fontId="17" fillId="0" borderId="0" xfId="0" applyNumberFormat="1" applyFont="1" applyAlignment="1">
      <alignment horizontal="right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7" fillId="0" borderId="0" xfId="8" applyFont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12" fillId="2" borderId="17" xfId="8" applyFont="1" applyFill="1" applyBorder="1" applyAlignment="1">
      <alignment horizontal="center" wrapText="1"/>
    </xf>
    <xf numFmtId="0" fontId="12" fillId="2" borderId="31" xfId="8" applyFont="1" applyFill="1" applyBorder="1" applyAlignment="1">
      <alignment horizontal="center" wrapText="1"/>
    </xf>
    <xf numFmtId="0" fontId="13" fillId="2" borderId="31" xfId="8" applyFont="1" applyFill="1" applyBorder="1" applyAlignment="1">
      <alignment horizontal="center" vertical="top" wrapText="1"/>
    </xf>
    <xf numFmtId="0" fontId="13" fillId="2" borderId="18" xfId="8" applyFont="1" applyFill="1" applyBorder="1" applyAlignment="1">
      <alignment horizontal="center" vertical="top" wrapText="1"/>
    </xf>
    <xf numFmtId="0" fontId="7" fillId="3" borderId="32" xfId="8" applyFont="1" applyFill="1" applyBorder="1" applyAlignment="1">
      <alignment horizontal="center" vertical="center"/>
    </xf>
    <xf numFmtId="0" fontId="7" fillId="3" borderId="19" xfId="8" applyFont="1" applyFill="1" applyBorder="1" applyAlignment="1">
      <alignment horizontal="center" vertical="center"/>
    </xf>
    <xf numFmtId="0" fontId="11" fillId="2" borderId="30" xfId="8" applyFont="1" applyFill="1" applyBorder="1" applyAlignment="1">
      <alignment horizontal="center" vertical="center"/>
    </xf>
    <xf numFmtId="0" fontId="11" fillId="2" borderId="21" xfId="8" applyFont="1" applyFill="1" applyBorder="1" applyAlignment="1">
      <alignment horizontal="center" vertical="center"/>
    </xf>
    <xf numFmtId="0" fontId="10" fillId="2" borderId="27" xfId="8" applyFont="1" applyFill="1" applyBorder="1" applyAlignment="1">
      <alignment horizontal="center" vertical="center"/>
    </xf>
    <xf numFmtId="0" fontId="10" fillId="2" borderId="20" xfId="8" applyFont="1" applyFill="1" applyBorder="1" applyAlignment="1">
      <alignment horizontal="center" vertical="center"/>
    </xf>
    <xf numFmtId="0" fontId="11" fillId="2" borderId="23" xfId="8" applyFont="1" applyFill="1" applyBorder="1" applyAlignment="1">
      <alignment horizontal="center" vertical="center"/>
    </xf>
    <xf numFmtId="0" fontId="12" fillId="2" borderId="33" xfId="8" applyFont="1" applyFill="1" applyBorder="1" applyAlignment="1">
      <alignment horizontal="center" vertical="center" wrapText="1"/>
    </xf>
    <xf numFmtId="0" fontId="12" fillId="2" borderId="20" xfId="8" applyFont="1" applyFill="1" applyBorder="1" applyAlignment="1">
      <alignment horizontal="center" vertical="center" wrapText="1"/>
    </xf>
    <xf numFmtId="0" fontId="12" fillId="2" borderId="34" xfId="8" applyFont="1" applyFill="1" applyBorder="1" applyAlignment="1">
      <alignment horizontal="center" vertical="center" wrapText="1"/>
    </xf>
    <xf numFmtId="0" fontId="12" fillId="2" borderId="29" xfId="8" applyFont="1" applyFill="1" applyBorder="1" applyAlignment="1">
      <alignment horizontal="center" vertical="center" wrapText="1"/>
    </xf>
    <xf numFmtId="0" fontId="11" fillId="2" borderId="31" xfId="8" applyFont="1" applyFill="1" applyBorder="1" applyAlignment="1">
      <alignment horizontal="center" vertical="top"/>
    </xf>
    <xf numFmtId="0" fontId="11" fillId="2" borderId="18" xfId="8" applyFont="1" applyFill="1" applyBorder="1" applyAlignment="1">
      <alignment horizontal="center" vertical="top"/>
    </xf>
    <xf numFmtId="0" fontId="11" fillId="2" borderId="34" xfId="8" applyFont="1" applyFill="1" applyBorder="1" applyAlignment="1">
      <alignment horizontal="center" vertical="top"/>
    </xf>
    <xf numFmtId="0" fontId="11" fillId="2" borderId="23" xfId="8" applyFont="1" applyFill="1" applyBorder="1" applyAlignment="1">
      <alignment horizontal="center" vertical="top"/>
    </xf>
    <xf numFmtId="0" fontId="10" fillId="2" borderId="33" xfId="8" applyFont="1" applyFill="1" applyBorder="1" applyAlignment="1">
      <alignment horizontal="center" wrapText="1"/>
    </xf>
    <xf numFmtId="0" fontId="10" fillId="2" borderId="34" xfId="8" applyFont="1" applyFill="1" applyBorder="1" applyAlignment="1">
      <alignment horizontal="center" wrapText="1"/>
    </xf>
    <xf numFmtId="0" fontId="10" fillId="2" borderId="17" xfId="8" applyFont="1" applyFill="1" applyBorder="1" applyAlignment="1">
      <alignment horizontal="center" wrapText="1"/>
    </xf>
    <xf numFmtId="0" fontId="10" fillId="2" borderId="31" xfId="8" applyFont="1" applyFill="1" applyBorder="1" applyAlignment="1">
      <alignment horizontal="center" wrapText="1"/>
    </xf>
    <xf numFmtId="0" fontId="10" fillId="2" borderId="26" xfId="8" applyFont="1" applyFill="1" applyBorder="1" applyAlignment="1">
      <alignment horizontal="center" vertical="center"/>
    </xf>
    <xf numFmtId="0" fontId="10" fillId="2" borderId="28" xfId="8" applyFont="1" applyFill="1" applyBorder="1" applyAlignment="1">
      <alignment horizontal="center" vertical="center"/>
    </xf>
    <xf numFmtId="0" fontId="11" fillId="2" borderId="24" xfId="8" applyFont="1" applyFill="1" applyBorder="1" applyAlignment="1">
      <alignment horizontal="center" vertical="center"/>
    </xf>
    <xf numFmtId="0" fontId="11" fillId="2" borderId="25" xfId="8" applyFont="1" applyFill="1" applyBorder="1" applyAlignment="1">
      <alignment horizontal="center" vertical="center"/>
    </xf>
    <xf numFmtId="0" fontId="13" fillId="2" borderId="31" xfId="8" applyFont="1" applyFill="1" applyBorder="1" applyAlignment="1">
      <alignment horizontal="center" vertical="center" wrapText="1"/>
    </xf>
    <xf numFmtId="0" fontId="13" fillId="2" borderId="18" xfId="8" applyFont="1" applyFill="1" applyBorder="1" applyAlignment="1">
      <alignment horizontal="center" vertical="center" wrapText="1"/>
    </xf>
    <xf numFmtId="0" fontId="12" fillId="2" borderId="17" xfId="8" applyFont="1" applyFill="1" applyBorder="1" applyAlignment="1">
      <alignment horizontal="center" vertical="center" wrapText="1"/>
    </xf>
    <xf numFmtId="0" fontId="12" fillId="2" borderId="31" xfId="8" applyFont="1" applyFill="1" applyBorder="1" applyAlignment="1">
      <alignment horizontal="center" vertical="center" wrapText="1"/>
    </xf>
    <xf numFmtId="0" fontId="11" fillId="2" borderId="0" xfId="8" applyFont="1" applyFill="1" applyAlignment="1">
      <alignment horizontal="center" vertical="center"/>
    </xf>
    <xf numFmtId="0" fontId="10" fillId="2" borderId="32" xfId="8" applyFont="1" applyFill="1" applyBorder="1" applyAlignment="1">
      <alignment horizontal="center" vertical="top"/>
    </xf>
    <xf numFmtId="0" fontId="10" fillId="2" borderId="19" xfId="8" applyFont="1" applyFill="1" applyBorder="1" applyAlignment="1">
      <alignment horizontal="center" vertical="top"/>
    </xf>
    <xf numFmtId="0" fontId="10" fillId="2" borderId="33" xfId="8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8" fillId="0" borderId="0" xfId="8" applyFont="1" applyAlignment="1">
      <alignment horizontal="center" vertical="center" wrapText="1"/>
    </xf>
    <xf numFmtId="0" fontId="19" fillId="0" borderId="0" xfId="11" applyFont="1"/>
    <xf numFmtId="0" fontId="26" fillId="0" borderId="0" xfId="0" applyFont="1"/>
    <xf numFmtId="0" fontId="19" fillId="0" borderId="0" xfId="11" applyFont="1" applyAlignment="1">
      <alignment horizontal="right"/>
    </xf>
    <xf numFmtId="0" fontId="27" fillId="2" borderId="4" xfId="0" applyFont="1" applyFill="1" applyBorder="1" applyAlignment="1">
      <alignment vertical="center" wrapText="1"/>
    </xf>
    <xf numFmtId="14" fontId="19" fillId="0" borderId="0" xfId="0" applyNumberFormat="1" applyFont="1" applyAlignment="1">
      <alignment horizontal="right"/>
    </xf>
    <xf numFmtId="3" fontId="14" fillId="0" borderId="9" xfId="22" applyNumberFormat="1" applyFont="1" applyBorder="1" applyAlignment="1">
      <alignment horizontal="right"/>
    </xf>
  </cellXfs>
  <cellStyles count="24">
    <cellStyle name="Dziesiętny" xfId="1" builtinId="3"/>
    <cellStyle name="Dziesiętny 2" xfId="2" xr:uid="{00000000-0005-0000-0000-000001000000}"/>
    <cellStyle name="Dziesiętny 2 2" xfId="3" xr:uid="{00000000-0005-0000-0000-000002000000}"/>
    <cellStyle name="Dziesiętny 2 3" xfId="4" xr:uid="{00000000-0005-0000-0000-000003000000}"/>
    <cellStyle name="Dziesiętny 3" xfId="5" xr:uid="{00000000-0005-0000-0000-000004000000}"/>
    <cellStyle name="Dziesiętny 4" xfId="6" xr:uid="{00000000-0005-0000-0000-000005000000}"/>
    <cellStyle name="Hiperłącze" xfId="7" builtinId="8"/>
    <cellStyle name="Normalny" xfId="0" builtinId="0"/>
    <cellStyle name="Normalny 2" xfId="8" xr:uid="{00000000-0005-0000-0000-000008000000}"/>
    <cellStyle name="Normalny 3" xfId="9" xr:uid="{00000000-0005-0000-0000-000009000000}"/>
    <cellStyle name="Normalny 3 2" xfId="10" xr:uid="{00000000-0005-0000-0000-00000A000000}"/>
    <cellStyle name="Normalny 4" xfId="11" xr:uid="{00000000-0005-0000-0000-00000B000000}"/>
    <cellStyle name="Normalny 4 2" xfId="12" xr:uid="{00000000-0005-0000-0000-00000C000000}"/>
    <cellStyle name="Normalny 5" xfId="13" xr:uid="{00000000-0005-0000-0000-00000D000000}"/>
    <cellStyle name="Normalny 5 2" xfId="14" xr:uid="{00000000-0005-0000-0000-00000E000000}"/>
    <cellStyle name="Normalny 6" xfId="15" xr:uid="{00000000-0005-0000-0000-00000F000000}"/>
    <cellStyle name="Normalny 7" xfId="16" xr:uid="{00000000-0005-0000-0000-000010000000}"/>
    <cellStyle name="Procentowy" xfId="17" builtinId="5"/>
    <cellStyle name="Procentowy 2" xfId="18" xr:uid="{00000000-0005-0000-0000-000012000000}"/>
    <cellStyle name="Procentowy 3" xfId="19" xr:uid="{00000000-0005-0000-0000-000013000000}"/>
    <cellStyle name="Procentowy 3 2" xfId="20" xr:uid="{00000000-0005-0000-0000-000014000000}"/>
    <cellStyle name="Procentowy 4" xfId="21" xr:uid="{00000000-0005-0000-0000-000015000000}"/>
    <cellStyle name="Procentowy 4 2" xfId="22" xr:uid="{00000000-0005-0000-0000-000016000000}"/>
    <cellStyle name="Procentowy 5" xfId="23" xr:uid="{00000000-0005-0000-0000-000017000000}"/>
  </cellStyles>
  <dxfs count="63">
    <dxf>
      <font>
        <color rgb="FFFF000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auto="1"/>
      </font>
      <numFmt numFmtId="172" formatCode="\+General"/>
    </dxf>
    <dxf>
      <font>
        <color auto="1"/>
      </font>
      <numFmt numFmtId="173" formatCode="\-"/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EAEAEA"/>
      <color rgb="FFE2E2E2"/>
      <color rgb="FFF2F2F2"/>
      <color rgb="FFD9D9D9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22</xdr:row>
      <xdr:rowOff>104775</xdr:rowOff>
    </xdr:from>
    <xdr:to>
      <xdr:col>8</xdr:col>
      <xdr:colOff>439812</xdr:colOff>
      <xdr:row>43</xdr:row>
      <xdr:rowOff>59761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358688C-5870-86CB-A466-B3AAB9FE8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4257675"/>
          <a:ext cx="5992887" cy="3755461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590551</xdr:colOff>
      <xdr:row>22</xdr:row>
      <xdr:rowOff>161925</xdr:rowOff>
    </xdr:from>
    <xdr:to>
      <xdr:col>18</xdr:col>
      <xdr:colOff>552451</xdr:colOff>
      <xdr:row>41</xdr:row>
      <xdr:rowOff>162428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0A6EF98-97BF-A11C-8175-F80739A623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00876" y="4314825"/>
          <a:ext cx="5448300" cy="343902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 refreshError="1">
        <row r="16">
          <cell r="E16" t="str">
            <v>Lipiec</v>
          </cell>
        </row>
        <row r="21">
          <cell r="E21">
            <v>2019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IS28"/>
  <sheetViews>
    <sheetView showGridLines="0" tabSelected="1" workbookViewId="0"/>
  </sheetViews>
  <sheetFormatPr defaultColWidth="9.140625" defaultRowHeight="15" x14ac:dyDescent="0.25"/>
  <cols>
    <col min="1" max="1" width="1.140625" style="1" customWidth="1"/>
    <col min="2" max="2" width="41" style="1" customWidth="1"/>
    <col min="3" max="4" width="11.140625" style="1" customWidth="1"/>
    <col min="5" max="5" width="13.140625" style="1" customWidth="1"/>
    <col min="6" max="16384" width="9.140625" style="1"/>
  </cols>
  <sheetData>
    <row r="1" spans="1:253" x14ac:dyDescent="0.25">
      <c r="A1" s="2"/>
      <c r="B1" s="132"/>
      <c r="C1" s="133"/>
      <c r="D1" s="132"/>
      <c r="E1" s="47">
        <v>45324</v>
      </c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</row>
    <row r="2" spans="1:253" ht="15.75" customHeight="1" x14ac:dyDescent="0.25">
      <c r="B2" s="45" t="s">
        <v>76</v>
      </c>
      <c r="C2" s="132"/>
      <c r="D2" s="132"/>
      <c r="E2" s="134" t="s">
        <v>72</v>
      </c>
    </row>
    <row r="3" spans="1:253" ht="24.75" customHeight="1" x14ac:dyDescent="0.25">
      <c r="B3" s="80" t="s">
        <v>108</v>
      </c>
      <c r="C3" s="81"/>
      <c r="D3" s="81"/>
      <c r="E3" s="81"/>
    </row>
    <row r="4" spans="1:253" ht="24.75" customHeight="1" x14ac:dyDescent="0.25">
      <c r="B4" s="30"/>
      <c r="C4" s="31" t="s">
        <v>127</v>
      </c>
      <c r="D4" s="31" t="s">
        <v>115</v>
      </c>
      <c r="E4" s="32" t="s">
        <v>60</v>
      </c>
    </row>
    <row r="5" spans="1:253" ht="24.75" customHeight="1" x14ac:dyDescent="0.25">
      <c r="B5" s="33" t="s">
        <v>54</v>
      </c>
      <c r="C5" s="34">
        <v>42796</v>
      </c>
      <c r="D5" s="34">
        <v>35046</v>
      </c>
      <c r="E5" s="35">
        <v>0.22113793300233975</v>
      </c>
    </row>
    <row r="6" spans="1:253" ht="24.75" customHeight="1" x14ac:dyDescent="0.25">
      <c r="B6" s="33" t="s">
        <v>55</v>
      </c>
      <c r="C6" s="34">
        <v>4638</v>
      </c>
      <c r="D6" s="34">
        <v>5170</v>
      </c>
      <c r="E6" s="35">
        <v>-0.10290135396518374</v>
      </c>
    </row>
    <row r="7" spans="1:253" ht="24.75" customHeight="1" x14ac:dyDescent="0.25">
      <c r="B7" s="36" t="s">
        <v>56</v>
      </c>
      <c r="C7" s="37">
        <f>C6-C8</f>
        <v>4498</v>
      </c>
      <c r="D7" s="37">
        <f>D6-D8</f>
        <v>5060</v>
      </c>
      <c r="E7" s="38">
        <f>C7/D7-1</f>
        <v>-0.11106719367588935</v>
      </c>
    </row>
    <row r="8" spans="1:253" ht="24.75" customHeight="1" x14ac:dyDescent="0.25">
      <c r="B8" s="39" t="s">
        <v>57</v>
      </c>
      <c r="C8" s="37">
        <v>140</v>
      </c>
      <c r="D8" s="37">
        <v>110</v>
      </c>
      <c r="E8" s="40">
        <v>0.27272727272727271</v>
      </c>
    </row>
    <row r="9" spans="1:253" ht="25.5" customHeight="1" x14ac:dyDescent="0.25">
      <c r="B9" s="135" t="s">
        <v>58</v>
      </c>
      <c r="C9" s="41">
        <v>47434</v>
      </c>
      <c r="D9" s="41">
        <v>40216</v>
      </c>
      <c r="E9" s="42">
        <v>0.17948080366023467</v>
      </c>
    </row>
    <row r="10" spans="1:253" x14ac:dyDescent="0.25">
      <c r="B10" s="43" t="s">
        <v>59</v>
      </c>
      <c r="C10" s="44"/>
      <c r="D10" s="44"/>
      <c r="E10" s="44"/>
    </row>
    <row r="11" spans="1:253" x14ac:dyDescent="0.25">
      <c r="B11"/>
    </row>
    <row r="28" spans="2:2" x14ac:dyDescent="0.25">
      <c r="B28"/>
    </row>
  </sheetData>
  <mergeCells count="1">
    <mergeCell ref="B3:E3"/>
  </mergeCells>
  <conditionalFormatting sqref="E5:E9">
    <cfRule type="cellIs" dxfId="62" priority="1" operator="lessThan">
      <formula>0</formula>
    </cfRule>
  </conditionalFormatting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B1:V71"/>
  <sheetViews>
    <sheetView showGridLines="0" zoomScale="90" zoomScaleNormal="90" workbookViewId="0"/>
  </sheetViews>
  <sheetFormatPr defaultRowHeight="14.25" x14ac:dyDescent="0.2"/>
  <cols>
    <col min="1" max="1" width="1.7109375" style="29" customWidth="1"/>
    <col min="2" max="2" width="8.140625" style="29" customWidth="1"/>
    <col min="3" max="3" width="19.28515625" style="29" customWidth="1"/>
    <col min="4" max="9" width="10.28515625" style="29" customWidth="1"/>
    <col min="10" max="10" width="11" style="29" customWidth="1"/>
    <col min="11" max="14" width="10.28515625" style="29" customWidth="1"/>
    <col min="15" max="15" width="13" style="29" customWidth="1"/>
    <col min="16" max="16" width="23.140625" style="29" customWidth="1"/>
    <col min="17" max="22" width="10.28515625" style="29" customWidth="1"/>
    <col min="23" max="23" width="11.28515625" style="29" customWidth="1"/>
    <col min="24" max="16384" width="9.140625" style="29"/>
  </cols>
  <sheetData>
    <row r="1" spans="2:15" x14ac:dyDescent="0.2">
      <c r="B1" s="29" t="s">
        <v>3</v>
      </c>
      <c r="D1" s="27"/>
      <c r="J1" s="79">
        <v>45324</v>
      </c>
    </row>
    <row r="2" spans="2:15" ht="14.45" customHeight="1" x14ac:dyDescent="0.2">
      <c r="B2" s="82" t="s">
        <v>46</v>
      </c>
      <c r="C2" s="82"/>
      <c r="D2" s="82"/>
      <c r="E2" s="82"/>
      <c r="F2" s="82"/>
      <c r="G2" s="82"/>
      <c r="H2" s="82"/>
      <c r="I2" s="82"/>
      <c r="J2" s="82"/>
      <c r="K2" s="78"/>
      <c r="L2" s="78"/>
      <c r="M2" s="78"/>
      <c r="N2" s="78"/>
      <c r="O2" s="78"/>
    </row>
    <row r="3" spans="2:15" ht="14.45" customHeight="1" x14ac:dyDescent="0.2">
      <c r="B3" s="83" t="s">
        <v>47</v>
      </c>
      <c r="C3" s="83"/>
      <c r="D3" s="83"/>
      <c r="E3" s="83"/>
      <c r="F3" s="83"/>
      <c r="G3" s="83"/>
      <c r="H3" s="83"/>
      <c r="I3" s="83"/>
      <c r="J3" s="83"/>
      <c r="K3" s="73"/>
      <c r="L3" s="73"/>
      <c r="M3" s="73"/>
      <c r="N3" s="73"/>
      <c r="O3" s="73"/>
    </row>
    <row r="4" spans="2:15" ht="14.45" customHeight="1" thickBot="1" x14ac:dyDescent="0.25">
      <c r="B4" s="3"/>
      <c r="C4" s="3"/>
      <c r="D4" s="3"/>
      <c r="E4" s="3"/>
      <c r="F4" s="3"/>
      <c r="G4" s="3"/>
      <c r="H4" s="3"/>
      <c r="I4" s="3"/>
      <c r="J4" s="4" t="s">
        <v>4</v>
      </c>
      <c r="K4" s="3"/>
      <c r="L4" s="3"/>
      <c r="M4" s="3"/>
      <c r="N4" s="3"/>
    </row>
    <row r="5" spans="2:15" ht="14.45" customHeight="1" x14ac:dyDescent="0.25">
      <c r="B5" s="103" t="s">
        <v>0</v>
      </c>
      <c r="C5" s="105" t="s">
        <v>1</v>
      </c>
      <c r="D5" s="92" t="s">
        <v>116</v>
      </c>
      <c r="E5" s="92"/>
      <c r="F5" s="92"/>
      <c r="G5" s="92"/>
      <c r="H5" s="108"/>
      <c r="I5" s="107" t="s">
        <v>110</v>
      </c>
      <c r="J5" s="108"/>
      <c r="K5"/>
      <c r="L5"/>
      <c r="M5"/>
      <c r="N5"/>
      <c r="O5"/>
    </row>
    <row r="6" spans="2:15" ht="14.45" customHeight="1" thickBot="1" x14ac:dyDescent="0.3">
      <c r="B6" s="104"/>
      <c r="C6" s="106"/>
      <c r="D6" s="115" t="s">
        <v>117</v>
      </c>
      <c r="E6" s="115"/>
      <c r="F6" s="115"/>
      <c r="G6" s="115"/>
      <c r="H6" s="110"/>
      <c r="I6" s="109" t="s">
        <v>111</v>
      </c>
      <c r="J6" s="110"/>
      <c r="K6"/>
      <c r="L6"/>
      <c r="M6"/>
      <c r="N6"/>
      <c r="O6"/>
    </row>
    <row r="7" spans="2:15" ht="14.45" customHeight="1" x14ac:dyDescent="0.25">
      <c r="B7" s="104"/>
      <c r="C7" s="106"/>
      <c r="D7" s="95">
        <v>2024</v>
      </c>
      <c r="E7" s="96"/>
      <c r="F7" s="95">
        <v>2023</v>
      </c>
      <c r="G7" s="96"/>
      <c r="H7" s="84" t="s">
        <v>5</v>
      </c>
      <c r="I7" s="113">
        <v>2023</v>
      </c>
      <c r="J7" s="113" t="s">
        <v>118</v>
      </c>
      <c r="K7"/>
      <c r="L7"/>
      <c r="M7"/>
      <c r="N7"/>
      <c r="O7"/>
    </row>
    <row r="8" spans="2:15" ht="14.45" customHeight="1" thickBot="1" x14ac:dyDescent="0.3">
      <c r="B8" s="101" t="s">
        <v>6</v>
      </c>
      <c r="C8" s="99" t="s">
        <v>7</v>
      </c>
      <c r="D8" s="97"/>
      <c r="E8" s="98"/>
      <c r="F8" s="97"/>
      <c r="G8" s="98"/>
      <c r="H8" s="85"/>
      <c r="I8" s="114"/>
      <c r="J8" s="114"/>
      <c r="K8"/>
      <c r="L8"/>
      <c r="M8"/>
      <c r="N8"/>
      <c r="O8"/>
    </row>
    <row r="9" spans="2:15" ht="14.45" customHeight="1" x14ac:dyDescent="0.25">
      <c r="B9" s="101"/>
      <c r="C9" s="99"/>
      <c r="D9" s="5" t="s">
        <v>8</v>
      </c>
      <c r="E9" s="7" t="s">
        <v>2</v>
      </c>
      <c r="F9" s="5" t="s">
        <v>8</v>
      </c>
      <c r="G9" s="7" t="s">
        <v>2</v>
      </c>
      <c r="H9" s="86" t="s">
        <v>9</v>
      </c>
      <c r="I9" s="6" t="s">
        <v>8</v>
      </c>
      <c r="J9" s="111" t="s">
        <v>119</v>
      </c>
      <c r="K9"/>
      <c r="L9"/>
      <c r="M9"/>
      <c r="N9"/>
      <c r="O9"/>
    </row>
    <row r="10" spans="2:15" ht="14.45" customHeight="1" thickBot="1" x14ac:dyDescent="0.3">
      <c r="B10" s="102"/>
      <c r="C10" s="100"/>
      <c r="D10" s="8" t="s">
        <v>10</v>
      </c>
      <c r="E10" s="9" t="s">
        <v>11</v>
      </c>
      <c r="F10" s="8" t="s">
        <v>10</v>
      </c>
      <c r="G10" s="9" t="s">
        <v>11</v>
      </c>
      <c r="H10" s="87"/>
      <c r="I10" s="10" t="s">
        <v>10</v>
      </c>
      <c r="J10" s="112"/>
      <c r="K10"/>
      <c r="L10"/>
      <c r="M10"/>
      <c r="N10"/>
      <c r="O10"/>
    </row>
    <row r="11" spans="2:15" ht="14.25" customHeight="1" thickBot="1" x14ac:dyDescent="0.3">
      <c r="B11" s="11">
        <v>1</v>
      </c>
      <c r="C11" s="12" t="s">
        <v>20</v>
      </c>
      <c r="D11" s="13">
        <v>9807</v>
      </c>
      <c r="E11" s="14">
        <v>0.2291569305542574</v>
      </c>
      <c r="F11" s="13">
        <v>7991</v>
      </c>
      <c r="G11" s="14">
        <v>0.22801460937054158</v>
      </c>
      <c r="H11" s="15">
        <v>0.22725566262044805</v>
      </c>
      <c r="I11" s="13">
        <v>7724</v>
      </c>
      <c r="J11" s="15">
        <v>0.26967892283790773</v>
      </c>
      <c r="K11"/>
      <c r="L11"/>
      <c r="M11"/>
      <c r="N11"/>
      <c r="O11"/>
    </row>
    <row r="12" spans="2:15" ht="14.45" customHeight="1" thickBot="1" x14ac:dyDescent="0.3">
      <c r="B12" s="16">
        <v>2</v>
      </c>
      <c r="C12" s="17" t="s">
        <v>18</v>
      </c>
      <c r="D12" s="18">
        <v>4006</v>
      </c>
      <c r="E12" s="19">
        <v>9.360687914758388E-2</v>
      </c>
      <c r="F12" s="18">
        <v>3595</v>
      </c>
      <c r="G12" s="19">
        <v>0.10257946698624665</v>
      </c>
      <c r="H12" s="20">
        <v>0.11432545201668987</v>
      </c>
      <c r="I12" s="18">
        <v>4980</v>
      </c>
      <c r="J12" s="20">
        <v>-0.19558232931726904</v>
      </c>
      <c r="K12"/>
      <c r="L12"/>
      <c r="M12"/>
      <c r="N12"/>
      <c r="O12"/>
    </row>
    <row r="13" spans="2:15" ht="14.45" customHeight="1" thickBot="1" x14ac:dyDescent="0.3">
      <c r="B13" s="11">
        <v>3</v>
      </c>
      <c r="C13" s="12" t="s">
        <v>23</v>
      </c>
      <c r="D13" s="13">
        <v>3066</v>
      </c>
      <c r="E13" s="14">
        <v>7.1642209552294611E-2</v>
      </c>
      <c r="F13" s="13">
        <v>2641</v>
      </c>
      <c r="G13" s="14">
        <v>7.5358100781829598E-2</v>
      </c>
      <c r="H13" s="15">
        <v>0.1609238924649754</v>
      </c>
      <c r="I13" s="13">
        <v>2526</v>
      </c>
      <c r="J13" s="15">
        <v>0.21377672209026133</v>
      </c>
      <c r="K13"/>
      <c r="L13"/>
      <c r="M13"/>
      <c r="N13"/>
      <c r="O13"/>
    </row>
    <row r="14" spans="2:15" ht="14.45" customHeight="1" thickBot="1" x14ac:dyDescent="0.3">
      <c r="B14" s="16">
        <v>4</v>
      </c>
      <c r="C14" s="17" t="s">
        <v>24</v>
      </c>
      <c r="D14" s="18">
        <v>2501</v>
      </c>
      <c r="E14" s="19">
        <v>5.8440041125338814E-2</v>
      </c>
      <c r="F14" s="18">
        <v>1734</v>
      </c>
      <c r="G14" s="19">
        <v>4.9477829138846088E-2</v>
      </c>
      <c r="H14" s="20">
        <v>0.44232987312572081</v>
      </c>
      <c r="I14" s="18">
        <v>2376</v>
      </c>
      <c r="J14" s="20">
        <v>5.260942760942755E-2</v>
      </c>
      <c r="K14"/>
      <c r="L14"/>
      <c r="M14"/>
      <c r="N14"/>
      <c r="O14"/>
    </row>
    <row r="15" spans="2:15" ht="14.45" customHeight="1" thickBot="1" x14ac:dyDescent="0.3">
      <c r="B15" s="11">
        <v>5</v>
      </c>
      <c r="C15" s="12" t="s">
        <v>17</v>
      </c>
      <c r="D15" s="13">
        <v>2406</v>
      </c>
      <c r="E15" s="14">
        <v>5.6220207496027665E-2</v>
      </c>
      <c r="F15" s="13">
        <v>1549</v>
      </c>
      <c r="G15" s="14">
        <v>4.4199052673628947E-2</v>
      </c>
      <c r="H15" s="15">
        <v>0.55326016785022603</v>
      </c>
      <c r="I15" s="13">
        <v>2311</v>
      </c>
      <c r="J15" s="15">
        <v>4.1107745564690656E-2</v>
      </c>
      <c r="K15"/>
      <c r="L15"/>
      <c r="M15"/>
      <c r="N15"/>
      <c r="O15"/>
    </row>
    <row r="16" spans="2:15" ht="14.45" customHeight="1" thickBot="1" x14ac:dyDescent="0.3">
      <c r="B16" s="16">
        <v>6</v>
      </c>
      <c r="C16" s="17" t="s">
        <v>33</v>
      </c>
      <c r="D16" s="18">
        <v>2345</v>
      </c>
      <c r="E16" s="19">
        <v>5.4794840639312087E-2</v>
      </c>
      <c r="F16" s="18">
        <v>1855</v>
      </c>
      <c r="G16" s="19">
        <v>5.2930434286366491E-2</v>
      </c>
      <c r="H16" s="20">
        <v>0.26415094339622636</v>
      </c>
      <c r="I16" s="18">
        <v>2473</v>
      </c>
      <c r="J16" s="20">
        <v>-5.1758997169429888E-2</v>
      </c>
      <c r="K16"/>
      <c r="L16"/>
      <c r="M16"/>
      <c r="N16"/>
      <c r="O16"/>
    </row>
    <row r="17" spans="2:16" ht="14.45" customHeight="1" thickBot="1" x14ac:dyDescent="0.3">
      <c r="B17" s="11">
        <v>7</v>
      </c>
      <c r="C17" s="12" t="s">
        <v>19</v>
      </c>
      <c r="D17" s="13">
        <v>1937</v>
      </c>
      <c r="E17" s="14">
        <v>4.526123936816525E-2</v>
      </c>
      <c r="F17" s="13">
        <v>2023</v>
      </c>
      <c r="G17" s="14">
        <v>5.7724133995320434E-2</v>
      </c>
      <c r="H17" s="15">
        <v>-4.2511122095897136E-2</v>
      </c>
      <c r="I17" s="13">
        <v>2932</v>
      </c>
      <c r="J17" s="15">
        <v>-0.33935879945429737</v>
      </c>
      <c r="K17"/>
      <c r="L17"/>
      <c r="M17"/>
      <c r="N17"/>
      <c r="O17"/>
    </row>
    <row r="18" spans="2:16" ht="14.45" customHeight="1" thickBot="1" x14ac:dyDescent="0.3">
      <c r="B18" s="16">
        <v>8</v>
      </c>
      <c r="C18" s="17" t="s">
        <v>32</v>
      </c>
      <c r="D18" s="18">
        <v>1772</v>
      </c>
      <c r="E18" s="19">
        <v>4.1405738854098512E-2</v>
      </c>
      <c r="F18" s="18">
        <v>1289</v>
      </c>
      <c r="G18" s="19">
        <v>3.6780231695485936E-2</v>
      </c>
      <c r="H18" s="20">
        <v>0.37470907680372378</v>
      </c>
      <c r="I18" s="18">
        <v>2285</v>
      </c>
      <c r="J18" s="20">
        <v>-0.224507658643326</v>
      </c>
      <c r="K18"/>
      <c r="L18"/>
      <c r="M18"/>
      <c r="N18"/>
      <c r="O18"/>
    </row>
    <row r="19" spans="2:16" ht="14.45" customHeight="1" thickBot="1" x14ac:dyDescent="0.3">
      <c r="B19" s="11">
        <v>9</v>
      </c>
      <c r="C19" s="12" t="s">
        <v>25</v>
      </c>
      <c r="D19" s="13">
        <v>1609</v>
      </c>
      <c r="E19" s="14">
        <v>3.7596971679596226E-2</v>
      </c>
      <c r="F19" s="13">
        <v>1234</v>
      </c>
      <c r="G19" s="14">
        <v>3.5210865719340297E-2</v>
      </c>
      <c r="H19" s="15">
        <v>0.30388978930307942</v>
      </c>
      <c r="I19" s="13">
        <v>2374</v>
      </c>
      <c r="J19" s="15">
        <v>-0.32224094355518118</v>
      </c>
      <c r="K19"/>
      <c r="L19"/>
      <c r="M19"/>
      <c r="N19"/>
      <c r="O19"/>
    </row>
    <row r="20" spans="2:16" ht="14.45" customHeight="1" thickBot="1" x14ac:dyDescent="0.3">
      <c r="B20" s="16">
        <v>10</v>
      </c>
      <c r="C20" s="17" t="s">
        <v>30</v>
      </c>
      <c r="D20" s="18">
        <v>1394</v>
      </c>
      <c r="E20" s="19">
        <v>3.2573137676418354E-2</v>
      </c>
      <c r="F20" s="18">
        <v>1712</v>
      </c>
      <c r="G20" s="19">
        <v>4.8850082748387834E-2</v>
      </c>
      <c r="H20" s="20">
        <v>-0.18574766355140182</v>
      </c>
      <c r="I20" s="18">
        <v>1666</v>
      </c>
      <c r="J20" s="20">
        <v>-0.16326530612244894</v>
      </c>
      <c r="K20"/>
      <c r="L20"/>
      <c r="M20"/>
      <c r="N20"/>
      <c r="O20"/>
    </row>
    <row r="21" spans="2:16" ht="14.45" customHeight="1" thickBot="1" x14ac:dyDescent="0.3">
      <c r="B21" s="11">
        <v>11</v>
      </c>
      <c r="C21" s="12" t="s">
        <v>70</v>
      </c>
      <c r="D21" s="13">
        <v>1268</v>
      </c>
      <c r="E21" s="14">
        <v>2.9628937283858306E-2</v>
      </c>
      <c r="F21" s="13">
        <v>943</v>
      </c>
      <c r="G21" s="14">
        <v>2.6907493009187926E-2</v>
      </c>
      <c r="H21" s="15">
        <v>0.34464475079533408</v>
      </c>
      <c r="I21" s="13">
        <v>919</v>
      </c>
      <c r="J21" s="15">
        <v>0.37976060935799771</v>
      </c>
      <c r="K21"/>
      <c r="L21"/>
      <c r="M21"/>
      <c r="N21"/>
      <c r="O21"/>
    </row>
    <row r="22" spans="2:16" ht="14.45" customHeight="1" thickBot="1" x14ac:dyDescent="0.3">
      <c r="B22" s="16">
        <v>12</v>
      </c>
      <c r="C22" s="17" t="s">
        <v>34</v>
      </c>
      <c r="D22" s="18">
        <v>1084</v>
      </c>
      <c r="E22" s="19">
        <v>2.5329470043929339E-2</v>
      </c>
      <c r="F22" s="18">
        <v>766</v>
      </c>
      <c r="G22" s="19">
        <v>2.1856987958682874E-2</v>
      </c>
      <c r="H22" s="20">
        <v>0.41514360313315923</v>
      </c>
      <c r="I22" s="18">
        <v>917</v>
      </c>
      <c r="J22" s="20">
        <v>0.18211559432933488</v>
      </c>
      <c r="K22"/>
      <c r="L22"/>
      <c r="M22"/>
      <c r="N22"/>
      <c r="O22"/>
    </row>
    <row r="23" spans="2:16" ht="14.25" customHeight="1" thickBot="1" x14ac:dyDescent="0.3">
      <c r="B23" s="11">
        <v>13</v>
      </c>
      <c r="C23" s="12" t="s">
        <v>122</v>
      </c>
      <c r="D23" s="13">
        <v>1029</v>
      </c>
      <c r="E23" s="14">
        <v>2.4044303205907093E-2</v>
      </c>
      <c r="F23" s="13">
        <v>372</v>
      </c>
      <c r="G23" s="14">
        <v>1.061462078411231E-2</v>
      </c>
      <c r="H23" s="15">
        <v>1.7661290322580645</v>
      </c>
      <c r="I23" s="13">
        <v>960</v>
      </c>
      <c r="J23" s="15">
        <v>7.1874999999999911E-2</v>
      </c>
      <c r="K23"/>
      <c r="L23"/>
      <c r="M23"/>
      <c r="N23"/>
      <c r="O23"/>
    </row>
    <row r="24" spans="2:16" ht="14.25" customHeight="1" thickBot="1" x14ac:dyDescent="0.3">
      <c r="B24" s="16">
        <v>14</v>
      </c>
      <c r="C24" s="17" t="s">
        <v>28</v>
      </c>
      <c r="D24" s="18">
        <v>1024</v>
      </c>
      <c r="E24" s="19">
        <v>2.3927469856995981E-2</v>
      </c>
      <c r="F24" s="18">
        <v>786</v>
      </c>
      <c r="G24" s="19">
        <v>2.2427666495463107E-2</v>
      </c>
      <c r="H24" s="20">
        <v>0.30279898218829526</v>
      </c>
      <c r="I24" s="18">
        <v>639</v>
      </c>
      <c r="J24" s="20">
        <v>0.60250391236306733</v>
      </c>
      <c r="K24"/>
      <c r="L24"/>
      <c r="M24"/>
      <c r="N24"/>
      <c r="O24"/>
    </row>
    <row r="25" spans="2:16" ht="14.25" customHeight="1" thickBot="1" x14ac:dyDescent="0.3">
      <c r="B25" s="11">
        <v>15</v>
      </c>
      <c r="C25" s="12" t="s">
        <v>21</v>
      </c>
      <c r="D25" s="13">
        <v>872</v>
      </c>
      <c r="E25" s="14">
        <v>2.0375736050098139E-2</v>
      </c>
      <c r="F25" s="13">
        <v>748</v>
      </c>
      <c r="G25" s="14">
        <v>2.1343377275580666E-2</v>
      </c>
      <c r="H25" s="15">
        <v>0.16577540106951871</v>
      </c>
      <c r="I25" s="13">
        <v>636</v>
      </c>
      <c r="J25" s="15">
        <v>0.37106918238993702</v>
      </c>
      <c r="K25"/>
      <c r="L25"/>
      <c r="M25"/>
      <c r="N25"/>
      <c r="O25"/>
    </row>
    <row r="26" spans="2:16" ht="14.45" customHeight="1" thickBot="1" x14ac:dyDescent="0.3">
      <c r="B26" s="16">
        <v>16</v>
      </c>
      <c r="C26" s="17" t="s">
        <v>22</v>
      </c>
      <c r="D26" s="18">
        <v>864</v>
      </c>
      <c r="E26" s="19">
        <v>2.0188802691840358E-2</v>
      </c>
      <c r="F26" s="18">
        <v>1037</v>
      </c>
      <c r="G26" s="19">
        <v>2.9589682132055012E-2</v>
      </c>
      <c r="H26" s="20">
        <v>-0.16682738669238184</v>
      </c>
      <c r="I26" s="18">
        <v>881</v>
      </c>
      <c r="J26" s="20">
        <v>-1.9296254256526701E-2</v>
      </c>
      <c r="K26"/>
      <c r="L26"/>
      <c r="M26"/>
      <c r="N26"/>
      <c r="O26"/>
    </row>
    <row r="27" spans="2:16" ht="14.45" customHeight="1" thickBot="1" x14ac:dyDescent="0.3">
      <c r="B27" s="11">
        <v>17</v>
      </c>
      <c r="C27" s="12" t="s">
        <v>31</v>
      </c>
      <c r="D27" s="13">
        <v>837</v>
      </c>
      <c r="E27" s="14">
        <v>1.9557902607720348E-2</v>
      </c>
      <c r="F27" s="13">
        <v>595</v>
      </c>
      <c r="G27" s="14">
        <v>1.6977686469211894E-2</v>
      </c>
      <c r="H27" s="15">
        <v>0.40672268907563036</v>
      </c>
      <c r="I27" s="13">
        <v>744</v>
      </c>
      <c r="J27" s="15">
        <v>0.125</v>
      </c>
      <c r="K27"/>
      <c r="L27"/>
      <c r="M27"/>
      <c r="N27"/>
      <c r="O27"/>
    </row>
    <row r="28" spans="2:16" ht="14.45" customHeight="1" thickBot="1" x14ac:dyDescent="0.3">
      <c r="B28" s="16">
        <v>18</v>
      </c>
      <c r="C28" s="17" t="s">
        <v>40</v>
      </c>
      <c r="D28" s="18">
        <v>738</v>
      </c>
      <c r="E28" s="19">
        <v>1.7244602299280307E-2</v>
      </c>
      <c r="F28" s="18">
        <v>731</v>
      </c>
      <c r="G28" s="19">
        <v>2.0858300519317467E-2</v>
      </c>
      <c r="H28" s="20">
        <v>9.5759233926129284E-3</v>
      </c>
      <c r="I28" s="18">
        <v>850</v>
      </c>
      <c r="J28" s="20">
        <v>-0.13176470588235289</v>
      </c>
      <c r="K28"/>
      <c r="L28"/>
      <c r="M28"/>
      <c r="N28"/>
      <c r="O28"/>
    </row>
    <row r="29" spans="2:16" ht="14.45" customHeight="1" thickBot="1" x14ac:dyDescent="0.3">
      <c r="B29" s="11">
        <v>19</v>
      </c>
      <c r="C29" s="12" t="s">
        <v>29</v>
      </c>
      <c r="D29" s="13">
        <v>667</v>
      </c>
      <c r="E29" s="14">
        <v>1.55855687447425E-2</v>
      </c>
      <c r="F29" s="13">
        <v>561</v>
      </c>
      <c r="G29" s="14">
        <v>1.60075329566855E-2</v>
      </c>
      <c r="H29" s="15">
        <v>0.18894830659536543</v>
      </c>
      <c r="I29" s="13">
        <v>493</v>
      </c>
      <c r="J29" s="15">
        <v>0.35294117647058831</v>
      </c>
      <c r="K29"/>
      <c r="L29"/>
      <c r="M29"/>
      <c r="N29"/>
      <c r="O29"/>
      <c r="P29" s="28"/>
    </row>
    <row r="30" spans="2:16" ht="14.45" customHeight="1" thickBot="1" x14ac:dyDescent="0.3">
      <c r="B30" s="16">
        <v>20</v>
      </c>
      <c r="C30" s="17" t="s">
        <v>26</v>
      </c>
      <c r="D30" s="18">
        <v>636</v>
      </c>
      <c r="E30" s="19">
        <v>1.4861201981493597E-2</v>
      </c>
      <c r="F30" s="18">
        <v>336</v>
      </c>
      <c r="G30" s="19">
        <v>9.5873994179078922E-3</v>
      </c>
      <c r="H30" s="20">
        <v>0.89285714285714279</v>
      </c>
      <c r="I30" s="18">
        <v>426</v>
      </c>
      <c r="J30" s="20">
        <v>0.49295774647887325</v>
      </c>
      <c r="K30"/>
      <c r="L30"/>
      <c r="M30"/>
      <c r="N30"/>
      <c r="O30"/>
      <c r="P30" s="28"/>
    </row>
    <row r="31" spans="2:16" ht="14.45" customHeight="1" thickBot="1" x14ac:dyDescent="0.3">
      <c r="B31" s="88" t="s">
        <v>43</v>
      </c>
      <c r="C31" s="89"/>
      <c r="D31" s="21">
        <f>SUM(D11:D30)</f>
        <v>39862</v>
      </c>
      <c r="E31" s="22">
        <f>D31/D33</f>
        <v>0.93144219085895874</v>
      </c>
      <c r="F31" s="21">
        <f>SUM(F11:F30)</f>
        <v>32498</v>
      </c>
      <c r="G31" s="22">
        <f>F31/F33</f>
        <v>0.92729555441419853</v>
      </c>
      <c r="H31" s="23">
        <f>D31/F31-1</f>
        <v>0.22659855991137912</v>
      </c>
      <c r="I31" s="21">
        <f>SUM(I11:I30)</f>
        <v>39112</v>
      </c>
      <c r="J31" s="22">
        <f>D31/I31-1</f>
        <v>1.9175700552260144E-2</v>
      </c>
      <c r="K31"/>
      <c r="L31"/>
      <c r="M31"/>
      <c r="N31"/>
      <c r="O31"/>
    </row>
    <row r="32" spans="2:16" ht="14.45" customHeight="1" thickBot="1" x14ac:dyDescent="0.3">
      <c r="B32" s="88" t="s">
        <v>12</v>
      </c>
      <c r="C32" s="89"/>
      <c r="D32" s="21">
        <f>D33-SUM(D11:D30)</f>
        <v>2934</v>
      </c>
      <c r="E32" s="22">
        <f>D32/D33</f>
        <v>6.8557809141041218E-2</v>
      </c>
      <c r="F32" s="21">
        <f>F33-SUM(F11:F30)</f>
        <v>2548</v>
      </c>
      <c r="G32" s="22">
        <f>F32/F33</f>
        <v>7.2704445585801525E-2</v>
      </c>
      <c r="H32" s="23">
        <f>D32/F32-1</f>
        <v>0.15149136577708</v>
      </c>
      <c r="I32" s="21">
        <f>I33-SUM(I11:I30)</f>
        <v>3005</v>
      </c>
      <c r="J32" s="22">
        <f>D32/I32-1</f>
        <v>-2.3627287853577372E-2</v>
      </c>
      <c r="K32"/>
      <c r="L32"/>
      <c r="M32"/>
      <c r="N32"/>
      <c r="O32"/>
    </row>
    <row r="33" spans="2:22" ht="14.45" customHeight="1" thickBot="1" x14ac:dyDescent="0.3">
      <c r="B33" s="116" t="s">
        <v>13</v>
      </c>
      <c r="C33" s="117"/>
      <c r="D33" s="24">
        <v>42796</v>
      </c>
      <c r="E33" s="25">
        <v>1</v>
      </c>
      <c r="F33" s="24">
        <v>35046</v>
      </c>
      <c r="G33" s="25">
        <v>1.0000000000000002</v>
      </c>
      <c r="H33" s="26">
        <v>0.22113793300233975</v>
      </c>
      <c r="I33" s="24">
        <v>42117</v>
      </c>
      <c r="J33" s="26">
        <v>1.6121756060498038E-2</v>
      </c>
      <c r="K33"/>
      <c r="L33"/>
      <c r="M33"/>
      <c r="N33"/>
      <c r="O33"/>
      <c r="P33" s="61"/>
      <c r="Q33" s="61"/>
    </row>
    <row r="34" spans="2:22" ht="14.45" customHeight="1" x14ac:dyDescent="0.2">
      <c r="B34" s="62" t="s">
        <v>78</v>
      </c>
    </row>
    <row r="35" spans="2:22" x14ac:dyDescent="0.2">
      <c r="B35" s="63" t="s">
        <v>77</v>
      </c>
    </row>
    <row r="37" spans="2:22" x14ac:dyDescent="0.2"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2:22" ht="15" x14ac:dyDescent="0.25">
      <c r="B38" s="82" t="s">
        <v>135</v>
      </c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45"/>
      <c r="N38" s="45"/>
      <c r="O38"/>
      <c r="P38"/>
      <c r="Q38"/>
      <c r="R38"/>
      <c r="S38"/>
      <c r="T38"/>
      <c r="U38"/>
      <c r="V38"/>
    </row>
    <row r="39" spans="2:22" ht="15" x14ac:dyDescent="0.25">
      <c r="B39" s="83" t="s">
        <v>136</v>
      </c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45"/>
      <c r="N39" s="45"/>
      <c r="O39"/>
      <c r="P39"/>
      <c r="Q39"/>
      <c r="R39"/>
      <c r="S39"/>
      <c r="T39"/>
      <c r="U39"/>
      <c r="V39"/>
    </row>
    <row r="40" spans="2:22" ht="15" customHeight="1" thickBot="1" x14ac:dyDescent="0.3">
      <c r="B40" s="46"/>
      <c r="C40" s="46"/>
      <c r="D40" s="46"/>
      <c r="E40" s="46"/>
      <c r="F40" s="46"/>
      <c r="G40" s="46"/>
      <c r="H40" s="46"/>
      <c r="I40" s="46"/>
      <c r="J40" s="46"/>
      <c r="K40" s="61"/>
      <c r="L40" s="4" t="s">
        <v>4</v>
      </c>
      <c r="O40"/>
      <c r="P40"/>
      <c r="Q40"/>
      <c r="R40"/>
      <c r="S40"/>
      <c r="T40"/>
      <c r="U40"/>
      <c r="V40"/>
    </row>
    <row r="41" spans="2:22" ht="15" x14ac:dyDescent="0.25">
      <c r="B41" s="103" t="s">
        <v>0</v>
      </c>
      <c r="C41" s="105" t="s">
        <v>42</v>
      </c>
      <c r="D41" s="118" t="s">
        <v>116</v>
      </c>
      <c r="E41" s="92"/>
      <c r="F41" s="92"/>
      <c r="G41" s="92"/>
      <c r="H41" s="92"/>
      <c r="I41" s="93"/>
      <c r="J41" s="92" t="s">
        <v>110</v>
      </c>
      <c r="K41" s="92"/>
      <c r="L41" s="93"/>
      <c r="O41"/>
      <c r="P41"/>
      <c r="Q41"/>
      <c r="R41"/>
      <c r="S41"/>
      <c r="T41"/>
      <c r="U41"/>
      <c r="V41"/>
    </row>
    <row r="42" spans="2:22" ht="15" customHeight="1" thickBot="1" x14ac:dyDescent="0.3">
      <c r="B42" s="104"/>
      <c r="C42" s="106"/>
      <c r="D42" s="94" t="s">
        <v>117</v>
      </c>
      <c r="E42" s="90"/>
      <c r="F42" s="90"/>
      <c r="G42" s="90"/>
      <c r="H42" s="90"/>
      <c r="I42" s="91"/>
      <c r="J42" s="90" t="s">
        <v>111</v>
      </c>
      <c r="K42" s="90"/>
      <c r="L42" s="91"/>
      <c r="O42"/>
      <c r="P42"/>
      <c r="Q42"/>
      <c r="R42"/>
      <c r="S42"/>
      <c r="T42"/>
      <c r="U42"/>
      <c r="V42"/>
    </row>
    <row r="43" spans="2:22" ht="15" customHeight="1" x14ac:dyDescent="0.25">
      <c r="B43" s="104"/>
      <c r="C43" s="106"/>
      <c r="D43" s="95">
        <v>2024</v>
      </c>
      <c r="E43" s="96"/>
      <c r="F43" s="95">
        <v>2023</v>
      </c>
      <c r="G43" s="96"/>
      <c r="H43" s="84" t="s">
        <v>5</v>
      </c>
      <c r="I43" s="84" t="s">
        <v>49</v>
      </c>
      <c r="J43" s="84">
        <v>2023</v>
      </c>
      <c r="K43" s="84" t="s">
        <v>118</v>
      </c>
      <c r="L43" s="84" t="s">
        <v>120</v>
      </c>
      <c r="O43"/>
      <c r="P43"/>
      <c r="Q43"/>
      <c r="R43"/>
      <c r="S43"/>
      <c r="T43"/>
      <c r="U43"/>
      <c r="V43"/>
    </row>
    <row r="44" spans="2:22" ht="15" customHeight="1" thickBot="1" x14ac:dyDescent="0.3">
      <c r="B44" s="101" t="s">
        <v>6</v>
      </c>
      <c r="C44" s="99" t="s">
        <v>42</v>
      </c>
      <c r="D44" s="97"/>
      <c r="E44" s="98"/>
      <c r="F44" s="97"/>
      <c r="G44" s="98"/>
      <c r="H44" s="85"/>
      <c r="I44" s="85"/>
      <c r="J44" s="85"/>
      <c r="K44" s="85"/>
      <c r="L44" s="85"/>
      <c r="O44"/>
      <c r="P44"/>
      <c r="Q44"/>
      <c r="R44"/>
      <c r="S44"/>
      <c r="T44"/>
      <c r="U44"/>
      <c r="V44"/>
    </row>
    <row r="45" spans="2:22" ht="15" customHeight="1" x14ac:dyDescent="0.25">
      <c r="B45" s="101"/>
      <c r="C45" s="99"/>
      <c r="D45" s="5" t="s">
        <v>8</v>
      </c>
      <c r="E45" s="7" t="s">
        <v>2</v>
      </c>
      <c r="F45" s="5" t="s">
        <v>8</v>
      </c>
      <c r="G45" s="7" t="s">
        <v>2</v>
      </c>
      <c r="H45" s="86" t="s">
        <v>9</v>
      </c>
      <c r="I45" s="86" t="s">
        <v>50</v>
      </c>
      <c r="J45" s="86" t="s">
        <v>8</v>
      </c>
      <c r="K45" s="86" t="s">
        <v>119</v>
      </c>
      <c r="L45" s="86" t="s">
        <v>121</v>
      </c>
      <c r="O45"/>
      <c r="P45"/>
      <c r="Q45"/>
      <c r="R45"/>
      <c r="S45"/>
      <c r="T45"/>
      <c r="U45"/>
      <c r="V45"/>
    </row>
    <row r="46" spans="2:22" ht="15" customHeight="1" thickBot="1" x14ac:dyDescent="0.3">
      <c r="B46" s="102"/>
      <c r="C46" s="100"/>
      <c r="D46" s="8" t="s">
        <v>10</v>
      </c>
      <c r="E46" s="9" t="s">
        <v>11</v>
      </c>
      <c r="F46" s="8" t="s">
        <v>10</v>
      </c>
      <c r="G46" s="9" t="s">
        <v>11</v>
      </c>
      <c r="H46" s="87"/>
      <c r="I46" s="87"/>
      <c r="J46" s="87" t="s">
        <v>10</v>
      </c>
      <c r="K46" s="87"/>
      <c r="L46" s="87"/>
      <c r="O46"/>
      <c r="P46"/>
      <c r="Q46"/>
      <c r="R46"/>
      <c r="S46"/>
      <c r="T46"/>
      <c r="U46"/>
      <c r="V46"/>
    </row>
    <row r="47" spans="2:22" ht="15.75" thickBot="1" x14ac:dyDescent="0.3">
      <c r="B47" s="11">
        <v>1</v>
      </c>
      <c r="C47" s="12" t="s">
        <v>52</v>
      </c>
      <c r="D47" s="13">
        <v>3075</v>
      </c>
      <c r="E47" s="14">
        <v>7.1852509580334609E-2</v>
      </c>
      <c r="F47" s="13">
        <v>1730</v>
      </c>
      <c r="G47" s="14">
        <v>4.9363693431490038E-2</v>
      </c>
      <c r="H47" s="15">
        <v>0.77745664739884401</v>
      </c>
      <c r="I47" s="64">
        <v>1</v>
      </c>
      <c r="J47" s="13">
        <v>2768</v>
      </c>
      <c r="K47" s="15">
        <v>0.11091040462427748</v>
      </c>
      <c r="L47" s="64">
        <v>0</v>
      </c>
      <c r="O47"/>
      <c r="P47"/>
      <c r="Q47"/>
      <c r="R47"/>
      <c r="S47"/>
      <c r="T47"/>
      <c r="U47"/>
      <c r="V47"/>
    </row>
    <row r="48" spans="2:22" ht="15" customHeight="1" thickBot="1" x14ac:dyDescent="0.3">
      <c r="B48" s="16">
        <v>2</v>
      </c>
      <c r="C48" s="17" t="s">
        <v>102</v>
      </c>
      <c r="D48" s="18">
        <v>1604</v>
      </c>
      <c r="E48" s="19">
        <v>3.7480138330685107E-2</v>
      </c>
      <c r="F48" s="18">
        <v>1761</v>
      </c>
      <c r="G48" s="19">
        <v>5.0248245163499398E-2</v>
      </c>
      <c r="H48" s="20">
        <v>-8.9153889835320799E-2</v>
      </c>
      <c r="I48" s="65">
        <v>-1</v>
      </c>
      <c r="J48" s="18">
        <v>1277</v>
      </c>
      <c r="K48" s="20">
        <v>0.2560689115113548</v>
      </c>
      <c r="L48" s="65">
        <v>1</v>
      </c>
      <c r="O48"/>
      <c r="P48"/>
      <c r="Q48"/>
      <c r="R48"/>
      <c r="S48"/>
      <c r="T48"/>
      <c r="U48"/>
      <c r="V48"/>
    </row>
    <row r="49" spans="2:22" ht="15" customHeight="1" thickBot="1" x14ac:dyDescent="0.3">
      <c r="B49" s="11">
        <v>3</v>
      </c>
      <c r="C49" s="12" t="s">
        <v>39</v>
      </c>
      <c r="D49" s="13">
        <v>1466</v>
      </c>
      <c r="E49" s="14">
        <v>3.4255537900738389E-2</v>
      </c>
      <c r="F49" s="13">
        <v>1410</v>
      </c>
      <c r="G49" s="14">
        <v>4.0232836843006332E-2</v>
      </c>
      <c r="H49" s="15">
        <v>3.9716312056737646E-2</v>
      </c>
      <c r="I49" s="64">
        <v>0</v>
      </c>
      <c r="J49" s="13">
        <v>970</v>
      </c>
      <c r="K49" s="15">
        <v>0.51134020618556697</v>
      </c>
      <c r="L49" s="64">
        <v>3</v>
      </c>
      <c r="O49"/>
      <c r="P49"/>
      <c r="Q49"/>
      <c r="R49"/>
      <c r="S49"/>
      <c r="T49"/>
      <c r="U49"/>
      <c r="V49"/>
    </row>
    <row r="50" spans="2:22" ht="15.75" thickBot="1" x14ac:dyDescent="0.3">
      <c r="B50" s="16">
        <v>4</v>
      </c>
      <c r="C50" s="17" t="s">
        <v>36</v>
      </c>
      <c r="D50" s="18">
        <v>1427</v>
      </c>
      <c r="E50" s="19">
        <v>3.3344237779231706E-2</v>
      </c>
      <c r="F50" s="18">
        <v>646</v>
      </c>
      <c r="G50" s="19">
        <v>1.8432916738001483E-2</v>
      </c>
      <c r="H50" s="20">
        <v>1.2089783281733748</v>
      </c>
      <c r="I50" s="65">
        <v>6</v>
      </c>
      <c r="J50" s="18">
        <v>1888</v>
      </c>
      <c r="K50" s="20">
        <v>-0.24417372881355937</v>
      </c>
      <c r="L50" s="65">
        <v>-2</v>
      </c>
      <c r="O50"/>
      <c r="P50"/>
      <c r="Q50"/>
      <c r="R50"/>
      <c r="S50"/>
      <c r="T50"/>
      <c r="U50"/>
      <c r="V50"/>
    </row>
    <row r="51" spans="2:22" ht="15" customHeight="1" thickBot="1" x14ac:dyDescent="0.3">
      <c r="B51" s="11">
        <v>5</v>
      </c>
      <c r="C51" s="12" t="s">
        <v>41</v>
      </c>
      <c r="D51" s="13">
        <v>1205</v>
      </c>
      <c r="E51" s="14">
        <v>2.8156837087578278E-2</v>
      </c>
      <c r="F51" s="13">
        <v>724</v>
      </c>
      <c r="G51" s="14">
        <v>2.0658563031444387E-2</v>
      </c>
      <c r="H51" s="15">
        <v>0.66436464088397784</v>
      </c>
      <c r="I51" s="64">
        <v>3</v>
      </c>
      <c r="J51" s="13">
        <v>1101</v>
      </c>
      <c r="K51" s="15">
        <v>9.4459582198001879E-2</v>
      </c>
      <c r="L51" s="64">
        <v>0</v>
      </c>
      <c r="O51"/>
      <c r="P51"/>
      <c r="Q51"/>
      <c r="R51"/>
      <c r="S51"/>
      <c r="T51"/>
      <c r="U51"/>
      <c r="V51"/>
    </row>
    <row r="52" spans="2:22" ht="15.75" thickBot="1" x14ac:dyDescent="0.3">
      <c r="B52" s="16">
        <v>6</v>
      </c>
      <c r="C52" s="17" t="s">
        <v>53</v>
      </c>
      <c r="D52" s="18">
        <v>1148</v>
      </c>
      <c r="E52" s="19">
        <v>2.682493690999159E-2</v>
      </c>
      <c r="F52" s="18">
        <v>488</v>
      </c>
      <c r="G52" s="19">
        <v>1.3924556297437654E-2</v>
      </c>
      <c r="H52" s="20">
        <v>1.3524590163934427</v>
      </c>
      <c r="I52" s="65">
        <v>10</v>
      </c>
      <c r="J52" s="18">
        <v>1119</v>
      </c>
      <c r="K52" s="20">
        <v>2.5915996425379895E-2</v>
      </c>
      <c r="L52" s="65">
        <v>-2</v>
      </c>
      <c r="O52"/>
      <c r="P52"/>
      <c r="Q52"/>
      <c r="R52"/>
      <c r="S52"/>
      <c r="T52"/>
      <c r="U52"/>
      <c r="V52"/>
    </row>
    <row r="53" spans="2:22" ht="15.75" thickBot="1" x14ac:dyDescent="0.3">
      <c r="B53" s="11">
        <v>7</v>
      </c>
      <c r="C53" s="12" t="s">
        <v>61</v>
      </c>
      <c r="D53" s="13">
        <v>1131</v>
      </c>
      <c r="E53" s="14">
        <v>2.6427703523693804E-2</v>
      </c>
      <c r="F53" s="13">
        <v>560</v>
      </c>
      <c r="G53" s="14">
        <v>1.5978999029846487E-2</v>
      </c>
      <c r="H53" s="15">
        <v>1.0196428571428573</v>
      </c>
      <c r="I53" s="64">
        <v>5</v>
      </c>
      <c r="J53" s="13">
        <v>901</v>
      </c>
      <c r="K53" s="15">
        <v>0.25527192008879029</v>
      </c>
      <c r="L53" s="64">
        <v>1</v>
      </c>
      <c r="O53"/>
      <c r="P53"/>
      <c r="Q53"/>
      <c r="R53"/>
      <c r="S53"/>
      <c r="T53"/>
      <c r="U53"/>
      <c r="V53"/>
    </row>
    <row r="54" spans="2:22" ht="15.75" thickBot="1" x14ac:dyDescent="0.3">
      <c r="B54" s="16">
        <v>8</v>
      </c>
      <c r="C54" s="17" t="s">
        <v>67</v>
      </c>
      <c r="D54" s="18">
        <v>1038</v>
      </c>
      <c r="E54" s="19">
        <v>2.4254603233947097E-2</v>
      </c>
      <c r="F54" s="18">
        <v>779</v>
      </c>
      <c r="G54" s="19">
        <v>2.2227929007590026E-2</v>
      </c>
      <c r="H54" s="20">
        <v>0.3324775353016689</v>
      </c>
      <c r="I54" s="65">
        <v>-3</v>
      </c>
      <c r="J54" s="18">
        <v>608</v>
      </c>
      <c r="K54" s="20">
        <v>0.70723684210526305</v>
      </c>
      <c r="L54" s="65">
        <v>6</v>
      </c>
      <c r="O54"/>
      <c r="P54"/>
      <c r="Q54"/>
      <c r="R54"/>
      <c r="S54"/>
      <c r="T54"/>
      <c r="U54"/>
      <c r="V54"/>
    </row>
    <row r="55" spans="2:22" ht="15.75" thickBot="1" x14ac:dyDescent="0.3">
      <c r="B55" s="11">
        <v>9</v>
      </c>
      <c r="C55" s="12" t="s">
        <v>137</v>
      </c>
      <c r="D55" s="13">
        <v>848</v>
      </c>
      <c r="E55" s="14">
        <v>1.9814935975324795E-2</v>
      </c>
      <c r="F55" s="13">
        <v>314</v>
      </c>
      <c r="G55" s="14">
        <v>8.9596530274496378E-3</v>
      </c>
      <c r="H55" s="15">
        <v>1.7006369426751591</v>
      </c>
      <c r="I55" s="64">
        <v>21</v>
      </c>
      <c r="J55" s="13">
        <v>805</v>
      </c>
      <c r="K55" s="15">
        <v>5.3416149068322927E-2</v>
      </c>
      <c r="L55" s="64">
        <v>1</v>
      </c>
      <c r="O55"/>
      <c r="P55"/>
      <c r="Q55"/>
      <c r="R55"/>
      <c r="S55"/>
      <c r="T55"/>
      <c r="U55"/>
      <c r="V55"/>
    </row>
    <row r="56" spans="2:22" ht="15.75" thickBot="1" x14ac:dyDescent="0.3">
      <c r="B56" s="16">
        <v>10</v>
      </c>
      <c r="C56" s="17" t="s">
        <v>138</v>
      </c>
      <c r="D56" s="18">
        <v>666</v>
      </c>
      <c r="E56" s="19">
        <v>1.5562202074960277E-2</v>
      </c>
      <c r="F56" s="18">
        <v>264</v>
      </c>
      <c r="G56" s="19">
        <v>7.5329566854990581E-3</v>
      </c>
      <c r="H56" s="20">
        <v>1.5227272727272729</v>
      </c>
      <c r="I56" s="65">
        <v>29</v>
      </c>
      <c r="J56" s="18">
        <v>333</v>
      </c>
      <c r="K56" s="20">
        <v>1</v>
      </c>
      <c r="L56" s="65">
        <v>21</v>
      </c>
      <c r="O56"/>
      <c r="P56"/>
      <c r="Q56"/>
      <c r="R56"/>
      <c r="S56"/>
      <c r="T56"/>
      <c r="U56"/>
      <c r="V56"/>
    </row>
    <row r="57" spans="2:22" ht="15.75" thickBot="1" x14ac:dyDescent="0.3">
      <c r="B57" s="11">
        <v>11</v>
      </c>
      <c r="C57" s="12" t="s">
        <v>106</v>
      </c>
      <c r="D57" s="13">
        <v>657</v>
      </c>
      <c r="E57" s="14">
        <v>1.5351902046920272E-2</v>
      </c>
      <c r="F57" s="13">
        <v>401</v>
      </c>
      <c r="G57" s="14">
        <v>1.1442104662443645E-2</v>
      </c>
      <c r="H57" s="15">
        <v>0.63840399002493764</v>
      </c>
      <c r="I57" s="64">
        <v>11</v>
      </c>
      <c r="J57" s="13">
        <v>513</v>
      </c>
      <c r="K57" s="15">
        <v>0.2807017543859649</v>
      </c>
      <c r="L57" s="64">
        <v>6</v>
      </c>
      <c r="O57"/>
      <c r="P57"/>
      <c r="Q57"/>
      <c r="R57"/>
      <c r="S57"/>
      <c r="T57"/>
      <c r="U57"/>
      <c r="V57"/>
    </row>
    <row r="58" spans="2:22" ht="15.75" thickBot="1" x14ac:dyDescent="0.3">
      <c r="B58" s="16">
        <v>12</v>
      </c>
      <c r="C58" s="17" t="s">
        <v>69</v>
      </c>
      <c r="D58" s="18">
        <v>653</v>
      </c>
      <c r="E58" s="19">
        <v>1.5258435367791383E-2</v>
      </c>
      <c r="F58" s="18">
        <v>730</v>
      </c>
      <c r="G58" s="19">
        <v>2.0829766592478458E-2</v>
      </c>
      <c r="H58" s="20">
        <v>-0.10547945205479448</v>
      </c>
      <c r="I58" s="65">
        <v>-5</v>
      </c>
      <c r="J58" s="18">
        <v>711</v>
      </c>
      <c r="K58" s="20">
        <v>-8.1575246132208123E-2</v>
      </c>
      <c r="L58" s="65">
        <v>-1</v>
      </c>
      <c r="O58"/>
      <c r="P58"/>
      <c r="Q58"/>
      <c r="R58"/>
      <c r="S58"/>
      <c r="T58"/>
      <c r="U58"/>
      <c r="V58"/>
    </row>
    <row r="59" spans="2:22" ht="15.75" thickBot="1" x14ac:dyDescent="0.3">
      <c r="B59" s="11">
        <v>13</v>
      </c>
      <c r="C59" s="12" t="s">
        <v>38</v>
      </c>
      <c r="D59" s="13">
        <v>608</v>
      </c>
      <c r="E59" s="14">
        <v>1.4206935227591363E-2</v>
      </c>
      <c r="F59" s="13">
        <v>597</v>
      </c>
      <c r="G59" s="14">
        <v>1.7034754322889915E-2</v>
      </c>
      <c r="H59" s="15">
        <v>1.8425460636515956E-2</v>
      </c>
      <c r="I59" s="64">
        <v>-2</v>
      </c>
      <c r="J59" s="13">
        <v>827</v>
      </c>
      <c r="K59" s="15">
        <v>-0.26481257557436522</v>
      </c>
      <c r="L59" s="64">
        <v>-4</v>
      </c>
      <c r="O59"/>
      <c r="P59"/>
      <c r="Q59"/>
      <c r="R59"/>
      <c r="S59"/>
      <c r="T59"/>
      <c r="U59"/>
      <c r="V59"/>
    </row>
    <row r="60" spans="2:22" ht="15.75" thickBot="1" x14ac:dyDescent="0.3">
      <c r="B60" s="16">
        <v>14</v>
      </c>
      <c r="C60" s="17" t="s">
        <v>124</v>
      </c>
      <c r="D60" s="18">
        <v>601</v>
      </c>
      <c r="E60" s="19">
        <v>1.4043368539115805E-2</v>
      </c>
      <c r="F60" s="18">
        <v>410</v>
      </c>
      <c r="G60" s="19">
        <v>1.1698910003994751E-2</v>
      </c>
      <c r="H60" s="20">
        <v>0.46585365853658534</v>
      </c>
      <c r="I60" s="65">
        <v>6</v>
      </c>
      <c r="J60" s="18">
        <v>291</v>
      </c>
      <c r="K60" s="20">
        <v>1.0652920962199315</v>
      </c>
      <c r="L60" s="65">
        <v>28</v>
      </c>
      <c r="O60"/>
      <c r="P60"/>
      <c r="Q60"/>
      <c r="R60"/>
      <c r="S60"/>
      <c r="T60"/>
      <c r="U60"/>
      <c r="V60"/>
    </row>
    <row r="61" spans="2:22" ht="15.75" thickBot="1" x14ac:dyDescent="0.3">
      <c r="B61" s="11">
        <v>15</v>
      </c>
      <c r="C61" s="12" t="s">
        <v>74</v>
      </c>
      <c r="D61" s="13">
        <v>598</v>
      </c>
      <c r="E61" s="14">
        <v>1.3973268529769137E-2</v>
      </c>
      <c r="F61" s="13">
        <v>533</v>
      </c>
      <c r="G61" s="14">
        <v>1.5208583005193175E-2</v>
      </c>
      <c r="H61" s="15">
        <v>0.12195121951219523</v>
      </c>
      <c r="I61" s="64">
        <v>-1</v>
      </c>
      <c r="J61" s="13">
        <v>395</v>
      </c>
      <c r="K61" s="15">
        <v>0.51392405063291147</v>
      </c>
      <c r="L61" s="64">
        <v>11</v>
      </c>
      <c r="O61"/>
      <c r="P61"/>
      <c r="Q61"/>
      <c r="R61"/>
      <c r="S61"/>
      <c r="T61"/>
      <c r="U61"/>
      <c r="V61"/>
    </row>
    <row r="62" spans="2:22" ht="15.75" thickBot="1" x14ac:dyDescent="0.3">
      <c r="B62" s="16">
        <v>16</v>
      </c>
      <c r="C62" s="17" t="s">
        <v>112</v>
      </c>
      <c r="D62" s="18">
        <v>508</v>
      </c>
      <c r="E62" s="19">
        <v>1.18702682493691E-2</v>
      </c>
      <c r="F62" s="18">
        <v>789</v>
      </c>
      <c r="G62" s="19">
        <v>2.2513268275980141E-2</v>
      </c>
      <c r="H62" s="20">
        <v>-0.3561470215462611</v>
      </c>
      <c r="I62" s="65">
        <v>-12</v>
      </c>
      <c r="J62" s="18">
        <v>263</v>
      </c>
      <c r="K62" s="20">
        <v>0.93155893536121681</v>
      </c>
      <c r="L62" s="65">
        <v>30</v>
      </c>
      <c r="O62"/>
      <c r="P62"/>
      <c r="Q62"/>
      <c r="R62"/>
      <c r="S62"/>
      <c r="T62"/>
      <c r="U62"/>
      <c r="V62"/>
    </row>
    <row r="63" spans="2:22" ht="15.75" thickBot="1" x14ac:dyDescent="0.3">
      <c r="B63" s="11">
        <v>17</v>
      </c>
      <c r="C63" s="12" t="s">
        <v>37</v>
      </c>
      <c r="D63" s="13">
        <v>494</v>
      </c>
      <c r="E63" s="14">
        <v>1.1543134872417983E-2</v>
      </c>
      <c r="F63" s="13">
        <v>696</v>
      </c>
      <c r="G63" s="14">
        <v>1.9859613079952064E-2</v>
      </c>
      <c r="H63" s="15">
        <v>-0.29022988505747127</v>
      </c>
      <c r="I63" s="64">
        <v>-8</v>
      </c>
      <c r="J63" s="13">
        <v>631</v>
      </c>
      <c r="K63" s="15">
        <v>-0.21711568938193349</v>
      </c>
      <c r="L63" s="64">
        <v>-5</v>
      </c>
      <c r="O63"/>
      <c r="P63"/>
      <c r="Q63"/>
      <c r="R63"/>
      <c r="S63"/>
      <c r="T63"/>
      <c r="U63"/>
      <c r="V63"/>
    </row>
    <row r="64" spans="2:22" ht="15.75" thickBot="1" x14ac:dyDescent="0.3">
      <c r="B64" s="16">
        <v>18</v>
      </c>
      <c r="C64" s="17" t="s">
        <v>139</v>
      </c>
      <c r="D64" s="18">
        <v>491</v>
      </c>
      <c r="E64" s="19">
        <v>1.1473034863071316E-2</v>
      </c>
      <c r="F64" s="18">
        <v>156</v>
      </c>
      <c r="G64" s="19">
        <v>4.4512925868858072E-3</v>
      </c>
      <c r="H64" s="20">
        <v>2.1474358974358974</v>
      </c>
      <c r="I64" s="65">
        <v>42</v>
      </c>
      <c r="J64" s="18">
        <v>609</v>
      </c>
      <c r="K64" s="20">
        <v>-0.19376026272577995</v>
      </c>
      <c r="L64" s="65">
        <v>-5</v>
      </c>
      <c r="O64"/>
      <c r="P64"/>
      <c r="Q64"/>
      <c r="R64"/>
      <c r="S64"/>
      <c r="T64"/>
      <c r="U64"/>
      <c r="V64"/>
    </row>
    <row r="65" spans="2:22" ht="15.75" thickBot="1" x14ac:dyDescent="0.3">
      <c r="B65" s="11">
        <v>19</v>
      </c>
      <c r="C65" s="12" t="s">
        <v>114</v>
      </c>
      <c r="D65" s="13">
        <v>483</v>
      </c>
      <c r="E65" s="14">
        <v>1.1286101504813534E-2</v>
      </c>
      <c r="F65" s="13">
        <v>544</v>
      </c>
      <c r="G65" s="14">
        <v>1.5522456200422302E-2</v>
      </c>
      <c r="H65" s="15">
        <v>-0.11213235294117652</v>
      </c>
      <c r="I65" s="64">
        <v>-6</v>
      </c>
      <c r="J65" s="13">
        <v>236</v>
      </c>
      <c r="K65" s="15">
        <v>1.0466101694915255</v>
      </c>
      <c r="L65" s="64">
        <v>34</v>
      </c>
      <c r="O65"/>
      <c r="P65"/>
      <c r="Q65"/>
      <c r="R65"/>
      <c r="S65"/>
      <c r="T65"/>
      <c r="U65"/>
      <c r="V65"/>
    </row>
    <row r="66" spans="2:22" ht="15.75" thickBot="1" x14ac:dyDescent="0.3">
      <c r="B66" s="16">
        <v>20</v>
      </c>
      <c r="C66" s="17" t="s">
        <v>104</v>
      </c>
      <c r="D66" s="18">
        <v>448</v>
      </c>
      <c r="E66" s="19">
        <v>1.0468268062435742E-2</v>
      </c>
      <c r="F66" s="18">
        <v>450</v>
      </c>
      <c r="G66" s="19">
        <v>1.2840267077555213E-2</v>
      </c>
      <c r="H66" s="20">
        <v>-4.4444444444444731E-3</v>
      </c>
      <c r="I66" s="65">
        <v>-2</v>
      </c>
      <c r="J66" s="18">
        <v>541</v>
      </c>
      <c r="K66" s="20">
        <v>-0.17190388170055448</v>
      </c>
      <c r="L66" s="65">
        <v>-5</v>
      </c>
      <c r="O66"/>
      <c r="P66"/>
      <c r="Q66"/>
      <c r="R66"/>
      <c r="S66"/>
      <c r="T66"/>
      <c r="U66"/>
      <c r="V66"/>
    </row>
    <row r="67" spans="2:22" ht="15.75" thickBot="1" x14ac:dyDescent="0.3">
      <c r="B67" s="88" t="s">
        <v>43</v>
      </c>
      <c r="C67" s="89"/>
      <c r="D67" s="21">
        <f>SUM(D47:D66)</f>
        <v>19149</v>
      </c>
      <c r="E67" s="22">
        <f>D67/D69</f>
        <v>0.4474483596597813</v>
      </c>
      <c r="F67" s="21">
        <f>SUM(F47:F66)</f>
        <v>13982</v>
      </c>
      <c r="G67" s="22">
        <f>F67/F69</f>
        <v>0.39896136506305996</v>
      </c>
      <c r="H67" s="23">
        <f>D67/F67-1</f>
        <v>0.36954655986268059</v>
      </c>
      <c r="I67" s="66"/>
      <c r="J67" s="21">
        <f>SUM(J47:J66)</f>
        <v>16787</v>
      </c>
      <c r="K67" s="22">
        <f>E67/J67-1</f>
        <v>-0.99997334554359563</v>
      </c>
      <c r="L67" s="21"/>
      <c r="O67"/>
      <c r="P67"/>
      <c r="Q67"/>
      <c r="R67"/>
      <c r="S67"/>
      <c r="T67"/>
      <c r="U67"/>
      <c r="V67"/>
    </row>
    <row r="68" spans="2:22" ht="15.75" thickBot="1" x14ac:dyDescent="0.3">
      <c r="B68" s="88" t="s">
        <v>12</v>
      </c>
      <c r="C68" s="89"/>
      <c r="D68" s="21">
        <f>D69-SUM(D47:D66)</f>
        <v>23647</v>
      </c>
      <c r="E68" s="22">
        <f>D68/D69</f>
        <v>0.55255164034021875</v>
      </c>
      <c r="F68" s="21">
        <f>F69-SUM(F47:F66)</f>
        <v>21064</v>
      </c>
      <c r="G68" s="22">
        <f>F68/F69</f>
        <v>0.60103863493693999</v>
      </c>
      <c r="H68" s="23">
        <f>D68/F68-1</f>
        <v>0.12262628180782387</v>
      </c>
      <c r="I68" s="66"/>
      <c r="J68" s="21">
        <f>J69-SUM(J47:J66)</f>
        <v>25330</v>
      </c>
      <c r="K68" s="22">
        <f>E68/J68-1</f>
        <v>-0.99997818588076037</v>
      </c>
      <c r="L68" s="21"/>
      <c r="O68"/>
      <c r="P68"/>
      <c r="Q68"/>
      <c r="R68"/>
      <c r="S68"/>
      <c r="T68"/>
      <c r="U68"/>
      <c r="V68"/>
    </row>
    <row r="69" spans="2:22" ht="15.75" thickBot="1" x14ac:dyDescent="0.3">
      <c r="B69" s="116" t="s">
        <v>35</v>
      </c>
      <c r="C69" s="117"/>
      <c r="D69" s="24">
        <v>42796</v>
      </c>
      <c r="E69" s="25">
        <v>1</v>
      </c>
      <c r="F69" s="24">
        <v>35046</v>
      </c>
      <c r="G69" s="25">
        <v>1</v>
      </c>
      <c r="H69" s="26">
        <v>0.22113793300233975</v>
      </c>
      <c r="I69" s="68"/>
      <c r="J69" s="24">
        <v>42117</v>
      </c>
      <c r="K69" s="26">
        <v>1.6121756060498038E-2</v>
      </c>
      <c r="L69" s="24"/>
      <c r="M69" s="61"/>
      <c r="O69"/>
      <c r="P69"/>
      <c r="Q69"/>
      <c r="R69"/>
      <c r="S69"/>
      <c r="T69"/>
      <c r="U69"/>
      <c r="V69"/>
    </row>
    <row r="70" spans="2:22" ht="15" x14ac:dyDescent="0.25">
      <c r="B70" s="62" t="s">
        <v>78</v>
      </c>
      <c r="O70"/>
      <c r="P70"/>
      <c r="Q70"/>
      <c r="R70"/>
      <c r="S70"/>
      <c r="T70"/>
      <c r="U70"/>
      <c r="V70"/>
    </row>
    <row r="71" spans="2:22" ht="15" x14ac:dyDescent="0.25">
      <c r="B71" s="63" t="s">
        <v>77</v>
      </c>
      <c r="O71"/>
      <c r="P71"/>
      <c r="Q71"/>
      <c r="R71"/>
      <c r="S71"/>
      <c r="T71"/>
      <c r="U71"/>
      <c r="V71"/>
    </row>
  </sheetData>
  <mergeCells count="45">
    <mergeCell ref="B69:C69"/>
    <mergeCell ref="I43:I44"/>
    <mergeCell ref="B68:C68"/>
    <mergeCell ref="H43:H44"/>
    <mergeCell ref="K45:K46"/>
    <mergeCell ref="I45:I46"/>
    <mergeCell ref="K43:K44"/>
    <mergeCell ref="B32:C32"/>
    <mergeCell ref="B33:C33"/>
    <mergeCell ref="F43:G44"/>
    <mergeCell ref="J43:J44"/>
    <mergeCell ref="B38:L38"/>
    <mergeCell ref="B39:L39"/>
    <mergeCell ref="D41:I41"/>
    <mergeCell ref="I5:J5"/>
    <mergeCell ref="H9:H10"/>
    <mergeCell ref="I6:J6"/>
    <mergeCell ref="J9:J10"/>
    <mergeCell ref="B31:C31"/>
    <mergeCell ref="C8:C10"/>
    <mergeCell ref="B5:B7"/>
    <mergeCell ref="C5:C7"/>
    <mergeCell ref="B8:B10"/>
    <mergeCell ref="D5:H5"/>
    <mergeCell ref="I7:I8"/>
    <mergeCell ref="J7:J8"/>
    <mergeCell ref="D6:H6"/>
    <mergeCell ref="D7:E8"/>
    <mergeCell ref="F7:G8"/>
    <mergeCell ref="B2:J2"/>
    <mergeCell ref="B3:J3"/>
    <mergeCell ref="H7:H8"/>
    <mergeCell ref="J45:J46"/>
    <mergeCell ref="B67:C67"/>
    <mergeCell ref="J42:L42"/>
    <mergeCell ref="J41:L41"/>
    <mergeCell ref="L43:L44"/>
    <mergeCell ref="L45:L46"/>
    <mergeCell ref="D42:I42"/>
    <mergeCell ref="D43:E44"/>
    <mergeCell ref="C44:C46"/>
    <mergeCell ref="H45:H46"/>
    <mergeCell ref="B44:B46"/>
    <mergeCell ref="B41:B43"/>
    <mergeCell ref="C41:C43"/>
  </mergeCells>
  <conditionalFormatting sqref="D47:H66">
    <cfRule type="cellIs" dxfId="61" priority="15" operator="equal">
      <formula>0</formula>
    </cfRule>
  </conditionalFormatting>
  <conditionalFormatting sqref="D11:J30">
    <cfRule type="cellIs" dxfId="60" priority="64" operator="equal">
      <formula>0</formula>
    </cfRule>
  </conditionalFormatting>
  <conditionalFormatting sqref="H47:H68">
    <cfRule type="cellIs" dxfId="59" priority="17" operator="lessThan">
      <formula>0</formula>
    </cfRule>
  </conditionalFormatting>
  <conditionalFormatting sqref="I47:I66">
    <cfRule type="cellIs" dxfId="58" priority="24" operator="lessThan">
      <formula>0</formula>
    </cfRule>
    <cfRule type="cellIs" dxfId="57" priority="25" operator="equal">
      <formula>0</formula>
    </cfRule>
    <cfRule type="cellIs" dxfId="56" priority="26" operator="greaterThan">
      <formula>0</formula>
    </cfRule>
  </conditionalFormatting>
  <conditionalFormatting sqref="J11:J30 H11:H32">
    <cfRule type="cellIs" dxfId="55" priority="67" operator="lessThan">
      <formula>0</formula>
    </cfRule>
  </conditionalFormatting>
  <conditionalFormatting sqref="J47:K66">
    <cfRule type="cellIs" dxfId="54" priority="12" operator="equal">
      <formula>0</formula>
    </cfRule>
  </conditionalFormatting>
  <conditionalFormatting sqref="K47:L66">
    <cfRule type="cellIs" dxfId="53" priority="9" operator="lessThan">
      <formula>0</formula>
    </cfRule>
  </conditionalFormatting>
  <conditionalFormatting sqref="L47:L66">
    <cfRule type="cellIs" dxfId="52" priority="10" operator="equal">
      <formula>0</formula>
    </cfRule>
    <cfRule type="cellIs" dxfId="51" priority="11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35" orientation="portrait" horizont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"/>
  <sheetViews>
    <sheetView showGridLines="0" workbookViewId="0"/>
  </sheetViews>
  <sheetFormatPr defaultRowHeight="14.25" x14ac:dyDescent="0.2"/>
  <cols>
    <col min="1" max="1" width="4.28515625" style="29" customWidth="1"/>
    <col min="2" max="2" width="19.42578125" style="29" customWidth="1"/>
    <col min="3" max="7" width="10.42578125" style="29" customWidth="1"/>
    <col min="8" max="8" width="11.140625" style="29" customWidth="1"/>
    <col min="9" max="16384" width="9.140625" style="29"/>
  </cols>
  <sheetData>
    <row r="1" spans="1:8" x14ac:dyDescent="0.2">
      <c r="A1" s="29" t="s">
        <v>3</v>
      </c>
      <c r="B1" s="45"/>
      <c r="C1" s="45"/>
      <c r="D1" s="45"/>
      <c r="E1" s="45"/>
      <c r="F1" s="45"/>
      <c r="G1" s="45"/>
      <c r="H1" s="136">
        <v>45324</v>
      </c>
    </row>
    <row r="2" spans="1:8" x14ac:dyDescent="0.2">
      <c r="A2" s="45"/>
      <c r="B2" s="45"/>
      <c r="C2" s="45"/>
      <c r="D2" s="45"/>
      <c r="E2" s="45"/>
      <c r="F2" s="45"/>
      <c r="G2" s="45"/>
      <c r="H2" s="48" t="s">
        <v>95</v>
      </c>
    </row>
    <row r="3" spans="1:8" ht="14.45" customHeight="1" x14ac:dyDescent="0.2">
      <c r="A3" s="45"/>
      <c r="B3" s="119" t="s">
        <v>82</v>
      </c>
      <c r="C3" s="120"/>
      <c r="D3" s="120"/>
      <c r="E3" s="120"/>
      <c r="F3" s="120"/>
      <c r="G3" s="120"/>
      <c r="H3" s="121"/>
    </row>
    <row r="4" spans="1:8" x14ac:dyDescent="0.2">
      <c r="A4" s="45"/>
      <c r="B4" s="122"/>
      <c r="C4" s="123"/>
      <c r="D4" s="123"/>
      <c r="E4" s="123"/>
      <c r="F4" s="123"/>
      <c r="G4" s="123"/>
      <c r="H4" s="124"/>
    </row>
    <row r="5" spans="1:8" ht="21" customHeight="1" x14ac:dyDescent="0.2">
      <c r="A5" s="45"/>
      <c r="B5" s="125" t="s">
        <v>83</v>
      </c>
      <c r="C5" s="127" t="s">
        <v>125</v>
      </c>
      <c r="D5" s="128"/>
      <c r="E5" s="127" t="s">
        <v>126</v>
      </c>
      <c r="F5" s="128"/>
      <c r="G5" s="129" t="s">
        <v>96</v>
      </c>
      <c r="H5" s="129" t="s">
        <v>97</v>
      </c>
    </row>
    <row r="6" spans="1:8" ht="21" customHeight="1" x14ac:dyDescent="0.2">
      <c r="A6" s="45"/>
      <c r="B6" s="126"/>
      <c r="C6" s="49" t="s">
        <v>98</v>
      </c>
      <c r="D6" s="50" t="s">
        <v>84</v>
      </c>
      <c r="E6" s="49" t="s">
        <v>98</v>
      </c>
      <c r="F6" s="50" t="s">
        <v>84</v>
      </c>
      <c r="G6" s="130"/>
      <c r="H6" s="130"/>
    </row>
    <row r="7" spans="1:8" x14ac:dyDescent="0.2">
      <c r="A7" s="45"/>
      <c r="B7" s="51" t="s">
        <v>85</v>
      </c>
      <c r="C7" s="58">
        <v>15364</v>
      </c>
      <c r="D7" s="52">
        <v>0.43839525195457396</v>
      </c>
      <c r="E7" s="58">
        <v>16132</v>
      </c>
      <c r="F7" s="52">
        <v>0.3769511169268156</v>
      </c>
      <c r="G7" s="53">
        <v>4.9986982556625925E-2</v>
      </c>
      <c r="H7" s="54" t="s">
        <v>152</v>
      </c>
    </row>
    <row r="8" spans="1:8" x14ac:dyDescent="0.2">
      <c r="A8" s="45"/>
      <c r="B8" s="51" t="s">
        <v>86</v>
      </c>
      <c r="C8" s="58">
        <v>3096</v>
      </c>
      <c r="D8" s="52">
        <v>8.8341037493579869E-2</v>
      </c>
      <c r="E8" s="58">
        <v>3134</v>
      </c>
      <c r="F8" s="52">
        <v>7.323114309748574E-2</v>
      </c>
      <c r="G8" s="55">
        <v>1.2273901808785626E-2</v>
      </c>
      <c r="H8" s="54" t="s">
        <v>153</v>
      </c>
    </row>
    <row r="9" spans="1:8" x14ac:dyDescent="0.2">
      <c r="A9" s="45"/>
      <c r="B9" s="51" t="s">
        <v>99</v>
      </c>
      <c r="C9" s="58">
        <v>16586</v>
      </c>
      <c r="D9" s="52">
        <v>0.47326371055184613</v>
      </c>
      <c r="E9" s="58">
        <v>23530</v>
      </c>
      <c r="F9" s="52">
        <v>0.54981773997569872</v>
      </c>
      <c r="G9" s="55">
        <v>0.41866634511033407</v>
      </c>
      <c r="H9" s="56" t="s">
        <v>154</v>
      </c>
    </row>
    <row r="10" spans="1:8" x14ac:dyDescent="0.2">
      <c r="A10" s="45"/>
      <c r="B10" s="57" t="s">
        <v>87</v>
      </c>
      <c r="C10" s="58"/>
      <c r="D10" s="52"/>
      <c r="E10" s="58"/>
      <c r="F10" s="52"/>
      <c r="G10" s="59"/>
      <c r="H10" s="60"/>
    </row>
    <row r="11" spans="1:8" x14ac:dyDescent="0.2">
      <c r="A11" s="45"/>
      <c r="B11" s="57" t="s">
        <v>88</v>
      </c>
      <c r="C11" s="58">
        <v>1077</v>
      </c>
      <c r="D11" s="52">
        <v>3.0731039205615478E-2</v>
      </c>
      <c r="E11" s="58">
        <v>1120</v>
      </c>
      <c r="F11" s="52">
        <v>2.6170670156089353E-2</v>
      </c>
      <c r="G11" s="55">
        <v>3.9925719591457742E-2</v>
      </c>
      <c r="H11" s="56" t="s">
        <v>155</v>
      </c>
    </row>
    <row r="12" spans="1:8" x14ac:dyDescent="0.2">
      <c r="A12" s="45"/>
      <c r="B12" s="57" t="s">
        <v>89</v>
      </c>
      <c r="C12" s="58">
        <v>776</v>
      </c>
      <c r="D12" s="52">
        <v>2.2142327227072989E-2</v>
      </c>
      <c r="E12" s="58">
        <v>1079</v>
      </c>
      <c r="F12" s="52">
        <v>2.5212636695018227E-2</v>
      </c>
      <c r="G12" s="55">
        <v>0.39046391752577314</v>
      </c>
      <c r="H12" s="56" t="s">
        <v>156</v>
      </c>
    </row>
    <row r="13" spans="1:8" x14ac:dyDescent="0.2">
      <c r="A13" s="45"/>
      <c r="B13" s="57" t="s">
        <v>90</v>
      </c>
      <c r="C13" s="58">
        <v>0</v>
      </c>
      <c r="D13" s="52">
        <v>0</v>
      </c>
      <c r="E13" s="58">
        <v>1</v>
      </c>
      <c r="F13" s="52">
        <v>2.3366669782222638E-5</v>
      </c>
      <c r="G13" s="55" t="s">
        <v>113</v>
      </c>
      <c r="H13" s="56" t="s">
        <v>101</v>
      </c>
    </row>
    <row r="14" spans="1:8" x14ac:dyDescent="0.2">
      <c r="A14" s="45"/>
      <c r="B14" s="57" t="s">
        <v>91</v>
      </c>
      <c r="C14" s="58">
        <v>7806</v>
      </c>
      <c r="D14" s="52">
        <v>0.22273583290532442</v>
      </c>
      <c r="E14" s="58">
        <v>10955</v>
      </c>
      <c r="F14" s="52">
        <v>0.255981867464249</v>
      </c>
      <c r="G14" s="55">
        <v>0.40340763515244693</v>
      </c>
      <c r="H14" s="56" t="s">
        <v>157</v>
      </c>
    </row>
    <row r="15" spans="1:8" x14ac:dyDescent="0.2">
      <c r="A15" s="45"/>
      <c r="B15" s="57" t="s">
        <v>92</v>
      </c>
      <c r="C15" s="58">
        <v>5982</v>
      </c>
      <c r="D15" s="52">
        <v>0.17068995035096729</v>
      </c>
      <c r="E15" s="58">
        <v>8988</v>
      </c>
      <c r="F15" s="52">
        <v>0.21001962800261706</v>
      </c>
      <c r="G15" s="55">
        <v>0.50250752256770315</v>
      </c>
      <c r="H15" s="56" t="s">
        <v>158</v>
      </c>
    </row>
    <row r="16" spans="1:8" x14ac:dyDescent="0.2">
      <c r="A16" s="45"/>
      <c r="B16" s="57" t="s">
        <v>93</v>
      </c>
      <c r="C16" s="58">
        <v>945</v>
      </c>
      <c r="D16" s="52">
        <v>2.6964560862865947E-2</v>
      </c>
      <c r="E16" s="58">
        <v>1382</v>
      </c>
      <c r="F16" s="52">
        <v>3.2292737639031684E-2</v>
      </c>
      <c r="G16" s="55">
        <v>0.46243386243386242</v>
      </c>
      <c r="H16" s="54" t="s">
        <v>159</v>
      </c>
    </row>
    <row r="17" spans="1:8" x14ac:dyDescent="0.2">
      <c r="A17" s="45"/>
      <c r="B17" s="57" t="s">
        <v>94</v>
      </c>
      <c r="C17" s="58">
        <v>0</v>
      </c>
      <c r="D17" s="52">
        <v>0</v>
      </c>
      <c r="E17" s="58">
        <v>0</v>
      </c>
      <c r="F17" s="52">
        <v>0</v>
      </c>
      <c r="G17" s="55" t="s">
        <v>113</v>
      </c>
      <c r="H17" s="56" t="s">
        <v>101</v>
      </c>
    </row>
    <row r="18" spans="1:8" x14ac:dyDescent="0.2">
      <c r="A18" s="45"/>
      <c r="B18" s="69" t="s">
        <v>100</v>
      </c>
      <c r="C18" s="137">
        <v>0</v>
      </c>
      <c r="D18" s="70">
        <v>0</v>
      </c>
      <c r="E18" s="137">
        <v>0</v>
      </c>
      <c r="F18" s="70">
        <v>1.1683334891099406E-4</v>
      </c>
      <c r="G18" s="71"/>
      <c r="H18" s="72" t="s">
        <v>101</v>
      </c>
    </row>
    <row r="19" spans="1:8" x14ac:dyDescent="0.2">
      <c r="A19" s="45"/>
      <c r="B19" s="77" t="s">
        <v>78</v>
      </c>
      <c r="C19" s="45"/>
      <c r="D19" s="45"/>
      <c r="E19" s="45"/>
      <c r="F19" s="45"/>
      <c r="G19" s="45"/>
      <c r="H19" s="45"/>
    </row>
    <row r="20" spans="1:8" x14ac:dyDescent="0.2">
      <c r="B20" s="77" t="s">
        <v>77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3">
    <pageSetUpPr fitToPage="1"/>
  </sheetPr>
  <dimension ref="B1:O73"/>
  <sheetViews>
    <sheetView showGridLines="0" workbookViewId="0">
      <selection activeCell="C64" sqref="C64"/>
    </sheetView>
  </sheetViews>
  <sheetFormatPr defaultRowHeight="14.25" x14ac:dyDescent="0.2"/>
  <cols>
    <col min="1" max="1" width="2.5703125" style="29" customWidth="1"/>
    <col min="2" max="2" width="8.140625" style="29" customWidth="1"/>
    <col min="3" max="3" width="20.140625" style="29" customWidth="1"/>
    <col min="4" max="12" width="10.5703125" style="29" customWidth="1"/>
    <col min="13" max="13" width="1.7109375" style="29" customWidth="1"/>
    <col min="14" max="14" width="1.42578125" style="29" customWidth="1"/>
    <col min="15" max="15" width="12" style="29" customWidth="1"/>
    <col min="16" max="16" width="11.140625" style="29" customWidth="1"/>
    <col min="17" max="17" width="16.42578125" style="29" customWidth="1"/>
    <col min="18" max="22" width="9.140625" style="29"/>
    <col min="23" max="23" width="12.140625" style="29" customWidth="1"/>
    <col min="24" max="24" width="11.42578125" style="29" customWidth="1"/>
    <col min="25" max="16384" width="9.140625" style="29"/>
  </cols>
  <sheetData>
    <row r="1" spans="2:14" x14ac:dyDescent="0.2">
      <c r="B1" s="45" t="s">
        <v>3</v>
      </c>
      <c r="D1" s="27"/>
      <c r="L1" s="47">
        <v>45324</v>
      </c>
    </row>
    <row r="2" spans="2:14" x14ac:dyDescent="0.2">
      <c r="D2" s="27"/>
      <c r="L2" s="28"/>
    </row>
    <row r="3" spans="2:14" ht="14.45" customHeight="1" x14ac:dyDescent="0.2">
      <c r="B3" s="82" t="s">
        <v>140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61"/>
      <c r="N3" s="45"/>
    </row>
    <row r="4" spans="2:14" ht="14.45" customHeight="1" x14ac:dyDescent="0.2">
      <c r="B4" s="83" t="s">
        <v>141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61"/>
      <c r="N4" s="45"/>
    </row>
    <row r="5" spans="2:14" ht="14.45" customHeight="1" thickBot="1" x14ac:dyDescent="0.25">
      <c r="B5" s="46"/>
      <c r="C5" s="46"/>
      <c r="D5" s="46"/>
      <c r="E5" s="46"/>
      <c r="F5" s="46"/>
      <c r="G5" s="46"/>
      <c r="H5" s="46"/>
      <c r="I5" s="46"/>
      <c r="J5" s="46"/>
      <c r="K5" s="61"/>
      <c r="L5" s="4" t="s">
        <v>4</v>
      </c>
      <c r="M5" s="61"/>
      <c r="N5" s="61"/>
    </row>
    <row r="6" spans="2:14" ht="14.45" customHeight="1" x14ac:dyDescent="0.2">
      <c r="B6" s="103" t="s">
        <v>0</v>
      </c>
      <c r="C6" s="105" t="s">
        <v>1</v>
      </c>
      <c r="D6" s="118" t="s">
        <v>116</v>
      </c>
      <c r="E6" s="92"/>
      <c r="F6" s="92"/>
      <c r="G6" s="92"/>
      <c r="H6" s="92"/>
      <c r="I6" s="93"/>
      <c r="J6" s="92" t="s">
        <v>110</v>
      </c>
      <c r="K6" s="92"/>
      <c r="L6" s="93"/>
      <c r="M6" s="61"/>
      <c r="N6" s="61"/>
    </row>
    <row r="7" spans="2:14" ht="14.45" customHeight="1" thickBot="1" x14ac:dyDescent="0.25">
      <c r="B7" s="104"/>
      <c r="C7" s="106"/>
      <c r="D7" s="94" t="s">
        <v>117</v>
      </c>
      <c r="E7" s="90"/>
      <c r="F7" s="90"/>
      <c r="G7" s="90"/>
      <c r="H7" s="90"/>
      <c r="I7" s="91"/>
      <c r="J7" s="90" t="s">
        <v>111</v>
      </c>
      <c r="K7" s="90"/>
      <c r="L7" s="91"/>
      <c r="M7" s="61"/>
      <c r="N7" s="61"/>
    </row>
    <row r="8" spans="2:14" ht="14.45" customHeight="1" x14ac:dyDescent="0.2">
      <c r="B8" s="104"/>
      <c r="C8" s="106"/>
      <c r="D8" s="95">
        <v>2024</v>
      </c>
      <c r="E8" s="96"/>
      <c r="F8" s="95">
        <v>2023</v>
      </c>
      <c r="G8" s="96"/>
      <c r="H8" s="84" t="s">
        <v>5</v>
      </c>
      <c r="I8" s="84" t="s">
        <v>49</v>
      </c>
      <c r="J8" s="84">
        <v>2023</v>
      </c>
      <c r="K8" s="84" t="s">
        <v>118</v>
      </c>
      <c r="L8" s="84" t="s">
        <v>120</v>
      </c>
      <c r="M8" s="61"/>
      <c r="N8" s="61"/>
    </row>
    <row r="9" spans="2:14" ht="14.45" customHeight="1" thickBot="1" x14ac:dyDescent="0.25">
      <c r="B9" s="101" t="s">
        <v>6</v>
      </c>
      <c r="C9" s="99" t="s">
        <v>7</v>
      </c>
      <c r="D9" s="97"/>
      <c r="E9" s="98"/>
      <c r="F9" s="97"/>
      <c r="G9" s="98"/>
      <c r="H9" s="85"/>
      <c r="I9" s="85"/>
      <c r="J9" s="85"/>
      <c r="K9" s="85"/>
      <c r="L9" s="85"/>
      <c r="M9" s="61"/>
      <c r="N9" s="61"/>
    </row>
    <row r="10" spans="2:14" ht="14.45" customHeight="1" x14ac:dyDescent="0.2">
      <c r="B10" s="101"/>
      <c r="C10" s="99"/>
      <c r="D10" s="5" t="s">
        <v>8</v>
      </c>
      <c r="E10" s="7" t="s">
        <v>2</v>
      </c>
      <c r="F10" s="5" t="s">
        <v>8</v>
      </c>
      <c r="G10" s="7" t="s">
        <v>2</v>
      </c>
      <c r="H10" s="86" t="s">
        <v>9</v>
      </c>
      <c r="I10" s="86" t="s">
        <v>50</v>
      </c>
      <c r="J10" s="86" t="s">
        <v>8</v>
      </c>
      <c r="K10" s="86" t="s">
        <v>119</v>
      </c>
      <c r="L10" s="86" t="s">
        <v>121</v>
      </c>
      <c r="M10" s="61"/>
      <c r="N10" s="61"/>
    </row>
    <row r="11" spans="2:14" ht="14.45" customHeight="1" thickBot="1" x14ac:dyDescent="0.25">
      <c r="B11" s="102"/>
      <c r="C11" s="100"/>
      <c r="D11" s="8" t="s">
        <v>10</v>
      </c>
      <c r="E11" s="9" t="s">
        <v>11</v>
      </c>
      <c r="F11" s="8" t="s">
        <v>10</v>
      </c>
      <c r="G11" s="9" t="s">
        <v>11</v>
      </c>
      <c r="H11" s="87"/>
      <c r="I11" s="87"/>
      <c r="J11" s="87" t="s">
        <v>10</v>
      </c>
      <c r="K11" s="87"/>
      <c r="L11" s="87"/>
      <c r="M11" s="61"/>
      <c r="N11" s="61"/>
    </row>
    <row r="12" spans="2:14" ht="14.45" customHeight="1" thickBot="1" x14ac:dyDescent="0.25">
      <c r="B12" s="11">
        <v>1</v>
      </c>
      <c r="C12" s="12" t="s">
        <v>20</v>
      </c>
      <c r="D12" s="13">
        <v>3258</v>
      </c>
      <c r="E12" s="14">
        <v>0.23498016588532275</v>
      </c>
      <c r="F12" s="13">
        <v>2681</v>
      </c>
      <c r="G12" s="14">
        <v>0.25051392263128386</v>
      </c>
      <c r="H12" s="15">
        <v>0.21521820216337195</v>
      </c>
      <c r="I12" s="64">
        <v>0</v>
      </c>
      <c r="J12" s="13">
        <v>2470</v>
      </c>
      <c r="K12" s="15">
        <v>0.3190283400809717</v>
      </c>
      <c r="L12" s="64">
        <v>0</v>
      </c>
      <c r="M12" s="61"/>
      <c r="N12" s="61"/>
    </row>
    <row r="13" spans="2:14" ht="14.45" customHeight="1" thickBot="1" x14ac:dyDescent="0.25">
      <c r="B13" s="16">
        <v>2</v>
      </c>
      <c r="C13" s="17" t="s">
        <v>23</v>
      </c>
      <c r="D13" s="18">
        <v>1491</v>
      </c>
      <c r="E13" s="19">
        <v>0.10753696357735305</v>
      </c>
      <c r="F13" s="18">
        <v>1329</v>
      </c>
      <c r="G13" s="19">
        <v>0.12418239581386657</v>
      </c>
      <c r="H13" s="20">
        <v>0.12189616252821667</v>
      </c>
      <c r="I13" s="65">
        <v>0</v>
      </c>
      <c r="J13" s="18">
        <v>1055</v>
      </c>
      <c r="K13" s="20">
        <v>0.41327014218009483</v>
      </c>
      <c r="L13" s="65">
        <v>1</v>
      </c>
      <c r="M13" s="61"/>
      <c r="N13" s="61"/>
    </row>
    <row r="14" spans="2:14" ht="14.45" customHeight="1" thickBot="1" x14ac:dyDescent="0.25">
      <c r="B14" s="11">
        <v>3</v>
      </c>
      <c r="C14" s="12" t="s">
        <v>18</v>
      </c>
      <c r="D14" s="13">
        <v>1064</v>
      </c>
      <c r="E14" s="14">
        <v>7.6739992787594663E-2</v>
      </c>
      <c r="F14" s="13">
        <v>892</v>
      </c>
      <c r="G14" s="14">
        <v>8.3348906746402537E-2</v>
      </c>
      <c r="H14" s="15">
        <v>0.19282511210762321</v>
      </c>
      <c r="I14" s="64">
        <v>0</v>
      </c>
      <c r="J14" s="13">
        <v>1114</v>
      </c>
      <c r="K14" s="15">
        <v>-4.4883303411131115E-2</v>
      </c>
      <c r="L14" s="64">
        <v>-1</v>
      </c>
      <c r="M14" s="61"/>
      <c r="N14" s="61"/>
    </row>
    <row r="15" spans="2:14" ht="14.45" customHeight="1" thickBot="1" x14ac:dyDescent="0.25">
      <c r="B15" s="16">
        <v>4</v>
      </c>
      <c r="C15" s="17" t="s">
        <v>24</v>
      </c>
      <c r="D15" s="18">
        <v>998</v>
      </c>
      <c r="E15" s="19">
        <v>7.1979805265055902E-2</v>
      </c>
      <c r="F15" s="18">
        <v>728</v>
      </c>
      <c r="G15" s="19">
        <v>6.8024668286301632E-2</v>
      </c>
      <c r="H15" s="20">
        <v>0.37087912087912089</v>
      </c>
      <c r="I15" s="65">
        <v>1</v>
      </c>
      <c r="J15" s="18">
        <v>873</v>
      </c>
      <c r="K15" s="20">
        <v>0.14318442153493693</v>
      </c>
      <c r="L15" s="65">
        <v>0</v>
      </c>
      <c r="M15" s="61"/>
      <c r="N15" s="61"/>
    </row>
    <row r="16" spans="2:14" ht="14.45" customHeight="1" thickBot="1" x14ac:dyDescent="0.25">
      <c r="B16" s="11">
        <v>5</v>
      </c>
      <c r="C16" s="12" t="s">
        <v>25</v>
      </c>
      <c r="D16" s="13">
        <v>832</v>
      </c>
      <c r="E16" s="14">
        <v>6.0007212405337178E-2</v>
      </c>
      <c r="F16" s="13">
        <v>386</v>
      </c>
      <c r="G16" s="14">
        <v>3.6068024668286298E-2</v>
      </c>
      <c r="H16" s="15">
        <v>1.1554404145077721</v>
      </c>
      <c r="I16" s="64">
        <v>2</v>
      </c>
      <c r="J16" s="13">
        <v>511</v>
      </c>
      <c r="K16" s="15">
        <v>0.62818003913894316</v>
      </c>
      <c r="L16" s="64">
        <v>2</v>
      </c>
      <c r="M16" s="61"/>
      <c r="N16" s="61"/>
    </row>
    <row r="17" spans="2:14" ht="14.45" customHeight="1" thickBot="1" x14ac:dyDescent="0.25">
      <c r="B17" s="16">
        <v>6</v>
      </c>
      <c r="C17" s="17" t="s">
        <v>30</v>
      </c>
      <c r="D17" s="18">
        <v>788</v>
      </c>
      <c r="E17" s="19">
        <v>5.6833754056977999E-2</v>
      </c>
      <c r="F17" s="18">
        <v>790</v>
      </c>
      <c r="G17" s="19">
        <v>7.3817977948047092E-2</v>
      </c>
      <c r="H17" s="20">
        <v>-2.5316455696202667E-3</v>
      </c>
      <c r="I17" s="65">
        <v>-2</v>
      </c>
      <c r="J17" s="18">
        <v>671</v>
      </c>
      <c r="K17" s="20">
        <v>0.1743666169895679</v>
      </c>
      <c r="L17" s="65">
        <v>0</v>
      </c>
      <c r="M17" s="61"/>
      <c r="N17" s="61"/>
    </row>
    <row r="18" spans="2:14" ht="14.45" customHeight="1" thickBot="1" x14ac:dyDescent="0.25">
      <c r="B18" s="11">
        <v>7</v>
      </c>
      <c r="C18" s="12" t="s">
        <v>19</v>
      </c>
      <c r="D18" s="13">
        <v>601</v>
      </c>
      <c r="E18" s="14">
        <v>4.3346556076451499E-2</v>
      </c>
      <c r="F18" s="13">
        <v>526</v>
      </c>
      <c r="G18" s="14">
        <v>4.9149691646421231E-2</v>
      </c>
      <c r="H18" s="15">
        <v>0.14258555133079853</v>
      </c>
      <c r="I18" s="64">
        <v>-1</v>
      </c>
      <c r="J18" s="13">
        <v>673</v>
      </c>
      <c r="K18" s="15">
        <v>-0.10698365527488851</v>
      </c>
      <c r="L18" s="64">
        <v>-2</v>
      </c>
      <c r="M18" s="61"/>
      <c r="N18" s="61"/>
    </row>
    <row r="19" spans="2:14" ht="14.45" customHeight="1" thickBot="1" x14ac:dyDescent="0.25">
      <c r="B19" s="16">
        <v>8</v>
      </c>
      <c r="C19" s="17" t="s">
        <v>31</v>
      </c>
      <c r="D19" s="18">
        <v>594</v>
      </c>
      <c r="E19" s="19">
        <v>4.28416877028489E-2</v>
      </c>
      <c r="F19" s="18">
        <v>384</v>
      </c>
      <c r="G19" s="19">
        <v>3.5881143711455801E-2</v>
      </c>
      <c r="H19" s="20">
        <v>0.546875</v>
      </c>
      <c r="I19" s="65">
        <v>0</v>
      </c>
      <c r="J19" s="18">
        <v>467</v>
      </c>
      <c r="K19" s="20">
        <v>0.27194860813704502</v>
      </c>
      <c r="L19" s="65">
        <v>0</v>
      </c>
      <c r="M19" s="61"/>
      <c r="N19" s="61"/>
    </row>
    <row r="20" spans="2:14" ht="14.45" customHeight="1" thickBot="1" x14ac:dyDescent="0.25">
      <c r="B20" s="11">
        <v>9</v>
      </c>
      <c r="C20" s="12" t="s">
        <v>33</v>
      </c>
      <c r="D20" s="13">
        <v>388</v>
      </c>
      <c r="E20" s="14">
        <v>2.7984132708258204E-2</v>
      </c>
      <c r="F20" s="13">
        <v>339</v>
      </c>
      <c r="G20" s="14">
        <v>3.1676322182769577E-2</v>
      </c>
      <c r="H20" s="15">
        <v>0.14454277286135686</v>
      </c>
      <c r="I20" s="64">
        <v>0</v>
      </c>
      <c r="J20" s="13">
        <v>277</v>
      </c>
      <c r="K20" s="15">
        <v>0.40072202166064974</v>
      </c>
      <c r="L20" s="64">
        <v>1</v>
      </c>
      <c r="M20" s="61"/>
      <c r="N20" s="61"/>
    </row>
    <row r="21" spans="2:14" ht="14.45" customHeight="1" thickBot="1" x14ac:dyDescent="0.25">
      <c r="B21" s="16">
        <v>10</v>
      </c>
      <c r="C21" s="17" t="s">
        <v>21</v>
      </c>
      <c r="D21" s="18">
        <v>352</v>
      </c>
      <c r="E21" s="19">
        <v>2.5387666786873424E-2</v>
      </c>
      <c r="F21" s="18">
        <v>146</v>
      </c>
      <c r="G21" s="19">
        <v>1.3642309848626424E-2</v>
      </c>
      <c r="H21" s="20">
        <v>1.4109589041095889</v>
      </c>
      <c r="I21" s="65">
        <v>5</v>
      </c>
      <c r="J21" s="18">
        <v>231</v>
      </c>
      <c r="K21" s="20">
        <v>0.52380952380952372</v>
      </c>
      <c r="L21" s="65">
        <v>4</v>
      </c>
      <c r="M21" s="61"/>
      <c r="N21" s="61"/>
    </row>
    <row r="22" spans="2:14" ht="14.45" customHeight="1" thickBot="1" x14ac:dyDescent="0.25">
      <c r="B22" s="11">
        <v>11</v>
      </c>
      <c r="C22" s="12" t="s">
        <v>70</v>
      </c>
      <c r="D22" s="13">
        <v>334</v>
      </c>
      <c r="E22" s="14">
        <v>2.408943382618103E-2</v>
      </c>
      <c r="F22" s="13">
        <v>305</v>
      </c>
      <c r="G22" s="14">
        <v>2.8499345916651094E-2</v>
      </c>
      <c r="H22" s="15">
        <v>9.5081967213114682E-2</v>
      </c>
      <c r="I22" s="64">
        <v>0</v>
      </c>
      <c r="J22" s="13">
        <v>249</v>
      </c>
      <c r="K22" s="15">
        <v>0.34136546184738958</v>
      </c>
      <c r="L22" s="64">
        <v>2</v>
      </c>
      <c r="M22" s="61"/>
      <c r="N22" s="61"/>
    </row>
    <row r="23" spans="2:14" ht="14.45" customHeight="1" thickBot="1" x14ac:dyDescent="0.25">
      <c r="B23" s="16">
        <v>12</v>
      </c>
      <c r="C23" s="17" t="s">
        <v>40</v>
      </c>
      <c r="D23" s="18">
        <v>300</v>
      </c>
      <c r="E23" s="19">
        <v>2.163721601153985E-2</v>
      </c>
      <c r="F23" s="18">
        <v>309</v>
      </c>
      <c r="G23" s="19">
        <v>2.8873107830312092E-2</v>
      </c>
      <c r="H23" s="20">
        <v>-2.9126213592232997E-2</v>
      </c>
      <c r="I23" s="65">
        <v>-2</v>
      </c>
      <c r="J23" s="18">
        <v>250</v>
      </c>
      <c r="K23" s="20">
        <v>0.19999999999999996</v>
      </c>
      <c r="L23" s="65">
        <v>0</v>
      </c>
      <c r="M23" s="61"/>
      <c r="N23" s="61"/>
    </row>
    <row r="24" spans="2:14" ht="14.45" customHeight="1" thickBot="1" x14ac:dyDescent="0.25">
      <c r="B24" s="11">
        <v>13</v>
      </c>
      <c r="C24" s="12" t="s">
        <v>122</v>
      </c>
      <c r="D24" s="13">
        <v>276</v>
      </c>
      <c r="E24" s="14">
        <v>1.9906238730616661E-2</v>
      </c>
      <c r="F24" s="13">
        <v>109</v>
      </c>
      <c r="G24" s="14">
        <v>1.0185012147262194E-2</v>
      </c>
      <c r="H24" s="15">
        <v>1.5321100917431192</v>
      </c>
      <c r="I24" s="64">
        <v>8</v>
      </c>
      <c r="J24" s="13">
        <v>251</v>
      </c>
      <c r="K24" s="15">
        <v>9.960159362549792E-2</v>
      </c>
      <c r="L24" s="64">
        <v>-2</v>
      </c>
      <c r="M24" s="61"/>
      <c r="N24" s="61"/>
    </row>
    <row r="25" spans="2:14" ht="14.45" customHeight="1" thickBot="1" x14ac:dyDescent="0.25">
      <c r="B25" s="16">
        <v>14</v>
      </c>
      <c r="C25" s="17" t="s">
        <v>26</v>
      </c>
      <c r="D25" s="18">
        <v>268</v>
      </c>
      <c r="E25" s="19">
        <v>1.9329246303642265E-2</v>
      </c>
      <c r="F25" s="18">
        <v>124</v>
      </c>
      <c r="G25" s="19">
        <v>1.1586619323490937E-2</v>
      </c>
      <c r="H25" s="20">
        <v>1.161290322580645</v>
      </c>
      <c r="I25" s="65">
        <v>4</v>
      </c>
      <c r="J25" s="18">
        <v>155</v>
      </c>
      <c r="K25" s="20">
        <v>0.7290322580645161</v>
      </c>
      <c r="L25" s="65">
        <v>3</v>
      </c>
      <c r="M25" s="61"/>
      <c r="N25" s="61"/>
    </row>
    <row r="26" spans="2:14" ht="14.45" customHeight="1" thickBot="1" x14ac:dyDescent="0.25">
      <c r="B26" s="11">
        <v>15</v>
      </c>
      <c r="C26" s="12" t="s">
        <v>22</v>
      </c>
      <c r="D26" s="13">
        <v>261</v>
      </c>
      <c r="E26" s="14">
        <v>1.8824377930039667E-2</v>
      </c>
      <c r="F26" s="13">
        <v>180</v>
      </c>
      <c r="G26" s="14">
        <v>1.6819286114744907E-2</v>
      </c>
      <c r="H26" s="15">
        <v>0.44999999999999996</v>
      </c>
      <c r="I26" s="64">
        <v>-1</v>
      </c>
      <c r="J26" s="13">
        <v>169</v>
      </c>
      <c r="K26" s="15">
        <v>0.54437869822485196</v>
      </c>
      <c r="L26" s="64">
        <v>1</v>
      </c>
      <c r="M26" s="61"/>
      <c r="N26" s="61"/>
    </row>
    <row r="27" spans="2:14" ht="14.45" customHeight="1" thickBot="1" x14ac:dyDescent="0.25">
      <c r="B27" s="16">
        <v>16</v>
      </c>
      <c r="C27" s="17" t="s">
        <v>28</v>
      </c>
      <c r="D27" s="18">
        <v>236</v>
      </c>
      <c r="E27" s="19">
        <v>1.7021276595744681E-2</v>
      </c>
      <c r="F27" s="18">
        <v>106</v>
      </c>
      <c r="G27" s="19">
        <v>9.9046907120164448E-3</v>
      </c>
      <c r="H27" s="20">
        <v>1.2264150943396226</v>
      </c>
      <c r="I27" s="65">
        <v>6</v>
      </c>
      <c r="J27" s="18">
        <v>96</v>
      </c>
      <c r="K27" s="20">
        <v>1.4583333333333335</v>
      </c>
      <c r="L27" s="65">
        <v>7</v>
      </c>
      <c r="M27" s="61"/>
      <c r="N27" s="61"/>
    </row>
    <row r="28" spans="2:14" ht="14.45" customHeight="1" thickBot="1" x14ac:dyDescent="0.25">
      <c r="B28" s="11">
        <v>17</v>
      </c>
      <c r="C28" s="12" t="s">
        <v>32</v>
      </c>
      <c r="D28" s="13">
        <v>235</v>
      </c>
      <c r="E28" s="14">
        <v>1.6949152542372881E-2</v>
      </c>
      <c r="F28" s="13">
        <v>244</v>
      </c>
      <c r="G28" s="14">
        <v>2.2799476733320875E-2</v>
      </c>
      <c r="H28" s="15">
        <v>-3.688524590163933E-2</v>
      </c>
      <c r="I28" s="64">
        <v>-5</v>
      </c>
      <c r="J28" s="13">
        <v>279</v>
      </c>
      <c r="K28" s="15">
        <v>-0.1577060931899642</v>
      </c>
      <c r="L28" s="64">
        <v>-8</v>
      </c>
      <c r="M28" s="61"/>
      <c r="N28" s="61"/>
    </row>
    <row r="29" spans="2:14" ht="14.45" customHeight="1" thickBot="1" x14ac:dyDescent="0.25">
      <c r="B29" s="16">
        <v>18</v>
      </c>
      <c r="C29" s="17" t="s">
        <v>29</v>
      </c>
      <c r="D29" s="18">
        <v>191</v>
      </c>
      <c r="E29" s="19">
        <v>1.3775694194013704E-2</v>
      </c>
      <c r="F29" s="18">
        <v>85</v>
      </c>
      <c r="G29" s="19">
        <v>7.9424406652962055E-3</v>
      </c>
      <c r="H29" s="20">
        <v>1.2470588235294118</v>
      </c>
      <c r="I29" s="65">
        <v>5</v>
      </c>
      <c r="J29" s="18">
        <v>101</v>
      </c>
      <c r="K29" s="20">
        <v>0.89108910891089099</v>
      </c>
      <c r="L29" s="65">
        <v>3</v>
      </c>
      <c r="M29" s="61"/>
      <c r="N29" s="61"/>
    </row>
    <row r="30" spans="2:14" ht="14.45" customHeight="1" thickBot="1" x14ac:dyDescent="0.25">
      <c r="B30" s="11">
        <v>19</v>
      </c>
      <c r="C30" s="12" t="s">
        <v>17</v>
      </c>
      <c r="D30" s="13">
        <v>189</v>
      </c>
      <c r="E30" s="14">
        <v>1.3631446087270105E-2</v>
      </c>
      <c r="F30" s="13">
        <v>229</v>
      </c>
      <c r="G30" s="14">
        <v>2.1397869557092133E-2</v>
      </c>
      <c r="H30" s="15">
        <v>-0.1746724890829694</v>
      </c>
      <c r="I30" s="64">
        <v>-6</v>
      </c>
      <c r="J30" s="13">
        <v>206</v>
      </c>
      <c r="K30" s="15">
        <v>-8.2524271844660158E-2</v>
      </c>
      <c r="L30" s="64">
        <v>-4</v>
      </c>
    </row>
    <row r="31" spans="2:14" ht="14.45" customHeight="1" thickBot="1" x14ac:dyDescent="0.25">
      <c r="B31" s="16">
        <v>20</v>
      </c>
      <c r="C31" s="17" t="s">
        <v>81</v>
      </c>
      <c r="D31" s="18">
        <v>178</v>
      </c>
      <c r="E31" s="19">
        <v>1.283808150018031E-2</v>
      </c>
      <c r="F31" s="18">
        <v>114</v>
      </c>
      <c r="G31" s="19">
        <v>1.0652214539338442E-2</v>
      </c>
      <c r="H31" s="20">
        <v>0.56140350877192979</v>
      </c>
      <c r="I31" s="65">
        <v>0</v>
      </c>
      <c r="J31" s="18">
        <v>101</v>
      </c>
      <c r="K31" s="20">
        <v>0.76237623762376239</v>
      </c>
      <c r="L31" s="65">
        <v>1</v>
      </c>
    </row>
    <row r="32" spans="2:14" ht="14.45" customHeight="1" thickBot="1" x14ac:dyDescent="0.25">
      <c r="B32" s="88" t="s">
        <v>43</v>
      </c>
      <c r="C32" s="89"/>
      <c r="D32" s="21">
        <f>SUM(D12:D31)</f>
        <v>12834</v>
      </c>
      <c r="E32" s="22">
        <f>D32/D34</f>
        <v>0.92564010097367477</v>
      </c>
      <c r="F32" s="21">
        <f>SUM(F12:F31)</f>
        <v>10006</v>
      </c>
      <c r="G32" s="22">
        <f>F32/F34</f>
        <v>0.93496542702298635</v>
      </c>
      <c r="H32" s="23">
        <f>D32/F32-1</f>
        <v>0.28263042174695174</v>
      </c>
      <c r="I32" s="66"/>
      <c r="J32" s="21">
        <f>SUM(J12:J31)</f>
        <v>10199</v>
      </c>
      <c r="K32" s="22">
        <f>D32/J32-1</f>
        <v>0.25835866261398177</v>
      </c>
      <c r="L32" s="21"/>
    </row>
    <row r="33" spans="2:15" ht="14.45" customHeight="1" thickBot="1" x14ac:dyDescent="0.25">
      <c r="B33" s="88" t="s">
        <v>12</v>
      </c>
      <c r="C33" s="89"/>
      <c r="D33" s="21">
        <f>D34-SUM(D12:D31)</f>
        <v>1031</v>
      </c>
      <c r="E33" s="22">
        <f>D33/D34</f>
        <v>7.4359899026325282E-2</v>
      </c>
      <c r="F33" s="21">
        <f>F34-SUM(F12:F31)</f>
        <v>696</v>
      </c>
      <c r="G33" s="22">
        <f>F33/F34</f>
        <v>6.5034572977013635E-2</v>
      </c>
      <c r="H33" s="23">
        <f>D33/F33-1</f>
        <v>0.48132183908045967</v>
      </c>
      <c r="I33" s="66"/>
      <c r="J33" s="21">
        <f>J34-SUM(J12:J31)</f>
        <v>823</v>
      </c>
      <c r="K33" s="22">
        <f>D33/J33-1</f>
        <v>0.25273390036452015</v>
      </c>
      <c r="L33" s="21"/>
    </row>
    <row r="34" spans="2:15" ht="14.45" customHeight="1" thickBot="1" x14ac:dyDescent="0.25">
      <c r="B34" s="116" t="s">
        <v>35</v>
      </c>
      <c r="C34" s="117"/>
      <c r="D34" s="24">
        <v>13865</v>
      </c>
      <c r="E34" s="25">
        <v>1</v>
      </c>
      <c r="F34" s="24">
        <v>10702</v>
      </c>
      <c r="G34" s="25">
        <v>0.9999065595215848</v>
      </c>
      <c r="H34" s="26">
        <v>0.29555223322743407</v>
      </c>
      <c r="I34" s="68"/>
      <c r="J34" s="24">
        <v>11022</v>
      </c>
      <c r="K34" s="26">
        <v>0.2579386681183089</v>
      </c>
      <c r="L34" s="24"/>
      <c r="M34" s="61"/>
      <c r="N34" s="61"/>
    </row>
    <row r="35" spans="2:15" ht="14.45" customHeight="1" x14ac:dyDescent="0.2">
      <c r="B35" s="62" t="s">
        <v>78</v>
      </c>
    </row>
    <row r="36" spans="2:15" x14ac:dyDescent="0.2">
      <c r="B36" s="63" t="s">
        <v>77</v>
      </c>
    </row>
    <row r="38" spans="2:15" x14ac:dyDescent="0.2">
      <c r="O38" s="28"/>
    </row>
    <row r="39" spans="2:15" ht="15" customHeight="1" x14ac:dyDescent="0.2"/>
    <row r="40" spans="2:15" ht="15" customHeight="1" x14ac:dyDescent="0.2">
      <c r="B40" s="82" t="s">
        <v>147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61"/>
      <c r="N40" s="45"/>
    </row>
    <row r="41" spans="2:15" x14ac:dyDescent="0.2">
      <c r="B41" s="83" t="s">
        <v>148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61"/>
      <c r="N41" s="45"/>
    </row>
    <row r="42" spans="2:15" ht="15" customHeight="1" thickBot="1" x14ac:dyDescent="0.25">
      <c r="B42" s="46"/>
      <c r="C42" s="46"/>
      <c r="D42" s="46"/>
      <c r="E42" s="46"/>
      <c r="F42" s="46"/>
      <c r="G42" s="46"/>
      <c r="H42" s="46"/>
      <c r="I42" s="46"/>
      <c r="J42" s="46"/>
      <c r="K42" s="61"/>
      <c r="L42" s="4" t="s">
        <v>4</v>
      </c>
      <c r="M42" s="61"/>
      <c r="N42" s="61"/>
    </row>
    <row r="43" spans="2:15" x14ac:dyDescent="0.2">
      <c r="B43" s="103" t="s">
        <v>0</v>
      </c>
      <c r="C43" s="105" t="s">
        <v>42</v>
      </c>
      <c r="D43" s="118" t="s">
        <v>116</v>
      </c>
      <c r="E43" s="92"/>
      <c r="F43" s="92"/>
      <c r="G43" s="92"/>
      <c r="H43" s="92"/>
      <c r="I43" s="93"/>
      <c r="J43" s="92" t="s">
        <v>110</v>
      </c>
      <c r="K43" s="92"/>
      <c r="L43" s="93"/>
      <c r="M43" s="61"/>
      <c r="N43" s="61"/>
    </row>
    <row r="44" spans="2:15" ht="15" thickBot="1" x14ac:dyDescent="0.25">
      <c r="B44" s="104"/>
      <c r="C44" s="106"/>
      <c r="D44" s="94" t="s">
        <v>117</v>
      </c>
      <c r="E44" s="90"/>
      <c r="F44" s="90"/>
      <c r="G44" s="90"/>
      <c r="H44" s="90"/>
      <c r="I44" s="91"/>
      <c r="J44" s="90" t="s">
        <v>111</v>
      </c>
      <c r="K44" s="90"/>
      <c r="L44" s="91"/>
      <c r="M44" s="61"/>
      <c r="N44" s="61"/>
    </row>
    <row r="45" spans="2:15" ht="15" customHeight="1" x14ac:dyDescent="0.2">
      <c r="B45" s="104"/>
      <c r="C45" s="106"/>
      <c r="D45" s="95">
        <v>2024</v>
      </c>
      <c r="E45" s="96"/>
      <c r="F45" s="95">
        <v>2023</v>
      </c>
      <c r="G45" s="96"/>
      <c r="H45" s="84" t="s">
        <v>5</v>
      </c>
      <c r="I45" s="84" t="s">
        <v>49</v>
      </c>
      <c r="J45" s="84">
        <v>2023</v>
      </c>
      <c r="K45" s="84" t="s">
        <v>118</v>
      </c>
      <c r="L45" s="84" t="s">
        <v>120</v>
      </c>
      <c r="M45" s="61"/>
      <c r="N45" s="61"/>
    </row>
    <row r="46" spans="2:15" ht="15" customHeight="1" thickBot="1" x14ac:dyDescent="0.25">
      <c r="B46" s="101" t="s">
        <v>6</v>
      </c>
      <c r="C46" s="99" t="s">
        <v>42</v>
      </c>
      <c r="D46" s="97"/>
      <c r="E46" s="98"/>
      <c r="F46" s="97"/>
      <c r="G46" s="98"/>
      <c r="H46" s="85"/>
      <c r="I46" s="85"/>
      <c r="J46" s="85"/>
      <c r="K46" s="85"/>
      <c r="L46" s="85"/>
      <c r="M46" s="61"/>
      <c r="N46" s="61"/>
    </row>
    <row r="47" spans="2:15" ht="15" customHeight="1" x14ac:dyDescent="0.2">
      <c r="B47" s="101"/>
      <c r="C47" s="99"/>
      <c r="D47" s="5" t="s">
        <v>8</v>
      </c>
      <c r="E47" s="7" t="s">
        <v>2</v>
      </c>
      <c r="F47" s="5" t="s">
        <v>8</v>
      </c>
      <c r="G47" s="7" t="s">
        <v>2</v>
      </c>
      <c r="H47" s="86" t="s">
        <v>9</v>
      </c>
      <c r="I47" s="86" t="s">
        <v>50</v>
      </c>
      <c r="J47" s="86" t="s">
        <v>8</v>
      </c>
      <c r="K47" s="86" t="s">
        <v>119</v>
      </c>
      <c r="L47" s="86" t="s">
        <v>121</v>
      </c>
      <c r="M47" s="61"/>
      <c r="N47" s="61"/>
    </row>
    <row r="48" spans="2:15" ht="15" customHeight="1" thickBot="1" x14ac:dyDescent="0.25">
      <c r="B48" s="102"/>
      <c r="C48" s="100"/>
      <c r="D48" s="8" t="s">
        <v>10</v>
      </c>
      <c r="E48" s="9" t="s">
        <v>11</v>
      </c>
      <c r="F48" s="8" t="s">
        <v>10</v>
      </c>
      <c r="G48" s="9" t="s">
        <v>11</v>
      </c>
      <c r="H48" s="87"/>
      <c r="I48" s="87"/>
      <c r="J48" s="87" t="s">
        <v>10</v>
      </c>
      <c r="K48" s="87"/>
      <c r="L48" s="87"/>
      <c r="M48" s="61"/>
      <c r="N48" s="61"/>
    </row>
    <row r="49" spans="2:14" ht="15" thickBot="1" x14ac:dyDescent="0.25">
      <c r="B49" s="11">
        <v>1</v>
      </c>
      <c r="C49" s="12" t="s">
        <v>102</v>
      </c>
      <c r="D49" s="13">
        <v>833</v>
      </c>
      <c r="E49" s="14">
        <v>6.0079336458708978E-2</v>
      </c>
      <c r="F49" s="13">
        <v>852</v>
      </c>
      <c r="G49" s="14">
        <v>7.9611287609792566E-2</v>
      </c>
      <c r="H49" s="15">
        <v>-2.2300469483568119E-2</v>
      </c>
      <c r="I49" s="64">
        <v>0</v>
      </c>
      <c r="J49" s="13">
        <v>683</v>
      </c>
      <c r="K49" s="15">
        <v>0.21961932650073202</v>
      </c>
      <c r="L49" s="64">
        <v>0</v>
      </c>
      <c r="M49" s="61"/>
      <c r="N49" s="61"/>
    </row>
    <row r="50" spans="2:14" ht="15" thickBot="1" x14ac:dyDescent="0.25">
      <c r="B50" s="16">
        <v>2</v>
      </c>
      <c r="C50" s="17" t="s">
        <v>41</v>
      </c>
      <c r="D50" s="18">
        <v>711</v>
      </c>
      <c r="E50" s="19">
        <v>5.1280201947349439E-2</v>
      </c>
      <c r="F50" s="18">
        <v>389</v>
      </c>
      <c r="G50" s="19">
        <v>3.6348346103532048E-2</v>
      </c>
      <c r="H50" s="20">
        <v>0.82776349614395883</v>
      </c>
      <c r="I50" s="65">
        <v>2</v>
      </c>
      <c r="J50" s="18">
        <v>499</v>
      </c>
      <c r="K50" s="20">
        <v>0.42484969939879758</v>
      </c>
      <c r="L50" s="65">
        <v>0</v>
      </c>
      <c r="M50" s="61"/>
      <c r="N50" s="61"/>
    </row>
    <row r="51" spans="2:14" ht="15" thickBot="1" x14ac:dyDescent="0.25">
      <c r="B51" s="11">
        <v>3</v>
      </c>
      <c r="C51" s="12" t="s">
        <v>52</v>
      </c>
      <c r="D51" s="13">
        <v>580</v>
      </c>
      <c r="E51" s="14">
        <v>4.183195095564371E-2</v>
      </c>
      <c r="F51" s="13">
        <v>183</v>
      </c>
      <c r="G51" s="14">
        <v>1.7099607549990656E-2</v>
      </c>
      <c r="H51" s="15">
        <v>2.1693989071038251</v>
      </c>
      <c r="I51" s="64">
        <v>12</v>
      </c>
      <c r="J51" s="13">
        <v>464</v>
      </c>
      <c r="K51" s="15">
        <v>0.25</v>
      </c>
      <c r="L51" s="64">
        <v>0</v>
      </c>
      <c r="M51" s="61"/>
      <c r="N51" s="61"/>
    </row>
    <row r="52" spans="2:14" ht="15" thickBot="1" x14ac:dyDescent="0.25">
      <c r="B52" s="16">
        <v>4</v>
      </c>
      <c r="C52" s="17" t="s">
        <v>39</v>
      </c>
      <c r="D52" s="18">
        <v>566</v>
      </c>
      <c r="E52" s="19">
        <v>4.0822214208438512E-2</v>
      </c>
      <c r="F52" s="18">
        <v>494</v>
      </c>
      <c r="G52" s="19">
        <v>4.6159596337133249E-2</v>
      </c>
      <c r="H52" s="20">
        <v>0.14574898785425106</v>
      </c>
      <c r="I52" s="65">
        <v>-2</v>
      </c>
      <c r="J52" s="18">
        <v>383</v>
      </c>
      <c r="K52" s="20">
        <v>0.4778067885117494</v>
      </c>
      <c r="L52" s="65">
        <v>2</v>
      </c>
      <c r="M52" s="61"/>
      <c r="N52" s="61"/>
    </row>
    <row r="53" spans="2:14" ht="15" thickBot="1" x14ac:dyDescent="0.25">
      <c r="B53" s="11">
        <v>5</v>
      </c>
      <c r="C53" s="12" t="s">
        <v>61</v>
      </c>
      <c r="D53" s="13">
        <v>525</v>
      </c>
      <c r="E53" s="14">
        <v>3.7865128020194733E-2</v>
      </c>
      <c r="F53" s="13">
        <v>234</v>
      </c>
      <c r="G53" s="14">
        <v>2.1865071949168379E-2</v>
      </c>
      <c r="H53" s="15">
        <v>1.2435897435897436</v>
      </c>
      <c r="I53" s="64">
        <v>5</v>
      </c>
      <c r="J53" s="13">
        <v>439</v>
      </c>
      <c r="K53" s="15">
        <v>0.19589977220956722</v>
      </c>
      <c r="L53" s="64">
        <v>0</v>
      </c>
      <c r="M53" s="61"/>
      <c r="N53" s="61"/>
    </row>
    <row r="54" spans="2:14" ht="15" thickBot="1" x14ac:dyDescent="0.25">
      <c r="B54" s="16">
        <v>6</v>
      </c>
      <c r="C54" s="17" t="s">
        <v>138</v>
      </c>
      <c r="D54" s="18">
        <v>516</v>
      </c>
      <c r="E54" s="19">
        <v>3.7216011539848541E-2</v>
      </c>
      <c r="F54" s="18">
        <v>150</v>
      </c>
      <c r="G54" s="19">
        <v>1.4016071762287422E-2</v>
      </c>
      <c r="H54" s="20">
        <v>2.44</v>
      </c>
      <c r="I54" s="65">
        <v>15</v>
      </c>
      <c r="J54" s="18">
        <v>210</v>
      </c>
      <c r="K54" s="20">
        <v>1.4571428571428573</v>
      </c>
      <c r="L54" s="65">
        <v>6</v>
      </c>
      <c r="M54" s="61"/>
      <c r="N54" s="61"/>
    </row>
    <row r="55" spans="2:14" ht="15" thickBot="1" x14ac:dyDescent="0.25">
      <c r="B55" s="11">
        <v>7</v>
      </c>
      <c r="C55" s="12" t="s">
        <v>53</v>
      </c>
      <c r="D55" s="13">
        <v>512</v>
      </c>
      <c r="E55" s="14">
        <v>3.6927515326361342E-2</v>
      </c>
      <c r="F55" s="13">
        <v>235</v>
      </c>
      <c r="G55" s="14">
        <v>2.1958512427583628E-2</v>
      </c>
      <c r="H55" s="15">
        <v>1.1787234042553192</v>
      </c>
      <c r="I55" s="64">
        <v>2</v>
      </c>
      <c r="J55" s="13">
        <v>454</v>
      </c>
      <c r="K55" s="15">
        <v>0.12775330396475781</v>
      </c>
      <c r="L55" s="64">
        <v>-3</v>
      </c>
      <c r="M55" s="61"/>
      <c r="N55" s="61"/>
    </row>
    <row r="56" spans="2:14" ht="15" thickBot="1" x14ac:dyDescent="0.25">
      <c r="B56" s="16">
        <v>8</v>
      </c>
      <c r="C56" s="17" t="s">
        <v>69</v>
      </c>
      <c r="D56" s="18">
        <v>398</v>
      </c>
      <c r="E56" s="19">
        <v>2.8705373241976199E-2</v>
      </c>
      <c r="F56" s="18">
        <v>280</v>
      </c>
      <c r="G56" s="19">
        <v>2.6163333956269855E-2</v>
      </c>
      <c r="H56" s="20">
        <v>0.42142857142857149</v>
      </c>
      <c r="I56" s="65">
        <v>-1</v>
      </c>
      <c r="J56" s="18">
        <v>350</v>
      </c>
      <c r="K56" s="20">
        <v>0.13714285714285723</v>
      </c>
      <c r="L56" s="65">
        <v>-1</v>
      </c>
      <c r="M56" s="61"/>
      <c r="N56" s="61"/>
    </row>
    <row r="57" spans="2:14" ht="15" thickBot="1" x14ac:dyDescent="0.25">
      <c r="B57" s="11">
        <v>9</v>
      </c>
      <c r="C57" s="12" t="s">
        <v>38</v>
      </c>
      <c r="D57" s="13">
        <v>321</v>
      </c>
      <c r="E57" s="14">
        <v>2.3151821132347639E-2</v>
      </c>
      <c r="F57" s="13">
        <v>297</v>
      </c>
      <c r="G57" s="14">
        <v>2.7751822089329099E-2</v>
      </c>
      <c r="H57" s="15">
        <v>8.0808080808080884E-2</v>
      </c>
      <c r="I57" s="64">
        <v>-3</v>
      </c>
      <c r="J57" s="13">
        <v>287</v>
      </c>
      <c r="K57" s="15">
        <v>0.11846689895470375</v>
      </c>
      <c r="L57" s="64">
        <v>-1</v>
      </c>
      <c r="M57" s="61"/>
      <c r="N57" s="61"/>
    </row>
    <row r="58" spans="2:14" ht="15" thickBot="1" x14ac:dyDescent="0.25">
      <c r="B58" s="16">
        <v>10</v>
      </c>
      <c r="C58" s="17" t="s">
        <v>67</v>
      </c>
      <c r="D58" s="18">
        <v>306</v>
      </c>
      <c r="E58" s="19">
        <v>2.2069960331770645E-2</v>
      </c>
      <c r="F58" s="18">
        <v>261</v>
      </c>
      <c r="G58" s="19">
        <v>2.4387964866380115E-2</v>
      </c>
      <c r="H58" s="20">
        <v>0.17241379310344818</v>
      </c>
      <c r="I58" s="65">
        <v>-2</v>
      </c>
      <c r="J58" s="18">
        <v>158</v>
      </c>
      <c r="K58" s="20">
        <v>0.93670886075949378</v>
      </c>
      <c r="L58" s="65">
        <v>8</v>
      </c>
      <c r="M58" s="61"/>
      <c r="N58" s="61"/>
    </row>
    <row r="59" spans="2:14" ht="15" thickBot="1" x14ac:dyDescent="0.25">
      <c r="B59" s="11">
        <v>11</v>
      </c>
      <c r="C59" s="12" t="s">
        <v>74</v>
      </c>
      <c r="D59" s="13">
        <v>305</v>
      </c>
      <c r="E59" s="14">
        <v>2.1997836278398845E-2</v>
      </c>
      <c r="F59" s="13">
        <v>215</v>
      </c>
      <c r="G59" s="14">
        <v>2.0089702859278639E-2</v>
      </c>
      <c r="H59" s="15">
        <v>0.41860465116279078</v>
      </c>
      <c r="I59" s="64">
        <v>2</v>
      </c>
      <c r="J59" s="13">
        <v>180</v>
      </c>
      <c r="K59" s="15">
        <v>0.69444444444444442</v>
      </c>
      <c r="L59" s="64">
        <v>5</v>
      </c>
      <c r="M59" s="61"/>
      <c r="N59" s="61"/>
    </row>
    <row r="60" spans="2:14" ht="15" thickBot="1" x14ac:dyDescent="0.25">
      <c r="B60" s="16">
        <v>12</v>
      </c>
      <c r="C60" s="17" t="s">
        <v>79</v>
      </c>
      <c r="D60" s="18">
        <v>292</v>
      </c>
      <c r="E60" s="19">
        <v>2.1060223584565451E-2</v>
      </c>
      <c r="F60" s="18">
        <v>342</v>
      </c>
      <c r="G60" s="19">
        <v>3.1956643618015326E-2</v>
      </c>
      <c r="H60" s="20">
        <v>-0.14619883040935677</v>
      </c>
      <c r="I60" s="65">
        <v>-7</v>
      </c>
      <c r="J60" s="18">
        <v>256</v>
      </c>
      <c r="K60" s="20">
        <v>0.140625</v>
      </c>
      <c r="L60" s="65">
        <v>-3</v>
      </c>
      <c r="M60" s="61"/>
      <c r="N60" s="61"/>
    </row>
    <row r="61" spans="2:14" ht="15" thickBot="1" x14ac:dyDescent="0.25">
      <c r="B61" s="11">
        <v>13</v>
      </c>
      <c r="C61" s="12" t="s">
        <v>109</v>
      </c>
      <c r="D61" s="13">
        <v>272</v>
      </c>
      <c r="E61" s="14">
        <v>1.9617742517129461E-2</v>
      </c>
      <c r="F61" s="13">
        <v>154</v>
      </c>
      <c r="G61" s="14">
        <v>1.4389833675948422E-2</v>
      </c>
      <c r="H61" s="15">
        <v>0.76623376623376616</v>
      </c>
      <c r="I61" s="64">
        <v>7</v>
      </c>
      <c r="J61" s="13">
        <v>210</v>
      </c>
      <c r="K61" s="15">
        <v>0.2952380952380953</v>
      </c>
      <c r="L61" s="64">
        <v>-1</v>
      </c>
      <c r="M61" s="61"/>
      <c r="N61" s="61"/>
    </row>
    <row r="62" spans="2:14" ht="15" thickBot="1" x14ac:dyDescent="0.25">
      <c r="B62" s="16">
        <v>14</v>
      </c>
      <c r="C62" s="17" t="s">
        <v>71</v>
      </c>
      <c r="D62" s="18">
        <v>235</v>
      </c>
      <c r="E62" s="19">
        <v>1.6949152542372881E-2</v>
      </c>
      <c r="F62" s="18">
        <v>219</v>
      </c>
      <c r="G62" s="19">
        <v>2.0463464772939637E-2</v>
      </c>
      <c r="H62" s="20">
        <v>7.3059360730593603E-2</v>
      </c>
      <c r="I62" s="65">
        <v>-2</v>
      </c>
      <c r="J62" s="18">
        <v>112</v>
      </c>
      <c r="K62" s="20">
        <v>1.0982142857142856</v>
      </c>
      <c r="L62" s="65">
        <v>12</v>
      </c>
      <c r="M62" s="61"/>
      <c r="N62" s="61"/>
    </row>
    <row r="63" spans="2:14" ht="15" thickBot="1" x14ac:dyDescent="0.25">
      <c r="B63" s="11">
        <v>15</v>
      </c>
      <c r="C63" s="12" t="s">
        <v>137</v>
      </c>
      <c r="D63" s="13">
        <v>232</v>
      </c>
      <c r="E63" s="14">
        <v>1.6732780382257482E-2</v>
      </c>
      <c r="F63" s="13">
        <v>101</v>
      </c>
      <c r="G63" s="14">
        <v>9.4374883199401984E-3</v>
      </c>
      <c r="H63" s="15">
        <v>1.2970297029702968</v>
      </c>
      <c r="I63" s="64">
        <v>13</v>
      </c>
      <c r="J63" s="13">
        <v>216</v>
      </c>
      <c r="K63" s="15">
        <v>7.4074074074074181E-2</v>
      </c>
      <c r="L63" s="64">
        <v>-4</v>
      </c>
      <c r="M63" s="61"/>
      <c r="N63" s="61"/>
    </row>
    <row r="64" spans="2:14" ht="15" thickBot="1" x14ac:dyDescent="0.25">
      <c r="B64" s="16">
        <v>16</v>
      </c>
      <c r="C64" s="17" t="s">
        <v>80</v>
      </c>
      <c r="D64" s="18">
        <v>203</v>
      </c>
      <c r="E64" s="19">
        <v>1.4641182834475297E-2</v>
      </c>
      <c r="F64" s="18">
        <v>232</v>
      </c>
      <c r="G64" s="19">
        <v>2.1678190992337882E-2</v>
      </c>
      <c r="H64" s="20">
        <v>-0.125</v>
      </c>
      <c r="I64" s="65">
        <v>-5</v>
      </c>
      <c r="J64" s="18">
        <v>185</v>
      </c>
      <c r="K64" s="20">
        <v>9.7297297297297192E-2</v>
      </c>
      <c r="L64" s="65">
        <v>-1</v>
      </c>
      <c r="M64" s="61"/>
      <c r="N64" s="61"/>
    </row>
    <row r="65" spans="2:14" ht="15" thickBot="1" x14ac:dyDescent="0.25">
      <c r="B65" s="11">
        <v>17</v>
      </c>
      <c r="C65" s="12" t="s">
        <v>36</v>
      </c>
      <c r="D65" s="13">
        <v>199</v>
      </c>
      <c r="E65" s="14">
        <v>1.4352686620988099E-2</v>
      </c>
      <c r="F65" s="13">
        <v>70</v>
      </c>
      <c r="G65" s="14">
        <v>6.5408334890674638E-3</v>
      </c>
      <c r="H65" s="15">
        <v>1.842857142857143</v>
      </c>
      <c r="I65" s="64">
        <v>23</v>
      </c>
      <c r="J65" s="13">
        <v>241</v>
      </c>
      <c r="K65" s="15">
        <v>-0.17427385892116187</v>
      </c>
      <c r="L65" s="64">
        <v>-7</v>
      </c>
      <c r="M65" s="61"/>
      <c r="N65" s="61"/>
    </row>
    <row r="66" spans="2:14" ht="15" thickBot="1" x14ac:dyDescent="0.25">
      <c r="B66" s="16">
        <v>18</v>
      </c>
      <c r="C66" s="17" t="s">
        <v>149</v>
      </c>
      <c r="D66" s="18">
        <v>188</v>
      </c>
      <c r="E66" s="19">
        <v>1.3559322033898305E-2</v>
      </c>
      <c r="F66" s="18">
        <v>124</v>
      </c>
      <c r="G66" s="19">
        <v>1.1586619323490937E-2</v>
      </c>
      <c r="H66" s="20">
        <v>0.5161290322580645</v>
      </c>
      <c r="I66" s="65">
        <v>5</v>
      </c>
      <c r="J66" s="18">
        <v>175</v>
      </c>
      <c r="K66" s="20">
        <v>7.4285714285714288E-2</v>
      </c>
      <c r="L66" s="65">
        <v>-1</v>
      </c>
      <c r="M66" s="61"/>
      <c r="N66" s="61"/>
    </row>
    <row r="67" spans="2:14" ht="15" thickBot="1" x14ac:dyDescent="0.25">
      <c r="B67" s="11" t="s">
        <v>113</v>
      </c>
      <c r="C67" s="12" t="s">
        <v>150</v>
      </c>
      <c r="D67" s="13">
        <v>183</v>
      </c>
      <c r="E67" s="14">
        <v>1.3198701767039307E-2</v>
      </c>
      <c r="F67" s="13">
        <v>112</v>
      </c>
      <c r="G67" s="14">
        <v>1.0465333582507943E-2</v>
      </c>
      <c r="H67" s="15">
        <v>0.6339285714285714</v>
      </c>
      <c r="I67" s="64">
        <v>6</v>
      </c>
      <c r="J67" s="13">
        <v>146</v>
      </c>
      <c r="K67" s="15">
        <v>0.25342465753424648</v>
      </c>
      <c r="L67" s="64">
        <v>2</v>
      </c>
    </row>
    <row r="68" spans="2:14" ht="15" thickBot="1" x14ac:dyDescent="0.25">
      <c r="B68" s="16">
        <v>20</v>
      </c>
      <c r="C68" s="17" t="s">
        <v>151</v>
      </c>
      <c r="D68" s="18">
        <v>181</v>
      </c>
      <c r="E68" s="19">
        <v>1.3054453660295709E-2</v>
      </c>
      <c r="F68" s="18">
        <v>126</v>
      </c>
      <c r="G68" s="19">
        <v>1.1773500280321435E-2</v>
      </c>
      <c r="H68" s="20">
        <v>0.43650793650793651</v>
      </c>
      <c r="I68" s="65">
        <v>2</v>
      </c>
      <c r="J68" s="18">
        <v>208</v>
      </c>
      <c r="K68" s="20">
        <v>-0.12980769230769229</v>
      </c>
      <c r="L68" s="65">
        <v>-6</v>
      </c>
    </row>
    <row r="69" spans="2:14" ht="15" thickBot="1" x14ac:dyDescent="0.25">
      <c r="B69" s="88" t="s">
        <v>43</v>
      </c>
      <c r="C69" s="89"/>
      <c r="D69" s="21">
        <f>SUM(D49:D68)</f>
        <v>7558</v>
      </c>
      <c r="E69" s="22">
        <f>D69/D71</f>
        <v>0.54511359538406057</v>
      </c>
      <c r="F69" s="21">
        <f>SUM(F49:F68)</f>
        <v>5070</v>
      </c>
      <c r="G69" s="22">
        <f>F69/F71</f>
        <v>0.4737432255653149</v>
      </c>
      <c r="H69" s="23">
        <f>D69/F69-1</f>
        <v>0.49072978303747528</v>
      </c>
      <c r="I69" s="66"/>
      <c r="J69" s="21">
        <f>SUM(J49:J68)</f>
        <v>5856</v>
      </c>
      <c r="K69" s="22">
        <f>D69/J69-1</f>
        <v>0.29064207650273222</v>
      </c>
      <c r="L69" s="21"/>
    </row>
    <row r="70" spans="2:14" ht="15" thickBot="1" x14ac:dyDescent="0.25">
      <c r="B70" s="88" t="s">
        <v>12</v>
      </c>
      <c r="C70" s="89"/>
      <c r="D70" s="21">
        <f>D71-SUM(D49:D68)</f>
        <v>6307</v>
      </c>
      <c r="E70" s="22">
        <f>D70/D71</f>
        <v>0.45488640461593943</v>
      </c>
      <c r="F70" s="21">
        <f>F71-SUM(F49:F68)</f>
        <v>5632</v>
      </c>
      <c r="G70" s="22">
        <f>F70/F71</f>
        <v>0.5262567744346851</v>
      </c>
      <c r="H70" s="23">
        <f>D70/F70-1</f>
        <v>0.11985085227272729</v>
      </c>
      <c r="I70" s="66"/>
      <c r="J70" s="21">
        <f>J71-SUM(J49:J68)</f>
        <v>5166</v>
      </c>
      <c r="K70" s="22">
        <f>D70/J70-1</f>
        <v>0.22086720867208665</v>
      </c>
      <c r="L70" s="21"/>
    </row>
    <row r="71" spans="2:14" ht="15" thickBot="1" x14ac:dyDescent="0.25">
      <c r="B71" s="116" t="s">
        <v>35</v>
      </c>
      <c r="C71" s="117"/>
      <c r="D71" s="24">
        <v>13865</v>
      </c>
      <c r="E71" s="25">
        <v>1</v>
      </c>
      <c r="F71" s="24">
        <v>10702</v>
      </c>
      <c r="G71" s="25">
        <v>1</v>
      </c>
      <c r="H71" s="26">
        <v>0.29555223322743407</v>
      </c>
      <c r="I71" s="68"/>
      <c r="J71" s="24">
        <v>11022</v>
      </c>
      <c r="K71" s="26">
        <v>0.2579386681183089</v>
      </c>
      <c r="L71" s="24"/>
      <c r="M71" s="61"/>
    </row>
    <row r="72" spans="2:14" x14ac:dyDescent="0.2">
      <c r="B72" s="62" t="s">
        <v>78</v>
      </c>
    </row>
    <row r="73" spans="2:14" ht="15" customHeight="1" x14ac:dyDescent="0.2">
      <c r="B73" s="63" t="s">
        <v>77</v>
      </c>
    </row>
  </sheetData>
  <mergeCells count="50">
    <mergeCell ref="B71:C71"/>
    <mergeCell ref="H45:H46"/>
    <mergeCell ref="I45:I46"/>
    <mergeCell ref="B43:B45"/>
    <mergeCell ref="B70:C70"/>
    <mergeCell ref="B69:C69"/>
    <mergeCell ref="D7:I7"/>
    <mergeCell ref="I10:I11"/>
    <mergeCell ref="B40:L40"/>
    <mergeCell ref="H10:H11"/>
    <mergeCell ref="B46:B48"/>
    <mergeCell ref="C46:C48"/>
    <mergeCell ref="K45:K46"/>
    <mergeCell ref="B32:C32"/>
    <mergeCell ref="B6:B8"/>
    <mergeCell ref="C6:C8"/>
    <mergeCell ref="D44:I44"/>
    <mergeCell ref="I47:I48"/>
    <mergeCell ref="L45:L46"/>
    <mergeCell ref="H47:H48"/>
    <mergeCell ref="K47:K48"/>
    <mergeCell ref="L47:L48"/>
    <mergeCell ref="J45:J46"/>
    <mergeCell ref="L10:L11"/>
    <mergeCell ref="B33:C33"/>
    <mergeCell ref="B34:C34"/>
    <mergeCell ref="B41:L41"/>
    <mergeCell ref="B9:B11"/>
    <mergeCell ref="D45:E46"/>
    <mergeCell ref="F45:G46"/>
    <mergeCell ref="J44:L44"/>
    <mergeCell ref="J10:J11"/>
    <mergeCell ref="D43:I43"/>
    <mergeCell ref="C43:C45"/>
    <mergeCell ref="J47:J48"/>
    <mergeCell ref="B3:L3"/>
    <mergeCell ref="B4:L4"/>
    <mergeCell ref="J6:L6"/>
    <mergeCell ref="J7:L7"/>
    <mergeCell ref="D6:I6"/>
    <mergeCell ref="H8:H9"/>
    <mergeCell ref="K8:K9"/>
    <mergeCell ref="L8:L9"/>
    <mergeCell ref="D8:E9"/>
    <mergeCell ref="F8:G9"/>
    <mergeCell ref="I8:I9"/>
    <mergeCell ref="C9:C11"/>
    <mergeCell ref="J8:J9"/>
    <mergeCell ref="K10:K11"/>
    <mergeCell ref="J43:L43"/>
  </mergeCells>
  <conditionalFormatting sqref="D12:H31">
    <cfRule type="cellIs" dxfId="50" priority="37" operator="equal">
      <formula>0</formula>
    </cfRule>
  </conditionalFormatting>
  <conditionalFormatting sqref="D49:H68">
    <cfRule type="cellIs" dxfId="49" priority="23" operator="equal">
      <formula>0</formula>
    </cfRule>
  </conditionalFormatting>
  <conditionalFormatting sqref="H12:H33">
    <cfRule type="cellIs" dxfId="48" priority="39" operator="lessThan">
      <formula>0</formula>
    </cfRule>
  </conditionalFormatting>
  <conditionalFormatting sqref="H49:H70">
    <cfRule type="cellIs" dxfId="47" priority="25" operator="lessThan">
      <formula>0</formula>
    </cfRule>
  </conditionalFormatting>
  <conditionalFormatting sqref="I12:I31">
    <cfRule type="cellIs" dxfId="46" priority="42" operator="lessThan">
      <formula>0</formula>
    </cfRule>
    <cfRule type="cellIs" dxfId="45" priority="43" operator="equal">
      <formula>0</formula>
    </cfRule>
    <cfRule type="cellIs" dxfId="44" priority="44" operator="greaterThan">
      <formula>0</formula>
    </cfRule>
  </conditionalFormatting>
  <conditionalFormatting sqref="I49:I68">
    <cfRule type="cellIs" dxfId="43" priority="28" operator="lessThan">
      <formula>0</formula>
    </cfRule>
    <cfRule type="cellIs" dxfId="42" priority="29" operator="equal">
      <formula>0</formula>
    </cfRule>
    <cfRule type="cellIs" dxfId="41" priority="30" operator="greaterThan">
      <formula>0</formula>
    </cfRule>
  </conditionalFormatting>
  <conditionalFormatting sqref="J12:K31">
    <cfRule type="cellIs" dxfId="40" priority="34" operator="equal">
      <formula>0</formula>
    </cfRule>
  </conditionalFormatting>
  <conditionalFormatting sqref="J49:K68">
    <cfRule type="cellIs" dxfId="39" priority="20" operator="equal">
      <formula>0</formula>
    </cfRule>
  </conditionalFormatting>
  <conditionalFormatting sqref="K12:L31">
    <cfRule type="cellIs" dxfId="38" priority="31" operator="lessThan">
      <formula>0</formula>
    </cfRule>
  </conditionalFormatting>
  <conditionalFormatting sqref="K49:L68">
    <cfRule type="cellIs" dxfId="37" priority="17" operator="lessThan">
      <formula>0</formula>
    </cfRule>
  </conditionalFormatting>
  <conditionalFormatting sqref="L12:L31">
    <cfRule type="cellIs" dxfId="36" priority="32" operator="equal">
      <formula>0</formula>
    </cfRule>
    <cfRule type="cellIs" dxfId="35" priority="33" operator="greaterThan">
      <formula>0</formula>
    </cfRule>
  </conditionalFormatting>
  <conditionalFormatting sqref="L49:L68">
    <cfRule type="cellIs" dxfId="34" priority="18" operator="equal">
      <formula>0</formula>
    </cfRule>
    <cfRule type="cellIs" dxfId="33" priority="19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9" orientation="landscape" horizontalDpi="4294967292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4">
    <pageSetUpPr fitToPage="1"/>
  </sheetPr>
  <dimension ref="B1:N73"/>
  <sheetViews>
    <sheetView showGridLines="0" workbookViewId="0">
      <selection activeCell="G17" sqref="G17"/>
    </sheetView>
  </sheetViews>
  <sheetFormatPr defaultRowHeight="14.25" x14ac:dyDescent="0.2"/>
  <cols>
    <col min="1" max="1" width="3" style="29" customWidth="1"/>
    <col min="2" max="2" width="8.140625" style="29" customWidth="1"/>
    <col min="3" max="3" width="23.28515625" style="29" customWidth="1"/>
    <col min="4" max="12" width="10.42578125" style="29" customWidth="1"/>
    <col min="13" max="14" width="1.42578125" style="29" customWidth="1"/>
    <col min="15" max="16384" width="9.140625" style="29"/>
  </cols>
  <sheetData>
    <row r="1" spans="2:14" x14ac:dyDescent="0.2">
      <c r="B1" s="45" t="s">
        <v>3</v>
      </c>
      <c r="D1" s="27"/>
      <c r="L1" s="47">
        <v>45324</v>
      </c>
    </row>
    <row r="2" spans="2:14" ht="15" customHeight="1" x14ac:dyDescent="0.2">
      <c r="D2" s="27"/>
      <c r="L2" s="28"/>
    </row>
    <row r="3" spans="2:14" ht="14.45" customHeight="1" x14ac:dyDescent="0.2">
      <c r="B3" s="82" t="s">
        <v>143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61"/>
      <c r="N3" s="45"/>
    </row>
    <row r="4" spans="2:14" ht="14.45" customHeight="1" x14ac:dyDescent="0.2">
      <c r="B4" s="83" t="s">
        <v>142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61"/>
      <c r="N4" s="45"/>
    </row>
    <row r="5" spans="2:14" ht="14.45" customHeight="1" thickBot="1" x14ac:dyDescent="0.25">
      <c r="B5" s="46"/>
      <c r="C5" s="46"/>
      <c r="D5" s="46"/>
      <c r="E5" s="46"/>
      <c r="F5" s="46"/>
      <c r="G5" s="46"/>
      <c r="H5" s="46"/>
      <c r="I5" s="46"/>
      <c r="J5" s="46"/>
      <c r="K5" s="61"/>
      <c r="L5" s="4" t="s">
        <v>4</v>
      </c>
      <c r="M5" s="61"/>
      <c r="N5" s="61"/>
    </row>
    <row r="6" spans="2:14" ht="14.45" customHeight="1" x14ac:dyDescent="0.2">
      <c r="B6" s="103" t="s">
        <v>0</v>
      </c>
      <c r="C6" s="105" t="s">
        <v>1</v>
      </c>
      <c r="D6" s="118" t="s">
        <v>116</v>
      </c>
      <c r="E6" s="92"/>
      <c r="F6" s="92"/>
      <c r="G6" s="92"/>
      <c r="H6" s="92"/>
      <c r="I6" s="93"/>
      <c r="J6" s="92" t="s">
        <v>110</v>
      </c>
      <c r="K6" s="92"/>
      <c r="L6" s="93"/>
      <c r="M6" s="61"/>
      <c r="N6" s="61"/>
    </row>
    <row r="7" spans="2:14" ht="14.45" customHeight="1" thickBot="1" x14ac:dyDescent="0.25">
      <c r="B7" s="104"/>
      <c r="C7" s="106"/>
      <c r="D7" s="94" t="s">
        <v>117</v>
      </c>
      <c r="E7" s="90"/>
      <c r="F7" s="90"/>
      <c r="G7" s="90"/>
      <c r="H7" s="90"/>
      <c r="I7" s="91"/>
      <c r="J7" s="90" t="s">
        <v>111</v>
      </c>
      <c r="K7" s="90"/>
      <c r="L7" s="91"/>
      <c r="M7" s="61"/>
      <c r="N7" s="61"/>
    </row>
    <row r="8" spans="2:14" ht="14.45" customHeight="1" x14ac:dyDescent="0.2">
      <c r="B8" s="104"/>
      <c r="C8" s="106"/>
      <c r="D8" s="95">
        <v>2024</v>
      </c>
      <c r="E8" s="96"/>
      <c r="F8" s="95">
        <v>2023</v>
      </c>
      <c r="G8" s="96"/>
      <c r="H8" s="84" t="s">
        <v>5</v>
      </c>
      <c r="I8" s="84" t="s">
        <v>49</v>
      </c>
      <c r="J8" s="84">
        <v>2023</v>
      </c>
      <c r="K8" s="84" t="s">
        <v>118</v>
      </c>
      <c r="L8" s="84" t="s">
        <v>120</v>
      </c>
      <c r="M8" s="61"/>
      <c r="N8" s="61"/>
    </row>
    <row r="9" spans="2:14" ht="14.45" customHeight="1" thickBot="1" x14ac:dyDescent="0.25">
      <c r="B9" s="101" t="s">
        <v>6</v>
      </c>
      <c r="C9" s="99" t="s">
        <v>7</v>
      </c>
      <c r="D9" s="97"/>
      <c r="E9" s="98"/>
      <c r="F9" s="97"/>
      <c r="G9" s="98"/>
      <c r="H9" s="85"/>
      <c r="I9" s="85"/>
      <c r="J9" s="85"/>
      <c r="K9" s="85"/>
      <c r="L9" s="85"/>
      <c r="M9" s="61"/>
      <c r="N9" s="61"/>
    </row>
    <row r="10" spans="2:14" ht="14.45" customHeight="1" x14ac:dyDescent="0.2">
      <c r="B10" s="101"/>
      <c r="C10" s="99"/>
      <c r="D10" s="5" t="s">
        <v>8</v>
      </c>
      <c r="E10" s="7" t="s">
        <v>2</v>
      </c>
      <c r="F10" s="5" t="s">
        <v>8</v>
      </c>
      <c r="G10" s="7" t="s">
        <v>2</v>
      </c>
      <c r="H10" s="86" t="s">
        <v>9</v>
      </c>
      <c r="I10" s="86" t="s">
        <v>50</v>
      </c>
      <c r="J10" s="86" t="s">
        <v>8</v>
      </c>
      <c r="K10" s="86" t="s">
        <v>119</v>
      </c>
      <c r="L10" s="86" t="s">
        <v>121</v>
      </c>
      <c r="M10" s="61"/>
      <c r="N10" s="61"/>
    </row>
    <row r="11" spans="2:14" ht="14.45" customHeight="1" thickBot="1" x14ac:dyDescent="0.25">
      <c r="B11" s="102"/>
      <c r="C11" s="100"/>
      <c r="D11" s="8" t="s">
        <v>10</v>
      </c>
      <c r="E11" s="9" t="s">
        <v>11</v>
      </c>
      <c r="F11" s="8" t="s">
        <v>10</v>
      </c>
      <c r="G11" s="9" t="s">
        <v>11</v>
      </c>
      <c r="H11" s="87"/>
      <c r="I11" s="87"/>
      <c r="J11" s="87" t="s">
        <v>10</v>
      </c>
      <c r="K11" s="87"/>
      <c r="L11" s="87"/>
      <c r="M11" s="61"/>
      <c r="N11" s="61"/>
    </row>
    <row r="12" spans="2:14" ht="14.45" customHeight="1" thickBot="1" x14ac:dyDescent="0.25">
      <c r="B12" s="11">
        <v>1</v>
      </c>
      <c r="C12" s="12" t="s">
        <v>20</v>
      </c>
      <c r="D12" s="13">
        <v>6549</v>
      </c>
      <c r="E12" s="14">
        <v>0.22636618160450728</v>
      </c>
      <c r="F12" s="13">
        <v>5310</v>
      </c>
      <c r="G12" s="14">
        <v>0.21812356227407165</v>
      </c>
      <c r="H12" s="15">
        <v>0.23333333333333339</v>
      </c>
      <c r="I12" s="64">
        <v>0</v>
      </c>
      <c r="J12" s="13">
        <v>5254</v>
      </c>
      <c r="K12" s="15">
        <v>0.24647887323943651</v>
      </c>
      <c r="L12" s="64">
        <v>0</v>
      </c>
      <c r="M12" s="61"/>
      <c r="N12" s="61"/>
    </row>
    <row r="13" spans="2:14" ht="14.45" customHeight="1" thickBot="1" x14ac:dyDescent="0.25">
      <c r="B13" s="16">
        <v>2</v>
      </c>
      <c r="C13" s="17" t="s">
        <v>18</v>
      </c>
      <c r="D13" s="18">
        <v>2942</v>
      </c>
      <c r="E13" s="19">
        <v>0.10169022847464658</v>
      </c>
      <c r="F13" s="18">
        <v>2703</v>
      </c>
      <c r="G13" s="19">
        <v>0.11103351955307263</v>
      </c>
      <c r="H13" s="20">
        <v>8.8420273769885371E-2</v>
      </c>
      <c r="I13" s="65">
        <v>0</v>
      </c>
      <c r="J13" s="18">
        <v>3866</v>
      </c>
      <c r="K13" s="20">
        <v>-0.23900672529746503</v>
      </c>
      <c r="L13" s="65">
        <v>0</v>
      </c>
      <c r="M13" s="61"/>
      <c r="N13" s="61"/>
    </row>
    <row r="14" spans="2:14" ht="14.45" customHeight="1" thickBot="1" x14ac:dyDescent="0.25">
      <c r="B14" s="11">
        <v>3</v>
      </c>
      <c r="C14" s="12" t="s">
        <v>17</v>
      </c>
      <c r="D14" s="13">
        <v>2217</v>
      </c>
      <c r="E14" s="14">
        <v>7.6630603850540949E-2</v>
      </c>
      <c r="F14" s="13">
        <v>1320</v>
      </c>
      <c r="G14" s="14">
        <v>5.4222806441012156E-2</v>
      </c>
      <c r="H14" s="15">
        <v>0.67954545454545445</v>
      </c>
      <c r="I14" s="64">
        <v>2</v>
      </c>
      <c r="J14" s="13">
        <v>2105</v>
      </c>
      <c r="K14" s="15">
        <v>5.3206650831354008E-2</v>
      </c>
      <c r="L14" s="64">
        <v>2</v>
      </c>
      <c r="M14" s="61"/>
      <c r="N14" s="61"/>
    </row>
    <row r="15" spans="2:14" ht="14.45" customHeight="1" thickBot="1" x14ac:dyDescent="0.25">
      <c r="B15" s="16">
        <v>4</v>
      </c>
      <c r="C15" s="17" t="s">
        <v>33</v>
      </c>
      <c r="D15" s="18">
        <v>1957</v>
      </c>
      <c r="E15" s="19">
        <v>6.7643703985344444E-2</v>
      </c>
      <c r="F15" s="18">
        <v>1516</v>
      </c>
      <c r="G15" s="19">
        <v>6.2274071639829114E-2</v>
      </c>
      <c r="H15" s="20">
        <v>0.29089709762532978</v>
      </c>
      <c r="I15" s="65">
        <v>-1</v>
      </c>
      <c r="J15" s="18">
        <v>2196</v>
      </c>
      <c r="K15" s="20">
        <v>-0.10883424408014575</v>
      </c>
      <c r="L15" s="65">
        <v>0</v>
      </c>
      <c r="M15" s="61"/>
      <c r="N15" s="61"/>
    </row>
    <row r="16" spans="2:14" ht="14.45" customHeight="1" thickBot="1" x14ac:dyDescent="0.25">
      <c r="B16" s="11">
        <v>5</v>
      </c>
      <c r="C16" s="12" t="s">
        <v>23</v>
      </c>
      <c r="D16" s="13">
        <v>1575</v>
      </c>
      <c r="E16" s="14">
        <v>5.443987418340189E-2</v>
      </c>
      <c r="F16" s="13">
        <v>1312</v>
      </c>
      <c r="G16" s="14">
        <v>5.3894183371672691E-2</v>
      </c>
      <c r="H16" s="15">
        <v>0.20045731707317072</v>
      </c>
      <c r="I16" s="64">
        <v>1</v>
      </c>
      <c r="J16" s="13">
        <v>1471</v>
      </c>
      <c r="K16" s="15">
        <v>7.0700203942895889E-2</v>
      </c>
      <c r="L16" s="64">
        <v>4</v>
      </c>
      <c r="M16" s="61"/>
      <c r="N16" s="61"/>
    </row>
    <row r="17" spans="2:14" ht="14.45" customHeight="1" thickBot="1" x14ac:dyDescent="0.25">
      <c r="B17" s="16">
        <v>6</v>
      </c>
      <c r="C17" s="17" t="s">
        <v>32</v>
      </c>
      <c r="D17" s="18">
        <v>1537</v>
      </c>
      <c r="E17" s="19">
        <v>5.3126404203103939E-2</v>
      </c>
      <c r="F17" s="18">
        <v>1045</v>
      </c>
      <c r="G17" s="19">
        <v>4.292638843246796E-2</v>
      </c>
      <c r="H17" s="20">
        <v>0.47081339712918657</v>
      </c>
      <c r="I17" s="65">
        <v>1</v>
      </c>
      <c r="J17" s="18">
        <v>2006</v>
      </c>
      <c r="K17" s="20">
        <v>-0.2337986041874377</v>
      </c>
      <c r="L17" s="65">
        <v>0</v>
      </c>
      <c r="M17" s="61"/>
      <c r="N17" s="61"/>
    </row>
    <row r="18" spans="2:14" ht="14.45" customHeight="1" thickBot="1" x14ac:dyDescent="0.25">
      <c r="B18" s="11">
        <v>7</v>
      </c>
      <c r="C18" s="12" t="s">
        <v>24</v>
      </c>
      <c r="D18" s="13">
        <v>1503</v>
      </c>
      <c r="E18" s="14">
        <v>5.1951194220732085E-2</v>
      </c>
      <c r="F18" s="13">
        <v>1006</v>
      </c>
      <c r="G18" s="14">
        <v>4.1324350969438053E-2</v>
      </c>
      <c r="H18" s="15">
        <v>0.49403578528827041</v>
      </c>
      <c r="I18" s="64">
        <v>1</v>
      </c>
      <c r="J18" s="13">
        <v>1503</v>
      </c>
      <c r="K18" s="15">
        <v>0</v>
      </c>
      <c r="L18" s="64">
        <v>1</v>
      </c>
      <c r="M18" s="61"/>
      <c r="N18" s="61"/>
    </row>
    <row r="19" spans="2:14" ht="14.45" customHeight="1" thickBot="1" x14ac:dyDescent="0.25">
      <c r="B19" s="16">
        <v>8</v>
      </c>
      <c r="C19" s="17" t="s">
        <v>19</v>
      </c>
      <c r="D19" s="18">
        <v>1336</v>
      </c>
      <c r="E19" s="19">
        <v>4.6178839307317407E-2</v>
      </c>
      <c r="F19" s="18">
        <v>1497</v>
      </c>
      <c r="G19" s="19">
        <v>6.1493591850147883E-2</v>
      </c>
      <c r="H19" s="20">
        <v>-0.10754843019372073</v>
      </c>
      <c r="I19" s="65">
        <v>-4</v>
      </c>
      <c r="J19" s="18">
        <v>2259</v>
      </c>
      <c r="K19" s="20">
        <v>-0.40858787073926517</v>
      </c>
      <c r="L19" s="65">
        <v>-5</v>
      </c>
      <c r="M19" s="61"/>
      <c r="N19" s="61"/>
    </row>
    <row r="20" spans="2:14" ht="14.45" customHeight="1" thickBot="1" x14ac:dyDescent="0.25">
      <c r="B20" s="11">
        <v>9</v>
      </c>
      <c r="C20" s="12" t="s">
        <v>70</v>
      </c>
      <c r="D20" s="13">
        <v>934</v>
      </c>
      <c r="E20" s="14">
        <v>3.2283709515744358E-2</v>
      </c>
      <c r="F20" s="13">
        <v>638</v>
      </c>
      <c r="G20" s="14">
        <v>2.6207689779822543E-2</v>
      </c>
      <c r="H20" s="15">
        <v>0.46394984326018807</v>
      </c>
      <c r="I20" s="64">
        <v>4</v>
      </c>
      <c r="J20" s="13">
        <v>670</v>
      </c>
      <c r="K20" s="15">
        <v>0.39402985074626873</v>
      </c>
      <c r="L20" s="64">
        <v>5</v>
      </c>
      <c r="M20" s="61"/>
      <c r="N20" s="61"/>
    </row>
    <row r="21" spans="2:14" ht="14.45" customHeight="1" thickBot="1" x14ac:dyDescent="0.25">
      <c r="B21" s="16">
        <v>10</v>
      </c>
      <c r="C21" s="17" t="s">
        <v>34</v>
      </c>
      <c r="D21" s="18">
        <v>912</v>
      </c>
      <c r="E21" s="19">
        <v>3.152327952715081E-2</v>
      </c>
      <c r="F21" s="18">
        <v>631</v>
      </c>
      <c r="G21" s="19">
        <v>2.5920144594150509E-2</v>
      </c>
      <c r="H21" s="20">
        <v>0.44532488114104596</v>
      </c>
      <c r="I21" s="65">
        <v>4</v>
      </c>
      <c r="J21" s="18">
        <v>790</v>
      </c>
      <c r="K21" s="20">
        <v>0.15443037974683538</v>
      </c>
      <c r="L21" s="65">
        <v>1</v>
      </c>
      <c r="M21" s="61"/>
      <c r="N21" s="61"/>
    </row>
    <row r="22" spans="2:14" ht="14.45" customHeight="1" thickBot="1" x14ac:dyDescent="0.25">
      <c r="B22" s="11">
        <v>11</v>
      </c>
      <c r="C22" s="12" t="s">
        <v>28</v>
      </c>
      <c r="D22" s="13">
        <v>788</v>
      </c>
      <c r="E22" s="14">
        <v>2.7237219591441705E-2</v>
      </c>
      <c r="F22" s="13">
        <v>680</v>
      </c>
      <c r="G22" s="14">
        <v>2.7932960893854747E-2</v>
      </c>
      <c r="H22" s="15">
        <v>0.15882352941176481</v>
      </c>
      <c r="I22" s="64">
        <v>1</v>
      </c>
      <c r="J22" s="13">
        <v>543</v>
      </c>
      <c r="K22" s="15">
        <v>0.45119705340699823</v>
      </c>
      <c r="L22" s="64">
        <v>5</v>
      </c>
      <c r="M22" s="61"/>
      <c r="N22" s="61"/>
    </row>
    <row r="23" spans="2:14" ht="14.45" customHeight="1" thickBot="1" x14ac:dyDescent="0.25">
      <c r="B23" s="16">
        <v>12</v>
      </c>
      <c r="C23" s="17" t="s">
        <v>25</v>
      </c>
      <c r="D23" s="18">
        <v>777</v>
      </c>
      <c r="E23" s="19">
        <v>2.6857004597144931E-2</v>
      </c>
      <c r="F23" s="18">
        <v>848</v>
      </c>
      <c r="G23" s="19">
        <v>3.4834045349983571E-2</v>
      </c>
      <c r="H23" s="20">
        <v>-8.3726415094339646E-2</v>
      </c>
      <c r="I23" s="65">
        <v>-1</v>
      </c>
      <c r="J23" s="18">
        <v>1863</v>
      </c>
      <c r="K23" s="20">
        <v>-0.58293075684380025</v>
      </c>
      <c r="L23" s="65">
        <v>-5</v>
      </c>
      <c r="M23" s="61"/>
      <c r="N23" s="61"/>
    </row>
    <row r="24" spans="2:14" ht="14.45" customHeight="1" thickBot="1" x14ac:dyDescent="0.25">
      <c r="B24" s="11">
        <v>13</v>
      </c>
      <c r="C24" s="12" t="s">
        <v>122</v>
      </c>
      <c r="D24" s="13">
        <v>753</v>
      </c>
      <c r="E24" s="14">
        <v>2.6027444609588331E-2</v>
      </c>
      <c r="F24" s="13">
        <v>263</v>
      </c>
      <c r="G24" s="14">
        <v>1.0803483404534998E-2</v>
      </c>
      <c r="H24" s="15">
        <v>1.8631178707224336</v>
      </c>
      <c r="I24" s="64">
        <v>7</v>
      </c>
      <c r="J24" s="13">
        <v>709</v>
      </c>
      <c r="K24" s="15">
        <v>6.205923836389271E-2</v>
      </c>
      <c r="L24" s="64">
        <v>0</v>
      </c>
      <c r="M24" s="61"/>
      <c r="N24" s="61"/>
    </row>
    <row r="25" spans="2:14" ht="14.45" customHeight="1" thickBot="1" x14ac:dyDescent="0.25">
      <c r="B25" s="16">
        <v>14</v>
      </c>
      <c r="C25" s="17" t="s">
        <v>30</v>
      </c>
      <c r="D25" s="18">
        <v>606</v>
      </c>
      <c r="E25" s="19">
        <v>2.0946389685804156E-2</v>
      </c>
      <c r="F25" s="18">
        <v>922</v>
      </c>
      <c r="G25" s="19">
        <v>3.7873808741373645E-2</v>
      </c>
      <c r="H25" s="20">
        <v>-0.34273318872017355</v>
      </c>
      <c r="I25" s="65">
        <v>-5</v>
      </c>
      <c r="J25" s="18">
        <v>995</v>
      </c>
      <c r="K25" s="20">
        <v>-0.39095477386934674</v>
      </c>
      <c r="L25" s="65">
        <v>-4</v>
      </c>
      <c r="M25" s="61"/>
      <c r="N25" s="61"/>
    </row>
    <row r="26" spans="2:14" ht="14.45" customHeight="1" thickBot="1" x14ac:dyDescent="0.25">
      <c r="B26" s="11">
        <v>15</v>
      </c>
      <c r="C26" s="12" t="s">
        <v>22</v>
      </c>
      <c r="D26" s="13">
        <v>603</v>
      </c>
      <c r="E26" s="14">
        <v>2.0842694687359581E-2</v>
      </c>
      <c r="F26" s="13">
        <v>857</v>
      </c>
      <c r="G26" s="14">
        <v>3.5203746302990467E-2</v>
      </c>
      <c r="H26" s="15">
        <v>-0.29638273045507579</v>
      </c>
      <c r="I26" s="64">
        <v>-5</v>
      </c>
      <c r="J26" s="13">
        <v>712</v>
      </c>
      <c r="K26" s="15">
        <v>-0.1530898876404494</v>
      </c>
      <c r="L26" s="64">
        <v>-3</v>
      </c>
      <c r="M26" s="61"/>
      <c r="N26" s="61"/>
    </row>
    <row r="27" spans="2:14" ht="14.45" customHeight="1" thickBot="1" x14ac:dyDescent="0.25">
      <c r="B27" s="16">
        <v>16</v>
      </c>
      <c r="C27" s="17" t="s">
        <v>21</v>
      </c>
      <c r="D27" s="18">
        <v>520</v>
      </c>
      <c r="E27" s="19">
        <v>1.7973799730393005E-2</v>
      </c>
      <c r="F27" s="18">
        <v>602</v>
      </c>
      <c r="G27" s="19">
        <v>2.472888596779494E-2</v>
      </c>
      <c r="H27" s="20">
        <v>-0.13621262458471761</v>
      </c>
      <c r="I27" s="65">
        <v>-1</v>
      </c>
      <c r="J27" s="18">
        <v>405</v>
      </c>
      <c r="K27" s="20">
        <v>0.28395061728395055</v>
      </c>
      <c r="L27" s="65">
        <v>1</v>
      </c>
      <c r="M27" s="61"/>
      <c r="N27" s="61"/>
    </row>
    <row r="28" spans="2:14" ht="14.45" customHeight="1" thickBot="1" x14ac:dyDescent="0.25">
      <c r="B28" s="11">
        <v>17</v>
      </c>
      <c r="C28" s="12" t="s">
        <v>29</v>
      </c>
      <c r="D28" s="13">
        <v>476</v>
      </c>
      <c r="E28" s="14">
        <v>1.6452939753205904E-2</v>
      </c>
      <c r="F28" s="13">
        <v>476</v>
      </c>
      <c r="G28" s="14">
        <v>1.9553072625698324E-2</v>
      </c>
      <c r="H28" s="15">
        <v>0</v>
      </c>
      <c r="I28" s="64">
        <v>-1</v>
      </c>
      <c r="J28" s="13">
        <v>392</v>
      </c>
      <c r="K28" s="15">
        <v>0.21428571428571419</v>
      </c>
      <c r="L28" s="64">
        <v>1</v>
      </c>
      <c r="M28" s="61"/>
      <c r="N28" s="61"/>
    </row>
    <row r="29" spans="2:14" ht="14.45" customHeight="1" thickBot="1" x14ac:dyDescent="0.25">
      <c r="B29" s="16">
        <v>18</v>
      </c>
      <c r="C29" s="17" t="s">
        <v>40</v>
      </c>
      <c r="D29" s="18">
        <v>438</v>
      </c>
      <c r="E29" s="19">
        <v>1.5139469772907954E-2</v>
      </c>
      <c r="F29" s="18">
        <v>422</v>
      </c>
      <c r="G29" s="19">
        <v>1.7334866907656919E-2</v>
      </c>
      <c r="H29" s="20">
        <v>3.7914691943127909E-2</v>
      </c>
      <c r="I29" s="65">
        <v>-1</v>
      </c>
      <c r="J29" s="18">
        <v>600</v>
      </c>
      <c r="K29" s="20">
        <v>-0.27</v>
      </c>
      <c r="L29" s="65">
        <v>-3</v>
      </c>
      <c r="M29" s="61"/>
      <c r="N29" s="61"/>
    </row>
    <row r="30" spans="2:14" ht="14.45" customHeight="1" thickBot="1" x14ac:dyDescent="0.25">
      <c r="B30" s="11">
        <v>19</v>
      </c>
      <c r="C30" s="12" t="s">
        <v>45</v>
      </c>
      <c r="D30" s="13">
        <v>373</v>
      </c>
      <c r="E30" s="14">
        <v>1.2892744806608828E-2</v>
      </c>
      <c r="F30" s="13">
        <v>312</v>
      </c>
      <c r="G30" s="14">
        <v>1.2816299704239238E-2</v>
      </c>
      <c r="H30" s="15">
        <v>0.19551282051282048</v>
      </c>
      <c r="I30" s="64">
        <v>0</v>
      </c>
      <c r="J30" s="13">
        <v>313</v>
      </c>
      <c r="K30" s="15">
        <v>0.19169329073482433</v>
      </c>
      <c r="L30" s="64">
        <v>2</v>
      </c>
    </row>
    <row r="31" spans="2:14" ht="14.45" customHeight="1" thickBot="1" x14ac:dyDescent="0.25">
      <c r="B31" s="16">
        <v>20</v>
      </c>
      <c r="C31" s="17" t="s">
        <v>26</v>
      </c>
      <c r="D31" s="18">
        <v>368</v>
      </c>
      <c r="E31" s="19">
        <v>1.2719919809201202E-2</v>
      </c>
      <c r="F31" s="18">
        <v>212</v>
      </c>
      <c r="G31" s="19">
        <v>8.7085113374958927E-3</v>
      </c>
      <c r="H31" s="20">
        <v>0.73584905660377364</v>
      </c>
      <c r="I31" s="65">
        <v>2</v>
      </c>
      <c r="J31" s="18">
        <v>271</v>
      </c>
      <c r="K31" s="20">
        <v>0.35793357933579339</v>
      </c>
      <c r="L31" s="65">
        <v>3</v>
      </c>
    </row>
    <row r="32" spans="2:14" ht="14.45" customHeight="1" thickBot="1" x14ac:dyDescent="0.25">
      <c r="B32" s="88" t="s">
        <v>43</v>
      </c>
      <c r="C32" s="89"/>
      <c r="D32" s="21">
        <f>SUM(D12:D31)</f>
        <v>27164</v>
      </c>
      <c r="E32" s="22">
        <f>D32/D34</f>
        <v>0.9389236459161453</v>
      </c>
      <c r="F32" s="21">
        <f>SUM(F12:F31)</f>
        <v>22572</v>
      </c>
      <c r="G32" s="22">
        <f>F32/F34</f>
        <v>0.92720999014130789</v>
      </c>
      <c r="H32" s="23">
        <f>D32/F32-1</f>
        <v>0.20343788764841397</v>
      </c>
      <c r="I32" s="66"/>
      <c r="J32" s="21">
        <f>SUM(J12:J31)</f>
        <v>28923</v>
      </c>
      <c r="K32" s="22">
        <f>D32/J32-1</f>
        <v>-6.0816651108114628E-2</v>
      </c>
      <c r="L32" s="21"/>
    </row>
    <row r="33" spans="2:14" ht="14.45" customHeight="1" thickBot="1" x14ac:dyDescent="0.25">
      <c r="B33" s="88" t="s">
        <v>12</v>
      </c>
      <c r="C33" s="89"/>
      <c r="D33" s="21">
        <f>D34-SUM(D12:D31)</f>
        <v>1767</v>
      </c>
      <c r="E33" s="22">
        <f>D33/D34</f>
        <v>6.1076354083854686E-2</v>
      </c>
      <c r="F33" s="21">
        <f>F34-SUM(F12:F31)</f>
        <v>1772</v>
      </c>
      <c r="G33" s="22">
        <f>F33/F34</f>
        <v>7.2790009858692079E-2</v>
      </c>
      <c r="H33" s="23">
        <f>D33/F33-1</f>
        <v>-2.8216704288939187E-3</v>
      </c>
      <c r="I33" s="66"/>
      <c r="J33" s="21">
        <f>J34-SUM(J12:J31)</f>
        <v>2172</v>
      </c>
      <c r="K33" s="22">
        <f>D33/J33-1</f>
        <v>-0.18646408839779005</v>
      </c>
      <c r="L33" s="21"/>
    </row>
    <row r="34" spans="2:14" ht="14.45" customHeight="1" thickBot="1" x14ac:dyDescent="0.25">
      <c r="B34" s="116" t="s">
        <v>35</v>
      </c>
      <c r="C34" s="117"/>
      <c r="D34" s="24">
        <v>28931</v>
      </c>
      <c r="E34" s="25">
        <v>1</v>
      </c>
      <c r="F34" s="24">
        <v>24344</v>
      </c>
      <c r="G34" s="25">
        <v>0.99589221163325681</v>
      </c>
      <c r="H34" s="26">
        <v>0.18842425238251725</v>
      </c>
      <c r="I34" s="68"/>
      <c r="J34" s="24">
        <v>31095</v>
      </c>
      <c r="K34" s="26">
        <v>-6.9593182183630864E-2</v>
      </c>
      <c r="L34" s="24"/>
      <c r="M34" s="61"/>
      <c r="N34" s="61"/>
    </row>
    <row r="35" spans="2:14" ht="14.45" customHeight="1" x14ac:dyDescent="0.2">
      <c r="B35" s="62" t="s">
        <v>78</v>
      </c>
    </row>
    <row r="36" spans="2:14" x14ac:dyDescent="0.2">
      <c r="B36" s="63" t="s">
        <v>77</v>
      </c>
    </row>
    <row r="39" spans="2:14" ht="15" customHeight="1" x14ac:dyDescent="0.2"/>
    <row r="40" spans="2:14" ht="15" customHeight="1" x14ac:dyDescent="0.2">
      <c r="B40" s="82" t="s">
        <v>144</v>
      </c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61"/>
      <c r="N40" s="45"/>
    </row>
    <row r="41" spans="2:14" x14ac:dyDescent="0.2">
      <c r="B41" s="83" t="s">
        <v>145</v>
      </c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61"/>
      <c r="N41" s="45"/>
    </row>
    <row r="42" spans="2:14" ht="15" customHeight="1" thickBot="1" x14ac:dyDescent="0.25">
      <c r="B42" s="46"/>
      <c r="C42" s="46"/>
      <c r="D42" s="46"/>
      <c r="E42" s="46"/>
      <c r="F42" s="46"/>
      <c r="G42" s="46"/>
      <c r="H42" s="46"/>
      <c r="I42" s="46"/>
      <c r="J42" s="46"/>
      <c r="K42" s="61"/>
      <c r="L42" s="4" t="s">
        <v>4</v>
      </c>
      <c r="M42" s="61"/>
      <c r="N42" s="61"/>
    </row>
    <row r="43" spans="2:14" ht="15" customHeight="1" x14ac:dyDescent="0.2">
      <c r="B43" s="103" t="s">
        <v>0</v>
      </c>
      <c r="C43" s="105" t="s">
        <v>42</v>
      </c>
      <c r="D43" s="118" t="s">
        <v>116</v>
      </c>
      <c r="E43" s="92"/>
      <c r="F43" s="92"/>
      <c r="G43" s="92"/>
      <c r="H43" s="92"/>
      <c r="I43" s="93"/>
      <c r="J43" s="92" t="s">
        <v>110</v>
      </c>
      <c r="K43" s="92"/>
      <c r="L43" s="93"/>
      <c r="M43" s="61"/>
      <c r="N43" s="61"/>
    </row>
    <row r="44" spans="2:14" ht="15" customHeight="1" thickBot="1" x14ac:dyDescent="0.25">
      <c r="B44" s="104"/>
      <c r="C44" s="106"/>
      <c r="D44" s="94" t="s">
        <v>117</v>
      </c>
      <c r="E44" s="90"/>
      <c r="F44" s="90"/>
      <c r="G44" s="90"/>
      <c r="H44" s="90"/>
      <c r="I44" s="91"/>
      <c r="J44" s="90" t="s">
        <v>111</v>
      </c>
      <c r="K44" s="90"/>
      <c r="L44" s="91"/>
      <c r="M44" s="61"/>
      <c r="N44" s="61"/>
    </row>
    <row r="45" spans="2:14" ht="15" customHeight="1" x14ac:dyDescent="0.2">
      <c r="B45" s="104"/>
      <c r="C45" s="106"/>
      <c r="D45" s="95">
        <v>2024</v>
      </c>
      <c r="E45" s="96"/>
      <c r="F45" s="95">
        <v>2023</v>
      </c>
      <c r="G45" s="96"/>
      <c r="H45" s="84" t="s">
        <v>5</v>
      </c>
      <c r="I45" s="84" t="s">
        <v>49</v>
      </c>
      <c r="J45" s="84">
        <v>2023</v>
      </c>
      <c r="K45" s="84" t="s">
        <v>118</v>
      </c>
      <c r="L45" s="84" t="s">
        <v>120</v>
      </c>
      <c r="M45" s="61"/>
      <c r="N45" s="61"/>
    </row>
    <row r="46" spans="2:14" ht="15" customHeight="1" thickBot="1" x14ac:dyDescent="0.25">
      <c r="B46" s="101" t="s">
        <v>6</v>
      </c>
      <c r="C46" s="99" t="s">
        <v>42</v>
      </c>
      <c r="D46" s="97"/>
      <c r="E46" s="98"/>
      <c r="F46" s="97"/>
      <c r="G46" s="98"/>
      <c r="H46" s="85"/>
      <c r="I46" s="85"/>
      <c r="J46" s="85"/>
      <c r="K46" s="85"/>
      <c r="L46" s="85"/>
      <c r="M46" s="61"/>
      <c r="N46" s="61"/>
    </row>
    <row r="47" spans="2:14" ht="15" customHeight="1" x14ac:dyDescent="0.2">
      <c r="B47" s="101"/>
      <c r="C47" s="99"/>
      <c r="D47" s="5" t="s">
        <v>8</v>
      </c>
      <c r="E47" s="7" t="s">
        <v>2</v>
      </c>
      <c r="F47" s="5" t="s">
        <v>8</v>
      </c>
      <c r="G47" s="7" t="s">
        <v>2</v>
      </c>
      <c r="H47" s="86" t="s">
        <v>9</v>
      </c>
      <c r="I47" s="86" t="s">
        <v>50</v>
      </c>
      <c r="J47" s="86" t="s">
        <v>8</v>
      </c>
      <c r="K47" s="86" t="s">
        <v>119</v>
      </c>
      <c r="L47" s="86" t="s">
        <v>121</v>
      </c>
      <c r="M47" s="61"/>
      <c r="N47" s="61"/>
    </row>
    <row r="48" spans="2:14" ht="15" customHeight="1" thickBot="1" x14ac:dyDescent="0.25">
      <c r="B48" s="102"/>
      <c r="C48" s="100"/>
      <c r="D48" s="8" t="s">
        <v>10</v>
      </c>
      <c r="E48" s="9" t="s">
        <v>11</v>
      </c>
      <c r="F48" s="8" t="s">
        <v>10</v>
      </c>
      <c r="G48" s="9" t="s">
        <v>11</v>
      </c>
      <c r="H48" s="87"/>
      <c r="I48" s="87"/>
      <c r="J48" s="87" t="s">
        <v>10</v>
      </c>
      <c r="K48" s="87"/>
      <c r="L48" s="87"/>
      <c r="M48" s="61"/>
      <c r="N48" s="61"/>
    </row>
    <row r="49" spans="2:14" ht="15" thickBot="1" x14ac:dyDescent="0.25">
      <c r="B49" s="11">
        <v>1</v>
      </c>
      <c r="C49" s="12" t="s">
        <v>52</v>
      </c>
      <c r="D49" s="13">
        <v>2495</v>
      </c>
      <c r="E49" s="14">
        <v>8.6239673706404896E-2</v>
      </c>
      <c r="F49" s="13">
        <v>1547</v>
      </c>
      <c r="G49" s="14">
        <v>6.3547486033519548E-2</v>
      </c>
      <c r="H49" s="15">
        <v>0.61279896574014225</v>
      </c>
      <c r="I49" s="64">
        <v>0</v>
      </c>
      <c r="J49" s="13">
        <v>2304</v>
      </c>
      <c r="K49" s="15">
        <v>8.289930555555558E-2</v>
      </c>
      <c r="L49" s="64">
        <v>0</v>
      </c>
      <c r="M49" s="61"/>
      <c r="N49" s="61"/>
    </row>
    <row r="50" spans="2:14" ht="15" thickBot="1" x14ac:dyDescent="0.25">
      <c r="B50" s="16">
        <v>2</v>
      </c>
      <c r="C50" s="17" t="s">
        <v>36</v>
      </c>
      <c r="D50" s="18">
        <v>1228</v>
      </c>
      <c r="E50" s="19">
        <v>4.2445819363312709E-2</v>
      </c>
      <c r="F50" s="18">
        <v>576</v>
      </c>
      <c r="G50" s="19">
        <v>2.3660860992441669E-2</v>
      </c>
      <c r="H50" s="20">
        <v>1.1319444444444446</v>
      </c>
      <c r="I50" s="65">
        <v>2</v>
      </c>
      <c r="J50" s="18">
        <v>1647</v>
      </c>
      <c r="K50" s="20">
        <v>-0.25440194292653306</v>
      </c>
      <c r="L50" s="65">
        <v>0</v>
      </c>
      <c r="M50" s="61"/>
      <c r="N50" s="61"/>
    </row>
    <row r="51" spans="2:14" ht="15" thickBot="1" x14ac:dyDescent="0.25">
      <c r="B51" s="11">
        <v>3</v>
      </c>
      <c r="C51" s="12" t="s">
        <v>39</v>
      </c>
      <c r="D51" s="13">
        <v>900</v>
      </c>
      <c r="E51" s="14">
        <v>3.1108499533372507E-2</v>
      </c>
      <c r="F51" s="13">
        <v>916</v>
      </c>
      <c r="G51" s="14">
        <v>3.7627341439369043E-2</v>
      </c>
      <c r="H51" s="15">
        <v>-1.7467248908296984E-2</v>
      </c>
      <c r="I51" s="64">
        <v>-1</v>
      </c>
      <c r="J51" s="13">
        <v>587</v>
      </c>
      <c r="K51" s="15">
        <v>0.53321976149914829</v>
      </c>
      <c r="L51" s="64">
        <v>5</v>
      </c>
      <c r="M51" s="61"/>
      <c r="N51" s="61"/>
    </row>
    <row r="52" spans="2:14" ht="15" thickBot="1" x14ac:dyDescent="0.25">
      <c r="B52" s="16">
        <v>4</v>
      </c>
      <c r="C52" s="17" t="s">
        <v>102</v>
      </c>
      <c r="D52" s="18">
        <v>771</v>
      </c>
      <c r="E52" s="19">
        <v>2.6649614600255781E-2</v>
      </c>
      <c r="F52" s="18">
        <v>909</v>
      </c>
      <c r="G52" s="19">
        <v>3.7339796253697009E-2</v>
      </c>
      <c r="H52" s="20">
        <v>-0.15181518151815176</v>
      </c>
      <c r="I52" s="65">
        <v>-1</v>
      </c>
      <c r="J52" s="18">
        <v>594</v>
      </c>
      <c r="K52" s="20">
        <v>0.29797979797979801</v>
      </c>
      <c r="L52" s="65">
        <v>2</v>
      </c>
      <c r="M52" s="61"/>
      <c r="N52" s="61"/>
    </row>
    <row r="53" spans="2:14" ht="15" thickBot="1" x14ac:dyDescent="0.25">
      <c r="B53" s="11">
        <v>5</v>
      </c>
      <c r="C53" s="12" t="s">
        <v>67</v>
      </c>
      <c r="D53" s="13">
        <v>732</v>
      </c>
      <c r="E53" s="14">
        <v>2.5301579620476307E-2</v>
      </c>
      <c r="F53" s="13">
        <v>518</v>
      </c>
      <c r="G53" s="14">
        <v>2.1278343739730528E-2</v>
      </c>
      <c r="H53" s="15">
        <v>0.41312741312741319</v>
      </c>
      <c r="I53" s="64">
        <v>0</v>
      </c>
      <c r="J53" s="13">
        <v>450</v>
      </c>
      <c r="K53" s="15">
        <v>0.62666666666666671</v>
      </c>
      <c r="L53" s="64">
        <v>10</v>
      </c>
      <c r="M53" s="61"/>
      <c r="N53" s="61"/>
    </row>
    <row r="54" spans="2:14" ht="15" thickBot="1" x14ac:dyDescent="0.25">
      <c r="B54" s="16">
        <v>6</v>
      </c>
      <c r="C54" s="17" t="s">
        <v>53</v>
      </c>
      <c r="D54" s="18">
        <v>636</v>
      </c>
      <c r="E54" s="19">
        <v>2.1983339670249905E-2</v>
      </c>
      <c r="F54" s="18">
        <v>253</v>
      </c>
      <c r="G54" s="19">
        <v>1.0392704567860664E-2</v>
      </c>
      <c r="H54" s="20">
        <v>1.5138339920948618</v>
      </c>
      <c r="I54" s="65">
        <v>20</v>
      </c>
      <c r="J54" s="18">
        <v>665</v>
      </c>
      <c r="K54" s="20">
        <v>-4.3609022556390986E-2</v>
      </c>
      <c r="L54" s="65">
        <v>-2</v>
      </c>
      <c r="M54" s="61"/>
      <c r="N54" s="61"/>
    </row>
    <row r="55" spans="2:14" ht="15" thickBot="1" x14ac:dyDescent="0.25">
      <c r="B55" s="11">
        <v>7</v>
      </c>
      <c r="C55" s="12" t="s">
        <v>137</v>
      </c>
      <c r="D55" s="13">
        <v>616</v>
      </c>
      <c r="E55" s="14">
        <v>2.1292039680619403E-2</v>
      </c>
      <c r="F55" s="13">
        <v>213</v>
      </c>
      <c r="G55" s="14">
        <v>8.7495892211633258E-3</v>
      </c>
      <c r="H55" s="15">
        <v>1.892018779342723</v>
      </c>
      <c r="I55" s="64">
        <v>22</v>
      </c>
      <c r="J55" s="13">
        <v>589</v>
      </c>
      <c r="K55" s="15">
        <v>4.5840407470288724E-2</v>
      </c>
      <c r="L55" s="64">
        <v>0</v>
      </c>
      <c r="M55" s="61"/>
      <c r="N55" s="61"/>
    </row>
    <row r="56" spans="2:14" ht="15" thickBot="1" x14ac:dyDescent="0.25">
      <c r="B56" s="16">
        <v>8</v>
      </c>
      <c r="C56" s="17" t="s">
        <v>61</v>
      </c>
      <c r="D56" s="18">
        <v>606</v>
      </c>
      <c r="E56" s="19">
        <v>2.0946389685804156E-2</v>
      </c>
      <c r="F56" s="18">
        <v>326</v>
      </c>
      <c r="G56" s="19">
        <v>1.3391390075583307E-2</v>
      </c>
      <c r="H56" s="20">
        <v>0.85889570552147232</v>
      </c>
      <c r="I56" s="65">
        <v>9</v>
      </c>
      <c r="J56" s="18">
        <v>462</v>
      </c>
      <c r="K56" s="20">
        <v>0.31168831168831179</v>
      </c>
      <c r="L56" s="65">
        <v>5</v>
      </c>
      <c r="M56" s="61"/>
      <c r="N56" s="61"/>
    </row>
    <row r="57" spans="2:14" ht="15" thickBot="1" x14ac:dyDescent="0.25">
      <c r="B57" s="11">
        <v>9</v>
      </c>
      <c r="C57" s="12" t="s">
        <v>106</v>
      </c>
      <c r="D57" s="13">
        <v>537</v>
      </c>
      <c r="E57" s="14">
        <v>1.8561404721578929E-2</v>
      </c>
      <c r="F57" s="13">
        <v>349</v>
      </c>
      <c r="G57" s="14">
        <v>1.4336181399934275E-2</v>
      </c>
      <c r="H57" s="15">
        <v>0.5386819484240688</v>
      </c>
      <c r="I57" s="64">
        <v>6</v>
      </c>
      <c r="J57" s="13">
        <v>427</v>
      </c>
      <c r="K57" s="15">
        <v>0.25761124121779866</v>
      </c>
      <c r="L57" s="64">
        <v>8</v>
      </c>
      <c r="M57" s="61"/>
      <c r="N57" s="61"/>
    </row>
    <row r="58" spans="2:14" ht="15" thickBot="1" x14ac:dyDescent="0.25">
      <c r="B58" s="16">
        <v>10</v>
      </c>
      <c r="C58" s="17" t="s">
        <v>41</v>
      </c>
      <c r="D58" s="18">
        <v>494</v>
      </c>
      <c r="E58" s="19">
        <v>1.7075109743873353E-2</v>
      </c>
      <c r="F58" s="18">
        <v>335</v>
      </c>
      <c r="G58" s="19">
        <v>1.3761091028590206E-2</v>
      </c>
      <c r="H58" s="20">
        <v>0.4746268656716417</v>
      </c>
      <c r="I58" s="65">
        <v>6</v>
      </c>
      <c r="J58" s="18">
        <v>602</v>
      </c>
      <c r="K58" s="20">
        <v>-0.17940199335548168</v>
      </c>
      <c r="L58" s="65">
        <v>-5</v>
      </c>
      <c r="M58" s="61"/>
      <c r="N58" s="61"/>
    </row>
    <row r="59" spans="2:14" ht="15" thickBot="1" x14ac:dyDescent="0.25">
      <c r="B59" s="11">
        <v>11</v>
      </c>
      <c r="C59" s="12" t="s">
        <v>124</v>
      </c>
      <c r="D59" s="13">
        <v>487</v>
      </c>
      <c r="E59" s="14">
        <v>1.6833154747502677E-2</v>
      </c>
      <c r="F59" s="13">
        <v>324</v>
      </c>
      <c r="G59" s="14">
        <v>1.3309234308248439E-2</v>
      </c>
      <c r="H59" s="15">
        <v>0.50308641975308643</v>
      </c>
      <c r="I59" s="64">
        <v>7</v>
      </c>
      <c r="J59" s="13">
        <v>250</v>
      </c>
      <c r="K59" s="15">
        <v>0.94799999999999995</v>
      </c>
      <c r="L59" s="64">
        <v>21</v>
      </c>
      <c r="M59" s="61"/>
      <c r="N59" s="61"/>
    </row>
    <row r="60" spans="2:14" ht="15" thickBot="1" x14ac:dyDescent="0.25">
      <c r="B60" s="16">
        <v>12</v>
      </c>
      <c r="C60" s="17" t="s">
        <v>123</v>
      </c>
      <c r="D60" s="18">
        <v>404</v>
      </c>
      <c r="E60" s="19">
        <v>1.3964259790536103E-2</v>
      </c>
      <c r="F60" s="18">
        <v>363</v>
      </c>
      <c r="G60" s="19">
        <v>1.4911271771278344E-2</v>
      </c>
      <c r="H60" s="20">
        <v>0.11294765840220378</v>
      </c>
      <c r="I60" s="65">
        <v>1</v>
      </c>
      <c r="J60" s="18">
        <v>241</v>
      </c>
      <c r="K60" s="20">
        <v>0.67634854771784236</v>
      </c>
      <c r="L60" s="65">
        <v>22</v>
      </c>
      <c r="M60" s="61"/>
      <c r="N60" s="61"/>
    </row>
    <row r="61" spans="2:14" ht="15" thickBot="1" x14ac:dyDescent="0.25">
      <c r="B61" s="11">
        <v>13</v>
      </c>
      <c r="C61" s="12" t="s">
        <v>139</v>
      </c>
      <c r="D61" s="13">
        <v>403</v>
      </c>
      <c r="E61" s="14">
        <v>1.3929694791054579E-2</v>
      </c>
      <c r="F61" s="13">
        <v>122</v>
      </c>
      <c r="G61" s="14">
        <v>5.0115018074268812E-3</v>
      </c>
      <c r="H61" s="15">
        <v>2.3032786885245899</v>
      </c>
      <c r="I61" s="64">
        <v>46</v>
      </c>
      <c r="J61" s="13">
        <v>515</v>
      </c>
      <c r="K61" s="15">
        <v>-0.21747572815533978</v>
      </c>
      <c r="L61" s="64">
        <v>-3</v>
      </c>
      <c r="M61" s="61"/>
      <c r="N61" s="61"/>
    </row>
    <row r="62" spans="2:14" ht="15" thickBot="1" x14ac:dyDescent="0.25">
      <c r="B62" s="16">
        <v>14</v>
      </c>
      <c r="C62" s="17" t="s">
        <v>107</v>
      </c>
      <c r="D62" s="18">
        <v>387</v>
      </c>
      <c r="E62" s="19">
        <v>1.3376654799350178E-2</v>
      </c>
      <c r="F62" s="18">
        <v>393</v>
      </c>
      <c r="G62" s="19">
        <v>1.6143608281301347E-2</v>
      </c>
      <c r="H62" s="20">
        <v>-1.5267175572519109E-2</v>
      </c>
      <c r="I62" s="65">
        <v>-4</v>
      </c>
      <c r="J62" s="18">
        <v>430</v>
      </c>
      <c r="K62" s="20">
        <v>-9.9999999999999978E-2</v>
      </c>
      <c r="L62" s="65">
        <v>2</v>
      </c>
      <c r="M62" s="61"/>
      <c r="N62" s="61"/>
    </row>
    <row r="63" spans="2:14" ht="15" thickBot="1" x14ac:dyDescent="0.25">
      <c r="B63" s="11">
        <v>15</v>
      </c>
      <c r="C63" s="12" t="s">
        <v>146</v>
      </c>
      <c r="D63" s="13">
        <v>384</v>
      </c>
      <c r="E63" s="14">
        <v>1.3272959800905603E-2</v>
      </c>
      <c r="F63" s="13">
        <v>203</v>
      </c>
      <c r="G63" s="14">
        <v>8.3388103844889913E-3</v>
      </c>
      <c r="H63" s="15">
        <v>0.89162561576354671</v>
      </c>
      <c r="I63" s="64">
        <v>20</v>
      </c>
      <c r="J63" s="13">
        <v>265</v>
      </c>
      <c r="K63" s="15">
        <v>0.44905660377358481</v>
      </c>
      <c r="L63" s="64">
        <v>16</v>
      </c>
      <c r="M63" s="61"/>
      <c r="N63" s="61"/>
    </row>
    <row r="64" spans="2:14" ht="15" thickBot="1" x14ac:dyDescent="0.25">
      <c r="B64" s="16">
        <v>16</v>
      </c>
      <c r="C64" s="17" t="s">
        <v>37</v>
      </c>
      <c r="D64" s="18">
        <v>382</v>
      </c>
      <c r="E64" s="19">
        <v>1.3203829801942553E-2</v>
      </c>
      <c r="F64" s="18">
        <v>492</v>
      </c>
      <c r="G64" s="19">
        <v>2.0210318764377261E-2</v>
      </c>
      <c r="H64" s="20">
        <v>-0.22357723577235777</v>
      </c>
      <c r="I64" s="65">
        <v>-10</v>
      </c>
      <c r="J64" s="18">
        <v>499</v>
      </c>
      <c r="K64" s="20">
        <v>-0.23446893787575152</v>
      </c>
      <c r="L64" s="65">
        <v>-4</v>
      </c>
      <c r="M64" s="61"/>
      <c r="N64" s="61"/>
    </row>
    <row r="65" spans="2:14" ht="15" thickBot="1" x14ac:dyDescent="0.25">
      <c r="B65" s="11">
        <v>17</v>
      </c>
      <c r="C65" s="12" t="s">
        <v>104</v>
      </c>
      <c r="D65" s="13">
        <v>368</v>
      </c>
      <c r="E65" s="14">
        <v>1.2719919809201202E-2</v>
      </c>
      <c r="F65" s="13">
        <v>368</v>
      </c>
      <c r="G65" s="14">
        <v>1.5116661189615511E-2</v>
      </c>
      <c r="H65" s="15">
        <v>0</v>
      </c>
      <c r="I65" s="64">
        <v>-5</v>
      </c>
      <c r="J65" s="13">
        <v>461</v>
      </c>
      <c r="K65" s="15">
        <v>-0.20173535791757047</v>
      </c>
      <c r="L65" s="64">
        <v>-3</v>
      </c>
      <c r="M65" s="61"/>
      <c r="N65" s="61"/>
    </row>
    <row r="66" spans="2:14" ht="15" thickBot="1" x14ac:dyDescent="0.25">
      <c r="B66" s="16">
        <v>18</v>
      </c>
      <c r="C66" s="17" t="s">
        <v>44</v>
      </c>
      <c r="D66" s="18">
        <v>356</v>
      </c>
      <c r="E66" s="19">
        <v>1.2305139815422902E-2</v>
      </c>
      <c r="F66" s="18">
        <v>450</v>
      </c>
      <c r="G66" s="19">
        <v>1.8485047650345053E-2</v>
      </c>
      <c r="H66" s="20">
        <v>-0.2088888888888889</v>
      </c>
      <c r="I66" s="65">
        <v>-11</v>
      </c>
      <c r="J66" s="18">
        <v>401</v>
      </c>
      <c r="K66" s="20">
        <v>-0.11221945137157108</v>
      </c>
      <c r="L66" s="65">
        <v>0</v>
      </c>
      <c r="M66" s="61"/>
      <c r="N66" s="61"/>
    </row>
    <row r="67" spans="2:14" ht="15" thickBot="1" x14ac:dyDescent="0.25">
      <c r="B67" s="11">
        <v>19</v>
      </c>
      <c r="C67" s="12" t="s">
        <v>112</v>
      </c>
      <c r="D67" s="13">
        <v>330</v>
      </c>
      <c r="E67" s="14">
        <v>1.1406449828903252E-2</v>
      </c>
      <c r="F67" s="13">
        <v>350</v>
      </c>
      <c r="G67" s="14">
        <v>1.437725928360171E-2</v>
      </c>
      <c r="H67" s="15">
        <v>-5.7142857142857162E-2</v>
      </c>
      <c r="I67" s="64">
        <v>-5</v>
      </c>
      <c r="J67" s="13">
        <v>166</v>
      </c>
      <c r="K67" s="15">
        <v>0.98795180722891573</v>
      </c>
      <c r="L67" s="64">
        <v>36</v>
      </c>
    </row>
    <row r="68" spans="2:14" ht="15" thickBot="1" x14ac:dyDescent="0.25">
      <c r="B68" s="16">
        <v>20</v>
      </c>
      <c r="C68" s="17" t="s">
        <v>114</v>
      </c>
      <c r="D68" s="18">
        <v>320</v>
      </c>
      <c r="E68" s="19">
        <v>1.1060799834088003E-2</v>
      </c>
      <c r="F68" s="18">
        <v>377</v>
      </c>
      <c r="G68" s="19">
        <v>1.5486362142622412E-2</v>
      </c>
      <c r="H68" s="20">
        <v>-0.1511936339522546</v>
      </c>
      <c r="I68" s="65">
        <v>-9</v>
      </c>
      <c r="J68" s="18">
        <v>172</v>
      </c>
      <c r="K68" s="20">
        <v>0.86046511627906974</v>
      </c>
      <c r="L68" s="65">
        <v>32</v>
      </c>
    </row>
    <row r="69" spans="2:14" ht="15" thickBot="1" x14ac:dyDescent="0.25">
      <c r="B69" s="88" t="s">
        <v>43</v>
      </c>
      <c r="C69" s="89"/>
      <c r="D69" s="21">
        <f>SUM(D49:D68)</f>
        <v>12836</v>
      </c>
      <c r="E69" s="22">
        <f>D69/D71</f>
        <v>0.44367633334485501</v>
      </c>
      <c r="F69" s="21">
        <f>SUM(F49:F68)</f>
        <v>9384</v>
      </c>
      <c r="G69" s="22">
        <f>F69/F71</f>
        <v>0.38547486033519551</v>
      </c>
      <c r="H69" s="23">
        <f>D69/F69-1</f>
        <v>0.36786018755328209</v>
      </c>
      <c r="I69" s="66"/>
      <c r="J69" s="21">
        <f>SUM(J49:J68)</f>
        <v>11727</v>
      </c>
      <c r="K69" s="22">
        <f>D69/J69-1</f>
        <v>9.4568090730792198E-2</v>
      </c>
      <c r="L69" s="21"/>
    </row>
    <row r="70" spans="2:14" ht="15" thickBot="1" x14ac:dyDescent="0.25">
      <c r="B70" s="88" t="s">
        <v>12</v>
      </c>
      <c r="C70" s="89"/>
      <c r="D70" s="21">
        <f>D71-SUM(D49:D68)</f>
        <v>16095</v>
      </c>
      <c r="E70" s="22">
        <f>D70/D71</f>
        <v>0.55632366665514499</v>
      </c>
      <c r="F70" s="21">
        <f>F71-SUM(F49:F68)</f>
        <v>14960</v>
      </c>
      <c r="G70" s="22">
        <f>F70/F71</f>
        <v>0.61452513966480449</v>
      </c>
      <c r="H70" s="23">
        <f>D70/F70-1</f>
        <v>7.5868983957219305E-2</v>
      </c>
      <c r="I70" s="66"/>
      <c r="J70" s="21">
        <f>J71-SUM(J49:J68)</f>
        <v>19368</v>
      </c>
      <c r="K70" s="22">
        <f>D70/J70-1</f>
        <v>-0.16899008674101612</v>
      </c>
      <c r="L70" s="74"/>
    </row>
    <row r="71" spans="2:14" ht="15" thickBot="1" x14ac:dyDescent="0.25">
      <c r="B71" s="116" t="s">
        <v>35</v>
      </c>
      <c r="C71" s="117"/>
      <c r="D71" s="24">
        <v>28931</v>
      </c>
      <c r="E71" s="25">
        <v>1</v>
      </c>
      <c r="F71" s="24">
        <v>24344</v>
      </c>
      <c r="G71" s="25">
        <v>1</v>
      </c>
      <c r="H71" s="26">
        <v>0.18842425238251725</v>
      </c>
      <c r="I71" s="68"/>
      <c r="J71" s="24">
        <v>31095</v>
      </c>
      <c r="K71" s="26">
        <v>-6.9593182183630864E-2</v>
      </c>
      <c r="L71" s="24"/>
      <c r="M71" s="61"/>
    </row>
    <row r="72" spans="2:14" x14ac:dyDescent="0.2">
      <c r="B72" s="62" t="s">
        <v>78</v>
      </c>
    </row>
    <row r="73" spans="2:14" x14ac:dyDescent="0.2">
      <c r="B73" s="63" t="s">
        <v>77</v>
      </c>
    </row>
  </sheetData>
  <mergeCells count="50">
    <mergeCell ref="B71:C71"/>
    <mergeCell ref="B69:C69"/>
    <mergeCell ref="B70:C70"/>
    <mergeCell ref="B32:C32"/>
    <mergeCell ref="B33:C33"/>
    <mergeCell ref="B34:C34"/>
    <mergeCell ref="B46:B48"/>
    <mergeCell ref="C43:C45"/>
    <mergeCell ref="B40:L40"/>
    <mergeCell ref="B41:L41"/>
    <mergeCell ref="B43:B45"/>
    <mergeCell ref="L45:L46"/>
    <mergeCell ref="J44:L44"/>
    <mergeCell ref="I47:I48"/>
    <mergeCell ref="I45:I46"/>
    <mergeCell ref="J43:L43"/>
    <mergeCell ref="D43:I43"/>
    <mergeCell ref="D44:I44"/>
    <mergeCell ref="J7:L7"/>
    <mergeCell ref="B9:B11"/>
    <mergeCell ref="D45:E46"/>
    <mergeCell ref="C46:C48"/>
    <mergeCell ref="H47:H48"/>
    <mergeCell ref="F45:G46"/>
    <mergeCell ref="H45:H46"/>
    <mergeCell ref="L10:L11"/>
    <mergeCell ref="J45:J46"/>
    <mergeCell ref="K45:K46"/>
    <mergeCell ref="J10:J11"/>
    <mergeCell ref="K47:K48"/>
    <mergeCell ref="L47:L48"/>
    <mergeCell ref="K10:K11"/>
    <mergeCell ref="J47:J48"/>
    <mergeCell ref="I10:I11"/>
    <mergeCell ref="C9:C11"/>
    <mergeCell ref="H10:H11"/>
    <mergeCell ref="B3:L3"/>
    <mergeCell ref="B4:L4"/>
    <mergeCell ref="B6:B8"/>
    <mergeCell ref="C6:C8"/>
    <mergeCell ref="J6:L6"/>
    <mergeCell ref="D8:E9"/>
    <mergeCell ref="F8:G9"/>
    <mergeCell ref="H8:H9"/>
    <mergeCell ref="J8:J9"/>
    <mergeCell ref="D6:I6"/>
    <mergeCell ref="K8:K9"/>
    <mergeCell ref="L8:L9"/>
    <mergeCell ref="D7:I7"/>
    <mergeCell ref="I8:I9"/>
  </mergeCells>
  <conditionalFormatting sqref="D12:H31">
    <cfRule type="cellIs" dxfId="32" priority="37" operator="equal">
      <formula>0</formula>
    </cfRule>
  </conditionalFormatting>
  <conditionalFormatting sqref="D49:H68">
    <cfRule type="cellIs" dxfId="31" priority="23" operator="equal">
      <formula>0</formula>
    </cfRule>
  </conditionalFormatting>
  <conditionalFormatting sqref="H12:H33">
    <cfRule type="cellIs" dxfId="30" priority="39" operator="lessThan">
      <formula>0</formula>
    </cfRule>
  </conditionalFormatting>
  <conditionalFormatting sqref="H49:H70">
    <cfRule type="cellIs" dxfId="29" priority="25" operator="lessThan">
      <formula>0</formula>
    </cfRule>
  </conditionalFormatting>
  <conditionalFormatting sqref="I12:I31">
    <cfRule type="cellIs" dxfId="28" priority="42" operator="lessThan">
      <formula>0</formula>
    </cfRule>
    <cfRule type="cellIs" dxfId="27" priority="43" operator="equal">
      <formula>0</formula>
    </cfRule>
    <cfRule type="cellIs" dxfId="26" priority="44" operator="greaterThan">
      <formula>0</formula>
    </cfRule>
  </conditionalFormatting>
  <conditionalFormatting sqref="I49:I68">
    <cfRule type="cellIs" dxfId="25" priority="28" operator="lessThan">
      <formula>0</formula>
    </cfRule>
    <cfRule type="cellIs" dxfId="24" priority="29" operator="equal">
      <formula>0</formula>
    </cfRule>
    <cfRule type="cellIs" dxfId="23" priority="30" operator="greaterThan">
      <formula>0</formula>
    </cfRule>
  </conditionalFormatting>
  <conditionalFormatting sqref="J12:K31">
    <cfRule type="cellIs" dxfId="22" priority="34" operator="equal">
      <formula>0</formula>
    </cfRule>
  </conditionalFormatting>
  <conditionalFormatting sqref="J49:K68">
    <cfRule type="cellIs" dxfId="21" priority="20" operator="equal">
      <formula>0</formula>
    </cfRule>
  </conditionalFormatting>
  <conditionalFormatting sqref="K12:L31">
    <cfRule type="cellIs" dxfId="20" priority="31" operator="lessThan">
      <formula>0</formula>
    </cfRule>
  </conditionalFormatting>
  <conditionalFormatting sqref="K49:L68">
    <cfRule type="cellIs" dxfId="19" priority="17" operator="lessThan">
      <formula>0</formula>
    </cfRule>
  </conditionalFormatting>
  <conditionalFormatting sqref="L12:L31">
    <cfRule type="cellIs" dxfId="18" priority="32" operator="equal">
      <formula>0</formula>
    </cfRule>
    <cfRule type="cellIs" dxfId="17" priority="33" operator="greaterThan">
      <formula>0</formula>
    </cfRule>
  </conditionalFormatting>
  <conditionalFormatting sqref="L49:L68">
    <cfRule type="cellIs" dxfId="16" priority="18" operator="equal">
      <formula>0</formula>
    </cfRule>
    <cfRule type="cellIs" dxfId="15" priority="19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landscape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5">
    <pageSetUpPr fitToPage="1"/>
  </sheetPr>
  <dimension ref="B1:O65"/>
  <sheetViews>
    <sheetView showGridLines="0" workbookViewId="0">
      <selection activeCell="K11" sqref="K11"/>
    </sheetView>
  </sheetViews>
  <sheetFormatPr defaultRowHeight="14.25" x14ac:dyDescent="0.2"/>
  <cols>
    <col min="1" max="1" width="2" style="29" customWidth="1"/>
    <col min="2" max="2" width="8.140625" style="29" customWidth="1"/>
    <col min="3" max="3" width="20.28515625" style="29" customWidth="1"/>
    <col min="4" max="9" width="8.85546875" style="29" customWidth="1"/>
    <col min="10" max="10" width="10" style="29" customWidth="1"/>
    <col min="11" max="12" width="11.28515625" style="29" customWidth="1"/>
    <col min="13" max="14" width="8.85546875" style="29" customWidth="1"/>
    <col min="15" max="15" width="13.28515625" style="29" customWidth="1"/>
    <col min="16" max="16384" width="9.140625" style="29"/>
  </cols>
  <sheetData>
    <row r="1" spans="2:15" ht="15" x14ac:dyDescent="0.25">
      <c r="B1" s="29" t="s">
        <v>3</v>
      </c>
      <c r="D1" s="27"/>
      <c r="J1" s="47">
        <v>45324</v>
      </c>
      <c r="K1"/>
      <c r="L1"/>
      <c r="M1"/>
      <c r="N1"/>
      <c r="O1"/>
    </row>
    <row r="2" spans="2:15" ht="14.45" customHeight="1" x14ac:dyDescent="0.25">
      <c r="B2" s="82" t="s">
        <v>73</v>
      </c>
      <c r="C2" s="82"/>
      <c r="D2" s="82"/>
      <c r="E2" s="82"/>
      <c r="F2" s="82"/>
      <c r="G2" s="82"/>
      <c r="H2" s="82"/>
      <c r="I2" s="82"/>
      <c r="J2" s="82"/>
      <c r="K2"/>
      <c r="L2"/>
      <c r="M2"/>
      <c r="N2"/>
      <c r="O2"/>
    </row>
    <row r="3" spans="2:15" ht="14.45" customHeight="1" x14ac:dyDescent="0.25">
      <c r="B3" s="131" t="s">
        <v>14</v>
      </c>
      <c r="C3" s="131"/>
      <c r="D3" s="131"/>
      <c r="E3" s="131"/>
      <c r="F3" s="131"/>
      <c r="G3" s="131"/>
      <c r="H3" s="131"/>
      <c r="I3" s="131"/>
      <c r="J3" s="131"/>
      <c r="K3"/>
      <c r="L3"/>
      <c r="M3"/>
      <c r="N3"/>
      <c r="O3"/>
    </row>
    <row r="4" spans="2:15" ht="14.45" customHeight="1" thickBot="1" x14ac:dyDescent="0.3">
      <c r="B4" s="3"/>
      <c r="C4" s="3"/>
      <c r="D4" s="3"/>
      <c r="E4" s="3"/>
      <c r="F4" s="3"/>
      <c r="G4" s="3"/>
      <c r="H4" s="3"/>
      <c r="I4" s="3"/>
      <c r="J4" s="3"/>
      <c r="K4"/>
      <c r="L4"/>
      <c r="M4"/>
      <c r="N4"/>
      <c r="O4"/>
    </row>
    <row r="5" spans="2:15" ht="14.45" customHeight="1" x14ac:dyDescent="0.25">
      <c r="B5" s="103" t="s">
        <v>0</v>
      </c>
      <c r="C5" s="105" t="s">
        <v>1</v>
      </c>
      <c r="D5" s="92" t="s">
        <v>116</v>
      </c>
      <c r="E5" s="92"/>
      <c r="F5" s="92"/>
      <c r="G5" s="92"/>
      <c r="H5" s="108"/>
      <c r="I5" s="107" t="s">
        <v>110</v>
      </c>
      <c r="J5" s="108"/>
      <c r="K5"/>
      <c r="L5"/>
      <c r="M5"/>
      <c r="N5"/>
      <c r="O5"/>
    </row>
    <row r="6" spans="2:15" ht="14.45" customHeight="1" thickBot="1" x14ac:dyDescent="0.3">
      <c r="B6" s="104"/>
      <c r="C6" s="106"/>
      <c r="D6" s="115" t="s">
        <v>117</v>
      </c>
      <c r="E6" s="115"/>
      <c r="F6" s="115"/>
      <c r="G6" s="115"/>
      <c r="H6" s="110"/>
      <c r="I6" s="109" t="s">
        <v>111</v>
      </c>
      <c r="J6" s="110"/>
      <c r="K6"/>
      <c r="L6"/>
      <c r="M6"/>
      <c r="N6"/>
      <c r="O6"/>
    </row>
    <row r="7" spans="2:15" ht="14.45" customHeight="1" x14ac:dyDescent="0.25">
      <c r="B7" s="104"/>
      <c r="C7" s="106"/>
      <c r="D7" s="95">
        <v>2024</v>
      </c>
      <c r="E7" s="96"/>
      <c r="F7" s="95">
        <v>2023</v>
      </c>
      <c r="G7" s="96"/>
      <c r="H7" s="84" t="s">
        <v>5</v>
      </c>
      <c r="I7" s="113">
        <v>2023</v>
      </c>
      <c r="J7" s="113" t="s">
        <v>118</v>
      </c>
      <c r="K7"/>
      <c r="L7"/>
      <c r="M7"/>
      <c r="N7"/>
      <c r="O7"/>
    </row>
    <row r="8" spans="2:15" ht="14.45" customHeight="1" thickBot="1" x14ac:dyDescent="0.3">
      <c r="B8" s="101" t="s">
        <v>6</v>
      </c>
      <c r="C8" s="99" t="s">
        <v>7</v>
      </c>
      <c r="D8" s="97"/>
      <c r="E8" s="98"/>
      <c r="F8" s="97"/>
      <c r="G8" s="98"/>
      <c r="H8" s="85"/>
      <c r="I8" s="114"/>
      <c r="J8" s="114"/>
      <c r="K8"/>
      <c r="L8"/>
      <c r="M8"/>
      <c r="N8"/>
      <c r="O8"/>
    </row>
    <row r="9" spans="2:15" ht="14.45" customHeight="1" x14ac:dyDescent="0.25">
      <c r="B9" s="101"/>
      <c r="C9" s="99"/>
      <c r="D9" s="5" t="s">
        <v>8</v>
      </c>
      <c r="E9" s="7" t="s">
        <v>2</v>
      </c>
      <c r="F9" s="5" t="s">
        <v>8</v>
      </c>
      <c r="G9" s="7" t="s">
        <v>2</v>
      </c>
      <c r="H9" s="86" t="s">
        <v>9</v>
      </c>
      <c r="I9" s="6" t="s">
        <v>8</v>
      </c>
      <c r="J9" s="111" t="s">
        <v>119</v>
      </c>
      <c r="K9"/>
      <c r="L9"/>
      <c r="M9"/>
      <c r="N9"/>
      <c r="O9"/>
    </row>
    <row r="10" spans="2:15" ht="14.45" customHeight="1" thickBot="1" x14ac:dyDescent="0.3">
      <c r="B10" s="102"/>
      <c r="C10" s="100"/>
      <c r="D10" s="8" t="s">
        <v>10</v>
      </c>
      <c r="E10" s="9" t="s">
        <v>11</v>
      </c>
      <c r="F10" s="8" t="s">
        <v>10</v>
      </c>
      <c r="G10" s="9" t="s">
        <v>11</v>
      </c>
      <c r="H10" s="87"/>
      <c r="I10" s="10" t="s">
        <v>10</v>
      </c>
      <c r="J10" s="112"/>
      <c r="K10"/>
      <c r="L10"/>
      <c r="M10"/>
      <c r="N10"/>
      <c r="O10"/>
    </row>
    <row r="11" spans="2:15" ht="14.45" customHeight="1" thickBot="1" x14ac:dyDescent="0.3">
      <c r="B11" s="11">
        <v>1</v>
      </c>
      <c r="C11" s="12" t="s">
        <v>25</v>
      </c>
      <c r="D11" s="13">
        <v>820</v>
      </c>
      <c r="E11" s="14">
        <v>0.17680034497628289</v>
      </c>
      <c r="F11" s="13">
        <v>1178</v>
      </c>
      <c r="G11" s="14">
        <v>0.22785299806576403</v>
      </c>
      <c r="H11" s="15">
        <v>-0.30390492359932086</v>
      </c>
      <c r="I11" s="13">
        <v>1430</v>
      </c>
      <c r="J11" s="15">
        <v>-0.42657342657342656</v>
      </c>
      <c r="K11"/>
      <c r="L11"/>
      <c r="M11"/>
      <c r="N11"/>
      <c r="O11"/>
    </row>
    <row r="12" spans="2:15" ht="14.45" customHeight="1" thickBot="1" x14ac:dyDescent="0.3">
      <c r="B12" s="16">
        <v>2</v>
      </c>
      <c r="C12" s="17" t="s">
        <v>27</v>
      </c>
      <c r="D12" s="18">
        <v>648</v>
      </c>
      <c r="E12" s="19">
        <v>0.13971539456662355</v>
      </c>
      <c r="F12" s="18">
        <v>920</v>
      </c>
      <c r="G12" s="19">
        <v>0.17794970986460348</v>
      </c>
      <c r="H12" s="20">
        <v>-0.29565217391304344</v>
      </c>
      <c r="I12" s="18">
        <v>316</v>
      </c>
      <c r="J12" s="20">
        <v>1.0506329113924049</v>
      </c>
      <c r="K12"/>
      <c r="L12"/>
      <c r="M12"/>
      <c r="N12"/>
      <c r="O12"/>
    </row>
    <row r="13" spans="2:15" ht="14.45" customHeight="1" thickBot="1" x14ac:dyDescent="0.3">
      <c r="B13" s="11">
        <v>3</v>
      </c>
      <c r="C13" s="12" t="s">
        <v>22</v>
      </c>
      <c r="D13" s="13">
        <v>639</v>
      </c>
      <c r="E13" s="14">
        <v>0.13777490297542044</v>
      </c>
      <c r="F13" s="13">
        <v>577</v>
      </c>
      <c r="G13" s="14">
        <v>0.11160541586073501</v>
      </c>
      <c r="H13" s="15">
        <v>0.10745233968804158</v>
      </c>
      <c r="I13" s="13">
        <v>666</v>
      </c>
      <c r="J13" s="15">
        <v>-4.0540540540540571E-2</v>
      </c>
      <c r="K13"/>
      <c r="L13"/>
      <c r="M13"/>
      <c r="N13"/>
      <c r="O13"/>
    </row>
    <row r="14" spans="2:15" ht="14.45" customHeight="1" thickBot="1" x14ac:dyDescent="0.3">
      <c r="B14" s="16">
        <v>4</v>
      </c>
      <c r="C14" s="17" t="s">
        <v>20</v>
      </c>
      <c r="D14" s="18">
        <v>534</v>
      </c>
      <c r="E14" s="19">
        <v>0.11513583441138421</v>
      </c>
      <c r="F14" s="18">
        <v>358</v>
      </c>
      <c r="G14" s="19">
        <v>6.9245647969052221E-2</v>
      </c>
      <c r="H14" s="20">
        <v>0.4916201117318435</v>
      </c>
      <c r="I14" s="18">
        <v>643</v>
      </c>
      <c r="J14" s="20">
        <v>-0.1695178849144634</v>
      </c>
      <c r="K14"/>
      <c r="L14"/>
      <c r="M14"/>
      <c r="N14"/>
      <c r="O14"/>
    </row>
    <row r="15" spans="2:15" ht="14.45" customHeight="1" thickBot="1" x14ac:dyDescent="0.3">
      <c r="B15" s="11">
        <v>5</v>
      </c>
      <c r="C15" s="12" t="s">
        <v>32</v>
      </c>
      <c r="D15" s="13">
        <v>481</v>
      </c>
      <c r="E15" s="14">
        <v>0.10370849504096594</v>
      </c>
      <c r="F15" s="13">
        <v>539</v>
      </c>
      <c r="G15" s="14">
        <v>0.10425531914893617</v>
      </c>
      <c r="H15" s="15">
        <v>-0.10760667903525045</v>
      </c>
      <c r="I15" s="13">
        <v>761</v>
      </c>
      <c r="J15" s="15">
        <v>-0.36793692509855458</v>
      </c>
      <c r="K15"/>
      <c r="L15"/>
      <c r="M15"/>
      <c r="N15"/>
      <c r="O15"/>
    </row>
    <row r="16" spans="2:15" ht="14.45" customHeight="1" thickBot="1" x14ac:dyDescent="0.3">
      <c r="B16" s="16">
        <v>6</v>
      </c>
      <c r="C16" s="17" t="s">
        <v>19</v>
      </c>
      <c r="D16" s="18">
        <v>469</v>
      </c>
      <c r="E16" s="19">
        <v>0.10112117291936179</v>
      </c>
      <c r="F16" s="18">
        <v>326</v>
      </c>
      <c r="G16" s="19">
        <v>6.3056092843326889E-2</v>
      </c>
      <c r="H16" s="20">
        <v>0.43865030674846617</v>
      </c>
      <c r="I16" s="18">
        <v>751</v>
      </c>
      <c r="J16" s="20">
        <v>-0.37549933422103865</v>
      </c>
      <c r="K16"/>
      <c r="L16"/>
      <c r="M16"/>
      <c r="N16"/>
      <c r="O16"/>
    </row>
    <row r="17" spans="2:15" ht="14.45" customHeight="1" thickBot="1" x14ac:dyDescent="0.3">
      <c r="B17" s="11">
        <v>7</v>
      </c>
      <c r="C17" s="12" t="s">
        <v>51</v>
      </c>
      <c r="D17" s="13">
        <v>297</v>
      </c>
      <c r="E17" s="14">
        <v>6.4036222509702465E-2</v>
      </c>
      <c r="F17" s="13">
        <v>433</v>
      </c>
      <c r="G17" s="14">
        <v>8.3752417794970987E-2</v>
      </c>
      <c r="H17" s="15">
        <v>-0.31408775981524251</v>
      </c>
      <c r="I17" s="13">
        <v>879</v>
      </c>
      <c r="J17" s="15">
        <v>-0.66211604095563148</v>
      </c>
      <c r="K17"/>
      <c r="L17"/>
      <c r="M17"/>
      <c r="N17"/>
      <c r="O17"/>
    </row>
    <row r="18" spans="2:15" ht="14.45" customHeight="1" thickBot="1" x14ac:dyDescent="0.3">
      <c r="B18" s="16">
        <v>8</v>
      </c>
      <c r="C18" s="17" t="s">
        <v>21</v>
      </c>
      <c r="D18" s="18">
        <v>208</v>
      </c>
      <c r="E18" s="19">
        <v>4.4846916774471758E-2</v>
      </c>
      <c r="F18" s="18">
        <v>228</v>
      </c>
      <c r="G18" s="19">
        <v>4.4100580270793034E-2</v>
      </c>
      <c r="H18" s="20">
        <v>-8.7719298245614086E-2</v>
      </c>
      <c r="I18" s="18">
        <v>236</v>
      </c>
      <c r="J18" s="20">
        <v>-0.11864406779661019</v>
      </c>
      <c r="K18"/>
      <c r="L18"/>
      <c r="M18"/>
      <c r="N18"/>
      <c r="O18"/>
    </row>
    <row r="19" spans="2:15" ht="14.45" customHeight="1" thickBot="1" x14ac:dyDescent="0.3">
      <c r="B19" s="11">
        <v>9</v>
      </c>
      <c r="C19" s="12" t="s">
        <v>29</v>
      </c>
      <c r="D19" s="13">
        <v>120</v>
      </c>
      <c r="E19" s="14">
        <v>2.5873221216041398E-2</v>
      </c>
      <c r="F19" s="13">
        <v>105</v>
      </c>
      <c r="G19" s="14">
        <v>2.0309477756286266E-2</v>
      </c>
      <c r="H19" s="15">
        <v>0.14285714285714279</v>
      </c>
      <c r="I19" s="13">
        <v>135</v>
      </c>
      <c r="J19" s="15">
        <v>-0.11111111111111116</v>
      </c>
      <c r="K19"/>
      <c r="L19"/>
      <c r="M19"/>
      <c r="N19"/>
      <c r="O19"/>
    </row>
    <row r="20" spans="2:15" ht="14.45" customHeight="1" thickBot="1" x14ac:dyDescent="0.3">
      <c r="B20" s="16">
        <v>10</v>
      </c>
      <c r="C20" s="17" t="s">
        <v>28</v>
      </c>
      <c r="D20" s="18">
        <v>117</v>
      </c>
      <c r="E20" s="19">
        <v>2.5226390685640362E-2</v>
      </c>
      <c r="F20" s="18">
        <v>211</v>
      </c>
      <c r="G20" s="19">
        <v>4.081237911025145E-2</v>
      </c>
      <c r="H20" s="20">
        <v>-0.4454976303317536</v>
      </c>
      <c r="I20" s="18">
        <v>115</v>
      </c>
      <c r="J20" s="20">
        <v>1.7391304347825987E-2</v>
      </c>
      <c r="K20"/>
      <c r="L20"/>
      <c r="M20"/>
      <c r="N20"/>
      <c r="O20"/>
    </row>
    <row r="21" spans="2:15" ht="14.45" customHeight="1" thickBot="1" x14ac:dyDescent="0.3">
      <c r="B21" s="11">
        <v>11</v>
      </c>
      <c r="C21" s="12" t="s">
        <v>31</v>
      </c>
      <c r="D21" s="13">
        <v>87</v>
      </c>
      <c r="E21" s="14">
        <v>1.8758085381630013E-2</v>
      </c>
      <c r="F21" s="13">
        <v>72</v>
      </c>
      <c r="G21" s="14">
        <v>1.3926499032882012E-2</v>
      </c>
      <c r="H21" s="15">
        <v>0.20833333333333326</v>
      </c>
      <c r="I21" s="13">
        <v>44</v>
      </c>
      <c r="J21" s="15">
        <v>0.97727272727272729</v>
      </c>
      <c r="K21"/>
      <c r="L21"/>
      <c r="M21"/>
      <c r="N21"/>
      <c r="O21"/>
    </row>
    <row r="22" spans="2:15" ht="14.45" customHeight="1" thickBot="1" x14ac:dyDescent="0.3">
      <c r="B22" s="16">
        <v>12</v>
      </c>
      <c r="C22" s="17" t="s">
        <v>62</v>
      </c>
      <c r="D22" s="18">
        <v>53</v>
      </c>
      <c r="E22" s="19">
        <v>1.1427339370418284E-2</v>
      </c>
      <c r="F22" s="18">
        <v>49</v>
      </c>
      <c r="G22" s="19">
        <v>9.4777562862669237E-3</v>
      </c>
      <c r="H22" s="20">
        <v>8.163265306122458E-2</v>
      </c>
      <c r="I22" s="18">
        <v>43</v>
      </c>
      <c r="J22" s="20">
        <v>0.23255813953488369</v>
      </c>
      <c r="K22"/>
      <c r="L22"/>
      <c r="M22"/>
      <c r="N22"/>
      <c r="O22"/>
    </row>
    <row r="23" spans="2:15" ht="14.45" customHeight="1" thickBot="1" x14ac:dyDescent="0.3">
      <c r="B23" s="11" t="s">
        <v>113</v>
      </c>
      <c r="C23" s="12" t="s">
        <v>103</v>
      </c>
      <c r="D23" s="13">
        <v>53</v>
      </c>
      <c r="E23" s="14">
        <v>1.1427339370418284E-2</v>
      </c>
      <c r="F23" s="13">
        <v>46</v>
      </c>
      <c r="G23" s="14">
        <v>8.8974854932301738E-3</v>
      </c>
      <c r="H23" s="15">
        <v>0.15217391304347827</v>
      </c>
      <c r="I23" s="13">
        <v>50</v>
      </c>
      <c r="J23" s="15">
        <v>6.0000000000000053E-2</v>
      </c>
      <c r="K23"/>
      <c r="L23"/>
      <c r="M23"/>
      <c r="N23"/>
      <c r="O23"/>
    </row>
    <row r="24" spans="2:15" ht="14.45" customHeight="1" thickBot="1" x14ac:dyDescent="0.3">
      <c r="B24" s="16">
        <v>14</v>
      </c>
      <c r="C24" s="17" t="s">
        <v>134</v>
      </c>
      <c r="D24" s="18">
        <v>19</v>
      </c>
      <c r="E24" s="19">
        <v>4.0965933592065542E-3</v>
      </c>
      <c r="F24" s="18">
        <v>14</v>
      </c>
      <c r="G24" s="19">
        <v>2.7079303675048355E-3</v>
      </c>
      <c r="H24" s="20">
        <v>0.35714285714285721</v>
      </c>
      <c r="I24" s="18">
        <v>46</v>
      </c>
      <c r="J24" s="20">
        <v>-0.58695652173913038</v>
      </c>
      <c r="K24"/>
      <c r="L24"/>
      <c r="M24"/>
      <c r="N24"/>
      <c r="O24"/>
    </row>
    <row r="25" spans="2:15" ht="15.75" thickBot="1" x14ac:dyDescent="0.3">
      <c r="B25" s="11">
        <v>15</v>
      </c>
      <c r="C25" s="12" t="s">
        <v>18</v>
      </c>
      <c r="D25" s="13">
        <v>14</v>
      </c>
      <c r="E25" s="14">
        <v>3.0185424752048298E-3</v>
      </c>
      <c r="F25" s="13">
        <v>25</v>
      </c>
      <c r="G25" s="14">
        <v>4.8355899419729211E-3</v>
      </c>
      <c r="H25" s="15">
        <v>-0.43999999999999995</v>
      </c>
      <c r="I25" s="13">
        <v>42</v>
      </c>
      <c r="J25" s="15">
        <v>-0.66666666666666674</v>
      </c>
      <c r="K25"/>
      <c r="L25"/>
      <c r="M25"/>
      <c r="N25"/>
      <c r="O25"/>
    </row>
    <row r="26" spans="2:15" ht="15.75" thickBot="1" x14ac:dyDescent="0.3">
      <c r="B26" s="88" t="s">
        <v>48</v>
      </c>
      <c r="C26" s="89"/>
      <c r="D26" s="21">
        <f>SUM(D11:D25)</f>
        <v>4559</v>
      </c>
      <c r="E26" s="22">
        <f>D26/D28</f>
        <v>0.9829667960327727</v>
      </c>
      <c r="F26" s="21">
        <f>SUM(F11:F25)</f>
        <v>5081</v>
      </c>
      <c r="G26" s="22">
        <f>F26/F28</f>
        <v>0.98278529980657636</v>
      </c>
      <c r="H26" s="23">
        <f>D26/F26-1</f>
        <v>-0.10273568195237159</v>
      </c>
      <c r="I26" s="21">
        <f>SUM(I11:I25)</f>
        <v>6157</v>
      </c>
      <c r="J26" s="22">
        <f>D26/I26-1</f>
        <v>-0.25954198473282442</v>
      </c>
      <c r="K26"/>
      <c r="L26"/>
      <c r="M26"/>
      <c r="N26"/>
      <c r="O26"/>
    </row>
    <row r="27" spans="2:15" ht="15.75" thickBot="1" x14ac:dyDescent="0.3">
      <c r="B27" s="88" t="s">
        <v>12</v>
      </c>
      <c r="C27" s="89"/>
      <c r="D27" s="21">
        <f>D28-SUM(D11:D25)</f>
        <v>79</v>
      </c>
      <c r="E27" s="22">
        <f>D27/D28</f>
        <v>1.7033203967227253E-2</v>
      </c>
      <c r="F27" s="21">
        <f>F28-SUM(F11:F25)</f>
        <v>89</v>
      </c>
      <c r="G27" s="22">
        <f>F27/F28</f>
        <v>1.7214700193423596E-2</v>
      </c>
      <c r="H27" s="23">
        <f>D27/F27-1</f>
        <v>-0.11235955056179781</v>
      </c>
      <c r="I27" s="21">
        <f>I28-SUM(I11:I25)</f>
        <v>123</v>
      </c>
      <c r="J27" s="22">
        <f>D27/I27-1</f>
        <v>-0.35772357723577231</v>
      </c>
      <c r="K27"/>
      <c r="L27"/>
      <c r="M27"/>
      <c r="N27"/>
      <c r="O27"/>
    </row>
    <row r="28" spans="2:15" ht="15.75" thickBot="1" x14ac:dyDescent="0.3">
      <c r="B28" s="116" t="s">
        <v>13</v>
      </c>
      <c r="C28" s="117"/>
      <c r="D28" s="24">
        <v>4638</v>
      </c>
      <c r="E28" s="25">
        <v>1</v>
      </c>
      <c r="F28" s="24">
        <v>5170</v>
      </c>
      <c r="G28" s="25">
        <v>1.0000000000000004</v>
      </c>
      <c r="H28" s="26">
        <v>-0.10290135396518374</v>
      </c>
      <c r="I28" s="24">
        <v>6280</v>
      </c>
      <c r="J28" s="26">
        <v>-0.26146496815286624</v>
      </c>
      <c r="K28"/>
      <c r="L28"/>
      <c r="M28"/>
      <c r="N28"/>
      <c r="O28"/>
    </row>
    <row r="29" spans="2:15" x14ac:dyDescent="0.2">
      <c r="B29" s="29" t="s">
        <v>78</v>
      </c>
      <c r="C29" s="45"/>
    </row>
    <row r="30" spans="2:15" x14ac:dyDescent="0.2">
      <c r="B30" s="75" t="s">
        <v>77</v>
      </c>
    </row>
    <row r="31" spans="2:15" x14ac:dyDescent="0.2">
      <c r="B31" s="76"/>
    </row>
    <row r="32" spans="2:15" ht="15" customHeight="1" x14ac:dyDescent="0.2">
      <c r="B32" s="82" t="s">
        <v>128</v>
      </c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45"/>
    </row>
    <row r="33" spans="2:13" ht="15" customHeight="1" x14ac:dyDescent="0.2">
      <c r="B33" s="83" t="s">
        <v>129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45"/>
    </row>
    <row r="34" spans="2:13" ht="15" customHeight="1" thickBot="1" x14ac:dyDescent="0.25">
      <c r="B34" s="46"/>
      <c r="C34" s="46"/>
      <c r="D34" s="46"/>
      <c r="E34" s="46"/>
      <c r="F34" s="46"/>
      <c r="G34" s="46"/>
      <c r="H34" s="46"/>
      <c r="I34" s="46"/>
      <c r="J34" s="46"/>
      <c r="K34" s="61"/>
      <c r="L34" s="4" t="s">
        <v>4</v>
      </c>
    </row>
    <row r="35" spans="2:13" x14ac:dyDescent="0.2">
      <c r="B35" s="103" t="s">
        <v>0</v>
      </c>
      <c r="C35" s="105" t="s">
        <v>42</v>
      </c>
      <c r="D35" s="118" t="s">
        <v>116</v>
      </c>
      <c r="E35" s="92"/>
      <c r="F35" s="92"/>
      <c r="G35" s="92"/>
      <c r="H35" s="92"/>
      <c r="I35" s="93"/>
      <c r="J35" s="92" t="s">
        <v>110</v>
      </c>
      <c r="K35" s="92"/>
      <c r="L35" s="93"/>
    </row>
    <row r="36" spans="2:13" ht="15" customHeight="1" thickBot="1" x14ac:dyDescent="0.25">
      <c r="B36" s="104"/>
      <c r="C36" s="106"/>
      <c r="D36" s="94" t="s">
        <v>117</v>
      </c>
      <c r="E36" s="90"/>
      <c r="F36" s="90"/>
      <c r="G36" s="90"/>
      <c r="H36" s="90"/>
      <c r="I36" s="91"/>
      <c r="J36" s="90" t="s">
        <v>111</v>
      </c>
      <c r="K36" s="90"/>
      <c r="L36" s="91"/>
    </row>
    <row r="37" spans="2:13" ht="15" customHeight="1" x14ac:dyDescent="0.2">
      <c r="B37" s="104"/>
      <c r="C37" s="106"/>
      <c r="D37" s="95">
        <v>2023</v>
      </c>
      <c r="E37" s="96"/>
      <c r="F37" s="95">
        <v>2022</v>
      </c>
      <c r="G37" s="96"/>
      <c r="H37" s="84" t="s">
        <v>5</v>
      </c>
      <c r="I37" s="84" t="s">
        <v>49</v>
      </c>
      <c r="J37" s="84">
        <v>2022</v>
      </c>
      <c r="K37" s="84" t="s">
        <v>118</v>
      </c>
      <c r="L37" s="84" t="s">
        <v>120</v>
      </c>
    </row>
    <row r="38" spans="2:13" ht="14.45" customHeight="1" thickBot="1" x14ac:dyDescent="0.25">
      <c r="B38" s="101" t="s">
        <v>6</v>
      </c>
      <c r="C38" s="99" t="s">
        <v>42</v>
      </c>
      <c r="D38" s="97"/>
      <c r="E38" s="98"/>
      <c r="F38" s="97"/>
      <c r="G38" s="98"/>
      <c r="H38" s="85"/>
      <c r="I38" s="85"/>
      <c r="J38" s="85"/>
      <c r="K38" s="85"/>
      <c r="L38" s="85"/>
    </row>
    <row r="39" spans="2:13" ht="15" customHeight="1" x14ac:dyDescent="0.2">
      <c r="B39" s="101"/>
      <c r="C39" s="99"/>
      <c r="D39" s="5" t="s">
        <v>8</v>
      </c>
      <c r="E39" s="7" t="s">
        <v>2</v>
      </c>
      <c r="F39" s="5" t="s">
        <v>8</v>
      </c>
      <c r="G39" s="7" t="s">
        <v>2</v>
      </c>
      <c r="H39" s="86" t="s">
        <v>9</v>
      </c>
      <c r="I39" s="86" t="s">
        <v>50</v>
      </c>
      <c r="J39" s="86" t="s">
        <v>8</v>
      </c>
      <c r="K39" s="86" t="s">
        <v>119</v>
      </c>
      <c r="L39" s="86" t="s">
        <v>121</v>
      </c>
    </row>
    <row r="40" spans="2:13" ht="14.25" customHeight="1" thickBot="1" x14ac:dyDescent="0.25">
      <c r="B40" s="102"/>
      <c r="C40" s="100"/>
      <c r="D40" s="8" t="s">
        <v>10</v>
      </c>
      <c r="E40" s="9" t="s">
        <v>11</v>
      </c>
      <c r="F40" s="8" t="s">
        <v>10</v>
      </c>
      <c r="G40" s="9" t="s">
        <v>11</v>
      </c>
      <c r="H40" s="87"/>
      <c r="I40" s="87"/>
      <c r="J40" s="87" t="s">
        <v>10</v>
      </c>
      <c r="K40" s="87"/>
      <c r="L40" s="87"/>
    </row>
    <row r="41" spans="2:13" ht="15" thickBot="1" x14ac:dyDescent="0.25">
      <c r="B41" s="11">
        <v>1</v>
      </c>
      <c r="C41" s="12" t="s">
        <v>63</v>
      </c>
      <c r="D41" s="13">
        <v>585</v>
      </c>
      <c r="E41" s="14">
        <v>0.1261319534282018</v>
      </c>
      <c r="F41" s="13">
        <v>868</v>
      </c>
      <c r="G41" s="14">
        <v>0.16789168278529981</v>
      </c>
      <c r="H41" s="15">
        <v>-0.32603686635944695</v>
      </c>
      <c r="I41" s="64">
        <v>0</v>
      </c>
      <c r="J41" s="13">
        <v>980</v>
      </c>
      <c r="K41" s="15">
        <v>-0.40306122448979587</v>
      </c>
      <c r="L41" s="64">
        <v>0</v>
      </c>
    </row>
    <row r="42" spans="2:13" ht="15" thickBot="1" x14ac:dyDescent="0.25">
      <c r="B42" s="16">
        <v>2</v>
      </c>
      <c r="C42" s="17" t="s">
        <v>105</v>
      </c>
      <c r="D42" s="18">
        <v>463</v>
      </c>
      <c r="E42" s="19">
        <v>9.9827511858559717E-2</v>
      </c>
      <c r="F42" s="18">
        <v>472</v>
      </c>
      <c r="G42" s="19">
        <v>9.1295938104448748E-2</v>
      </c>
      <c r="H42" s="20">
        <v>-1.9067796610169441E-2</v>
      </c>
      <c r="I42" s="65">
        <v>0</v>
      </c>
      <c r="J42" s="18">
        <v>190</v>
      </c>
      <c r="K42" s="20">
        <v>1.4368421052631577</v>
      </c>
      <c r="L42" s="65">
        <v>6</v>
      </c>
    </row>
    <row r="43" spans="2:13" ht="15" thickBot="1" x14ac:dyDescent="0.25">
      <c r="B43" s="11">
        <v>3</v>
      </c>
      <c r="C43" s="12" t="s">
        <v>68</v>
      </c>
      <c r="D43" s="13">
        <v>429</v>
      </c>
      <c r="E43" s="14">
        <v>9.2496765847347992E-2</v>
      </c>
      <c r="F43" s="13">
        <v>431</v>
      </c>
      <c r="G43" s="14">
        <v>8.3365570599613151E-2</v>
      </c>
      <c r="H43" s="15">
        <v>-4.6403712296984034E-3</v>
      </c>
      <c r="I43" s="64">
        <v>1</v>
      </c>
      <c r="J43" s="13">
        <v>648</v>
      </c>
      <c r="K43" s="15">
        <v>-0.33796296296296291</v>
      </c>
      <c r="L43" s="64">
        <v>0</v>
      </c>
    </row>
    <row r="44" spans="2:13" ht="15" thickBot="1" x14ac:dyDescent="0.25">
      <c r="B44" s="16">
        <v>4</v>
      </c>
      <c r="C44" s="17" t="s">
        <v>64</v>
      </c>
      <c r="D44" s="18">
        <v>297</v>
      </c>
      <c r="E44" s="19">
        <v>6.4036222509702465E-2</v>
      </c>
      <c r="F44" s="18">
        <v>433</v>
      </c>
      <c r="G44" s="19">
        <v>8.3752417794970987E-2</v>
      </c>
      <c r="H44" s="20">
        <v>-0.31408775981524251</v>
      </c>
      <c r="I44" s="65">
        <v>-1</v>
      </c>
      <c r="J44" s="18">
        <v>879</v>
      </c>
      <c r="K44" s="20">
        <v>-0.66211604095563148</v>
      </c>
      <c r="L44" s="65">
        <v>-2</v>
      </c>
    </row>
    <row r="45" spans="2:13" ht="15" thickBot="1" x14ac:dyDescent="0.25">
      <c r="B45" s="11">
        <v>5</v>
      </c>
      <c r="C45" s="12" t="s">
        <v>65</v>
      </c>
      <c r="D45" s="13">
        <v>251</v>
      </c>
      <c r="E45" s="14">
        <v>5.4118154376886586E-2</v>
      </c>
      <c r="F45" s="13">
        <v>224</v>
      </c>
      <c r="G45" s="14">
        <v>4.3326885880077368E-2</v>
      </c>
      <c r="H45" s="15">
        <v>0.12053571428571419</v>
      </c>
      <c r="I45" s="64">
        <v>2</v>
      </c>
      <c r="J45" s="13">
        <v>301</v>
      </c>
      <c r="K45" s="15">
        <v>-0.16611295681063121</v>
      </c>
      <c r="L45" s="64">
        <v>0</v>
      </c>
    </row>
    <row r="46" spans="2:13" ht="15" thickBot="1" x14ac:dyDescent="0.25">
      <c r="B46" s="16">
        <v>6</v>
      </c>
      <c r="C46" s="17" t="s">
        <v>130</v>
      </c>
      <c r="D46" s="18">
        <v>212</v>
      </c>
      <c r="E46" s="19">
        <v>4.5709357481673138E-2</v>
      </c>
      <c r="F46" s="18">
        <v>132</v>
      </c>
      <c r="G46" s="19">
        <v>2.553191489361702E-2</v>
      </c>
      <c r="H46" s="20">
        <v>0.60606060606060597</v>
      </c>
      <c r="I46" s="65">
        <v>6</v>
      </c>
      <c r="J46" s="18">
        <v>355</v>
      </c>
      <c r="K46" s="20">
        <v>-0.40281690140845072</v>
      </c>
      <c r="L46" s="65">
        <v>-2</v>
      </c>
    </row>
    <row r="47" spans="2:13" ht="15" thickBot="1" x14ac:dyDescent="0.25">
      <c r="B47" s="11">
        <v>7</v>
      </c>
      <c r="C47" s="12" t="s">
        <v>75</v>
      </c>
      <c r="D47" s="13">
        <v>207</v>
      </c>
      <c r="E47" s="14">
        <v>4.4631306597671408E-2</v>
      </c>
      <c r="F47" s="13">
        <v>248</v>
      </c>
      <c r="G47" s="14">
        <v>4.7969052224371374E-2</v>
      </c>
      <c r="H47" s="15">
        <v>-0.16532258064516125</v>
      </c>
      <c r="I47" s="64">
        <v>-1</v>
      </c>
      <c r="J47" s="13">
        <v>285</v>
      </c>
      <c r="K47" s="15">
        <v>-0.27368421052631575</v>
      </c>
      <c r="L47" s="64">
        <v>-1</v>
      </c>
    </row>
    <row r="48" spans="2:13" ht="15" thickBot="1" x14ac:dyDescent="0.25">
      <c r="B48" s="16">
        <v>8</v>
      </c>
      <c r="C48" s="17" t="s">
        <v>131</v>
      </c>
      <c r="D48" s="18">
        <v>171</v>
      </c>
      <c r="E48" s="19">
        <v>3.6869340232858989E-2</v>
      </c>
      <c r="F48" s="18">
        <v>85</v>
      </c>
      <c r="G48" s="19">
        <v>1.6441005802707929E-2</v>
      </c>
      <c r="H48" s="20">
        <v>1.0117647058823529</v>
      </c>
      <c r="I48" s="65">
        <v>8</v>
      </c>
      <c r="J48" s="18">
        <v>107</v>
      </c>
      <c r="K48" s="20">
        <v>0.59813084112149539</v>
      </c>
      <c r="L48" s="65">
        <v>7</v>
      </c>
    </row>
    <row r="49" spans="2:12" ht="15" thickBot="1" x14ac:dyDescent="0.25">
      <c r="B49" s="11">
        <v>9</v>
      </c>
      <c r="C49" s="12" t="s">
        <v>132</v>
      </c>
      <c r="D49" s="13">
        <v>166</v>
      </c>
      <c r="E49" s="14">
        <v>3.5791289348857266E-2</v>
      </c>
      <c r="F49" s="13">
        <v>61</v>
      </c>
      <c r="G49" s="14">
        <v>1.1798839458413927E-2</v>
      </c>
      <c r="H49" s="15">
        <v>1.721311475409836</v>
      </c>
      <c r="I49" s="64">
        <v>12</v>
      </c>
      <c r="J49" s="13">
        <v>147</v>
      </c>
      <c r="K49" s="15">
        <v>0.12925170068027203</v>
      </c>
      <c r="L49" s="64">
        <v>2</v>
      </c>
    </row>
    <row r="50" spans="2:12" ht="15" thickBot="1" x14ac:dyDescent="0.25">
      <c r="B50" s="16">
        <v>10</v>
      </c>
      <c r="C50" s="17" t="s">
        <v>133</v>
      </c>
      <c r="D50" s="18">
        <v>130</v>
      </c>
      <c r="E50" s="19">
        <v>2.8029322984044848E-2</v>
      </c>
      <c r="F50" s="18">
        <v>134</v>
      </c>
      <c r="G50" s="19">
        <v>2.5918762088974853E-2</v>
      </c>
      <c r="H50" s="20">
        <v>-2.9850746268656692E-2</v>
      </c>
      <c r="I50" s="65">
        <v>1</v>
      </c>
      <c r="J50" s="18">
        <v>145</v>
      </c>
      <c r="K50" s="20">
        <v>-0.10344827586206895</v>
      </c>
      <c r="L50" s="65">
        <v>2</v>
      </c>
    </row>
    <row r="51" spans="2:12" ht="15" thickBot="1" x14ac:dyDescent="0.25">
      <c r="B51" s="88" t="s">
        <v>66</v>
      </c>
      <c r="C51" s="89"/>
      <c r="D51" s="21">
        <f>SUM(D41:D50)</f>
        <v>2911</v>
      </c>
      <c r="E51" s="22">
        <f>D51/D53</f>
        <v>0.62764122466580419</v>
      </c>
      <c r="F51" s="21">
        <f>SUM(F41:F50)</f>
        <v>3088</v>
      </c>
      <c r="G51" s="22">
        <f>F51/F53</f>
        <v>0.59729206963249515</v>
      </c>
      <c r="H51" s="23">
        <f>D51/F51-1</f>
        <v>-5.7318652849740914E-2</v>
      </c>
      <c r="I51" s="66"/>
      <c r="J51" s="21">
        <f>SUM(J41:J50)</f>
        <v>4037</v>
      </c>
      <c r="K51" s="22">
        <f>D51/J51-1</f>
        <v>-0.27891999009165225</v>
      </c>
      <c r="L51" s="21"/>
    </row>
    <row r="52" spans="2:12" ht="15" thickBot="1" x14ac:dyDescent="0.25">
      <c r="B52" s="88" t="s">
        <v>12</v>
      </c>
      <c r="C52" s="89"/>
      <c r="D52" s="21">
        <f>D53-D51</f>
        <v>1727</v>
      </c>
      <c r="E52" s="22">
        <f>D52/D53</f>
        <v>0.37235877533419576</v>
      </c>
      <c r="F52" s="21">
        <f>F53-F51</f>
        <v>2082</v>
      </c>
      <c r="G52" s="22">
        <f>F52/F53</f>
        <v>0.40270793036750485</v>
      </c>
      <c r="H52" s="23">
        <f>D52/F52-1</f>
        <v>-0.1705091258405379</v>
      </c>
      <c r="I52" s="67"/>
      <c r="J52" s="21">
        <f>J53-SUM(J41:J50)</f>
        <v>2243</v>
      </c>
      <c r="K52" s="23">
        <f>D52/J52-1</f>
        <v>-0.23004904146232719</v>
      </c>
      <c r="L52" s="74"/>
    </row>
    <row r="53" spans="2:12" ht="15" thickBot="1" x14ac:dyDescent="0.25">
      <c r="B53" s="116" t="s">
        <v>35</v>
      </c>
      <c r="C53" s="117"/>
      <c r="D53" s="24">
        <v>4638</v>
      </c>
      <c r="E53" s="25">
        <v>1</v>
      </c>
      <c r="F53" s="24">
        <v>5170</v>
      </c>
      <c r="G53" s="25">
        <v>1</v>
      </c>
      <c r="H53" s="26">
        <v>-0.10290135396518374</v>
      </c>
      <c r="I53" s="68"/>
      <c r="J53" s="24">
        <v>6280</v>
      </c>
      <c r="K53" s="26">
        <v>-0.26146496815286624</v>
      </c>
      <c r="L53" s="24"/>
    </row>
    <row r="54" spans="2:12" x14ac:dyDescent="0.2">
      <c r="B54" s="62" t="s">
        <v>78</v>
      </c>
    </row>
    <row r="55" spans="2:12" x14ac:dyDescent="0.2">
      <c r="B55" s="63" t="s">
        <v>77</v>
      </c>
    </row>
    <row r="63" spans="2:12" ht="15" customHeight="1" x14ac:dyDescent="0.2"/>
    <row r="65" ht="15" customHeight="1" x14ac:dyDescent="0.2"/>
  </sheetData>
  <mergeCells count="45">
    <mergeCell ref="B8:B10"/>
    <mergeCell ref="I5:J5"/>
    <mergeCell ref="D6:H6"/>
    <mergeCell ref="B5:B7"/>
    <mergeCell ref="C5:C7"/>
    <mergeCell ref="C8:C10"/>
    <mergeCell ref="H9:H10"/>
    <mergeCell ref="J7:J8"/>
    <mergeCell ref="D5:H5"/>
    <mergeCell ref="I6:J6"/>
    <mergeCell ref="H7:H8"/>
    <mergeCell ref="J9:J10"/>
    <mergeCell ref="D7:E8"/>
    <mergeCell ref="F7:G8"/>
    <mergeCell ref="I7:I8"/>
    <mergeCell ref="B26:C26"/>
    <mergeCell ref="B27:C27"/>
    <mergeCell ref="B28:C28"/>
    <mergeCell ref="B32:L32"/>
    <mergeCell ref="B33:L33"/>
    <mergeCell ref="K39:K40"/>
    <mergeCell ref="B35:B37"/>
    <mergeCell ref="C35:C37"/>
    <mergeCell ref="D35:I35"/>
    <mergeCell ref="J35:L35"/>
    <mergeCell ref="D37:E38"/>
    <mergeCell ref="F37:G38"/>
    <mergeCell ref="D36:I36"/>
    <mergeCell ref="J36:L36"/>
    <mergeCell ref="B2:J2"/>
    <mergeCell ref="B3:J3"/>
    <mergeCell ref="J39:J40"/>
    <mergeCell ref="B53:C53"/>
    <mergeCell ref="L39:L40"/>
    <mergeCell ref="C38:C40"/>
    <mergeCell ref="B51:C51"/>
    <mergeCell ref="L37:L38"/>
    <mergeCell ref="B38:B40"/>
    <mergeCell ref="H39:H40"/>
    <mergeCell ref="H37:H38"/>
    <mergeCell ref="I37:I38"/>
    <mergeCell ref="J37:J38"/>
    <mergeCell ref="K37:K38"/>
    <mergeCell ref="B52:C52"/>
    <mergeCell ref="I39:I40"/>
  </mergeCells>
  <conditionalFormatting sqref="D41:H50">
    <cfRule type="cellIs" dxfId="14" priority="17" operator="equal">
      <formula>0</formula>
    </cfRule>
  </conditionalFormatting>
  <conditionalFormatting sqref="D11:J25">
    <cfRule type="cellIs" dxfId="13" priority="27" operator="equal">
      <formula>0</formula>
    </cfRule>
  </conditionalFormatting>
  <conditionalFormatting sqref="H11:H27">
    <cfRule type="cellIs" dxfId="12" priority="23" operator="lessThan">
      <formula>0</formula>
    </cfRule>
  </conditionalFormatting>
  <conditionalFormatting sqref="H41:H52">
    <cfRule type="cellIs" dxfId="11" priority="10" operator="lessThan">
      <formula>0</formula>
    </cfRule>
  </conditionalFormatting>
  <conditionalFormatting sqref="I41:I50">
    <cfRule type="cellIs" dxfId="10" priority="20" operator="lessThan">
      <formula>0</formula>
    </cfRule>
    <cfRule type="cellIs" dxfId="9" priority="21" operator="equal">
      <formula>0</formula>
    </cfRule>
    <cfRule type="cellIs" dxfId="8" priority="22" operator="greaterThan">
      <formula>0</formula>
    </cfRule>
  </conditionalFormatting>
  <conditionalFormatting sqref="J11:J25">
    <cfRule type="cellIs" dxfId="7" priority="29" operator="lessThan">
      <formula>0</formula>
    </cfRule>
  </conditionalFormatting>
  <conditionalFormatting sqref="J41:K50">
    <cfRule type="cellIs" dxfId="6" priority="15" operator="equal">
      <formula>0</formula>
    </cfRule>
  </conditionalFormatting>
  <conditionalFormatting sqref="K52">
    <cfRule type="cellIs" dxfId="5" priority="9" operator="lessThan">
      <formula>0</formula>
    </cfRule>
  </conditionalFormatting>
  <conditionalFormatting sqref="K41:L50">
    <cfRule type="cellIs" dxfId="4" priority="12" operator="lessThan">
      <formula>0</formula>
    </cfRule>
  </conditionalFormatting>
  <conditionalFormatting sqref="L41:L50">
    <cfRule type="cellIs" dxfId="3" priority="13" operator="equal">
      <formula>0</formula>
    </cfRule>
    <cfRule type="cellIs" dxfId="2" priority="14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14">
    <pageSetUpPr fitToPage="1"/>
  </sheetPr>
  <dimension ref="B1:K35"/>
  <sheetViews>
    <sheetView showGridLines="0" workbookViewId="0">
      <selection activeCell="K9" sqref="K9"/>
    </sheetView>
  </sheetViews>
  <sheetFormatPr defaultRowHeight="14.25" x14ac:dyDescent="0.2"/>
  <cols>
    <col min="1" max="1" width="1.85546875" style="29" customWidth="1"/>
    <col min="2" max="2" width="8.140625" style="29" customWidth="1"/>
    <col min="3" max="3" width="16" style="29" customWidth="1"/>
    <col min="4" max="9" width="8.85546875" style="29" customWidth="1"/>
    <col min="10" max="10" width="9.85546875" style="29" customWidth="1"/>
    <col min="11" max="11" width="9.140625" style="29"/>
    <col min="12" max="12" width="17" style="29" bestFit="1" customWidth="1"/>
    <col min="13" max="16384" width="9.140625" style="29"/>
  </cols>
  <sheetData>
    <row r="1" spans="2:10" x14ac:dyDescent="0.2">
      <c r="B1" s="29" t="s">
        <v>3</v>
      </c>
      <c r="D1" s="27"/>
      <c r="J1" s="47">
        <v>45324</v>
      </c>
    </row>
    <row r="2" spans="2:10" ht="14.45" customHeight="1" x14ac:dyDescent="0.2">
      <c r="B2" s="82" t="s">
        <v>15</v>
      </c>
      <c r="C2" s="82"/>
      <c r="D2" s="82"/>
      <c r="E2" s="82"/>
      <c r="F2" s="82"/>
      <c r="G2" s="82"/>
      <c r="H2" s="82"/>
      <c r="I2" s="82"/>
      <c r="J2" s="82"/>
    </row>
    <row r="3" spans="2:10" ht="14.45" customHeight="1" x14ac:dyDescent="0.2">
      <c r="B3" s="83" t="s">
        <v>16</v>
      </c>
      <c r="C3" s="83"/>
      <c r="D3" s="83"/>
      <c r="E3" s="83"/>
      <c r="F3" s="83"/>
      <c r="G3" s="83"/>
      <c r="H3" s="83"/>
      <c r="I3" s="83"/>
      <c r="J3" s="83"/>
    </row>
    <row r="4" spans="2:10" ht="14.45" customHeight="1" thickBot="1" x14ac:dyDescent="0.25">
      <c r="B4" s="3"/>
      <c r="C4" s="3"/>
      <c r="D4" s="3"/>
      <c r="E4" s="3"/>
      <c r="F4" s="3"/>
      <c r="G4" s="3"/>
      <c r="H4" s="3"/>
      <c r="I4" s="3"/>
      <c r="J4" s="3"/>
    </row>
    <row r="5" spans="2:10" ht="14.45" customHeight="1" x14ac:dyDescent="0.2">
      <c r="B5" s="103" t="s">
        <v>0</v>
      </c>
      <c r="C5" s="105" t="s">
        <v>1</v>
      </c>
      <c r="D5" s="92" t="s">
        <v>116</v>
      </c>
      <c r="E5" s="92"/>
      <c r="F5" s="92"/>
      <c r="G5" s="92"/>
      <c r="H5" s="108"/>
      <c r="I5" s="107" t="s">
        <v>110</v>
      </c>
      <c r="J5" s="108"/>
    </row>
    <row r="6" spans="2:10" ht="14.45" customHeight="1" thickBot="1" x14ac:dyDescent="0.25">
      <c r="B6" s="104"/>
      <c r="C6" s="106"/>
      <c r="D6" s="115" t="s">
        <v>117</v>
      </c>
      <c r="E6" s="115"/>
      <c r="F6" s="115"/>
      <c r="G6" s="115"/>
      <c r="H6" s="110"/>
      <c r="I6" s="109" t="s">
        <v>111</v>
      </c>
      <c r="J6" s="110"/>
    </row>
    <row r="7" spans="2:10" ht="14.45" customHeight="1" x14ac:dyDescent="0.2">
      <c r="B7" s="104"/>
      <c r="C7" s="106"/>
      <c r="D7" s="95">
        <v>2024</v>
      </c>
      <c r="E7" s="96"/>
      <c r="F7" s="95">
        <v>2023</v>
      </c>
      <c r="G7" s="96"/>
      <c r="H7" s="84" t="s">
        <v>5</v>
      </c>
      <c r="I7" s="113">
        <v>2022</v>
      </c>
      <c r="J7" s="113" t="s">
        <v>118</v>
      </c>
    </row>
    <row r="8" spans="2:10" ht="14.45" customHeight="1" thickBot="1" x14ac:dyDescent="0.25">
      <c r="B8" s="101" t="s">
        <v>6</v>
      </c>
      <c r="C8" s="99" t="s">
        <v>7</v>
      </c>
      <c r="D8" s="97"/>
      <c r="E8" s="98"/>
      <c r="F8" s="97"/>
      <c r="G8" s="98"/>
      <c r="H8" s="85"/>
      <c r="I8" s="114"/>
      <c r="J8" s="114"/>
    </row>
    <row r="9" spans="2:10" ht="14.45" customHeight="1" x14ac:dyDescent="0.2">
      <c r="B9" s="101"/>
      <c r="C9" s="99"/>
      <c r="D9" s="5" t="s">
        <v>8</v>
      </c>
      <c r="E9" s="7" t="s">
        <v>2</v>
      </c>
      <c r="F9" s="5" t="s">
        <v>8</v>
      </c>
      <c r="G9" s="7" t="s">
        <v>2</v>
      </c>
      <c r="H9" s="86" t="s">
        <v>9</v>
      </c>
      <c r="I9" s="6" t="s">
        <v>8</v>
      </c>
      <c r="J9" s="111" t="s">
        <v>119</v>
      </c>
    </row>
    <row r="10" spans="2:10" ht="14.45" customHeight="1" thickBot="1" x14ac:dyDescent="0.25">
      <c r="B10" s="102"/>
      <c r="C10" s="100"/>
      <c r="D10" s="8" t="s">
        <v>10</v>
      </c>
      <c r="E10" s="9" t="s">
        <v>11</v>
      </c>
      <c r="F10" s="8" t="s">
        <v>10</v>
      </c>
      <c r="G10" s="9" t="s">
        <v>11</v>
      </c>
      <c r="H10" s="87"/>
      <c r="I10" s="10" t="s">
        <v>10</v>
      </c>
      <c r="J10" s="112"/>
    </row>
    <row r="11" spans="2:10" ht="14.45" customHeight="1" thickBot="1" x14ac:dyDescent="0.25">
      <c r="B11" s="11">
        <v>1</v>
      </c>
      <c r="C11" s="12" t="s">
        <v>20</v>
      </c>
      <c r="D11" s="13">
        <v>10341</v>
      </c>
      <c r="E11" s="14">
        <v>0.21800817978665094</v>
      </c>
      <c r="F11" s="13">
        <v>8349</v>
      </c>
      <c r="G11" s="14">
        <v>0.20760393873085339</v>
      </c>
      <c r="H11" s="15">
        <v>0.23859144807761412</v>
      </c>
      <c r="I11" s="13">
        <v>8367</v>
      </c>
      <c r="J11" s="15">
        <v>0.2359268555037648</v>
      </c>
    </row>
    <row r="12" spans="2:10" ht="14.45" customHeight="1" thickBot="1" x14ac:dyDescent="0.25">
      <c r="B12" s="16">
        <v>2</v>
      </c>
      <c r="C12" s="17" t="s">
        <v>18</v>
      </c>
      <c r="D12" s="18">
        <v>4020</v>
      </c>
      <c r="E12" s="19">
        <v>8.4749335919382718E-2</v>
      </c>
      <c r="F12" s="18">
        <v>3620</v>
      </c>
      <c r="G12" s="19">
        <v>9.0013924806047349E-2</v>
      </c>
      <c r="H12" s="20">
        <v>0.11049723756906071</v>
      </c>
      <c r="I12" s="18">
        <v>5022</v>
      </c>
      <c r="J12" s="20">
        <v>-0.19952210274790916</v>
      </c>
    </row>
    <row r="13" spans="2:10" ht="14.45" customHeight="1" thickBot="1" x14ac:dyDescent="0.25">
      <c r="B13" s="11">
        <v>3</v>
      </c>
      <c r="C13" s="12" t="s">
        <v>23</v>
      </c>
      <c r="D13" s="13">
        <v>3066</v>
      </c>
      <c r="E13" s="14">
        <v>6.4637180081797863E-2</v>
      </c>
      <c r="F13" s="13">
        <v>2644</v>
      </c>
      <c r="G13" s="14">
        <v>6.5744977123532916E-2</v>
      </c>
      <c r="H13" s="15">
        <v>0.15960665658093798</v>
      </c>
      <c r="I13" s="13">
        <v>2527</v>
      </c>
      <c r="J13" s="15">
        <v>0.21329639889196672</v>
      </c>
    </row>
    <row r="14" spans="2:10" ht="14.45" customHeight="1" thickBot="1" x14ac:dyDescent="0.25">
      <c r="B14" s="16">
        <v>4</v>
      </c>
      <c r="C14" s="17" t="s">
        <v>24</v>
      </c>
      <c r="D14" s="18">
        <v>2501</v>
      </c>
      <c r="E14" s="19">
        <v>5.2725892819496564E-2</v>
      </c>
      <c r="F14" s="18">
        <v>1734</v>
      </c>
      <c r="G14" s="19">
        <v>4.3117167296598369E-2</v>
      </c>
      <c r="H14" s="20">
        <v>0.44232987312572081</v>
      </c>
      <c r="I14" s="18">
        <v>2376</v>
      </c>
      <c r="J14" s="20">
        <v>5.260942760942755E-2</v>
      </c>
    </row>
    <row r="15" spans="2:10" ht="14.45" customHeight="1" thickBot="1" x14ac:dyDescent="0.25">
      <c r="B15" s="11">
        <v>5</v>
      </c>
      <c r="C15" s="12" t="s">
        <v>25</v>
      </c>
      <c r="D15" s="13">
        <v>2429</v>
      </c>
      <c r="E15" s="14">
        <v>5.1207994265716573E-2</v>
      </c>
      <c r="F15" s="13">
        <v>2412</v>
      </c>
      <c r="G15" s="14">
        <v>5.9976128903918839E-2</v>
      </c>
      <c r="H15" s="15">
        <v>7.0480928689884426E-3</v>
      </c>
      <c r="I15" s="13">
        <v>3804</v>
      </c>
      <c r="J15" s="15">
        <v>-0.36146161934805465</v>
      </c>
    </row>
    <row r="16" spans="2:10" ht="14.45" customHeight="1" thickBot="1" x14ac:dyDescent="0.25">
      <c r="B16" s="16">
        <v>6</v>
      </c>
      <c r="C16" s="17" t="s">
        <v>17</v>
      </c>
      <c r="D16" s="18">
        <v>2406</v>
      </c>
      <c r="E16" s="19">
        <v>5.0723110005481298E-2</v>
      </c>
      <c r="F16" s="18">
        <v>1549</v>
      </c>
      <c r="G16" s="19">
        <v>3.8517008155957828E-2</v>
      </c>
      <c r="H16" s="20">
        <v>0.55326016785022603</v>
      </c>
      <c r="I16" s="18">
        <v>2311</v>
      </c>
      <c r="J16" s="20">
        <v>4.1107745564690656E-2</v>
      </c>
    </row>
    <row r="17" spans="2:10" ht="14.45" customHeight="1" thickBot="1" x14ac:dyDescent="0.25">
      <c r="B17" s="11" t="s">
        <v>113</v>
      </c>
      <c r="C17" s="12" t="s">
        <v>19</v>
      </c>
      <c r="D17" s="13">
        <v>2406</v>
      </c>
      <c r="E17" s="14">
        <v>5.0723110005481298E-2</v>
      </c>
      <c r="F17" s="13">
        <v>2349</v>
      </c>
      <c r="G17" s="14">
        <v>5.8409588223592601E-2</v>
      </c>
      <c r="H17" s="15">
        <v>2.4265644955300036E-2</v>
      </c>
      <c r="I17" s="13">
        <v>3683</v>
      </c>
      <c r="J17" s="15">
        <v>-0.34672821069780069</v>
      </c>
    </row>
    <row r="18" spans="2:10" ht="14.45" customHeight="1" thickBot="1" x14ac:dyDescent="0.25">
      <c r="B18" s="16">
        <v>8</v>
      </c>
      <c r="C18" s="17" t="s">
        <v>33</v>
      </c>
      <c r="D18" s="18">
        <v>2345</v>
      </c>
      <c r="E18" s="19">
        <v>4.9437112619639921E-2</v>
      </c>
      <c r="F18" s="18">
        <v>1855</v>
      </c>
      <c r="G18" s="19">
        <v>4.6125920031828131E-2</v>
      </c>
      <c r="H18" s="20">
        <v>0.26415094339622636</v>
      </c>
      <c r="I18" s="18">
        <v>2473</v>
      </c>
      <c r="J18" s="20">
        <v>-5.1758997169429888E-2</v>
      </c>
    </row>
    <row r="19" spans="2:10" ht="14.45" customHeight="1" thickBot="1" x14ac:dyDescent="0.25">
      <c r="B19" s="11">
        <v>9</v>
      </c>
      <c r="C19" s="12" t="s">
        <v>32</v>
      </c>
      <c r="D19" s="13">
        <v>2253</v>
      </c>
      <c r="E19" s="14">
        <v>4.7497575578698825E-2</v>
      </c>
      <c r="F19" s="13">
        <v>1828</v>
      </c>
      <c r="G19" s="14">
        <v>4.5454545454545456E-2</v>
      </c>
      <c r="H19" s="15">
        <v>0.23249452954048144</v>
      </c>
      <c r="I19" s="13">
        <v>3046</v>
      </c>
      <c r="J19" s="15">
        <v>-0.26034143138542354</v>
      </c>
    </row>
    <row r="20" spans="2:10" ht="14.45" customHeight="1" thickBot="1" x14ac:dyDescent="0.25">
      <c r="B20" s="16">
        <v>10</v>
      </c>
      <c r="C20" s="17" t="s">
        <v>22</v>
      </c>
      <c r="D20" s="18">
        <v>1503</v>
      </c>
      <c r="E20" s="19">
        <v>3.1686132310157274E-2</v>
      </c>
      <c r="F20" s="18">
        <v>1614</v>
      </c>
      <c r="G20" s="19">
        <v>4.0133280286453153E-2</v>
      </c>
      <c r="H20" s="20">
        <v>-6.8773234200743549E-2</v>
      </c>
      <c r="I20" s="18">
        <v>1547</v>
      </c>
      <c r="J20" s="20">
        <v>-2.8442146089204923E-2</v>
      </c>
    </row>
    <row r="21" spans="2:10" ht="14.45" customHeight="1" thickBot="1" x14ac:dyDescent="0.25">
      <c r="B21" s="11">
        <v>11</v>
      </c>
      <c r="C21" s="12" t="s">
        <v>30</v>
      </c>
      <c r="D21" s="13">
        <v>1395</v>
      </c>
      <c r="E21" s="14">
        <v>2.9409284479487287E-2</v>
      </c>
      <c r="F21" s="13">
        <v>1713</v>
      </c>
      <c r="G21" s="14">
        <v>4.2594987069822954E-2</v>
      </c>
      <c r="H21" s="15">
        <v>-0.18563922942206657</v>
      </c>
      <c r="I21" s="13">
        <v>1666</v>
      </c>
      <c r="J21" s="15">
        <v>-0.16266506602641051</v>
      </c>
    </row>
    <row r="22" spans="2:10" ht="14.45" customHeight="1" thickBot="1" x14ac:dyDescent="0.25">
      <c r="B22" s="16">
        <v>12</v>
      </c>
      <c r="C22" s="17" t="s">
        <v>70</v>
      </c>
      <c r="D22" s="18">
        <v>1268</v>
      </c>
      <c r="E22" s="19">
        <v>2.6731880086014251E-2</v>
      </c>
      <c r="F22" s="18">
        <v>943</v>
      </c>
      <c r="G22" s="19">
        <v>2.3448378754724487E-2</v>
      </c>
      <c r="H22" s="20">
        <v>0.34464475079533408</v>
      </c>
      <c r="I22" s="18">
        <v>919</v>
      </c>
      <c r="J22" s="20">
        <v>0.37976060935799771</v>
      </c>
    </row>
    <row r="23" spans="2:10" ht="14.45" customHeight="1" thickBot="1" x14ac:dyDescent="0.25">
      <c r="B23" s="11">
        <v>13</v>
      </c>
      <c r="C23" s="12" t="s">
        <v>28</v>
      </c>
      <c r="D23" s="13">
        <v>1141</v>
      </c>
      <c r="E23" s="14">
        <v>2.4054475692541214E-2</v>
      </c>
      <c r="F23" s="13">
        <v>997</v>
      </c>
      <c r="G23" s="14">
        <v>2.4791127909289834E-2</v>
      </c>
      <c r="H23" s="15">
        <v>0.14443329989969911</v>
      </c>
      <c r="I23" s="13">
        <v>754</v>
      </c>
      <c r="J23" s="15">
        <v>0.51326259946949593</v>
      </c>
    </row>
    <row r="24" spans="2:10" ht="14.45" customHeight="1" thickBot="1" x14ac:dyDescent="0.25">
      <c r="B24" s="16">
        <v>14</v>
      </c>
      <c r="C24" s="17" t="s">
        <v>34</v>
      </c>
      <c r="D24" s="18">
        <v>1084</v>
      </c>
      <c r="E24" s="19">
        <v>2.2852806004132056E-2</v>
      </c>
      <c r="F24" s="18">
        <v>766</v>
      </c>
      <c r="G24" s="19">
        <v>1.9047145414760294E-2</v>
      </c>
      <c r="H24" s="20">
        <v>0.41514360313315923</v>
      </c>
      <c r="I24" s="18">
        <v>917</v>
      </c>
      <c r="J24" s="20">
        <v>0.18211559432933488</v>
      </c>
    </row>
    <row r="25" spans="2:10" ht="14.45" customHeight="1" thickBot="1" x14ac:dyDescent="0.25">
      <c r="B25" s="11">
        <v>15</v>
      </c>
      <c r="C25" s="12" t="s">
        <v>21</v>
      </c>
      <c r="D25" s="13">
        <v>1080</v>
      </c>
      <c r="E25" s="14">
        <v>2.2768478306699834E-2</v>
      </c>
      <c r="F25" s="13">
        <v>976</v>
      </c>
      <c r="G25" s="14">
        <v>2.4268947682514422E-2</v>
      </c>
      <c r="H25" s="15">
        <v>0.10655737704918034</v>
      </c>
      <c r="I25" s="13">
        <v>872</v>
      </c>
      <c r="J25" s="15">
        <v>0.23853211009174302</v>
      </c>
    </row>
    <row r="26" spans="2:10" ht="14.45" customHeight="1" thickBot="1" x14ac:dyDescent="0.25">
      <c r="B26" s="16">
        <v>16</v>
      </c>
      <c r="C26" s="17" t="s">
        <v>122</v>
      </c>
      <c r="D26" s="18">
        <v>1029</v>
      </c>
      <c r="E26" s="19">
        <v>2.169330016443901E-2</v>
      </c>
      <c r="F26" s="18">
        <v>372</v>
      </c>
      <c r="G26" s="19">
        <v>9.2500497314501693E-3</v>
      </c>
      <c r="H26" s="20">
        <v>1.7661290322580645</v>
      </c>
      <c r="I26" s="18">
        <v>960</v>
      </c>
      <c r="J26" s="20">
        <v>7.1874999999999911E-2</v>
      </c>
    </row>
    <row r="27" spans="2:10" ht="14.45" customHeight="1" thickBot="1" x14ac:dyDescent="0.25">
      <c r="B27" s="11">
        <v>17</v>
      </c>
      <c r="C27" s="12" t="s">
        <v>31</v>
      </c>
      <c r="D27" s="13">
        <v>924</v>
      </c>
      <c r="E27" s="14">
        <v>1.9479698106843194E-2</v>
      </c>
      <c r="F27" s="13">
        <v>667</v>
      </c>
      <c r="G27" s="14">
        <v>1.6585438631390493E-2</v>
      </c>
      <c r="H27" s="15">
        <v>0.38530734632683661</v>
      </c>
      <c r="I27" s="13">
        <v>788</v>
      </c>
      <c r="J27" s="15">
        <v>0.17258883248730972</v>
      </c>
    </row>
    <row r="28" spans="2:10" ht="14.45" customHeight="1" thickBot="1" x14ac:dyDescent="0.25">
      <c r="B28" s="16">
        <v>18</v>
      </c>
      <c r="C28" s="17" t="s">
        <v>27</v>
      </c>
      <c r="D28" s="18">
        <v>831</v>
      </c>
      <c r="E28" s="19">
        <v>1.751907914154404E-2</v>
      </c>
      <c r="F28" s="18">
        <v>1379</v>
      </c>
      <c r="G28" s="19">
        <v>3.4289834891585436E-2</v>
      </c>
      <c r="H28" s="20">
        <v>-0.397389412617839</v>
      </c>
      <c r="I28" s="18">
        <v>416</v>
      </c>
      <c r="J28" s="20">
        <v>0.99759615384615374</v>
      </c>
    </row>
    <row r="29" spans="2:10" ht="14.45" customHeight="1" thickBot="1" x14ac:dyDescent="0.25">
      <c r="B29" s="11">
        <v>19</v>
      </c>
      <c r="C29" s="12" t="s">
        <v>29</v>
      </c>
      <c r="D29" s="13">
        <v>787</v>
      </c>
      <c r="E29" s="14">
        <v>1.6591474469789601E-2</v>
      </c>
      <c r="F29" s="13">
        <v>666</v>
      </c>
      <c r="G29" s="14">
        <v>1.656057290630595E-2</v>
      </c>
      <c r="H29" s="15">
        <v>0.18168168168168175</v>
      </c>
      <c r="I29" s="13">
        <v>628</v>
      </c>
      <c r="J29" s="15">
        <v>0.25318471337579629</v>
      </c>
    </row>
    <row r="30" spans="2:10" ht="14.45" customHeight="1" thickBot="1" x14ac:dyDescent="0.25">
      <c r="B30" s="16">
        <v>20</v>
      </c>
      <c r="C30" s="17" t="s">
        <v>40</v>
      </c>
      <c r="D30" s="18">
        <v>738</v>
      </c>
      <c r="E30" s="19">
        <v>1.5558460176244888E-2</v>
      </c>
      <c r="F30" s="18">
        <v>731</v>
      </c>
      <c r="G30" s="19">
        <v>1.8176845036801274E-2</v>
      </c>
      <c r="H30" s="20">
        <v>9.5759233926129284E-3</v>
      </c>
      <c r="I30" s="18">
        <v>850</v>
      </c>
      <c r="J30" s="20">
        <v>-0.13176470588235289</v>
      </c>
    </row>
    <row r="31" spans="2:10" ht="14.45" customHeight="1" thickBot="1" x14ac:dyDescent="0.25">
      <c r="B31" s="88" t="s">
        <v>43</v>
      </c>
      <c r="C31" s="89"/>
      <c r="D31" s="21">
        <f>SUM(D11:D30)</f>
        <v>43547</v>
      </c>
      <c r="E31" s="22">
        <f>D31/D33</f>
        <v>0.91805456002023866</v>
      </c>
      <c r="F31" s="21">
        <f>SUM(F11:F30)</f>
        <v>37164</v>
      </c>
      <c r="G31" s="22">
        <f>F31/F33</f>
        <v>0.92410980704197332</v>
      </c>
      <c r="H31" s="23">
        <f>D31/F31-1</f>
        <v>0.17175223334409639</v>
      </c>
      <c r="I31" s="21">
        <f>SUM(I11:I30)</f>
        <v>43926</v>
      </c>
      <c r="J31" s="22">
        <f>D31/I31-1</f>
        <v>-8.6281473387059826E-3</v>
      </c>
    </row>
    <row r="32" spans="2:10" ht="14.45" customHeight="1" thickBot="1" x14ac:dyDescent="0.25">
      <c r="B32" s="88" t="s">
        <v>12</v>
      </c>
      <c r="C32" s="89"/>
      <c r="D32" s="21">
        <f>D33-SUM(D11:D30)</f>
        <v>3887</v>
      </c>
      <c r="E32" s="22">
        <f>D32/D33</f>
        <v>8.194543997976135E-2</v>
      </c>
      <c r="F32" s="21">
        <f>F33-SUM(F11:F30)</f>
        <v>3052</v>
      </c>
      <c r="G32" s="22">
        <f>F32/F33</f>
        <v>7.5890192958026653E-2</v>
      </c>
      <c r="H32" s="23">
        <f>D32/F32-1</f>
        <v>0.27359108781127128</v>
      </c>
      <c r="I32" s="21">
        <f>I33-SUM(I11:I30)</f>
        <v>4471</v>
      </c>
      <c r="J32" s="22">
        <f>D32/I32-1</f>
        <v>-0.13061954819950794</v>
      </c>
    </row>
    <row r="33" spans="2:11" ht="14.45" customHeight="1" thickBot="1" x14ac:dyDescent="0.25">
      <c r="B33" s="116" t="s">
        <v>13</v>
      </c>
      <c r="C33" s="117"/>
      <c r="D33" s="24">
        <v>47434</v>
      </c>
      <c r="E33" s="25">
        <v>1</v>
      </c>
      <c r="F33" s="24">
        <v>40216</v>
      </c>
      <c r="G33" s="25">
        <v>0.99999999999999933</v>
      </c>
      <c r="H33" s="26">
        <v>0.17948080366023467</v>
      </c>
      <c r="I33" s="24">
        <v>48397</v>
      </c>
      <c r="J33" s="26">
        <v>-1.98979275574932E-2</v>
      </c>
      <c r="K33" s="61"/>
    </row>
    <row r="34" spans="2:11" ht="14.45" customHeight="1" x14ac:dyDescent="0.2">
      <c r="B34" s="62" t="s">
        <v>78</v>
      </c>
    </row>
    <row r="35" spans="2:11" x14ac:dyDescent="0.2">
      <c r="B35" s="63" t="s">
        <v>77</v>
      </c>
    </row>
  </sheetData>
  <mergeCells count="20">
    <mergeCell ref="B31:C31"/>
    <mergeCell ref="B32:C32"/>
    <mergeCell ref="B33:C33"/>
    <mergeCell ref="B8:B10"/>
    <mergeCell ref="C8:C10"/>
    <mergeCell ref="J9:J10"/>
    <mergeCell ref="D7:E8"/>
    <mergeCell ref="F7:G8"/>
    <mergeCell ref="H9:H10"/>
    <mergeCell ref="B2:J2"/>
    <mergeCell ref="B3:J3"/>
    <mergeCell ref="H7:H8"/>
    <mergeCell ref="I7:I8"/>
    <mergeCell ref="J7:J8"/>
    <mergeCell ref="B5:B7"/>
    <mergeCell ref="D5:H5"/>
    <mergeCell ref="I5:J5"/>
    <mergeCell ref="C5:C7"/>
    <mergeCell ref="D6:H6"/>
    <mergeCell ref="I6:J6"/>
  </mergeCells>
  <conditionalFormatting sqref="D11:J30">
    <cfRule type="cellIs" dxfId="1" priority="3" operator="equal">
      <formula>0</formula>
    </cfRule>
  </conditionalFormatting>
  <conditionalFormatting sqref="J11:J30 H11:H32">
    <cfRule type="cellIs" dxfId="0" priority="5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Tabele zbiorcze i wykresy</vt:lpstr>
      <vt:lpstr>Samochody osobowe</vt:lpstr>
      <vt:lpstr>Paliwa_Samochody osobowe</vt:lpstr>
      <vt:lpstr>Samochody osobowe INDYW</vt:lpstr>
      <vt:lpstr>Samochody osobowe REGON</vt:lpstr>
      <vt:lpstr>Samochody dostawcze</vt:lpstr>
      <vt:lpstr>Samochody osobowe i dostawcze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Marek Wolfigiel</cp:lastModifiedBy>
  <cp:lastPrinted>2022-11-16T14:23:11Z</cp:lastPrinted>
  <dcterms:created xsi:type="dcterms:W3CDTF">2011-02-07T09:02:19Z</dcterms:created>
  <dcterms:modified xsi:type="dcterms:W3CDTF">2024-02-02T11:51:15Z</dcterms:modified>
</cp:coreProperties>
</file>