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2\SC\"/>
    </mc:Choice>
  </mc:AlternateContent>
  <xr:revisionPtr revIDLastSave="0" documentId="13_ncr:1_{8002C725-2389-4074-B4F8-EAE4A3069C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9" r:id="rId4"/>
    <sheet name="Autobusy" sheetId="5" r:id="rId5"/>
    <sheet name="Samochody dostawcze " sheetId="46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3" i="46" l="1"/>
  <c r="T52" i="46"/>
  <c r="S52" i="46"/>
  <c r="S53" i="46" s="1"/>
  <c r="T53" i="46" s="1"/>
  <c r="R52" i="46"/>
  <c r="Q52" i="46"/>
  <c r="Q53" i="46" s="1"/>
  <c r="J52" i="46"/>
  <c r="F52" i="46"/>
  <c r="F53" i="46" s="1"/>
  <c r="G53" i="46" s="1"/>
  <c r="D52" i="46"/>
  <c r="K52" i="46" s="1"/>
  <c r="S27" i="46"/>
  <c r="T27" i="46" s="1"/>
  <c r="Q27" i="46"/>
  <c r="U27" i="46" s="1"/>
  <c r="K27" i="46"/>
  <c r="J27" i="46"/>
  <c r="H27" i="46"/>
  <c r="F27" i="46"/>
  <c r="G27" i="46" s="1"/>
  <c r="E27" i="46"/>
  <c r="D27" i="46"/>
  <c r="T26" i="46"/>
  <c r="S26" i="46"/>
  <c r="U26" i="46" s="1"/>
  <c r="R26" i="46"/>
  <c r="Q26" i="46"/>
  <c r="J26" i="46"/>
  <c r="F26" i="46"/>
  <c r="G26" i="46" s="1"/>
  <c r="D26" i="46"/>
  <c r="H26" i="46" s="1"/>
  <c r="U53" i="46" l="1"/>
  <c r="R53" i="46"/>
  <c r="E26" i="46"/>
  <c r="K26" i="46" s="1"/>
  <c r="E52" i="46"/>
  <c r="G52" i="46"/>
  <c r="U52" i="46"/>
  <c r="R27" i="46"/>
  <c r="H52" i="46"/>
  <c r="D53" i="46"/>
  <c r="E53" i="46" l="1"/>
  <c r="K53" i="46"/>
  <c r="H53" i="46"/>
  <c r="D27" i="9" l="1"/>
  <c r="E27" i="9"/>
  <c r="F27" i="9"/>
  <c r="G27" i="9"/>
  <c r="I27" i="9"/>
  <c r="K27" i="9"/>
  <c r="L27" i="9"/>
  <c r="M27" i="9"/>
  <c r="N27" i="9"/>
  <c r="H27" i="9" l="1"/>
  <c r="O27" i="9"/>
  <c r="J27" i="9"/>
  <c r="N75" i="9" l="1"/>
  <c r="L75" i="9"/>
  <c r="G75" i="9"/>
  <c r="E75" i="9"/>
  <c r="M75" i="9"/>
  <c r="K75" i="9"/>
  <c r="I75" i="9"/>
  <c r="F75" i="9"/>
  <c r="D75" i="9"/>
  <c r="O75" i="9" l="1"/>
  <c r="J75" i="9"/>
  <c r="H75" i="9"/>
  <c r="M15" i="5" l="1"/>
  <c r="M16" i="5" s="1"/>
  <c r="K15" i="5"/>
  <c r="K16" i="5" s="1"/>
  <c r="I15" i="5"/>
  <c r="I16" i="5" s="1"/>
  <c r="F15" i="5"/>
  <c r="F16" i="5" s="1"/>
  <c r="D15" i="5"/>
  <c r="D16" i="5" s="1"/>
  <c r="M18" i="1"/>
  <c r="K18" i="1"/>
  <c r="K19" i="1" s="1"/>
  <c r="I18" i="1"/>
  <c r="I19" i="1" s="1"/>
  <c r="F18" i="1"/>
  <c r="G18" i="1" s="1"/>
  <c r="D18" i="1"/>
  <c r="E18" i="1" s="1"/>
  <c r="J15" i="5" l="1"/>
  <c r="J16" i="5" s="1"/>
  <c r="G15" i="5"/>
  <c r="G16" i="5" s="1"/>
  <c r="L15" i="5"/>
  <c r="L16" i="5" s="1"/>
  <c r="N15" i="5"/>
  <c r="N16" i="5" s="1"/>
  <c r="L18" i="1"/>
  <c r="H15" i="5"/>
  <c r="H16" i="5" s="1"/>
  <c r="O18" i="1"/>
  <c r="L19" i="1"/>
  <c r="M19" i="1"/>
  <c r="N19" i="1" s="1"/>
  <c r="N18" i="1"/>
  <c r="O15" i="5"/>
  <c r="O16" i="5" s="1"/>
  <c r="D19" i="1"/>
  <c r="E15" i="5"/>
  <c r="E16" i="5" s="1"/>
  <c r="F19" i="1"/>
  <c r="G19" i="1" s="1"/>
  <c r="H18" i="1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<sst xmlns="http://schemas.openxmlformats.org/spreadsheetml/2006/main" count="644" uniqueCount="121">
  <si>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</si>
  <si>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</si>
  <si>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</si>
  <si>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</si>
  <si>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</si>
  <si>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</si>
  <si>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</si>
  <si>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</si>
  <si>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</si>
  <si>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</si>
  <si>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</si>
  <si>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</si>
  <si>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</si>
  <si>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</si>
  <si>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</si>
  <si>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</si>
  <si>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</si>
  <si>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</si>
  <si>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</si>
  <si>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</si>
  <si>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</si>
  <si>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</si>
  <si>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</si>
  <si>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</si>
  <si>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</si>
  <si>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</si>
  <si>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</si>
  <si>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</si>
  <si>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</si>
  <si>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</si>
  <si>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</si>
  <si>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</si>
  <si>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</si>
  <si>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</si>
  <si>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</si>
  <si>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</si>
  <si>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</si>
  <si>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</si>
  <si>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</si>
  <si>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</si>
  <si>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Buses, GVW&gt;3.5T, Market Share %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</si>
  <si>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</si>
  <si>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</si>
  <si>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</si>
  <si>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</si>
  <si>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</si>
  <si>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</si>
  <si>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</si>
  <si>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</si>
  <si>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</si>
  <si>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SOLARIS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</si>
  <si>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</si>
  <si>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</si>
  <si>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</si>
  <si>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</si>
  <si>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</si>
  <si>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</si>
  <si>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</si>
  <si>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</si>
  <si>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</si>
  <si>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</si>
  <si>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</si>
  <si>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</si>
  <si>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</si>
  <si>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</si>
  <si>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</si>
  <si>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</si>
  <si>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</si>
  <si>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</si>
  <si>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</si>
  <si>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</si>
  <si>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PZPM na podstawie danych CEP</t>
  </si>
  <si>
    <t>ISUZU</t>
  </si>
  <si>
    <t>CARTHAGO</t>
  </si>
  <si>
    <t>Zmiana poz
r/r</t>
  </si>
  <si>
    <t>Ch. Position
y/y</t>
  </si>
  <si>
    <t>Fiat Ducato</t>
  </si>
  <si>
    <t>Ford Transit Custom</t>
  </si>
  <si>
    <t>Volkswagen Crafter</t>
  </si>
  <si>
    <t>HYMER</t>
  </si>
  <si>
    <t>SKODA</t>
  </si>
  <si>
    <r>
      <rPr>
        <sz val="10"/>
        <rFont val="Arial Nova"/>
        <family val="2"/>
        <charset val="238"/>
      </rPr>
      <t>Sztuki /</t>
    </r>
    <r>
      <rPr>
        <sz val="10"/>
        <color indexed="23"/>
        <rFont val="Arial Nova"/>
        <family val="2"/>
        <charset val="238"/>
      </rPr>
      <t xml:space="preserve"> Units</t>
    </r>
  </si>
  <si>
    <t>** Dane zawierają zabudowy krajowych producentów na podwoziach podanych producentów</t>
  </si>
  <si>
    <t>**The data includes bodies built by domestic manufacturers on chassis from the specified manufacturers</t>
  </si>
  <si>
    <t>RAZEM 1-20</t>
  </si>
  <si>
    <t>Ford Ranger</t>
  </si>
  <si>
    <t>Listopad</t>
  </si>
  <si>
    <t>Grudzień</t>
  </si>
  <si>
    <t>Rok narastająco Styczeń - Grudzień</t>
  </si>
  <si>
    <t>Dec/Nov Ch position</t>
  </si>
  <si>
    <t>Toyota Proace Max</t>
  </si>
  <si>
    <t/>
  </si>
  <si>
    <t>2025
Lut</t>
  </si>
  <si>
    <t>2024
Lut</t>
  </si>
  <si>
    <t>2025
Sty - Lut</t>
  </si>
  <si>
    <t>2024
Sty - Lut</t>
  </si>
  <si>
    <t>Luty</t>
  </si>
  <si>
    <t>February</t>
  </si>
  <si>
    <t>Styczeń</t>
  </si>
  <si>
    <t xml:space="preserve">january </t>
  </si>
  <si>
    <t>Lut/Sty
Zmiana %</t>
  </si>
  <si>
    <t>Feb/JanCh %</t>
  </si>
  <si>
    <t>Rok narastająco Styczeń - Luty</t>
  </si>
  <si>
    <t>YTD January - February</t>
  </si>
  <si>
    <t>ADRIA</t>
  </si>
  <si>
    <t>Rejestracje nowych samochodów dostawczych do 3,5T, ranking marek - Luty  2025</t>
  </si>
  <si>
    <t>Rejestracje nowych samochodów dostawczych OGÓŁEM, ranking marek - 2025 narastająco</t>
  </si>
  <si>
    <t>Registrations of new LCV up to 3.5T, Top Brands - February 2025</t>
  </si>
  <si>
    <t>Registrations of new LCV, Top Brands - 2025 YTD</t>
  </si>
  <si>
    <t>Rok narastająco Styczeń -Luty</t>
  </si>
  <si>
    <t>January</t>
  </si>
  <si>
    <t>Lut/Sty
Zmiana poz</t>
  </si>
  <si>
    <t>Feb/NJanCh %</t>
  </si>
  <si>
    <t>BENIMAR</t>
  </si>
  <si>
    <t>MAXUS</t>
  </si>
  <si>
    <t>ROLLER TEAM</t>
  </si>
  <si>
    <t>KGM-SSANGYONG</t>
  </si>
  <si>
    <t>Rejestracje nowych samochodów dostawczych do 3,5T, ranking modeli - Luty  2025</t>
  </si>
  <si>
    <t>Rejestracje nowych samochodów dostawczych do 3,5T, ranking modeli - 2025 narastająco</t>
  </si>
  <si>
    <t>Registrations of new LCV up to 3.5T, Top Models - February 2025</t>
  </si>
  <si>
    <t>Registrations of new LCV up to 3.5T, Top Models - 2025 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</si>
</sst>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</numFmts>
  <fonts count="3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sz val="10"/>
      <color theme="0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i/>
      <sz val="11"/>
      <color theme="1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1"/>
      <color theme="0"/>
      <name val="Arial Nova"/>
      <family val="2"/>
      <charset val="238"/>
    </font>
    <font>
      <u/>
      <sz val="11"/>
      <color theme="10"/>
      <name val="Arial Nova"/>
      <family val="2"/>
      <charset val="238"/>
    </font>
    <font>
      <b/>
      <sz val="11"/>
      <name val="Arial Nova"/>
      <family val="2"/>
      <charset val="238"/>
    </font>
    <font>
      <sz val="10"/>
      <color indexed="23"/>
      <name val="Arial Nova"/>
      <family val="2"/>
      <charset val="238"/>
    </font>
    <font>
      <sz val="10"/>
      <name val="Arial Nova"/>
      <family val="2"/>
    </font>
    <font>
      <sz val="9"/>
      <color theme="0"/>
      <name val="Arial Nova"/>
      <family val="2"/>
      <charset val="238"/>
    </font>
    <font>
      <i/>
      <sz val="9"/>
      <color theme="0" tint="-0.34998626667073579"/>
      <name val="Arial Nov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94CBEE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  <border>
      <left style="thin">
        <color rgb="FFF2F2F2"/>
      </left>
      <right/>
      <top/>
      <bottom style="medium">
        <color rgb="FFF2F2F2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7" fillId="0" borderId="0"/>
    <xf numFmtId="167" fontId="7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125">
    <xf numFmtId="0" fontId="0" fillId="0" borderId="0" xfId="0"/>
    <xf numFmtId="0" fontId="10" fillId="0" borderId="0" xfId="6" applyFont="1"/>
    <xf numFmtId="0" fontId="11" fillId="0" borderId="0" xfId="6" applyFont="1"/>
    <xf numFmtId="14" fontId="12" fillId="0" borderId="0" xfId="6" applyNumberFormat="1" applyFont="1"/>
    <xf numFmtId="0" fontId="13" fillId="0" borderId="0" xfId="4" applyFont="1" applyAlignment="1">
      <alignment horizontal="center" vertical="center"/>
    </xf>
    <xf numFmtId="0" fontId="15" fillId="0" borderId="0" xfId="4" applyFont="1" applyAlignment="1">
      <alignment horizontal="right" vertical="center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vertical="center" wrapText="1"/>
    </xf>
    <xf numFmtId="0" fontId="19" fillId="3" borderId="17" xfId="4" applyFont="1" applyFill="1" applyBorder="1" applyAlignment="1">
      <alignment horizontal="center" vertical="center" wrapText="1"/>
    </xf>
    <xf numFmtId="0" fontId="19" fillId="3" borderId="19" xfId="4" applyFont="1" applyFill="1" applyBorder="1" applyAlignment="1">
      <alignment horizontal="center" vertical="top" wrapText="1"/>
    </xf>
    <xf numFmtId="0" fontId="19" fillId="3" borderId="18" xfId="4" applyFont="1" applyFill="1" applyBorder="1" applyAlignment="1">
      <alignment horizontal="center" vertical="center" wrapText="1"/>
    </xf>
    <xf numFmtId="0" fontId="13" fillId="0" borderId="20" xfId="4" applyFont="1" applyBorder="1" applyAlignment="1">
      <alignment horizontal="center" vertical="center"/>
    </xf>
    <xf numFmtId="0" fontId="20" fillId="0" borderId="21" xfId="4" applyFont="1" applyBorder="1" applyAlignment="1">
      <alignment vertical="center"/>
    </xf>
    <xf numFmtId="3" fontId="20" fillId="0" borderId="22" xfId="4" applyNumberFormat="1" applyFont="1" applyBorder="1" applyAlignment="1">
      <alignment vertical="center"/>
    </xf>
    <xf numFmtId="10" fontId="20" fillId="0" borderId="21" xfId="7" applyNumberFormat="1" applyFont="1" applyBorder="1" applyAlignment="1">
      <alignment vertical="center"/>
    </xf>
    <xf numFmtId="165" fontId="20" fillId="0" borderId="21" xfId="7" applyNumberFormat="1" applyFont="1" applyBorder="1" applyAlignment="1">
      <alignment vertical="center"/>
    </xf>
    <xf numFmtId="0" fontId="21" fillId="4" borderId="20" xfId="6" applyFont="1" applyFill="1" applyBorder="1" applyAlignment="1">
      <alignment horizontal="center" vertical="center" wrapText="1"/>
    </xf>
    <xf numFmtId="0" fontId="20" fillId="4" borderId="21" xfId="4" applyFont="1" applyFill="1" applyBorder="1" applyAlignment="1">
      <alignment vertical="center"/>
    </xf>
    <xf numFmtId="3" fontId="20" fillId="4" borderId="22" xfId="4" applyNumberFormat="1" applyFont="1" applyFill="1" applyBorder="1" applyAlignment="1">
      <alignment vertical="center"/>
    </xf>
    <xf numFmtId="10" fontId="20" fillId="4" borderId="21" xfId="7" applyNumberFormat="1" applyFont="1" applyFill="1" applyBorder="1" applyAlignment="1">
      <alignment vertical="center"/>
    </xf>
    <xf numFmtId="165" fontId="20" fillId="4" borderId="21" xfId="7" applyNumberFormat="1" applyFont="1" applyFill="1" applyBorder="1" applyAlignment="1">
      <alignment vertical="center"/>
    </xf>
    <xf numFmtId="0" fontId="13" fillId="5" borderId="23" xfId="4" applyFont="1" applyFill="1" applyBorder="1" applyAlignment="1">
      <alignment horizontal="center" vertical="center"/>
    </xf>
    <xf numFmtId="3" fontId="20" fillId="5" borderId="22" xfId="4" applyNumberFormat="1" applyFont="1" applyFill="1" applyBorder="1" applyAlignment="1">
      <alignment vertical="center"/>
    </xf>
    <xf numFmtId="10" fontId="20" fillId="5" borderId="21" xfId="7" applyNumberFormat="1" applyFont="1" applyFill="1" applyBorder="1" applyAlignment="1">
      <alignment vertical="center"/>
    </xf>
    <xf numFmtId="165" fontId="20" fillId="5" borderId="21" xfId="7" applyNumberFormat="1" applyFont="1" applyFill="1" applyBorder="1" applyAlignment="1">
      <alignment vertical="center"/>
    </xf>
    <xf numFmtId="3" fontId="16" fillId="3" borderId="22" xfId="4" applyNumberFormat="1" applyFont="1" applyFill="1" applyBorder="1" applyAlignment="1">
      <alignment vertical="center"/>
    </xf>
    <xf numFmtId="9" fontId="16" fillId="3" borderId="21" xfId="7" applyFont="1" applyFill="1" applyBorder="1" applyAlignment="1">
      <alignment vertical="center"/>
    </xf>
    <xf numFmtId="165" fontId="16" fillId="3" borderId="21" xfId="4" applyNumberFormat="1" applyFont="1" applyFill="1" applyBorder="1" applyAlignment="1">
      <alignment vertical="center"/>
    </xf>
    <xf numFmtId="0" fontId="12" fillId="0" borderId="0" xfId="6" applyFont="1"/>
    <xf numFmtId="0" fontId="22" fillId="0" borderId="0" xfId="6" applyFont="1"/>
    <xf numFmtId="0" fontId="23" fillId="0" borderId="0" xfId="6" applyFont="1"/>
    <xf numFmtId="0" fontId="24" fillId="0" borderId="0" xfId="33" applyFont="1" applyAlignment="1">
      <alignment horizontal="center" vertical="top"/>
    </xf>
    <xf numFmtId="0" fontId="20" fillId="0" borderId="0" xfId="4" applyFont="1"/>
    <xf numFmtId="1" fontId="20" fillId="0" borderId="20" xfId="7" applyNumberFormat="1" applyFont="1" applyBorder="1" applyAlignment="1">
      <alignment horizontal="center"/>
    </xf>
    <xf numFmtId="1" fontId="20" fillId="4" borderId="20" xfId="7" applyNumberFormat="1" applyFont="1" applyFill="1" applyBorder="1" applyAlignment="1">
      <alignment horizontal="center"/>
    </xf>
    <xf numFmtId="3" fontId="20" fillId="5" borderId="20" xfId="4" applyNumberFormat="1" applyFont="1" applyFill="1" applyBorder="1" applyAlignment="1">
      <alignment vertical="center"/>
    </xf>
    <xf numFmtId="0" fontId="20" fillId="5" borderId="20" xfId="4" applyFont="1" applyFill="1" applyBorder="1" applyAlignment="1">
      <alignment vertical="center"/>
    </xf>
    <xf numFmtId="0" fontId="20" fillId="5" borderId="22" xfId="4" applyFont="1" applyFill="1" applyBorder="1" applyAlignment="1">
      <alignment vertical="center"/>
    </xf>
    <xf numFmtId="3" fontId="16" fillId="3" borderId="20" xfId="4" applyNumberFormat="1" applyFont="1" applyFill="1" applyBorder="1" applyAlignment="1">
      <alignment vertical="center"/>
    </xf>
    <xf numFmtId="0" fontId="25" fillId="0" borderId="0" xfId="6" applyFont="1"/>
    <xf numFmtId="0" fontId="26" fillId="0" borderId="0" xfId="6" applyFont="1"/>
    <xf numFmtId="0" fontId="10" fillId="0" borderId="0" xfId="0" applyFont="1"/>
    <xf numFmtId="0" fontId="27" fillId="0" borderId="0" xfId="0" applyFont="1"/>
    <xf numFmtId="14" fontId="10" fillId="0" borderId="0" xfId="6" applyNumberFormat="1" applyFont="1"/>
    <xf numFmtId="0" fontId="28" fillId="0" borderId="0" xfId="0" applyFont="1" applyAlignment="1">
      <alignment horizontal="right"/>
    </xf>
    <xf numFmtId="0" fontId="16" fillId="3" borderId="3" xfId="0" applyFont="1" applyFill="1" applyBorder="1" applyAlignment="1">
      <alignment wrapText="1"/>
    </xf>
    <xf numFmtId="166" fontId="16" fillId="3" borderId="2" xfId="32" applyNumberFormat="1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6" fontId="12" fillId="0" borderId="2" xfId="32" applyNumberFormat="1" applyFont="1" applyBorder="1" applyAlignment="1">
      <alignment horizontal="center"/>
    </xf>
    <xf numFmtId="165" fontId="12" fillId="0" borderId="2" xfId="31" applyNumberFormat="1" applyFont="1" applyBorder="1" applyAlignment="1">
      <alignment horizontal="center"/>
    </xf>
    <xf numFmtId="0" fontId="12" fillId="0" borderId="3" xfId="0" applyFont="1" applyBorder="1" applyAlignment="1">
      <alignment horizontal="left" wrapText="1" indent="1"/>
    </xf>
    <xf numFmtId="166" fontId="12" fillId="0" borderId="4" xfId="32" applyNumberFormat="1" applyFont="1" applyBorder="1" applyAlignment="1">
      <alignment horizontal="center"/>
    </xf>
    <xf numFmtId="165" fontId="12" fillId="0" borderId="4" xfId="34" applyNumberFormat="1" applyFont="1" applyBorder="1" applyAlignment="1">
      <alignment horizontal="center"/>
    </xf>
    <xf numFmtId="0" fontId="16" fillId="3" borderId="2" xfId="0" applyFont="1" applyFill="1" applyBorder="1" applyAlignment="1">
      <alignment vertical="center" wrapText="1"/>
    </xf>
    <xf numFmtId="166" fontId="16" fillId="3" borderId="2" xfId="32" applyNumberFormat="1" applyFont="1" applyFill="1" applyBorder="1" applyAlignment="1">
      <alignment horizontal="center" vertical="center"/>
    </xf>
    <xf numFmtId="165" fontId="16" fillId="3" borderId="2" xfId="3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30" fillId="0" borderId="0" xfId="3" applyFont="1"/>
    <xf numFmtId="0" fontId="21" fillId="4" borderId="20" xfId="0" applyFont="1" applyFill="1" applyBorder="1" applyAlignment="1">
      <alignment horizontal="center" vertical="center" wrapText="1"/>
    </xf>
    <xf numFmtId="0" fontId="12" fillId="0" borderId="0" xfId="11" applyFont="1" applyAlignment="1">
      <alignment horizontal="left"/>
    </xf>
    <xf numFmtId="0" fontId="13" fillId="0" borderId="0" xfId="4" applyFont="1" applyAlignment="1">
      <alignment vertical="center"/>
    </xf>
    <xf numFmtId="0" fontId="15" fillId="0" borderId="8" xfId="4" applyFont="1" applyBorder="1" applyAlignment="1">
      <alignment horizontal="right" vertical="center"/>
    </xf>
    <xf numFmtId="0" fontId="13" fillId="0" borderId="10" xfId="4" applyFont="1" applyBorder="1" applyAlignment="1">
      <alignment horizontal="center" vertical="center"/>
    </xf>
    <xf numFmtId="0" fontId="13" fillId="0" borderId="16" xfId="4" applyFont="1" applyBorder="1" applyAlignment="1">
      <alignment horizontal="center" vertical="center"/>
    </xf>
    <xf numFmtId="0" fontId="20" fillId="4" borderId="14" xfId="4" applyFont="1" applyFill="1" applyBorder="1" applyAlignment="1">
      <alignment vertical="center"/>
    </xf>
    <xf numFmtId="0" fontId="20" fillId="0" borderId="0" xfId="4" applyFont="1" applyAlignment="1">
      <alignment vertical="center"/>
    </xf>
    <xf numFmtId="0" fontId="20" fillId="4" borderId="19" xfId="4" applyFont="1" applyFill="1" applyBorder="1" applyAlignment="1">
      <alignment vertical="center"/>
    </xf>
    <xf numFmtId="0" fontId="13" fillId="0" borderId="18" xfId="4" applyFont="1" applyBorder="1" applyAlignment="1">
      <alignment horizontal="center" vertical="center"/>
    </xf>
    <xf numFmtId="0" fontId="13" fillId="0" borderId="11" xfId="4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5" fillId="0" borderId="8" xfId="4" applyFont="1" applyBorder="1" applyAlignment="1">
      <alignment horizontal="right" vertical="center" shrinkToFit="1"/>
    </xf>
    <xf numFmtId="0" fontId="10" fillId="2" borderId="0" xfId="0" applyFont="1" applyFill="1"/>
    <xf numFmtId="0" fontId="31" fillId="0" borderId="0" xfId="4" applyFont="1" applyAlignment="1">
      <alignment vertical="center"/>
    </xf>
    <xf numFmtId="0" fontId="12" fillId="0" borderId="0" xfId="0" applyFont="1"/>
    <xf numFmtId="0" fontId="23" fillId="0" borderId="0" xfId="0" applyFont="1"/>
    <xf numFmtId="0" fontId="25" fillId="0" borderId="1" xfId="0" applyFont="1" applyBorder="1" applyAlignment="1">
      <alignment wrapText="1"/>
    </xf>
    <xf numFmtId="0" fontId="33" fillId="5" borderId="23" xfId="4" applyFont="1" applyFill="1" applyBorder="1" applyAlignment="1">
      <alignment horizontal="center" vertical="center"/>
    </xf>
    <xf numFmtId="0" fontId="7" fillId="0" borderId="0" xfId="6"/>
    <xf numFmtId="0" fontId="29" fillId="3" borderId="1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vertical="center" wrapText="1"/>
    </xf>
    <xf numFmtId="0" fontId="18" fillId="3" borderId="16" xfId="4" applyFont="1" applyFill="1" applyBorder="1" applyAlignment="1">
      <alignment horizontal="center" vertical="center" wrapText="1"/>
    </xf>
    <xf numFmtId="0" fontId="16" fillId="3" borderId="13" xfId="4" applyFont="1" applyFill="1" applyBorder="1" applyAlignment="1">
      <alignment horizontal="center" vertical="center"/>
    </xf>
    <xf numFmtId="0" fontId="16" fillId="3" borderId="12" xfId="4" applyFont="1" applyFill="1" applyBorder="1" applyAlignment="1">
      <alignment horizontal="center" vertical="center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vertical="center" wrapText="1"/>
    </xf>
    <xf numFmtId="0" fontId="18" fillId="3" borderId="17" xfId="4" applyFont="1" applyFill="1" applyBorder="1" applyAlignment="1">
      <alignment horizontal="center" vertical="center" wrapText="1"/>
    </xf>
    <xf numFmtId="0" fontId="18" fillId="3" borderId="19" xfId="4" applyFont="1" applyFill="1" applyBorder="1" applyAlignment="1">
      <alignment horizontal="center" vertical="center" wrapText="1"/>
    </xf>
    <xf numFmtId="0" fontId="13" fillId="0" borderId="0" xfId="4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7" fillId="3" borderId="26" xfId="4" applyFont="1" applyFill="1" applyBorder="1" applyAlignment="1">
      <alignment horizontal="center" vertical="center"/>
    </xf>
    <xf numFmtId="0" fontId="17" fillId="3" borderId="24" xfId="4" applyFont="1" applyFill="1" applyBorder="1" applyAlignment="1">
      <alignment horizontal="center" vertical="center"/>
    </xf>
    <xf numFmtId="0" fontId="17" fillId="3" borderId="19" xfId="4" applyFont="1" applyFill="1" applyBorder="1" applyAlignment="1">
      <alignment horizontal="center" vertical="center"/>
    </xf>
    <xf numFmtId="0" fontId="16" fillId="3" borderId="11" xfId="4" applyFont="1" applyFill="1" applyBorder="1" applyAlignment="1">
      <alignment horizontal="center" vertical="center"/>
    </xf>
    <xf numFmtId="0" fontId="16" fillId="3" borderId="14" xfId="4" applyFont="1" applyFill="1" applyBorder="1" applyAlignment="1">
      <alignment horizontal="center" vertical="center"/>
    </xf>
    <xf numFmtId="0" fontId="17" fillId="3" borderId="17" xfId="4" applyFont="1" applyFill="1" applyBorder="1" applyAlignment="1">
      <alignment horizontal="center" vertical="center"/>
    </xf>
    <xf numFmtId="0" fontId="17" fillId="3" borderId="25" xfId="4" applyFont="1" applyFill="1" applyBorder="1" applyAlignment="1">
      <alignment horizontal="center" vertical="center"/>
    </xf>
    <xf numFmtId="0" fontId="16" fillId="3" borderId="23" xfId="4" applyFont="1" applyFill="1" applyBorder="1" applyAlignment="1">
      <alignment horizontal="center" vertical="top"/>
    </xf>
    <xf numFmtId="0" fontId="16" fillId="3" borderId="21" xfId="4" applyFont="1" applyFill="1" applyBorder="1" applyAlignment="1">
      <alignment horizontal="center" vertical="top"/>
    </xf>
    <xf numFmtId="0" fontId="13" fillId="5" borderId="23" xfId="4" applyFont="1" applyFill="1" applyBorder="1" applyAlignment="1">
      <alignment horizontal="center" vertical="center"/>
    </xf>
    <xf numFmtId="0" fontId="13" fillId="5" borderId="21" xfId="4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wrapText="1"/>
    </xf>
    <xf numFmtId="0" fontId="17" fillId="3" borderId="15" xfId="4" applyFont="1" applyFill="1" applyBorder="1" applyAlignment="1">
      <alignment horizontal="center" vertical="top"/>
    </xf>
    <xf numFmtId="0" fontId="17" fillId="3" borderId="17" xfId="4" applyFont="1" applyFill="1" applyBorder="1" applyAlignment="1">
      <alignment horizontal="center" vertical="top"/>
    </xf>
    <xf numFmtId="0" fontId="17" fillId="3" borderId="16" xfId="4" applyFont="1" applyFill="1" applyBorder="1" applyAlignment="1">
      <alignment horizontal="center" vertical="top"/>
    </xf>
    <xf numFmtId="0" fontId="17" fillId="3" borderId="18" xfId="4" applyFont="1" applyFill="1" applyBorder="1" applyAlignment="1">
      <alignment horizontal="center" vertical="top"/>
    </xf>
    <xf numFmtId="0" fontId="19" fillId="3" borderId="16" xfId="4" applyFont="1" applyFill="1" applyBorder="1" applyAlignment="1">
      <alignment horizontal="center" vertical="top" wrapText="1"/>
    </xf>
    <xf numFmtId="0" fontId="19" fillId="3" borderId="18" xfId="4" applyFont="1" applyFill="1" applyBorder="1" applyAlignment="1">
      <alignment horizontal="center" vertical="top" wrapText="1"/>
    </xf>
    <xf numFmtId="0" fontId="19" fillId="3" borderId="16" xfId="4" applyFont="1" applyFill="1" applyBorder="1" applyAlignment="1">
      <alignment horizontal="center" vertical="center" wrapText="1"/>
    </xf>
    <xf numFmtId="0" fontId="19" fillId="3" borderId="18" xfId="4" applyFont="1" applyFill="1" applyBorder="1" applyAlignment="1">
      <alignment horizontal="center" vertical="center" wrapText="1"/>
    </xf>
    <xf numFmtId="0" fontId="16" fillId="3" borderId="9" xfId="4" applyFont="1" applyFill="1" applyBorder="1" applyAlignment="1">
      <alignment horizontal="center" wrapText="1"/>
    </xf>
    <xf numFmtId="0" fontId="16" fillId="3" borderId="15" xfId="4" applyFont="1" applyFill="1" applyBorder="1" applyAlignment="1">
      <alignment horizontal="center" wrapText="1"/>
    </xf>
    <xf numFmtId="0" fontId="16" fillId="3" borderId="10" xfId="4" applyFont="1" applyFill="1" applyBorder="1" applyAlignment="1">
      <alignment horizontal="center" wrapText="1"/>
    </xf>
    <xf numFmtId="0" fontId="16" fillId="3" borderId="16" xfId="4" applyFont="1" applyFill="1" applyBorder="1" applyAlignment="1">
      <alignment horizontal="center" wrapText="1"/>
    </xf>
    <xf numFmtId="0" fontId="16" fillId="3" borderId="9" xfId="4" applyFont="1" applyFill="1" applyBorder="1" applyAlignment="1">
      <alignment horizontal="center" vertical="center"/>
    </xf>
    <xf numFmtId="0" fontId="16" fillId="3" borderId="23" xfId="4" applyFont="1" applyFill="1" applyBorder="1" applyAlignment="1">
      <alignment horizontal="right" vertical="top"/>
    </xf>
    <xf numFmtId="0" fontId="16" fillId="3" borderId="21" xfId="4" applyFont="1" applyFill="1" applyBorder="1" applyAlignment="1">
      <alignment horizontal="right" vertical="top"/>
    </xf>
    <xf numFmtId="0" fontId="35" fillId="3" borderId="16" xfId="4" applyFont="1" applyFill="1" applyBorder="1" applyAlignment="1">
      <alignment horizontal="center" vertical="top" wrapText="1"/>
    </xf>
    <xf numFmtId="0" fontId="35" fillId="3" borderId="18" xfId="4" applyFont="1" applyFill="1" applyBorder="1" applyAlignment="1">
      <alignment horizontal="center" vertical="top" wrapText="1"/>
    </xf>
    <xf numFmtId="0" fontId="34" fillId="3" borderId="10" xfId="4" applyFont="1" applyFill="1" applyBorder="1" applyAlignment="1">
      <alignment horizontal="center" wrapText="1"/>
    </xf>
    <xf numFmtId="0" fontId="34" fillId="3" borderId="16" xfId="4" applyFont="1" applyFill="1" applyBorder="1" applyAlignment="1">
      <alignment horizontal="center" wrapText="1"/>
    </xf>
    <xf numFmtId="14" fontId="25" fillId="0" borderId="0" xfId="6" applyNumberFormat="1" applyFont="1"/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61"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tabSelected="1" zoomScale="90" zoomScaleNormal="90" workbookViewId="0">
      <selection activeCell="B1" sqref="B1"/>
    </sheetView>
  </sheetViews>
  <sheetFormatPr defaultColWidth="9.109375" defaultRowHeight="13.8"/>
  <cols>
    <col min="1" max="1" width="1.6640625" style="42" customWidth="1"/>
    <col min="2" max="2" width="32.33203125" style="42" customWidth="1"/>
    <col min="3" max="7" width="11" style="42" customWidth="1"/>
    <col min="8" max="8" width="12" style="42" customWidth="1"/>
    <col min="9" max="11" width="9.109375" style="42"/>
    <col min="12" max="12" width="24.109375" style="42" customWidth="1"/>
    <col min="13" max="15" width="9.109375" style="42"/>
    <col min="16" max="16" width="10.5546875" style="42" customWidth="1"/>
    <col min="17" max="17" width="11.44140625" style="42" customWidth="1"/>
    <col min="18" max="16384" width="9.109375" style="42"/>
  </cols>
  <sheetData>
    <row r="1" spans="2:8">
      <c r="D1" s="43"/>
      <c r="E1" s="43"/>
      <c r="F1" s="43"/>
      <c r="G1" s="43"/>
      <c r="H1" s="44">
        <v>45722</v>
      </c>
    </row>
    <row r="2" spans="2:8">
      <c r="B2" s="42" t="s">
        <v>71</v>
      </c>
      <c r="H2" s="45" t="s">
        <v>27</v>
      </c>
    </row>
    <row r="3" spans="2:8" ht="26.25" customHeight="1">
      <c r="B3" s="79" t="s">
        <v>25</v>
      </c>
      <c r="C3" s="80"/>
      <c r="D3" s="80"/>
      <c r="E3" s="80"/>
      <c r="F3" s="80"/>
      <c r="G3" s="80"/>
      <c r="H3" s="81"/>
    </row>
    <row r="4" spans="2:8" ht="26.25" customHeight="1">
      <c r="B4" s="46"/>
      <c r="C4" s="47" t="s">
        <v>92</v>
      </c>
      <c r="D4" s="47" t="s">
        <v>93</v>
      </c>
      <c r="E4" s="48" t="s">
        <v>8</v>
      </c>
      <c r="F4" s="47" t="s">
        <v>94</v>
      </c>
      <c r="G4" s="47" t="s">
        <v>95</v>
      </c>
      <c r="H4" s="48" t="s">
        <v>8</v>
      </c>
    </row>
    <row r="5" spans="2:8" ht="26.25" customHeight="1">
      <c r="B5" s="76" t="s">
        <v>9</v>
      </c>
      <c r="C5" s="49">
        <v>2173</v>
      </c>
      <c r="D5" s="49">
        <v>2320</v>
      </c>
      <c r="E5" s="50">
        <v>-6.3362068965517215E-2</v>
      </c>
      <c r="F5" s="49">
        <v>3751</v>
      </c>
      <c r="G5" s="49">
        <v>4461</v>
      </c>
      <c r="H5" s="50">
        <v>-0.15915713965478595</v>
      </c>
    </row>
    <row r="6" spans="2:8" ht="26.25" customHeight="1">
      <c r="B6" s="51" t="s">
        <v>22</v>
      </c>
      <c r="C6" s="52">
        <v>412</v>
      </c>
      <c r="D6" s="52">
        <v>548</v>
      </c>
      <c r="E6" s="53">
        <v>-0.24817518248175185</v>
      </c>
      <c r="F6" s="52">
        <v>829</v>
      </c>
      <c r="G6" s="52">
        <v>1076</v>
      </c>
      <c r="H6" s="53">
        <v>-0.2295539033457249</v>
      </c>
    </row>
    <row r="7" spans="2:8" ht="26.25" customHeight="1">
      <c r="B7" s="51" t="s">
        <v>23</v>
      </c>
      <c r="C7" s="52">
        <v>70</v>
      </c>
      <c r="D7" s="52">
        <v>71</v>
      </c>
      <c r="E7" s="53">
        <v>-1.4084507042253502E-2</v>
      </c>
      <c r="F7" s="52">
        <v>148</v>
      </c>
      <c r="G7" s="52">
        <v>152</v>
      </c>
      <c r="H7" s="53">
        <v>-2.6315789473684181E-2</v>
      </c>
    </row>
    <row r="8" spans="2:8" ht="26.25" customHeight="1">
      <c r="B8" s="51" t="s">
        <v>24</v>
      </c>
      <c r="C8" s="52">
        <v>1691</v>
      </c>
      <c r="D8" s="52">
        <v>1701</v>
      </c>
      <c r="E8" s="53">
        <v>-5.8788947677836934E-3</v>
      </c>
      <c r="F8" s="52">
        <v>2774</v>
      </c>
      <c r="G8" s="52">
        <v>3233</v>
      </c>
      <c r="H8" s="53">
        <v>-0.14197339931951747</v>
      </c>
    </row>
    <row r="9" spans="2:8" ht="26.25" customHeight="1">
      <c r="B9" s="76" t="s">
        <v>10</v>
      </c>
      <c r="C9" s="49">
        <v>125</v>
      </c>
      <c r="D9" s="49">
        <v>167</v>
      </c>
      <c r="E9" s="50">
        <v>-0.25149700598802394</v>
      </c>
      <c r="F9" s="49">
        <v>370</v>
      </c>
      <c r="G9" s="49">
        <v>317</v>
      </c>
      <c r="H9" s="50">
        <v>0.16719242902208209</v>
      </c>
    </row>
    <row r="10" spans="2:8" ht="26.25" customHeight="1">
      <c r="B10" s="54" t="s">
        <v>26</v>
      </c>
      <c r="C10" s="55">
        <v>2298</v>
      </c>
      <c r="D10" s="55">
        <v>2487</v>
      </c>
      <c r="E10" s="56">
        <v>-7.5995174909529561E-2</v>
      </c>
      <c r="F10" s="55">
        <v>4121</v>
      </c>
      <c r="G10" s="55">
        <v>4778</v>
      </c>
      <c r="H10" s="56">
        <v>-0.13750523231477607</v>
      </c>
    </row>
    <row r="11" spans="2:8" ht="16.5" customHeight="1">
      <c r="B11" s="57" t="s">
        <v>49</v>
      </c>
    </row>
    <row r="12" spans="2:8" ht="15" customHeight="1"/>
    <row r="18" spans="16:16">
      <c r="P18" s="58"/>
    </row>
  </sheetData>
  <mergeCells count="1">
    <mergeCell ref="B3:H3"/>
  </mergeCells>
  <phoneticPr fontId="4" type="noConversion"/>
  <conditionalFormatting sqref="E5:E10 H5:H10">
    <cfRule type="cellIs" dxfId="6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>
      <selection activeCell="D5" sqref="D5:O10"/>
    </sheetView>
  </sheetViews>
  <sheetFormatPr defaultColWidth="9.109375" defaultRowHeight="13.8"/>
  <cols>
    <col min="1" max="1" width="1.109375" style="42" customWidth="1"/>
    <col min="2" max="2" width="9.109375" style="42" customWidth="1"/>
    <col min="3" max="3" width="16.88671875" style="42" customWidth="1"/>
    <col min="4" max="4" width="9" style="42" customWidth="1"/>
    <col min="5" max="5" width="11" style="42" customWidth="1"/>
    <col min="6" max="6" width="9" style="42" customWidth="1"/>
    <col min="7" max="7" width="12.88671875" style="42" customWidth="1"/>
    <col min="8" max="9" width="9" style="42" customWidth="1"/>
    <col min="10" max="10" width="9.88671875" style="42" customWidth="1"/>
    <col min="11" max="14" width="9" style="42" customWidth="1"/>
    <col min="15" max="15" width="11.5546875" style="42" customWidth="1"/>
    <col min="16" max="16384" width="9.109375" style="42"/>
  </cols>
  <sheetData>
    <row r="1" spans="2:15">
      <c r="B1" s="42" t="s">
        <v>7</v>
      </c>
      <c r="E1" s="43"/>
      <c r="O1" s="44">
        <v>45722</v>
      </c>
    </row>
    <row r="2" spans="2:15" ht="14.4" customHeight="1">
      <c r="B2" s="90" t="s">
        <v>28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2:15" ht="14.4" customHeight="1">
      <c r="B3" s="91" t="s">
        <v>29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2:15" ht="14.4" customHeight="1" thickBo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 t="s">
        <v>42</v>
      </c>
    </row>
    <row r="5" spans="2:15" ht="14.25" customHeight="1">
      <c r="B5" s="113" t="s">
        <v>0</v>
      </c>
      <c r="C5" s="115" t="s">
        <v>1</v>
      </c>
      <c r="D5" s="117" t="s">
        <v>96</v>
      </c>
      <c r="E5" s="95"/>
      <c r="F5" s="95"/>
      <c r="G5" s="95"/>
      <c r="H5" s="85"/>
      <c r="I5" s="84" t="s">
        <v>98</v>
      </c>
      <c r="J5" s="85"/>
      <c r="K5" s="84" t="s">
        <v>102</v>
      </c>
      <c r="L5" s="95"/>
      <c r="M5" s="95"/>
      <c r="N5" s="95"/>
      <c r="O5" s="96"/>
    </row>
    <row r="6" spans="2:15" ht="14.4" customHeight="1" thickBot="1">
      <c r="B6" s="114"/>
      <c r="C6" s="116"/>
      <c r="D6" s="97" t="s">
        <v>97</v>
      </c>
      <c r="E6" s="93"/>
      <c r="F6" s="93"/>
      <c r="G6" s="93"/>
      <c r="H6" s="98"/>
      <c r="I6" s="92" t="s">
        <v>99</v>
      </c>
      <c r="J6" s="98"/>
      <c r="K6" s="92" t="s">
        <v>103</v>
      </c>
      <c r="L6" s="93"/>
      <c r="M6" s="93"/>
      <c r="N6" s="93"/>
      <c r="O6" s="94"/>
    </row>
    <row r="7" spans="2:15" ht="14.4" customHeight="1">
      <c r="B7" s="114"/>
      <c r="C7" s="116"/>
      <c r="D7" s="86">
        <v>2025</v>
      </c>
      <c r="E7" s="87"/>
      <c r="F7" s="86">
        <v>2024</v>
      </c>
      <c r="G7" s="87"/>
      <c r="H7" s="103" t="s">
        <v>31</v>
      </c>
      <c r="I7" s="82">
        <v>2025</v>
      </c>
      <c r="J7" s="82" t="s">
        <v>100</v>
      </c>
      <c r="K7" s="86">
        <v>2025</v>
      </c>
      <c r="L7" s="87"/>
      <c r="M7" s="86">
        <v>2024</v>
      </c>
      <c r="N7" s="87"/>
      <c r="O7" s="103" t="s">
        <v>31</v>
      </c>
    </row>
    <row r="8" spans="2:15" ht="14.4" customHeight="1" thickBot="1">
      <c r="B8" s="105" t="s">
        <v>32</v>
      </c>
      <c r="C8" s="107" t="s">
        <v>33</v>
      </c>
      <c r="D8" s="88"/>
      <c r="E8" s="89"/>
      <c r="F8" s="88"/>
      <c r="G8" s="89"/>
      <c r="H8" s="104"/>
      <c r="I8" s="83"/>
      <c r="J8" s="83"/>
      <c r="K8" s="88"/>
      <c r="L8" s="89"/>
      <c r="M8" s="88"/>
      <c r="N8" s="89"/>
      <c r="O8" s="104"/>
    </row>
    <row r="9" spans="2:15" ht="14.25" customHeight="1">
      <c r="B9" s="105"/>
      <c r="C9" s="107"/>
      <c r="D9" s="6" t="s">
        <v>34</v>
      </c>
      <c r="E9" s="7" t="s">
        <v>2</v>
      </c>
      <c r="F9" s="6" t="s">
        <v>34</v>
      </c>
      <c r="G9" s="7" t="s">
        <v>2</v>
      </c>
      <c r="H9" s="109" t="s">
        <v>35</v>
      </c>
      <c r="I9" s="8" t="s">
        <v>34</v>
      </c>
      <c r="J9" s="111" t="s">
        <v>101</v>
      </c>
      <c r="K9" s="6" t="s">
        <v>34</v>
      </c>
      <c r="L9" s="7" t="s">
        <v>2</v>
      </c>
      <c r="M9" s="6" t="s">
        <v>34</v>
      </c>
      <c r="N9" s="7" t="s">
        <v>2</v>
      </c>
      <c r="O9" s="109" t="s">
        <v>35</v>
      </c>
    </row>
    <row r="10" spans="2:15" ht="14.4" customHeight="1" thickBot="1">
      <c r="B10" s="106"/>
      <c r="C10" s="108"/>
      <c r="D10" s="9" t="s">
        <v>36</v>
      </c>
      <c r="E10" s="10" t="s">
        <v>37</v>
      </c>
      <c r="F10" s="9" t="s">
        <v>36</v>
      </c>
      <c r="G10" s="10" t="s">
        <v>37</v>
      </c>
      <c r="H10" s="110"/>
      <c r="I10" s="11" t="s">
        <v>36</v>
      </c>
      <c r="J10" s="112"/>
      <c r="K10" s="9" t="s">
        <v>36</v>
      </c>
      <c r="L10" s="10" t="s">
        <v>37</v>
      </c>
      <c r="M10" s="9" t="s">
        <v>36</v>
      </c>
      <c r="N10" s="10" t="s">
        <v>37</v>
      </c>
      <c r="O10" s="110"/>
    </row>
    <row r="11" spans="2:15" ht="14.4" customHeight="1" thickBot="1">
      <c r="B11" s="12">
        <v>1</v>
      </c>
      <c r="C11" s="13" t="s">
        <v>13</v>
      </c>
      <c r="D11" s="14">
        <v>563</v>
      </c>
      <c r="E11" s="15">
        <v>0.25908881730326738</v>
      </c>
      <c r="F11" s="14">
        <v>637</v>
      </c>
      <c r="G11" s="15">
        <v>0.27456896551724136</v>
      </c>
      <c r="H11" s="16">
        <v>-0.1161695447409733</v>
      </c>
      <c r="I11" s="14">
        <v>311</v>
      </c>
      <c r="J11" s="16">
        <v>0.81028938906752401</v>
      </c>
      <c r="K11" s="14">
        <v>874</v>
      </c>
      <c r="L11" s="15">
        <v>0.23300453212476674</v>
      </c>
      <c r="M11" s="14">
        <v>1018</v>
      </c>
      <c r="N11" s="15">
        <v>0.22819995516700292</v>
      </c>
      <c r="O11" s="16">
        <v>-0.14145383104125742</v>
      </c>
    </row>
    <row r="12" spans="2:15" ht="14.4" customHeight="1" thickBot="1">
      <c r="B12" s="59">
        <v>2</v>
      </c>
      <c r="C12" s="18" t="s">
        <v>11</v>
      </c>
      <c r="D12" s="19">
        <v>573</v>
      </c>
      <c r="E12" s="20">
        <v>0.26369075011504833</v>
      </c>
      <c r="F12" s="19">
        <v>328</v>
      </c>
      <c r="G12" s="20">
        <v>0.14137931034482759</v>
      </c>
      <c r="H12" s="21">
        <v>0.74695121951219523</v>
      </c>
      <c r="I12" s="19">
        <v>286</v>
      </c>
      <c r="J12" s="21">
        <v>1.0034965034965033</v>
      </c>
      <c r="K12" s="19">
        <v>859</v>
      </c>
      <c r="L12" s="20">
        <v>0.22900559850706478</v>
      </c>
      <c r="M12" s="19">
        <v>701</v>
      </c>
      <c r="N12" s="20">
        <v>0.15713965478592243</v>
      </c>
      <c r="O12" s="21">
        <v>0.22539229671897298</v>
      </c>
    </row>
    <row r="13" spans="2:15" ht="14.4" customHeight="1" thickBot="1">
      <c r="B13" s="12">
        <v>3</v>
      </c>
      <c r="C13" s="13" t="s">
        <v>3</v>
      </c>
      <c r="D13" s="14">
        <v>276</v>
      </c>
      <c r="E13" s="15">
        <v>0.12701334560515418</v>
      </c>
      <c r="F13" s="14">
        <v>292</v>
      </c>
      <c r="G13" s="15">
        <v>0.12586206896551724</v>
      </c>
      <c r="H13" s="16">
        <v>-5.4794520547945202E-2</v>
      </c>
      <c r="I13" s="14">
        <v>258</v>
      </c>
      <c r="J13" s="16">
        <v>6.9767441860465018E-2</v>
      </c>
      <c r="K13" s="14">
        <v>534</v>
      </c>
      <c r="L13" s="15">
        <v>0.14236203679018927</v>
      </c>
      <c r="M13" s="14">
        <v>551</v>
      </c>
      <c r="N13" s="15">
        <v>0.12351490697153104</v>
      </c>
      <c r="O13" s="16">
        <v>-3.0852994555353952E-2</v>
      </c>
    </row>
    <row r="14" spans="2:15" ht="14.4" customHeight="1" thickBot="1">
      <c r="B14" s="59">
        <v>4</v>
      </c>
      <c r="C14" s="18" t="s">
        <v>12</v>
      </c>
      <c r="D14" s="19">
        <v>209</v>
      </c>
      <c r="E14" s="20">
        <v>9.618039576622181E-2</v>
      </c>
      <c r="F14" s="19">
        <v>357</v>
      </c>
      <c r="G14" s="20">
        <v>0.15387931034482757</v>
      </c>
      <c r="H14" s="21">
        <v>-0.41456582633053218</v>
      </c>
      <c r="I14" s="19">
        <v>218</v>
      </c>
      <c r="J14" s="21">
        <v>-4.1284403669724745E-2</v>
      </c>
      <c r="K14" s="19">
        <v>427</v>
      </c>
      <c r="L14" s="20">
        <v>0.11383631031724874</v>
      </c>
      <c r="M14" s="19">
        <v>776</v>
      </c>
      <c r="N14" s="20">
        <v>0.17395202869311813</v>
      </c>
      <c r="O14" s="21">
        <v>-0.44974226804123707</v>
      </c>
    </row>
    <row r="15" spans="2:15" ht="14.4" customHeight="1" thickBot="1">
      <c r="B15" s="12">
        <v>5</v>
      </c>
      <c r="C15" s="13" t="s">
        <v>4</v>
      </c>
      <c r="D15" s="14">
        <v>227</v>
      </c>
      <c r="E15" s="15">
        <v>0.10446387482742751</v>
      </c>
      <c r="F15" s="14">
        <v>291</v>
      </c>
      <c r="G15" s="15">
        <v>0.12543103448275861</v>
      </c>
      <c r="H15" s="16">
        <v>-0.21993127147766323</v>
      </c>
      <c r="I15" s="14">
        <v>180</v>
      </c>
      <c r="J15" s="16">
        <v>0.26111111111111107</v>
      </c>
      <c r="K15" s="14">
        <v>407</v>
      </c>
      <c r="L15" s="15">
        <v>0.10850439882697947</v>
      </c>
      <c r="M15" s="14">
        <v>622</v>
      </c>
      <c r="N15" s="15">
        <v>0.13943062093700964</v>
      </c>
      <c r="O15" s="16">
        <v>-0.34565916398713825</v>
      </c>
    </row>
    <row r="16" spans="2:15" ht="14.4" customHeight="1" thickBot="1">
      <c r="B16" s="59">
        <v>6</v>
      </c>
      <c r="C16" s="18" t="s">
        <v>14</v>
      </c>
      <c r="D16" s="19">
        <v>142</v>
      </c>
      <c r="E16" s="20">
        <v>6.5347445927289458E-2</v>
      </c>
      <c r="F16" s="19">
        <v>128</v>
      </c>
      <c r="G16" s="20">
        <v>5.5172413793103448E-2</v>
      </c>
      <c r="H16" s="21">
        <v>0.109375</v>
      </c>
      <c r="I16" s="19">
        <v>127</v>
      </c>
      <c r="J16" s="21">
        <v>0.11811023622047245</v>
      </c>
      <c r="K16" s="19">
        <v>269</v>
      </c>
      <c r="L16" s="20">
        <v>7.1714209544121568E-2</v>
      </c>
      <c r="M16" s="19">
        <v>233</v>
      </c>
      <c r="N16" s="20">
        <v>5.2230441605021292E-2</v>
      </c>
      <c r="O16" s="21">
        <v>0.15450643776824036</v>
      </c>
    </row>
    <row r="17" spans="2:15" ht="14.4" customHeight="1" thickBot="1">
      <c r="B17" s="12">
        <v>7</v>
      </c>
      <c r="C17" s="13" t="s">
        <v>15</v>
      </c>
      <c r="D17" s="14">
        <v>116</v>
      </c>
      <c r="E17" s="15">
        <v>5.3382420616658995E-2</v>
      </c>
      <c r="F17" s="14">
        <v>237</v>
      </c>
      <c r="G17" s="15">
        <v>0.1021551724137931</v>
      </c>
      <c r="H17" s="16">
        <v>-0.51054852320675104</v>
      </c>
      <c r="I17" s="14">
        <v>137</v>
      </c>
      <c r="J17" s="16">
        <v>-0.15328467153284675</v>
      </c>
      <c r="K17" s="14">
        <v>253</v>
      </c>
      <c r="L17" s="15">
        <v>6.7448680351906154E-2</v>
      </c>
      <c r="M17" s="14">
        <v>436</v>
      </c>
      <c r="N17" s="15">
        <v>9.7735933647164319E-2</v>
      </c>
      <c r="O17" s="16">
        <v>-0.41972477064220182</v>
      </c>
    </row>
    <row r="18" spans="2:15" ht="14.4" thickBot="1">
      <c r="B18" s="101" t="s">
        <v>63</v>
      </c>
      <c r="C18" s="102"/>
      <c r="D18" s="23">
        <f>SUM(D11:D17)</f>
        <v>2106</v>
      </c>
      <c r="E18" s="24">
        <f>D18/D20</f>
        <v>0.96916705016106763</v>
      </c>
      <c r="F18" s="23">
        <f>SUM(F11:F17)</f>
        <v>2270</v>
      </c>
      <c r="G18" s="24">
        <f>F18/F20</f>
        <v>0.97844827586206895</v>
      </c>
      <c r="H18" s="25">
        <f>D18/F18-1</f>
        <v>-7.2246696035242253E-2</v>
      </c>
      <c r="I18" s="23">
        <f>SUM(I11:I17)</f>
        <v>1517</v>
      </c>
      <c r="J18" s="24">
        <f>D18/I18-1</f>
        <v>0.3882663150955834</v>
      </c>
      <c r="K18" s="23">
        <f>SUM(K11:K17)</f>
        <v>3623</v>
      </c>
      <c r="L18" s="24">
        <f>K18/K20</f>
        <v>0.96587576646227669</v>
      </c>
      <c r="M18" s="23">
        <f>SUM(M11:M17)</f>
        <v>4337</v>
      </c>
      <c r="N18" s="24">
        <f>M18/M20</f>
        <v>0.97220354180676982</v>
      </c>
      <c r="O18" s="25">
        <f>K18/M18-1</f>
        <v>-0.16462992852201985</v>
      </c>
    </row>
    <row r="19" spans="2:15" ht="14.4" thickBot="1">
      <c r="B19" s="101" t="s">
        <v>38</v>
      </c>
      <c r="C19" s="102"/>
      <c r="D19" s="38">
        <f>D20-D18</f>
        <v>67</v>
      </c>
      <c r="E19" s="24">
        <f>D19/D20</f>
        <v>3.0832949838932353E-2</v>
      </c>
      <c r="F19" s="38">
        <f>F20-F18</f>
        <v>50</v>
      </c>
      <c r="G19" s="24">
        <f>F19/F20</f>
        <v>2.1551724137931036E-2</v>
      </c>
      <c r="H19" s="25">
        <f>D19/F19-1</f>
        <v>0.34000000000000008</v>
      </c>
      <c r="I19" s="38">
        <f>I20-I18</f>
        <v>61</v>
      </c>
      <c r="J19" s="25">
        <f>D19/I19-1</f>
        <v>9.8360655737705027E-2</v>
      </c>
      <c r="K19" s="38">
        <f>K20-K18</f>
        <v>128</v>
      </c>
      <c r="L19" s="24">
        <f>K19/K20</f>
        <v>3.4124233537723273E-2</v>
      </c>
      <c r="M19" s="38">
        <f>M20-M18</f>
        <v>124</v>
      </c>
      <c r="N19" s="24">
        <f>M19/M20</f>
        <v>2.7796458193230216E-2</v>
      </c>
      <c r="O19" s="25">
        <f>K19/M19-1</f>
        <v>3.2258064516129004E-2</v>
      </c>
    </row>
    <row r="20" spans="2:15" ht="14.4" thickBot="1">
      <c r="B20" s="99" t="s">
        <v>39</v>
      </c>
      <c r="C20" s="100"/>
      <c r="D20" s="26">
        <v>2173</v>
      </c>
      <c r="E20" s="27">
        <v>1</v>
      </c>
      <c r="F20" s="26">
        <v>2320</v>
      </c>
      <c r="G20" s="27">
        <v>1</v>
      </c>
      <c r="H20" s="28">
        <v>-6.3362068965517215E-2</v>
      </c>
      <c r="I20" s="26">
        <v>1578</v>
      </c>
      <c r="J20" s="28">
        <v>0.37705956907477822</v>
      </c>
      <c r="K20" s="26">
        <v>3751</v>
      </c>
      <c r="L20" s="27">
        <v>1</v>
      </c>
      <c r="M20" s="26">
        <v>4461</v>
      </c>
      <c r="N20" s="27">
        <v>1</v>
      </c>
      <c r="O20" s="28">
        <v>-0.15915713965478595</v>
      </c>
    </row>
    <row r="21" spans="2:15">
      <c r="B21" s="60" t="s">
        <v>49</v>
      </c>
    </row>
    <row r="22" spans="2:15">
      <c r="B22" s="1" t="s">
        <v>67</v>
      </c>
    </row>
    <row r="23" spans="2:15">
      <c r="B23" s="30" t="s">
        <v>68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4" type="noConversion"/>
  <conditionalFormatting sqref="D11:O17">
    <cfRule type="cellIs" dxfId="59" priority="3" operator="equal">
      <formula>0</formula>
    </cfRule>
  </conditionalFormatting>
  <conditionalFormatting sqref="H11:H19 O11:O19">
    <cfRule type="cellIs" dxfId="58" priority="1" operator="lessThan">
      <formula>0</formula>
    </cfRule>
  </conditionalFormatting>
  <conditionalFormatting sqref="J11:J17">
    <cfRule type="cellIs" dxfId="57" priority="7" operator="lessThan">
      <formula>0</formula>
    </cfRule>
  </conditionalFormatting>
  <conditionalFormatting sqref="J19">
    <cfRule type="cellIs" dxfId="56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7"/>
  <sheetViews>
    <sheetView showGridLines="0" zoomScale="90" zoomScaleNormal="90" workbookViewId="0">
      <selection activeCell="D83" sqref="D83:O83"/>
    </sheetView>
  </sheetViews>
  <sheetFormatPr defaultColWidth="9.109375" defaultRowHeight="13.8"/>
  <cols>
    <col min="1" max="1" width="1.33203125" style="42" customWidth="1"/>
    <col min="2" max="2" width="15.44140625" style="42" bestFit="1" customWidth="1"/>
    <col min="3" max="3" width="17.88671875" style="42" customWidth="1"/>
    <col min="4" max="9" width="9" style="42" customWidth="1"/>
    <col min="10" max="10" width="9.6640625" style="42" customWidth="1"/>
    <col min="11" max="14" width="9" style="42" customWidth="1"/>
    <col min="15" max="15" width="11.5546875" style="42" customWidth="1"/>
    <col min="16" max="16384" width="9.109375" style="42"/>
  </cols>
  <sheetData>
    <row r="1" spans="2:15">
      <c r="B1" s="42" t="s">
        <v>7</v>
      </c>
      <c r="E1" s="43"/>
      <c r="O1" s="44">
        <v>45666</v>
      </c>
    </row>
    <row r="2" spans="2:15" ht="14.4" customHeight="1">
      <c r="B2" s="90" t="s">
        <v>28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61"/>
    </row>
    <row r="3" spans="2:15" ht="14.4" customHeight="1" thickBot="1">
      <c r="B3" s="91" t="s">
        <v>29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62" t="s">
        <v>42</v>
      </c>
    </row>
    <row r="4" spans="2:15" ht="14.4" customHeight="1">
      <c r="B4" s="113" t="s">
        <v>30</v>
      </c>
      <c r="C4" s="115" t="s">
        <v>1</v>
      </c>
      <c r="D4" s="117" t="s">
        <v>96</v>
      </c>
      <c r="E4" s="95"/>
      <c r="F4" s="95"/>
      <c r="G4" s="95"/>
      <c r="H4" s="85"/>
      <c r="I4" s="84" t="s">
        <v>98</v>
      </c>
      <c r="J4" s="85"/>
      <c r="K4" s="84" t="s">
        <v>102</v>
      </c>
      <c r="L4" s="95"/>
      <c r="M4" s="95"/>
      <c r="N4" s="95"/>
      <c r="O4" s="96"/>
    </row>
    <row r="5" spans="2:15" ht="14.4" customHeight="1" thickBot="1">
      <c r="B5" s="114"/>
      <c r="C5" s="116"/>
      <c r="D5" s="97" t="s">
        <v>97</v>
      </c>
      <c r="E5" s="93"/>
      <c r="F5" s="93"/>
      <c r="G5" s="93"/>
      <c r="H5" s="98"/>
      <c r="I5" s="92" t="s">
        <v>99</v>
      </c>
      <c r="J5" s="98"/>
      <c r="K5" s="92" t="s">
        <v>103</v>
      </c>
      <c r="L5" s="93"/>
      <c r="M5" s="93"/>
      <c r="N5" s="93"/>
      <c r="O5" s="94"/>
    </row>
    <row r="6" spans="2:15" ht="14.4" customHeight="1">
      <c r="B6" s="114"/>
      <c r="C6" s="116"/>
      <c r="D6" s="86">
        <v>2025</v>
      </c>
      <c r="E6" s="87"/>
      <c r="F6" s="86">
        <v>2024</v>
      </c>
      <c r="G6" s="87"/>
      <c r="H6" s="103" t="s">
        <v>31</v>
      </c>
      <c r="I6" s="82">
        <v>2025</v>
      </c>
      <c r="J6" s="82" t="s">
        <v>100</v>
      </c>
      <c r="K6" s="86">
        <v>2025</v>
      </c>
      <c r="L6" s="87"/>
      <c r="M6" s="86">
        <v>2024</v>
      </c>
      <c r="N6" s="87"/>
      <c r="O6" s="103" t="s">
        <v>31</v>
      </c>
    </row>
    <row r="7" spans="2:15" ht="14.4" customHeight="1" thickBot="1">
      <c r="B7" s="105" t="s">
        <v>30</v>
      </c>
      <c r="C7" s="107" t="s">
        <v>33</v>
      </c>
      <c r="D7" s="88"/>
      <c r="E7" s="89"/>
      <c r="F7" s="88"/>
      <c r="G7" s="89"/>
      <c r="H7" s="104"/>
      <c r="I7" s="83"/>
      <c r="J7" s="83"/>
      <c r="K7" s="88"/>
      <c r="L7" s="89"/>
      <c r="M7" s="88"/>
      <c r="N7" s="89"/>
      <c r="O7" s="104"/>
    </row>
    <row r="8" spans="2:15" ht="14.4" customHeight="1">
      <c r="B8" s="105"/>
      <c r="C8" s="107"/>
      <c r="D8" s="6" t="s">
        <v>34</v>
      </c>
      <c r="E8" s="7" t="s">
        <v>2</v>
      </c>
      <c r="F8" s="6" t="s">
        <v>34</v>
      </c>
      <c r="G8" s="7" t="s">
        <v>2</v>
      </c>
      <c r="H8" s="109" t="s">
        <v>35</v>
      </c>
      <c r="I8" s="8" t="s">
        <v>34</v>
      </c>
      <c r="J8" s="111" t="s">
        <v>101</v>
      </c>
      <c r="K8" s="6" t="s">
        <v>34</v>
      </c>
      <c r="L8" s="7" t="s">
        <v>2</v>
      </c>
      <c r="M8" s="6" t="s">
        <v>34</v>
      </c>
      <c r="N8" s="7" t="s">
        <v>2</v>
      </c>
      <c r="O8" s="109" t="s">
        <v>35</v>
      </c>
    </row>
    <row r="9" spans="2:15" ht="14.4" customHeight="1" thickBot="1">
      <c r="B9" s="106"/>
      <c r="C9" s="108"/>
      <c r="D9" s="9" t="s">
        <v>36</v>
      </c>
      <c r="E9" s="10" t="s">
        <v>37</v>
      </c>
      <c r="F9" s="9" t="s">
        <v>36</v>
      </c>
      <c r="G9" s="10" t="s">
        <v>37</v>
      </c>
      <c r="H9" s="110"/>
      <c r="I9" s="11" t="s">
        <v>36</v>
      </c>
      <c r="J9" s="112"/>
      <c r="K9" s="9" t="s">
        <v>36</v>
      </c>
      <c r="L9" s="10" t="s">
        <v>37</v>
      </c>
      <c r="M9" s="9" t="s">
        <v>36</v>
      </c>
      <c r="N9" s="10" t="s">
        <v>37</v>
      </c>
      <c r="O9" s="110"/>
    </row>
    <row r="10" spans="2:15" ht="14.4" customHeight="1" thickBot="1">
      <c r="B10" s="63"/>
      <c r="C10" s="13" t="s">
        <v>15</v>
      </c>
      <c r="D10" s="14">
        <v>91</v>
      </c>
      <c r="E10" s="15">
        <v>0.59090909090909094</v>
      </c>
      <c r="F10" s="14">
        <v>144</v>
      </c>
      <c r="G10" s="15">
        <v>0.60251046025104604</v>
      </c>
      <c r="H10" s="16">
        <v>-0.36805555555555558</v>
      </c>
      <c r="I10" s="14">
        <v>61</v>
      </c>
      <c r="J10" s="16">
        <v>0.49180327868852469</v>
      </c>
      <c r="K10" s="14">
        <v>152</v>
      </c>
      <c r="L10" s="15">
        <v>0.48253968253968255</v>
      </c>
      <c r="M10" s="14">
        <v>291</v>
      </c>
      <c r="N10" s="15">
        <v>0.61006289308176098</v>
      </c>
      <c r="O10" s="16">
        <v>-0.4776632302405498</v>
      </c>
    </row>
    <row r="11" spans="2:15" ht="14.4" customHeight="1" thickBot="1">
      <c r="B11" s="64"/>
      <c r="C11" s="18" t="s">
        <v>4</v>
      </c>
      <c r="D11" s="19">
        <v>8</v>
      </c>
      <c r="E11" s="20">
        <v>5.1948051948051951E-2</v>
      </c>
      <c r="F11" s="19">
        <v>6</v>
      </c>
      <c r="G11" s="20">
        <v>2.5104602510460251E-2</v>
      </c>
      <c r="H11" s="21">
        <v>0.33333333333333326</v>
      </c>
      <c r="I11" s="19">
        <v>31</v>
      </c>
      <c r="J11" s="21">
        <v>-0.74193548387096775</v>
      </c>
      <c r="K11" s="19">
        <v>39</v>
      </c>
      <c r="L11" s="20">
        <v>0.12380952380952381</v>
      </c>
      <c r="M11" s="19">
        <v>19</v>
      </c>
      <c r="N11" s="20">
        <v>3.9832285115303984E-2</v>
      </c>
      <c r="O11" s="21">
        <v>1.0526315789473686</v>
      </c>
    </row>
    <row r="12" spans="2:15" ht="14.4" customHeight="1" thickBot="1">
      <c r="B12" s="64"/>
      <c r="C12" s="13" t="s">
        <v>12</v>
      </c>
      <c r="D12" s="14">
        <v>18</v>
      </c>
      <c r="E12" s="15">
        <v>0.11688311688311688</v>
      </c>
      <c r="F12" s="14">
        <v>39</v>
      </c>
      <c r="G12" s="15">
        <v>0.16317991631799164</v>
      </c>
      <c r="H12" s="16">
        <v>-0.53846153846153844</v>
      </c>
      <c r="I12" s="14">
        <v>20</v>
      </c>
      <c r="J12" s="16">
        <v>-9.9999999999999978E-2</v>
      </c>
      <c r="K12" s="14">
        <v>38</v>
      </c>
      <c r="L12" s="15">
        <v>0.12063492063492064</v>
      </c>
      <c r="M12" s="14">
        <v>71</v>
      </c>
      <c r="N12" s="15">
        <v>0.1488469601677149</v>
      </c>
      <c r="O12" s="16">
        <v>-0.46478873239436624</v>
      </c>
    </row>
    <row r="13" spans="2:15" ht="14.4" customHeight="1" thickBot="1">
      <c r="B13" s="64"/>
      <c r="C13" s="65" t="s">
        <v>47</v>
      </c>
      <c r="D13" s="19">
        <v>10</v>
      </c>
      <c r="E13" s="20">
        <v>6.4935064935064929E-2</v>
      </c>
      <c r="F13" s="19">
        <v>13</v>
      </c>
      <c r="G13" s="20">
        <v>5.4393305439330547E-2</v>
      </c>
      <c r="H13" s="21">
        <v>-0.23076923076923073</v>
      </c>
      <c r="I13" s="19">
        <v>11</v>
      </c>
      <c r="J13" s="21">
        <v>-9.0909090909090939E-2</v>
      </c>
      <c r="K13" s="19">
        <v>21</v>
      </c>
      <c r="L13" s="20">
        <v>6.6666666666666666E-2</v>
      </c>
      <c r="M13" s="19">
        <v>29</v>
      </c>
      <c r="N13" s="20">
        <v>6.0796645702306078E-2</v>
      </c>
      <c r="O13" s="21">
        <v>-0.27586206896551724</v>
      </c>
    </row>
    <row r="14" spans="2:15" ht="14.4" customHeight="1" thickBot="1">
      <c r="B14" s="64"/>
      <c r="C14" s="66" t="s">
        <v>3</v>
      </c>
      <c r="D14" s="14">
        <v>3</v>
      </c>
      <c r="E14" s="15">
        <v>1.948051948051948E-2</v>
      </c>
      <c r="F14" s="14">
        <v>10</v>
      </c>
      <c r="G14" s="15">
        <v>4.1841004184100417E-2</v>
      </c>
      <c r="H14" s="16">
        <v>-0.7</v>
      </c>
      <c r="I14" s="14">
        <v>12</v>
      </c>
      <c r="J14" s="16">
        <v>-0.75</v>
      </c>
      <c r="K14" s="14">
        <v>15</v>
      </c>
      <c r="L14" s="15">
        <v>4.7619047619047616E-2</v>
      </c>
      <c r="M14" s="14">
        <v>13</v>
      </c>
      <c r="N14" s="15">
        <v>2.7253668763102725E-2</v>
      </c>
      <c r="O14" s="16">
        <v>0.15384615384615374</v>
      </c>
    </row>
    <row r="15" spans="2:15" ht="14.4" customHeight="1" thickBot="1">
      <c r="B15" s="64"/>
      <c r="C15" s="67" t="s">
        <v>73</v>
      </c>
      <c r="D15" s="19">
        <v>6</v>
      </c>
      <c r="E15" s="20">
        <v>3.896103896103896E-2</v>
      </c>
      <c r="F15" s="19">
        <v>2</v>
      </c>
      <c r="G15" s="20">
        <v>8.368200836820083E-3</v>
      </c>
      <c r="H15" s="21">
        <v>2</v>
      </c>
      <c r="I15" s="19">
        <v>4</v>
      </c>
      <c r="J15" s="21">
        <v>0.5</v>
      </c>
      <c r="K15" s="19">
        <v>10</v>
      </c>
      <c r="L15" s="20">
        <v>3.1746031746031744E-2</v>
      </c>
      <c r="M15" s="19">
        <v>5</v>
      </c>
      <c r="N15" s="20">
        <v>1.0482180293501049E-2</v>
      </c>
      <c r="O15" s="21">
        <v>1</v>
      </c>
    </row>
    <row r="16" spans="2:15" ht="14.4" customHeight="1" thickBot="1">
      <c r="B16" s="64"/>
      <c r="C16" s="13" t="s">
        <v>14</v>
      </c>
      <c r="D16" s="14">
        <v>3</v>
      </c>
      <c r="E16" s="15">
        <v>1.948051948051948E-2</v>
      </c>
      <c r="F16" s="14">
        <v>11</v>
      </c>
      <c r="G16" s="15">
        <v>4.6025104602510462E-2</v>
      </c>
      <c r="H16" s="16">
        <v>-0.72727272727272729</v>
      </c>
      <c r="I16" s="14">
        <v>7</v>
      </c>
      <c r="J16" s="16">
        <v>-0.5714285714285714</v>
      </c>
      <c r="K16" s="14">
        <v>10</v>
      </c>
      <c r="L16" s="15">
        <v>3.1746031746031744E-2</v>
      </c>
      <c r="M16" s="14">
        <v>21</v>
      </c>
      <c r="N16" s="15">
        <v>4.40251572327044E-2</v>
      </c>
      <c r="O16" s="16">
        <v>-0.52380952380952384</v>
      </c>
    </row>
    <row r="17" spans="2:15" ht="14.4" customHeight="1" thickBot="1">
      <c r="B17" s="68"/>
      <c r="C17" s="67" t="s">
        <v>38</v>
      </c>
      <c r="D17" s="19">
        <v>15</v>
      </c>
      <c r="E17" s="20">
        <v>9.7402597402597407E-2</v>
      </c>
      <c r="F17" s="19">
        <v>14</v>
      </c>
      <c r="G17" s="20">
        <v>5.8577405857740586E-2</v>
      </c>
      <c r="H17" s="21">
        <v>7.1428571428571397E-2</v>
      </c>
      <c r="I17" s="19">
        <v>22</v>
      </c>
      <c r="J17" s="21">
        <v>0.13664596273291926</v>
      </c>
      <c r="K17" s="19">
        <v>30</v>
      </c>
      <c r="L17" s="20">
        <v>9.5238095238095233E-2</v>
      </c>
      <c r="M17" s="19">
        <v>28</v>
      </c>
      <c r="N17" s="20">
        <v>5.8700209643605873E-2</v>
      </c>
      <c r="O17" s="21">
        <v>7.1428571428571397E-2</v>
      </c>
    </row>
    <row r="18" spans="2:15" ht="14.4" customHeight="1" thickBot="1">
      <c r="B18" s="22" t="s">
        <v>5</v>
      </c>
      <c r="C18" s="22" t="s">
        <v>39</v>
      </c>
      <c r="D18" s="23">
        <v>154</v>
      </c>
      <c r="E18" s="24">
        <v>0.99999999999999967</v>
      </c>
      <c r="F18" s="23">
        <v>239</v>
      </c>
      <c r="G18" s="24">
        <v>0.99999999999999989</v>
      </c>
      <c r="H18" s="25">
        <v>-0.35564853556485354</v>
      </c>
      <c r="I18" s="23">
        <v>161</v>
      </c>
      <c r="J18" s="24">
        <v>-4.3478260869565188E-2</v>
      </c>
      <c r="K18" s="23">
        <v>315</v>
      </c>
      <c r="L18" s="24">
        <v>0.99999999999999978</v>
      </c>
      <c r="M18" s="23">
        <v>477</v>
      </c>
      <c r="N18" s="24">
        <v>1</v>
      </c>
      <c r="O18" s="25">
        <v>-0.339622641509434</v>
      </c>
    </row>
    <row r="19" spans="2:15" ht="14.4" customHeight="1" thickBot="1">
      <c r="B19" s="63"/>
      <c r="C19" s="13" t="s">
        <v>13</v>
      </c>
      <c r="D19" s="14">
        <v>563</v>
      </c>
      <c r="E19" s="15">
        <v>0.2789890981169475</v>
      </c>
      <c r="F19" s="14">
        <v>637</v>
      </c>
      <c r="G19" s="15">
        <v>0.30654475457170355</v>
      </c>
      <c r="H19" s="16">
        <v>-0.1161695447409733</v>
      </c>
      <c r="I19" s="14">
        <v>311</v>
      </c>
      <c r="J19" s="16">
        <v>0.81028938906752401</v>
      </c>
      <c r="K19" s="14">
        <v>874</v>
      </c>
      <c r="L19" s="15">
        <v>0.25443959243085879</v>
      </c>
      <c r="M19" s="14">
        <v>1018</v>
      </c>
      <c r="N19" s="15">
        <v>0.25584317667755718</v>
      </c>
      <c r="O19" s="16">
        <v>-0.14145383104125742</v>
      </c>
    </row>
    <row r="20" spans="2:15" ht="14.4" customHeight="1" thickBot="1">
      <c r="B20" s="64"/>
      <c r="C20" s="18" t="s">
        <v>11</v>
      </c>
      <c r="D20" s="19">
        <v>571</v>
      </c>
      <c r="E20" s="20">
        <v>0.28295341922695738</v>
      </c>
      <c r="F20" s="19">
        <v>326</v>
      </c>
      <c r="G20" s="20">
        <v>0.15688161693936478</v>
      </c>
      <c r="H20" s="21">
        <v>0.75153374233128845</v>
      </c>
      <c r="I20" s="19">
        <v>286</v>
      </c>
      <c r="J20" s="21">
        <v>0.99650349650349646</v>
      </c>
      <c r="K20" s="19">
        <v>857</v>
      </c>
      <c r="L20" s="20">
        <v>0.249490538573508</v>
      </c>
      <c r="M20" s="19">
        <v>697</v>
      </c>
      <c r="N20" s="20">
        <v>0.17516964061321941</v>
      </c>
      <c r="O20" s="21">
        <v>0.22955523672883782</v>
      </c>
    </row>
    <row r="21" spans="2:15" ht="14.4" customHeight="1" thickBot="1">
      <c r="B21" s="64"/>
      <c r="C21" s="13" t="s">
        <v>3</v>
      </c>
      <c r="D21" s="14">
        <v>273</v>
      </c>
      <c r="E21" s="15">
        <v>0.13528245787908821</v>
      </c>
      <c r="F21" s="14">
        <v>282</v>
      </c>
      <c r="G21" s="15">
        <v>0.13570741097208855</v>
      </c>
      <c r="H21" s="16">
        <v>-3.1914893617021267E-2</v>
      </c>
      <c r="I21" s="14">
        <v>246</v>
      </c>
      <c r="J21" s="16">
        <v>0.10975609756097571</v>
      </c>
      <c r="K21" s="14">
        <v>519</v>
      </c>
      <c r="L21" s="15">
        <v>0.15109170305676856</v>
      </c>
      <c r="M21" s="14">
        <v>538</v>
      </c>
      <c r="N21" s="15">
        <v>0.13520985172153807</v>
      </c>
      <c r="O21" s="16">
        <v>-3.5315985130111471E-2</v>
      </c>
    </row>
    <row r="22" spans="2:15" ht="14.4" customHeight="1" thickBot="1">
      <c r="B22" s="64"/>
      <c r="C22" s="65" t="s">
        <v>12</v>
      </c>
      <c r="D22" s="19">
        <v>191</v>
      </c>
      <c r="E22" s="20">
        <v>9.4648166501486622E-2</v>
      </c>
      <c r="F22" s="19">
        <v>318</v>
      </c>
      <c r="G22" s="20">
        <v>0.15303176130895091</v>
      </c>
      <c r="H22" s="21">
        <v>-0.39937106918238996</v>
      </c>
      <c r="I22" s="19">
        <v>198</v>
      </c>
      <c r="J22" s="21">
        <v>-3.5353535353535359E-2</v>
      </c>
      <c r="K22" s="19">
        <v>389</v>
      </c>
      <c r="L22" s="20">
        <v>0.11324599708879185</v>
      </c>
      <c r="M22" s="19">
        <v>705</v>
      </c>
      <c r="N22" s="20">
        <v>0.17718019602915305</v>
      </c>
      <c r="O22" s="21">
        <v>-0.44822695035460991</v>
      </c>
    </row>
    <row r="23" spans="2:15" ht="14.4" customHeight="1" thickBot="1">
      <c r="B23" s="64"/>
      <c r="C23" s="66" t="s">
        <v>4</v>
      </c>
      <c r="D23" s="14">
        <v>219</v>
      </c>
      <c r="E23" s="15">
        <v>0.10852329038652131</v>
      </c>
      <c r="F23" s="14">
        <v>284</v>
      </c>
      <c r="G23" s="15">
        <v>0.13666987487969201</v>
      </c>
      <c r="H23" s="16">
        <v>-0.22887323943661975</v>
      </c>
      <c r="I23" s="14">
        <v>149</v>
      </c>
      <c r="J23" s="16">
        <v>0.46979865771812079</v>
      </c>
      <c r="K23" s="14">
        <v>368</v>
      </c>
      <c r="L23" s="15">
        <v>0.10713245997088792</v>
      </c>
      <c r="M23" s="14">
        <v>602</v>
      </c>
      <c r="N23" s="15">
        <v>0.15129429504900729</v>
      </c>
      <c r="O23" s="16">
        <v>-0.38870431893687707</v>
      </c>
    </row>
    <row r="24" spans="2:15" ht="14.4" customHeight="1" thickBot="1">
      <c r="B24" s="64"/>
      <c r="C24" s="67" t="s">
        <v>14</v>
      </c>
      <c r="D24" s="19">
        <v>139</v>
      </c>
      <c r="E24" s="20">
        <v>6.8880079286422202E-2</v>
      </c>
      <c r="F24" s="19">
        <v>117</v>
      </c>
      <c r="G24" s="20">
        <v>5.6304138594802697E-2</v>
      </c>
      <c r="H24" s="21">
        <v>0.18803418803418803</v>
      </c>
      <c r="I24" s="19">
        <v>120</v>
      </c>
      <c r="J24" s="21">
        <v>0.15833333333333344</v>
      </c>
      <c r="K24" s="19">
        <v>259</v>
      </c>
      <c r="L24" s="20">
        <v>7.5400291120815144E-2</v>
      </c>
      <c r="M24" s="19">
        <v>212</v>
      </c>
      <c r="N24" s="20">
        <v>5.3279718522241767E-2</v>
      </c>
      <c r="O24" s="21">
        <v>0.22169811320754707</v>
      </c>
    </row>
    <row r="25" spans="2:15" ht="14.4" customHeight="1" thickBot="1">
      <c r="B25" s="64"/>
      <c r="C25" s="13" t="s">
        <v>15</v>
      </c>
      <c r="D25" s="14">
        <v>24</v>
      </c>
      <c r="E25" s="15">
        <v>1.1892963330029732E-2</v>
      </c>
      <c r="F25" s="14">
        <v>93</v>
      </c>
      <c r="G25" s="15">
        <v>4.4754571703561119E-2</v>
      </c>
      <c r="H25" s="16">
        <v>-0.74193548387096775</v>
      </c>
      <c r="I25" s="14">
        <v>76</v>
      </c>
      <c r="J25" s="16">
        <v>-0.68421052631578949</v>
      </c>
      <c r="K25" s="14">
        <v>100</v>
      </c>
      <c r="L25" s="15">
        <v>2.9112081513828238E-2</v>
      </c>
      <c r="M25" s="14">
        <v>143</v>
      </c>
      <c r="N25" s="15">
        <v>3.5938678059814023E-2</v>
      </c>
      <c r="O25" s="16">
        <v>-0.30069930069930073</v>
      </c>
    </row>
    <row r="26" spans="2:15" ht="14.4" customHeight="1" thickBot="1">
      <c r="B26" s="64"/>
      <c r="C26" s="67" t="s">
        <v>65</v>
      </c>
      <c r="D26" s="19">
        <v>37</v>
      </c>
      <c r="E26" s="20">
        <v>1.8334985133795837E-2</v>
      </c>
      <c r="F26" s="19">
        <v>20</v>
      </c>
      <c r="G26" s="20">
        <v>9.6246390760346481E-3</v>
      </c>
      <c r="H26" s="21">
        <v>0.85000000000000009</v>
      </c>
      <c r="I26" s="19">
        <v>28</v>
      </c>
      <c r="J26" s="21">
        <v>0.3214285714285714</v>
      </c>
      <c r="K26" s="19">
        <v>65</v>
      </c>
      <c r="L26" s="20">
        <v>1.8922852983988356E-2</v>
      </c>
      <c r="M26" s="19">
        <v>62</v>
      </c>
      <c r="N26" s="20">
        <v>1.55818044734858E-2</v>
      </c>
      <c r="O26" s="21">
        <v>4.8387096774193505E-2</v>
      </c>
    </row>
    <row r="27" spans="2:15" ht="14.4" customHeight="1" thickBot="1">
      <c r="B27" s="68"/>
      <c r="C27" s="13" t="s">
        <v>38</v>
      </c>
      <c r="D27" s="14">
        <v>1</v>
      </c>
      <c r="E27" s="15">
        <v>4.9554013875123884E-4</v>
      </c>
      <c r="F27" s="14">
        <v>1</v>
      </c>
      <c r="G27" s="15">
        <v>4.8123195380173246E-4</v>
      </c>
      <c r="H27" s="16">
        <v>0</v>
      </c>
      <c r="I27" s="14">
        <v>3</v>
      </c>
      <c r="J27" s="16">
        <v>-0.66666666666666674</v>
      </c>
      <c r="K27" s="14">
        <v>4</v>
      </c>
      <c r="L27" s="15">
        <v>1.1644832605531296E-3</v>
      </c>
      <c r="M27" s="14">
        <v>2</v>
      </c>
      <c r="N27" s="15">
        <v>5.0263885398341287E-4</v>
      </c>
      <c r="O27" s="16">
        <v>1</v>
      </c>
    </row>
    <row r="28" spans="2:15" ht="14.4" customHeight="1" thickBot="1">
      <c r="B28" s="22" t="s">
        <v>6</v>
      </c>
      <c r="C28" s="22" t="s">
        <v>39</v>
      </c>
      <c r="D28" s="23">
        <v>2018</v>
      </c>
      <c r="E28" s="24">
        <v>1.0000000000000002</v>
      </c>
      <c r="F28" s="23">
        <v>2078</v>
      </c>
      <c r="G28" s="24">
        <v>0.99999999999999989</v>
      </c>
      <c r="H28" s="25">
        <v>-2.8873917228103951E-2</v>
      </c>
      <c r="I28" s="23">
        <v>1417</v>
      </c>
      <c r="J28" s="24">
        <v>0.42413549752999291</v>
      </c>
      <c r="K28" s="23">
        <v>3435</v>
      </c>
      <c r="L28" s="24">
        <v>0.99999999999999989</v>
      </c>
      <c r="M28" s="23">
        <v>3979</v>
      </c>
      <c r="N28" s="24">
        <v>0.99999999999999989</v>
      </c>
      <c r="O28" s="25">
        <v>-0.13671776828348836</v>
      </c>
    </row>
    <row r="29" spans="2:15" ht="14.4" customHeight="1" thickBot="1">
      <c r="B29" s="22" t="s">
        <v>54</v>
      </c>
      <c r="C29" s="22" t="s">
        <v>39</v>
      </c>
      <c r="D29" s="23">
        <v>1</v>
      </c>
      <c r="E29" s="24">
        <v>1</v>
      </c>
      <c r="F29" s="23">
        <v>3</v>
      </c>
      <c r="G29" s="24">
        <v>1</v>
      </c>
      <c r="H29" s="25">
        <v>-0.66666666666666674</v>
      </c>
      <c r="I29" s="23">
        <v>0</v>
      </c>
      <c r="J29" s="24"/>
      <c r="K29" s="23">
        <v>1</v>
      </c>
      <c r="L29" s="24">
        <v>1</v>
      </c>
      <c r="M29" s="23">
        <v>5</v>
      </c>
      <c r="N29" s="24">
        <v>1</v>
      </c>
      <c r="O29" s="25">
        <v>-0.8</v>
      </c>
    </row>
    <row r="30" spans="2:15" ht="14.4" customHeight="1" thickBot="1">
      <c r="B30" s="99"/>
      <c r="C30" s="100" t="s">
        <v>39</v>
      </c>
      <c r="D30" s="26">
        <v>2173</v>
      </c>
      <c r="E30" s="27">
        <v>1</v>
      </c>
      <c r="F30" s="26">
        <v>2320</v>
      </c>
      <c r="G30" s="27">
        <v>1</v>
      </c>
      <c r="H30" s="28">
        <v>-6.3362068965517215E-2</v>
      </c>
      <c r="I30" s="26">
        <v>1578</v>
      </c>
      <c r="J30" s="28">
        <v>0.37705956907477822</v>
      </c>
      <c r="K30" s="26">
        <v>3751</v>
      </c>
      <c r="L30" s="27">
        <v>1</v>
      </c>
      <c r="M30" s="26">
        <v>4461</v>
      </c>
      <c r="N30" s="27">
        <v>1</v>
      </c>
      <c r="O30" s="28">
        <v>-0.15915713965478595</v>
      </c>
    </row>
    <row r="31" spans="2:15" ht="14.4" customHeight="1">
      <c r="B31" s="1" t="s">
        <v>67</v>
      </c>
      <c r="C31" s="29"/>
      <c r="D31" s="1"/>
      <c r="E31" s="1"/>
      <c r="F31" s="1"/>
      <c r="G31" s="1"/>
    </row>
    <row r="32" spans="2:15">
      <c r="B32" s="30" t="s">
        <v>68</v>
      </c>
      <c r="C32" s="1"/>
      <c r="D32" s="1"/>
      <c r="E32" s="1"/>
      <c r="F32" s="1"/>
      <c r="G32" s="1"/>
    </row>
    <row r="34" spans="2:15">
      <c r="B34" s="90" t="s">
        <v>45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61"/>
    </row>
    <row r="35" spans="2:15" ht="14.4" thickBot="1">
      <c r="B35" s="91" t="s">
        <v>46</v>
      </c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62" t="s">
        <v>42</v>
      </c>
    </row>
    <row r="36" spans="2:15" ht="14.4" customHeight="1" thickBot="1">
      <c r="B36" s="113" t="s">
        <v>30</v>
      </c>
      <c r="C36" s="115" t="s">
        <v>1</v>
      </c>
      <c r="D36" s="117" t="s">
        <v>87</v>
      </c>
      <c r="E36" s="95"/>
      <c r="F36" s="95"/>
      <c r="G36" s="95"/>
      <c r="H36" s="85"/>
      <c r="I36" s="84" t="s">
        <v>86</v>
      </c>
      <c r="J36" s="85"/>
      <c r="K36" s="84" t="s">
        <v>88</v>
      </c>
      <c r="L36" s="95"/>
      <c r="M36" s="95"/>
      <c r="N36" s="95"/>
      <c r="O36" s="96"/>
    </row>
    <row r="37" spans="2:15" ht="14.4" customHeight="1">
      <c r="B37" s="114"/>
      <c r="C37" s="116"/>
      <c r="D37" s="117" t="s">
        <v>96</v>
      </c>
      <c r="E37" s="95"/>
      <c r="F37" s="95"/>
      <c r="G37" s="95"/>
      <c r="H37" s="85"/>
      <c r="I37" s="84" t="s">
        <v>98</v>
      </c>
      <c r="J37" s="85"/>
      <c r="K37" s="84" t="s">
        <v>102</v>
      </c>
      <c r="L37" s="95"/>
      <c r="M37" s="95"/>
      <c r="N37" s="95"/>
      <c r="O37" s="96"/>
    </row>
    <row r="38" spans="2:15" ht="14.4" customHeight="1" thickBot="1">
      <c r="B38" s="114"/>
      <c r="C38" s="116"/>
      <c r="D38" s="97" t="s">
        <v>97</v>
      </c>
      <c r="E38" s="93"/>
      <c r="F38" s="93"/>
      <c r="G38" s="93"/>
      <c r="H38" s="98"/>
      <c r="I38" s="92" t="s">
        <v>99</v>
      </c>
      <c r="J38" s="98"/>
      <c r="K38" s="92" t="s">
        <v>103</v>
      </c>
      <c r="L38" s="93"/>
      <c r="M38" s="93"/>
      <c r="N38" s="93"/>
      <c r="O38" s="94"/>
    </row>
    <row r="39" spans="2:15" ht="18.75" customHeight="1">
      <c r="B39" s="105" t="s">
        <v>30</v>
      </c>
      <c r="C39" s="107" t="s">
        <v>33</v>
      </c>
      <c r="D39" s="86">
        <v>2025</v>
      </c>
      <c r="E39" s="87"/>
      <c r="F39" s="86">
        <v>2024</v>
      </c>
      <c r="G39" s="87"/>
      <c r="H39" s="103" t="s">
        <v>31</v>
      </c>
      <c r="I39" s="82">
        <v>2025</v>
      </c>
      <c r="J39" s="82" t="s">
        <v>100</v>
      </c>
      <c r="K39" s="86">
        <v>2025</v>
      </c>
      <c r="L39" s="87"/>
      <c r="M39" s="86">
        <v>2024</v>
      </c>
      <c r="N39" s="87"/>
      <c r="O39" s="103" t="s">
        <v>31</v>
      </c>
    </row>
    <row r="40" spans="2:15" ht="14.4" customHeight="1" thickBot="1">
      <c r="B40" s="105"/>
      <c r="C40" s="107"/>
      <c r="D40" s="88"/>
      <c r="E40" s="89"/>
      <c r="F40" s="88"/>
      <c r="G40" s="89"/>
      <c r="H40" s="104"/>
      <c r="I40" s="83"/>
      <c r="J40" s="83"/>
      <c r="K40" s="88"/>
      <c r="L40" s="89"/>
      <c r="M40" s="88"/>
      <c r="N40" s="89"/>
      <c r="O40" s="104"/>
    </row>
    <row r="41" spans="2:15" ht="25.2" customHeight="1" thickBot="1">
      <c r="B41" s="106"/>
      <c r="C41" s="108"/>
      <c r="D41" s="6" t="s">
        <v>34</v>
      </c>
      <c r="E41" s="7" t="s">
        <v>2</v>
      </c>
      <c r="F41" s="6" t="s">
        <v>34</v>
      </c>
      <c r="G41" s="7" t="s">
        <v>2</v>
      </c>
      <c r="H41" s="109" t="s">
        <v>35</v>
      </c>
      <c r="I41" s="8" t="s">
        <v>34</v>
      </c>
      <c r="J41" s="111" t="s">
        <v>101</v>
      </c>
      <c r="K41" s="6" t="s">
        <v>34</v>
      </c>
      <c r="L41" s="7" t="s">
        <v>2</v>
      </c>
      <c r="M41" s="6" t="s">
        <v>34</v>
      </c>
      <c r="N41" s="7" t="s">
        <v>2</v>
      </c>
      <c r="O41" s="109" t="s">
        <v>35</v>
      </c>
    </row>
    <row r="42" spans="2:15" ht="27" thickBot="1">
      <c r="B42" s="63"/>
      <c r="C42" s="13" t="s">
        <v>15</v>
      </c>
      <c r="D42" s="9" t="s">
        <v>36</v>
      </c>
      <c r="E42" s="10" t="s">
        <v>37</v>
      </c>
      <c r="F42" s="9" t="s">
        <v>36</v>
      </c>
      <c r="G42" s="10" t="s">
        <v>37</v>
      </c>
      <c r="H42" s="110"/>
      <c r="I42" s="11" t="s">
        <v>36</v>
      </c>
      <c r="J42" s="112"/>
      <c r="K42" s="9" t="s">
        <v>36</v>
      </c>
      <c r="L42" s="10" t="s">
        <v>37</v>
      </c>
      <c r="M42" s="9" t="s">
        <v>36</v>
      </c>
      <c r="N42" s="10" t="s">
        <v>37</v>
      </c>
      <c r="O42" s="110"/>
    </row>
    <row r="43" spans="2:15" ht="14.4" thickBot="1">
      <c r="B43" s="69"/>
      <c r="C43" s="13" t="s">
        <v>4</v>
      </c>
      <c r="D43" s="14"/>
      <c r="E43" s="15"/>
      <c r="F43" s="14">
        <v>1</v>
      </c>
      <c r="G43" s="15">
        <v>1</v>
      </c>
      <c r="H43" s="16"/>
      <c r="I43" s="14"/>
      <c r="J43" s="16"/>
      <c r="K43" s="14"/>
      <c r="L43" s="15"/>
      <c r="M43" s="14">
        <v>1</v>
      </c>
      <c r="N43" s="15">
        <v>1</v>
      </c>
      <c r="O43" s="16"/>
    </row>
    <row r="44" spans="2:15" ht="14.4" thickBot="1">
      <c r="B44" s="22" t="s">
        <v>5</v>
      </c>
      <c r="C44" s="22">
        <v>0</v>
      </c>
      <c r="D44" s="23">
        <v>0</v>
      </c>
      <c r="E44" s="24">
        <v>0</v>
      </c>
      <c r="F44" s="23">
        <v>1</v>
      </c>
      <c r="G44" s="24">
        <v>1</v>
      </c>
      <c r="H44" s="25">
        <v>-1</v>
      </c>
      <c r="I44" s="23">
        <v>0</v>
      </c>
      <c r="J44" s="24">
        <v>0</v>
      </c>
      <c r="K44" s="23">
        <v>0</v>
      </c>
      <c r="L44" s="24">
        <v>0</v>
      </c>
      <c r="M44" s="23">
        <v>1</v>
      </c>
      <c r="N44" s="24">
        <v>1</v>
      </c>
      <c r="O44" s="25">
        <v>-1</v>
      </c>
    </row>
    <row r="45" spans="2:15" ht="14.4" thickBot="1">
      <c r="B45" s="63"/>
      <c r="C45" s="13" t="s">
        <v>11</v>
      </c>
      <c r="D45" s="14">
        <v>506</v>
      </c>
      <c r="E45" s="15">
        <v>0.29923122412773506</v>
      </c>
      <c r="F45" s="14">
        <v>275</v>
      </c>
      <c r="G45" s="15">
        <v>0.16166960611405057</v>
      </c>
      <c r="H45" s="16">
        <v>0.84000000000000008</v>
      </c>
      <c r="I45" s="14">
        <v>244</v>
      </c>
      <c r="J45" s="16">
        <v>1.0737704918032787</v>
      </c>
      <c r="K45" s="14">
        <v>750</v>
      </c>
      <c r="L45" s="15">
        <v>0.27036770007209804</v>
      </c>
      <c r="M45" s="14">
        <v>568</v>
      </c>
      <c r="N45" s="15">
        <v>0.17568821527992576</v>
      </c>
      <c r="O45" s="16">
        <v>0.32042253521126751</v>
      </c>
    </row>
    <row r="46" spans="2:15" ht="14.4" thickBot="1">
      <c r="B46" s="64"/>
      <c r="C46" s="18" t="s">
        <v>13</v>
      </c>
      <c r="D46" s="19">
        <v>479</v>
      </c>
      <c r="E46" s="20">
        <v>0.28326434062684802</v>
      </c>
      <c r="F46" s="19">
        <v>544</v>
      </c>
      <c r="G46" s="20">
        <v>0.31981187536743094</v>
      </c>
      <c r="H46" s="21">
        <v>-0.11948529411764708</v>
      </c>
      <c r="I46" s="19">
        <v>233</v>
      </c>
      <c r="J46" s="21">
        <v>1.055793991416309</v>
      </c>
      <c r="K46" s="19">
        <v>712</v>
      </c>
      <c r="L46" s="20">
        <v>0.25666906993511174</v>
      </c>
      <c r="M46" s="19">
        <v>858</v>
      </c>
      <c r="N46" s="20">
        <v>0.26538818434890193</v>
      </c>
      <c r="O46" s="21">
        <v>-0.17016317016317017</v>
      </c>
    </row>
    <row r="47" spans="2:15" ht="14.4" thickBot="1">
      <c r="B47" s="64"/>
      <c r="C47" s="13" t="s">
        <v>3</v>
      </c>
      <c r="D47" s="14">
        <v>239</v>
      </c>
      <c r="E47" s="15">
        <v>0.14133648728562981</v>
      </c>
      <c r="F47" s="14">
        <v>238</v>
      </c>
      <c r="G47" s="15">
        <v>0.13991769547325103</v>
      </c>
      <c r="H47" s="16">
        <v>4.2016806722688926E-3</v>
      </c>
      <c r="I47" s="14">
        <v>214</v>
      </c>
      <c r="J47" s="16">
        <v>0.11682242990654212</v>
      </c>
      <c r="K47" s="14">
        <v>453</v>
      </c>
      <c r="L47" s="15">
        <v>0.16330209084354722</v>
      </c>
      <c r="M47" s="14">
        <v>468</v>
      </c>
      <c r="N47" s="15">
        <v>0.14475719146303742</v>
      </c>
      <c r="O47" s="16">
        <v>-3.2051282051282048E-2</v>
      </c>
    </row>
    <row r="48" spans="2:15" ht="14.4" thickBot="1">
      <c r="B48" s="64"/>
      <c r="C48" s="65" t="s">
        <v>12</v>
      </c>
      <c r="D48" s="19">
        <v>139</v>
      </c>
      <c r="E48" s="20">
        <v>8.2199881726788881E-2</v>
      </c>
      <c r="F48" s="19">
        <v>244</v>
      </c>
      <c r="G48" s="20">
        <v>0.14344503233392122</v>
      </c>
      <c r="H48" s="21">
        <v>-0.43032786885245899</v>
      </c>
      <c r="I48" s="19">
        <v>134</v>
      </c>
      <c r="J48" s="21">
        <v>3.7313432835820892E-2</v>
      </c>
      <c r="K48" s="19">
        <v>273</v>
      </c>
      <c r="L48" s="20">
        <v>9.8413842826243686E-2</v>
      </c>
      <c r="M48" s="19">
        <v>555</v>
      </c>
      <c r="N48" s="20">
        <v>0.17166718218373028</v>
      </c>
      <c r="O48" s="21">
        <v>-0.50810810810810803</v>
      </c>
    </row>
    <row r="49" spans="2:15" ht="14.4" thickBot="1">
      <c r="B49" s="64"/>
      <c r="C49" s="66" t="s">
        <v>4</v>
      </c>
      <c r="D49" s="14">
        <v>150</v>
      </c>
      <c r="E49" s="15">
        <v>8.870490833826139E-2</v>
      </c>
      <c r="F49" s="14">
        <v>218</v>
      </c>
      <c r="G49" s="15">
        <v>0.12815990593768373</v>
      </c>
      <c r="H49" s="16">
        <v>-0.31192660550458717</v>
      </c>
      <c r="I49" s="14">
        <v>94</v>
      </c>
      <c r="J49" s="16">
        <v>0.5957446808510638</v>
      </c>
      <c r="K49" s="14">
        <v>244</v>
      </c>
      <c r="L49" s="15">
        <v>8.7959625090122562E-2</v>
      </c>
      <c r="M49" s="14">
        <v>456</v>
      </c>
      <c r="N49" s="15">
        <v>0.14104546860501083</v>
      </c>
      <c r="O49" s="16">
        <v>-0.46491228070175439</v>
      </c>
    </row>
    <row r="50" spans="2:15" ht="14.4" thickBot="1">
      <c r="B50" s="64"/>
      <c r="C50" s="67" t="s">
        <v>14</v>
      </c>
      <c r="D50" s="19">
        <v>127</v>
      </c>
      <c r="E50" s="20">
        <v>7.5103489059727968E-2</v>
      </c>
      <c r="F50" s="19">
        <v>87</v>
      </c>
      <c r="G50" s="20">
        <v>5.114638447971781E-2</v>
      </c>
      <c r="H50" s="21">
        <v>0.45977011494252884</v>
      </c>
      <c r="I50" s="19">
        <v>90</v>
      </c>
      <c r="J50" s="21">
        <v>0.4111111111111112</v>
      </c>
      <c r="K50" s="19">
        <v>217</v>
      </c>
      <c r="L50" s="20">
        <v>7.8226387887527032E-2</v>
      </c>
      <c r="M50" s="19">
        <v>154</v>
      </c>
      <c r="N50" s="20">
        <v>4.7633776678008041E-2</v>
      </c>
      <c r="O50" s="21">
        <v>0.40909090909090917</v>
      </c>
    </row>
    <row r="51" spans="2:15" ht="14.4" thickBot="1">
      <c r="B51" s="64"/>
      <c r="C51" s="13" t="s">
        <v>65</v>
      </c>
      <c r="D51" s="14">
        <v>37</v>
      </c>
      <c r="E51" s="15">
        <v>2.1880544056771142E-2</v>
      </c>
      <c r="F51" s="14">
        <v>19</v>
      </c>
      <c r="G51" s="15">
        <v>1.1169900058788948E-2</v>
      </c>
      <c r="H51" s="16">
        <v>0.94736842105263164</v>
      </c>
      <c r="I51" s="14">
        <v>26</v>
      </c>
      <c r="J51" s="16">
        <v>0.42307692307692313</v>
      </c>
      <c r="K51" s="14">
        <v>63</v>
      </c>
      <c r="L51" s="15">
        <v>2.2710886806056235E-2</v>
      </c>
      <c r="M51" s="14">
        <v>61</v>
      </c>
      <c r="N51" s="15">
        <v>1.8867924528301886E-2</v>
      </c>
      <c r="O51" s="16">
        <v>3.2786885245901676E-2</v>
      </c>
    </row>
    <row r="52" spans="2:15" ht="14.4" thickBot="1">
      <c r="B52" s="64"/>
      <c r="C52" s="67" t="s">
        <v>15</v>
      </c>
      <c r="D52" s="19">
        <v>13</v>
      </c>
      <c r="E52" s="20">
        <v>7.68775872264932E-3</v>
      </c>
      <c r="F52" s="19">
        <v>75</v>
      </c>
      <c r="G52" s="20">
        <v>4.4091710758377423E-2</v>
      </c>
      <c r="H52" s="21">
        <v>-0.82666666666666666</v>
      </c>
      <c r="I52" s="19">
        <v>48</v>
      </c>
      <c r="J52" s="21">
        <v>-0.72916666666666674</v>
      </c>
      <c r="K52" s="19">
        <v>61</v>
      </c>
      <c r="L52" s="20">
        <v>2.198990627253064E-2</v>
      </c>
      <c r="M52" s="19">
        <v>111</v>
      </c>
      <c r="N52" s="20">
        <v>3.4333436436746058E-2</v>
      </c>
      <c r="O52" s="21">
        <v>-0.4504504504504504</v>
      </c>
    </row>
    <row r="53" spans="2:15" ht="14.4" thickBot="1">
      <c r="B53" s="68"/>
      <c r="C53" s="13" t="s">
        <v>38</v>
      </c>
      <c r="D53" s="14">
        <v>0</v>
      </c>
      <c r="E53" s="15">
        <v>0</v>
      </c>
      <c r="F53" s="14">
        <v>0</v>
      </c>
      <c r="G53" s="15">
        <v>0</v>
      </c>
      <c r="H53" s="16"/>
      <c r="I53" s="14">
        <v>0</v>
      </c>
      <c r="J53" s="16"/>
      <c r="K53" s="14">
        <v>0</v>
      </c>
      <c r="L53" s="15">
        <v>0</v>
      </c>
      <c r="M53" s="14">
        <v>0</v>
      </c>
      <c r="N53" s="15">
        <v>0</v>
      </c>
      <c r="O53" s="16"/>
    </row>
    <row r="54" spans="2:15" ht="14.4" thickBot="1">
      <c r="B54" s="22" t="s">
        <v>6</v>
      </c>
      <c r="C54" s="22" t="s">
        <v>39</v>
      </c>
      <c r="D54" s="23">
        <v>1690</v>
      </c>
      <c r="E54" s="24">
        <v>0.99940863394441148</v>
      </c>
      <c r="F54" s="23">
        <v>1700</v>
      </c>
      <c r="G54" s="24">
        <v>0.99941211052322165</v>
      </c>
      <c r="H54" s="25">
        <v>-5.8823529411764497E-3</v>
      </c>
      <c r="I54" s="23">
        <v>1083</v>
      </c>
      <c r="J54" s="24">
        <v>0.56048014773776544</v>
      </c>
      <c r="K54" s="23">
        <v>2773</v>
      </c>
      <c r="L54" s="24">
        <v>0.99963950973323712</v>
      </c>
      <c r="M54" s="23">
        <v>3231</v>
      </c>
      <c r="N54" s="24">
        <v>0.99938137952366224</v>
      </c>
      <c r="O54" s="25">
        <v>-0.14175177963478802</v>
      </c>
    </row>
    <row r="55" spans="2:15" ht="14.4" thickBot="1">
      <c r="B55" s="22" t="s">
        <v>54</v>
      </c>
      <c r="C55" s="77" t="s">
        <v>39</v>
      </c>
      <c r="D55" s="23">
        <v>1</v>
      </c>
      <c r="E55" s="24">
        <v>1</v>
      </c>
      <c r="F55" s="23">
        <v>0</v>
      </c>
      <c r="G55" s="24">
        <v>1</v>
      </c>
      <c r="H55" s="25"/>
      <c r="I55" s="23">
        <v>0</v>
      </c>
      <c r="J55" s="24"/>
      <c r="K55" s="23">
        <v>1</v>
      </c>
      <c r="L55" s="24">
        <v>1</v>
      </c>
      <c r="M55" s="23">
        <v>1</v>
      </c>
      <c r="N55" s="24">
        <v>1</v>
      </c>
      <c r="O55" s="25">
        <v>0</v>
      </c>
    </row>
    <row r="56" spans="2:15" ht="14.4" thickBot="1">
      <c r="B56" s="118" t="s">
        <v>39</v>
      </c>
      <c r="C56" s="119" t="s">
        <v>39</v>
      </c>
      <c r="D56" s="26">
        <v>1691</v>
      </c>
      <c r="E56" s="27">
        <v>1</v>
      </c>
      <c r="F56" s="26">
        <v>1701</v>
      </c>
      <c r="G56" s="27">
        <v>1</v>
      </c>
      <c r="H56" s="28">
        <v>-5.8788947677836934E-3</v>
      </c>
      <c r="I56" s="26">
        <v>1083</v>
      </c>
      <c r="J56" s="28">
        <v>0.56140350877192979</v>
      </c>
      <c r="K56" s="26">
        <v>2774</v>
      </c>
      <c r="L56" s="27">
        <v>1</v>
      </c>
      <c r="M56" s="26">
        <v>3233</v>
      </c>
      <c r="N56" s="27">
        <v>1</v>
      </c>
      <c r="O56" s="28">
        <v>-0.14197339931951747</v>
      </c>
    </row>
    <row r="57" spans="2:15">
      <c r="B57" s="70" t="s">
        <v>49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</row>
    <row r="58" spans="2:15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</row>
    <row r="59" spans="2:15">
      <c r="B59" s="90" t="s">
        <v>52</v>
      </c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61"/>
    </row>
    <row r="60" spans="2:15" ht="14.4" thickBot="1">
      <c r="B60" s="91" t="s">
        <v>53</v>
      </c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62" t="s">
        <v>42</v>
      </c>
    </row>
    <row r="61" spans="2:15">
      <c r="B61" s="113" t="s">
        <v>30</v>
      </c>
      <c r="C61" s="115" t="s">
        <v>1</v>
      </c>
      <c r="D61" s="117" t="s">
        <v>96</v>
      </c>
      <c r="E61" s="95"/>
      <c r="F61" s="95"/>
      <c r="G61" s="95"/>
      <c r="H61" s="85"/>
      <c r="I61" s="84" t="s">
        <v>98</v>
      </c>
      <c r="J61" s="85"/>
      <c r="K61" s="84" t="s">
        <v>102</v>
      </c>
      <c r="L61" s="95"/>
      <c r="M61" s="95"/>
      <c r="N61" s="95"/>
      <c r="O61" s="96"/>
    </row>
    <row r="62" spans="2:15" ht="14.4" thickBot="1">
      <c r="B62" s="114"/>
      <c r="C62" s="116"/>
      <c r="D62" s="97" t="s">
        <v>97</v>
      </c>
      <c r="E62" s="93"/>
      <c r="F62" s="93"/>
      <c r="G62" s="93"/>
      <c r="H62" s="98"/>
      <c r="I62" s="92" t="s">
        <v>99</v>
      </c>
      <c r="J62" s="98"/>
      <c r="K62" s="92" t="s">
        <v>103</v>
      </c>
      <c r="L62" s="93"/>
      <c r="M62" s="93"/>
      <c r="N62" s="93"/>
      <c r="O62" s="94"/>
    </row>
    <row r="63" spans="2:15" ht="15" customHeight="1">
      <c r="B63" s="114"/>
      <c r="C63" s="116"/>
      <c r="D63" s="86">
        <v>2025</v>
      </c>
      <c r="E63" s="87"/>
      <c r="F63" s="86">
        <v>2024</v>
      </c>
      <c r="G63" s="87"/>
      <c r="H63" s="103" t="s">
        <v>31</v>
      </c>
      <c r="I63" s="82">
        <v>2025</v>
      </c>
      <c r="J63" s="82" t="s">
        <v>100</v>
      </c>
      <c r="K63" s="86">
        <v>2025</v>
      </c>
      <c r="L63" s="87"/>
      <c r="M63" s="86">
        <v>2024</v>
      </c>
      <c r="N63" s="87"/>
      <c r="O63" s="103" t="s">
        <v>31</v>
      </c>
    </row>
    <row r="64" spans="2:15" ht="14.4" customHeight="1" thickBot="1">
      <c r="B64" s="105" t="s">
        <v>30</v>
      </c>
      <c r="C64" s="107" t="s">
        <v>33</v>
      </c>
      <c r="D64" s="88"/>
      <c r="E64" s="89"/>
      <c r="F64" s="88"/>
      <c r="G64" s="89"/>
      <c r="H64" s="104"/>
      <c r="I64" s="83"/>
      <c r="J64" s="83"/>
      <c r="K64" s="88"/>
      <c r="L64" s="89"/>
      <c r="M64" s="88"/>
      <c r="N64" s="89"/>
      <c r="O64" s="104"/>
    </row>
    <row r="65" spans="2:15" ht="15" customHeight="1">
      <c r="B65" s="105"/>
      <c r="C65" s="107"/>
      <c r="D65" s="6" t="s">
        <v>34</v>
      </c>
      <c r="E65" s="7" t="s">
        <v>2</v>
      </c>
      <c r="F65" s="6" t="s">
        <v>34</v>
      </c>
      <c r="G65" s="7" t="s">
        <v>2</v>
      </c>
      <c r="H65" s="109" t="s">
        <v>35</v>
      </c>
      <c r="I65" s="8" t="s">
        <v>34</v>
      </c>
      <c r="J65" s="111" t="s">
        <v>101</v>
      </c>
      <c r="K65" s="6" t="s">
        <v>34</v>
      </c>
      <c r="L65" s="7" t="s">
        <v>2</v>
      </c>
      <c r="M65" s="6" t="s">
        <v>34</v>
      </c>
      <c r="N65" s="7" t="s">
        <v>2</v>
      </c>
      <c r="O65" s="109" t="s">
        <v>35</v>
      </c>
    </row>
    <row r="66" spans="2:15" ht="14.25" customHeight="1" thickBot="1">
      <c r="B66" s="106"/>
      <c r="C66" s="108"/>
      <c r="D66" s="9" t="s">
        <v>36</v>
      </c>
      <c r="E66" s="10" t="s">
        <v>37</v>
      </c>
      <c r="F66" s="9" t="s">
        <v>36</v>
      </c>
      <c r="G66" s="10" t="s">
        <v>37</v>
      </c>
      <c r="H66" s="110"/>
      <c r="I66" s="11" t="s">
        <v>36</v>
      </c>
      <c r="J66" s="112"/>
      <c r="K66" s="9" t="s">
        <v>36</v>
      </c>
      <c r="L66" s="10" t="s">
        <v>37</v>
      </c>
      <c r="M66" s="9" t="s">
        <v>36</v>
      </c>
      <c r="N66" s="10" t="s">
        <v>37</v>
      </c>
      <c r="O66" s="110"/>
    </row>
    <row r="67" spans="2:15" ht="14.4" thickBot="1">
      <c r="B67" s="63"/>
      <c r="C67" s="13" t="s">
        <v>15</v>
      </c>
      <c r="D67" s="14">
        <v>91</v>
      </c>
      <c r="E67" s="15">
        <v>0.59090909090909094</v>
      </c>
      <c r="F67" s="14">
        <v>144</v>
      </c>
      <c r="G67" s="15">
        <v>0.60504201680672265</v>
      </c>
      <c r="H67" s="16">
        <v>-0.36805555555555558</v>
      </c>
      <c r="I67" s="14">
        <v>61</v>
      </c>
      <c r="J67" s="16">
        <v>0.49180327868852469</v>
      </c>
      <c r="K67" s="14">
        <v>152</v>
      </c>
      <c r="L67" s="15">
        <v>0.48253968253968255</v>
      </c>
      <c r="M67" s="14">
        <v>291</v>
      </c>
      <c r="N67" s="15">
        <v>0.6113445378151261</v>
      </c>
      <c r="O67" s="16">
        <v>-0.4776632302405498</v>
      </c>
    </row>
    <row r="68" spans="2:15" ht="14.4" thickBot="1">
      <c r="B68" s="64"/>
      <c r="C68" s="18" t="s">
        <v>4</v>
      </c>
      <c r="D68" s="19">
        <v>8</v>
      </c>
      <c r="E68" s="20">
        <v>5.1948051948051951E-2</v>
      </c>
      <c r="F68" s="19">
        <v>5</v>
      </c>
      <c r="G68" s="20">
        <v>2.100840336134454E-2</v>
      </c>
      <c r="H68" s="21">
        <v>0.60000000000000009</v>
      </c>
      <c r="I68" s="19">
        <v>31</v>
      </c>
      <c r="J68" s="21">
        <v>-0.74193548387096775</v>
      </c>
      <c r="K68" s="19">
        <v>39</v>
      </c>
      <c r="L68" s="20">
        <v>0.12380952380952381</v>
      </c>
      <c r="M68" s="19">
        <v>18</v>
      </c>
      <c r="N68" s="20">
        <v>3.7815126050420166E-2</v>
      </c>
      <c r="O68" s="21">
        <v>1.1666666666666665</v>
      </c>
    </row>
    <row r="69" spans="2:15" ht="14.4" thickBot="1">
      <c r="B69" s="64"/>
      <c r="C69" s="13" t="s">
        <v>12</v>
      </c>
      <c r="D69" s="14">
        <v>18</v>
      </c>
      <c r="E69" s="15">
        <v>0.11688311688311688</v>
      </c>
      <c r="F69" s="14">
        <v>39</v>
      </c>
      <c r="G69" s="15">
        <v>0.1638655462184874</v>
      </c>
      <c r="H69" s="16">
        <v>-0.53846153846153844</v>
      </c>
      <c r="I69" s="14"/>
      <c r="J69" s="16"/>
      <c r="K69" s="14">
        <v>38</v>
      </c>
      <c r="L69" s="15">
        <v>0.12063492063492064</v>
      </c>
      <c r="M69" s="14">
        <v>71</v>
      </c>
      <c r="N69" s="15">
        <v>0.14915966386554622</v>
      </c>
      <c r="O69" s="16">
        <v>-0.46478873239436624</v>
      </c>
    </row>
    <row r="70" spans="2:15" ht="14.4" customHeight="1" thickBot="1">
      <c r="B70" s="64"/>
      <c r="C70" s="65" t="s">
        <v>47</v>
      </c>
      <c r="D70" s="19">
        <v>10</v>
      </c>
      <c r="E70" s="20">
        <v>6.4935064935064929E-2</v>
      </c>
      <c r="F70" s="19">
        <v>13</v>
      </c>
      <c r="G70" s="20">
        <v>5.4621848739495799E-2</v>
      </c>
      <c r="H70" s="21">
        <v>-0.23076923076923073</v>
      </c>
      <c r="I70" s="19"/>
      <c r="J70" s="21"/>
      <c r="K70" s="19">
        <v>21</v>
      </c>
      <c r="L70" s="20">
        <v>6.6666666666666666E-2</v>
      </c>
      <c r="M70" s="19">
        <v>29</v>
      </c>
      <c r="N70" s="20">
        <v>6.0924369747899158E-2</v>
      </c>
      <c r="O70" s="21">
        <v>-0.27586206896551724</v>
      </c>
    </row>
    <row r="71" spans="2:15" ht="14.4" customHeight="1" thickBot="1">
      <c r="B71" s="64"/>
      <c r="C71" s="66" t="s">
        <v>3</v>
      </c>
      <c r="D71" s="14">
        <v>3</v>
      </c>
      <c r="E71" s="15">
        <v>1.948051948051948E-2</v>
      </c>
      <c r="F71" s="14">
        <v>10</v>
      </c>
      <c r="G71" s="15">
        <v>4.2016806722689079E-2</v>
      </c>
      <c r="H71" s="16">
        <v>-0.7</v>
      </c>
      <c r="I71" s="14">
        <v>12</v>
      </c>
      <c r="J71" s="16">
        <v>-0.75</v>
      </c>
      <c r="K71" s="14">
        <v>15</v>
      </c>
      <c r="L71" s="15">
        <v>4.7619047619047616E-2</v>
      </c>
      <c r="M71" s="14">
        <v>13</v>
      </c>
      <c r="N71" s="15">
        <v>2.7310924369747899E-2</v>
      </c>
      <c r="O71" s="16">
        <v>0.15384615384615374</v>
      </c>
    </row>
    <row r="72" spans="2:15" ht="14.4" customHeight="1" thickBot="1">
      <c r="B72" s="64"/>
      <c r="C72" s="67" t="s">
        <v>73</v>
      </c>
      <c r="D72" s="19">
        <v>6</v>
      </c>
      <c r="E72" s="20">
        <v>3.896103896103896E-2</v>
      </c>
      <c r="F72" s="19">
        <v>2</v>
      </c>
      <c r="G72" s="20">
        <v>8.4033613445378148E-3</v>
      </c>
      <c r="H72" s="21">
        <v>2</v>
      </c>
      <c r="I72" s="19">
        <v>4</v>
      </c>
      <c r="J72" s="21">
        <v>0.5</v>
      </c>
      <c r="K72" s="19">
        <v>10</v>
      </c>
      <c r="L72" s="20">
        <v>3.1746031746031744E-2</v>
      </c>
      <c r="M72" s="19">
        <v>5</v>
      </c>
      <c r="N72" s="20">
        <v>1.050420168067227E-2</v>
      </c>
      <c r="O72" s="21">
        <v>1</v>
      </c>
    </row>
    <row r="73" spans="2:15" ht="14.4" customHeight="1" thickBot="1">
      <c r="B73" s="64"/>
      <c r="C73" s="13" t="s">
        <v>14</v>
      </c>
      <c r="D73" s="14">
        <v>3</v>
      </c>
      <c r="E73" s="15">
        <v>1.948051948051948E-2</v>
      </c>
      <c r="F73" s="14">
        <v>11</v>
      </c>
      <c r="G73" s="15">
        <v>4.6218487394957986E-2</v>
      </c>
      <c r="H73" s="16">
        <v>-0.72727272727272729</v>
      </c>
      <c r="I73" s="14">
        <v>7</v>
      </c>
      <c r="J73" s="16">
        <v>-0.5714285714285714</v>
      </c>
      <c r="K73" s="14">
        <v>10</v>
      </c>
      <c r="L73" s="15">
        <v>3.1746031746031744E-2</v>
      </c>
      <c r="M73" s="14">
        <v>21</v>
      </c>
      <c r="N73" s="15">
        <v>4.4117647058823532E-2</v>
      </c>
      <c r="O73" s="16">
        <v>-0.52380952380952384</v>
      </c>
    </row>
    <row r="74" spans="2:15" ht="14.4" thickBot="1">
      <c r="B74" s="64"/>
      <c r="C74" s="67" t="s">
        <v>38</v>
      </c>
      <c r="D74" s="19">
        <v>15</v>
      </c>
      <c r="E74" s="20">
        <v>9.7402597402597421E-2</v>
      </c>
      <c r="F74" s="19">
        <v>14</v>
      </c>
      <c r="G74" s="20">
        <v>5.8823529411764705E-2</v>
      </c>
      <c r="H74" s="21">
        <v>7.1428571428571397E-2</v>
      </c>
      <c r="I74" s="19">
        <v>15</v>
      </c>
      <c r="J74" s="21">
        <v>0</v>
      </c>
      <c r="K74" s="19">
        <v>30</v>
      </c>
      <c r="L74" s="20">
        <v>9.5238095238095233E-2</v>
      </c>
      <c r="M74" s="19">
        <v>28</v>
      </c>
      <c r="N74" s="20">
        <v>5.8823529411764698E-2</v>
      </c>
      <c r="O74" s="21">
        <v>7.1428571428571397E-2</v>
      </c>
    </row>
    <row r="75" spans="2:15" ht="15" customHeight="1" thickBot="1">
      <c r="B75" s="22" t="s">
        <v>5</v>
      </c>
      <c r="C75" s="22" t="s">
        <v>39</v>
      </c>
      <c r="D75" s="23">
        <v>154</v>
      </c>
      <c r="E75" s="24">
        <v>0.99999999999999967</v>
      </c>
      <c r="F75" s="23">
        <v>238</v>
      </c>
      <c r="G75" s="24">
        <v>1</v>
      </c>
      <c r="H75" s="25">
        <v>-0.3529411764705882</v>
      </c>
      <c r="I75" s="23">
        <v>130</v>
      </c>
      <c r="J75" s="24">
        <v>-5.7382274432776814</v>
      </c>
      <c r="K75" s="23">
        <v>315</v>
      </c>
      <c r="L75" s="24">
        <v>0.99999999999999978</v>
      </c>
      <c r="M75" s="23">
        <v>476</v>
      </c>
      <c r="N75" s="24">
        <v>0.99999999999999978</v>
      </c>
      <c r="O75" s="25">
        <v>-0.33823529411764708</v>
      </c>
    </row>
    <row r="76" spans="2:15" ht="14.4" thickBot="1">
      <c r="B76" s="63"/>
      <c r="C76" s="13" t="s">
        <v>13</v>
      </c>
      <c r="D76" s="14">
        <v>84</v>
      </c>
      <c r="E76" s="15">
        <v>0.25609756097560976</v>
      </c>
      <c r="F76" s="14">
        <v>93</v>
      </c>
      <c r="G76" s="15">
        <v>0.24603174603174602</v>
      </c>
      <c r="H76" s="16">
        <v>-9.6774193548387122E-2</v>
      </c>
      <c r="I76" s="14">
        <v>78</v>
      </c>
      <c r="J76" s="16">
        <v>7.6923076923076872E-2</v>
      </c>
      <c r="K76" s="14">
        <v>162</v>
      </c>
      <c r="L76" s="15">
        <v>0.24471299093655588</v>
      </c>
      <c r="M76" s="14">
        <v>160</v>
      </c>
      <c r="N76" s="15">
        <v>0.21390374331550802</v>
      </c>
      <c r="O76" s="16">
        <v>1.2499999999999956E-2</v>
      </c>
    </row>
    <row r="77" spans="2:15" ht="15" customHeight="1" thickBot="1">
      <c r="B77" s="64"/>
      <c r="C77" s="18" t="s">
        <v>4</v>
      </c>
      <c r="D77" s="19">
        <v>69</v>
      </c>
      <c r="E77" s="20">
        <v>0.21036585365853658</v>
      </c>
      <c r="F77" s="19">
        <v>66</v>
      </c>
      <c r="G77" s="20">
        <v>0.17460317460317459</v>
      </c>
      <c r="H77" s="21">
        <v>4.5454545454545414E-2</v>
      </c>
      <c r="I77" s="19">
        <v>55</v>
      </c>
      <c r="J77" s="21">
        <v>0.25454545454545463</v>
      </c>
      <c r="K77" s="19">
        <v>124</v>
      </c>
      <c r="L77" s="20">
        <v>0.18731117824773413</v>
      </c>
      <c r="M77" s="19">
        <v>146</v>
      </c>
      <c r="N77" s="20">
        <v>0.19518716577540107</v>
      </c>
      <c r="O77" s="21">
        <v>-0.15068493150684936</v>
      </c>
    </row>
    <row r="78" spans="2:15" ht="14.4" thickBot="1">
      <c r="B78" s="64"/>
      <c r="C78" s="13" t="s">
        <v>12</v>
      </c>
      <c r="D78" s="14">
        <v>52</v>
      </c>
      <c r="E78" s="15">
        <v>0.15853658536585366</v>
      </c>
      <c r="F78" s="14">
        <v>74</v>
      </c>
      <c r="G78" s="15">
        <v>0.19576719576719576</v>
      </c>
      <c r="H78" s="16">
        <v>-0.29729729729729726</v>
      </c>
      <c r="I78" s="14">
        <v>64</v>
      </c>
      <c r="J78" s="16">
        <v>-0.1875</v>
      </c>
      <c r="K78" s="14">
        <v>116</v>
      </c>
      <c r="L78" s="15">
        <v>0.17522658610271905</v>
      </c>
      <c r="M78" s="14">
        <v>150</v>
      </c>
      <c r="N78" s="15">
        <v>0.20053475935828877</v>
      </c>
      <c r="O78" s="16">
        <v>-0.22666666666666668</v>
      </c>
    </row>
    <row r="79" spans="2:15" ht="15" customHeight="1" thickBot="1">
      <c r="B79" s="64"/>
      <c r="C79" s="65" t="s">
        <v>11</v>
      </c>
      <c r="D79" s="19">
        <v>65</v>
      </c>
      <c r="E79" s="20">
        <v>0.19817073170731708</v>
      </c>
      <c r="F79" s="19">
        <v>51</v>
      </c>
      <c r="G79" s="20">
        <v>0.13492063492063491</v>
      </c>
      <c r="H79" s="21">
        <v>0.27450980392156854</v>
      </c>
      <c r="I79" s="19">
        <v>42</v>
      </c>
      <c r="J79" s="21">
        <v>0.54761904761904767</v>
      </c>
      <c r="K79" s="19">
        <v>107</v>
      </c>
      <c r="L79" s="20">
        <v>0.16163141993957703</v>
      </c>
      <c r="M79" s="19">
        <v>129</v>
      </c>
      <c r="N79" s="20">
        <v>0.17245989304812834</v>
      </c>
      <c r="O79" s="21">
        <v>-0.1705426356589147</v>
      </c>
    </row>
    <row r="80" spans="2:15" ht="14.4" thickBot="1">
      <c r="B80" s="64"/>
      <c r="C80" s="66" t="s">
        <v>3</v>
      </c>
      <c r="D80" s="14">
        <v>34</v>
      </c>
      <c r="E80" s="15">
        <v>0.10365853658536585</v>
      </c>
      <c r="F80" s="14">
        <v>44</v>
      </c>
      <c r="G80" s="15">
        <v>0.1164021164021164</v>
      </c>
      <c r="H80" s="16">
        <v>-0.22727272727272729</v>
      </c>
      <c r="I80" s="14">
        <v>32</v>
      </c>
      <c r="J80" s="16">
        <v>6.25E-2</v>
      </c>
      <c r="K80" s="14">
        <v>66</v>
      </c>
      <c r="L80" s="15">
        <v>9.9697885196374625E-2</v>
      </c>
      <c r="M80" s="14">
        <v>70</v>
      </c>
      <c r="N80" s="15">
        <v>9.3582887700534759E-2</v>
      </c>
      <c r="O80" s="16">
        <v>-5.7142857142857162E-2</v>
      </c>
    </row>
    <row r="81" spans="2:15" ht="15" customHeight="1" thickBot="1">
      <c r="B81" s="64"/>
      <c r="C81" s="67" t="s">
        <v>14</v>
      </c>
      <c r="D81" s="19">
        <v>12</v>
      </c>
      <c r="E81" s="20">
        <v>3.6585365853658534E-2</v>
      </c>
      <c r="F81" s="19">
        <v>30</v>
      </c>
      <c r="G81" s="20">
        <v>7.9365079365079361E-2</v>
      </c>
      <c r="H81" s="21">
        <v>-0.6</v>
      </c>
      <c r="I81" s="19">
        <v>30</v>
      </c>
      <c r="J81" s="21">
        <v>-0.6</v>
      </c>
      <c r="K81" s="19">
        <v>42</v>
      </c>
      <c r="L81" s="20">
        <v>6.3444108761329304E-2</v>
      </c>
      <c r="M81" s="19">
        <v>58</v>
      </c>
      <c r="N81" s="20">
        <v>7.7540106951871662E-2</v>
      </c>
      <c r="O81" s="21">
        <v>-0.27586206896551724</v>
      </c>
    </row>
    <row r="82" spans="2:15" ht="15" customHeight="1" thickBot="1">
      <c r="B82" s="64"/>
      <c r="C82" s="13" t="s">
        <v>15</v>
      </c>
      <c r="D82" s="14">
        <v>11</v>
      </c>
      <c r="E82" s="15">
        <v>3.3536585365853661E-2</v>
      </c>
      <c r="F82" s="14">
        <v>18</v>
      </c>
      <c r="G82" s="15">
        <v>4.7619047619047616E-2</v>
      </c>
      <c r="H82" s="16">
        <v>-0.38888888888888884</v>
      </c>
      <c r="I82" s="14">
        <v>28</v>
      </c>
      <c r="J82" s="16">
        <v>-0.60714285714285721</v>
      </c>
      <c r="K82" s="14">
        <v>39</v>
      </c>
      <c r="L82" s="15">
        <v>5.8912386706948643E-2</v>
      </c>
      <c r="M82" s="14">
        <v>32</v>
      </c>
      <c r="N82" s="15">
        <v>4.2780748663101602E-2</v>
      </c>
      <c r="O82" s="16">
        <v>0.21875</v>
      </c>
    </row>
    <row r="83" spans="2:15" ht="15" customHeight="1" thickBot="1">
      <c r="B83" s="64"/>
      <c r="C83" s="67" t="s">
        <v>38</v>
      </c>
      <c r="D83" s="19">
        <v>1</v>
      </c>
      <c r="E83" s="20">
        <v>3.0487804878048782E-3</v>
      </c>
      <c r="F83" s="19">
        <v>2</v>
      </c>
      <c r="G83" s="20">
        <v>5.2910052910052907E-3</v>
      </c>
      <c r="H83" s="21">
        <v>-0.5</v>
      </c>
      <c r="I83" s="19">
        <v>5</v>
      </c>
      <c r="J83" s="21">
        <v>-0.8</v>
      </c>
      <c r="K83" s="19">
        <v>6</v>
      </c>
      <c r="L83" s="20">
        <v>9.0634441087613302E-3</v>
      </c>
      <c r="M83" s="19">
        <v>3</v>
      </c>
      <c r="N83" s="20">
        <v>4.0106951871657758E-3</v>
      </c>
      <c r="O83" s="21">
        <v>1</v>
      </c>
    </row>
    <row r="84" spans="2:15" ht="15" customHeight="1" thickBot="1">
      <c r="B84" s="22" t="s">
        <v>6</v>
      </c>
      <c r="C84" s="22" t="s">
        <v>39</v>
      </c>
      <c r="D84" s="23">
        <v>328</v>
      </c>
      <c r="E84" s="24">
        <v>1</v>
      </c>
      <c r="F84" s="23">
        <v>378</v>
      </c>
      <c r="G84" s="24">
        <v>1</v>
      </c>
      <c r="H84" s="25">
        <v>-0.13227513227513232</v>
      </c>
      <c r="I84" s="23">
        <v>334</v>
      </c>
      <c r="J84" s="24">
        <v>-1.7964071856287456E-2</v>
      </c>
      <c r="K84" s="23">
        <v>662</v>
      </c>
      <c r="L84" s="24">
        <v>1</v>
      </c>
      <c r="M84" s="23">
        <v>748</v>
      </c>
      <c r="N84" s="24">
        <v>1</v>
      </c>
      <c r="O84" s="25">
        <v>-0.11497326203208558</v>
      </c>
    </row>
    <row r="85" spans="2:15" ht="14.4" thickBot="1">
      <c r="B85" s="22" t="s">
        <v>54</v>
      </c>
      <c r="C85" s="22" t="s">
        <v>39</v>
      </c>
      <c r="D85" s="23">
        <v>0</v>
      </c>
      <c r="E85" s="24">
        <v>1</v>
      </c>
      <c r="F85" s="23">
        <v>3</v>
      </c>
      <c r="G85" s="24">
        <v>1</v>
      </c>
      <c r="H85" s="25">
        <v>-1</v>
      </c>
      <c r="I85" s="23">
        <v>0</v>
      </c>
      <c r="J85" s="24"/>
      <c r="K85" s="23" t="e">
        <v>#REF!</v>
      </c>
      <c r="L85" s="24">
        <v>1</v>
      </c>
      <c r="M85" s="23">
        <v>4</v>
      </c>
      <c r="N85" s="24">
        <v>1</v>
      </c>
      <c r="O85" s="25"/>
    </row>
    <row r="86" spans="2:15" ht="15" customHeight="1" thickBot="1">
      <c r="B86" s="99"/>
      <c r="C86" s="100" t="s">
        <v>39</v>
      </c>
      <c r="D86" s="26">
        <v>482</v>
      </c>
      <c r="E86" s="27">
        <v>1</v>
      </c>
      <c r="F86" s="26">
        <v>619</v>
      </c>
      <c r="G86" s="27">
        <v>1</v>
      </c>
      <c r="H86" s="28">
        <v>-0.22132471728594505</v>
      </c>
      <c r="I86" s="26">
        <v>495</v>
      </c>
      <c r="J86" s="28">
        <v>-2.626262626262621E-2</v>
      </c>
      <c r="K86" s="26">
        <v>977</v>
      </c>
      <c r="L86" s="27">
        <v>1</v>
      </c>
      <c r="M86" s="26">
        <v>1228</v>
      </c>
      <c r="N86" s="27">
        <v>1</v>
      </c>
      <c r="O86" s="28">
        <v>-0.2043973941368078</v>
      </c>
    </row>
    <row r="87" spans="2:15">
      <c r="B87" s="70" t="s">
        <v>49</v>
      </c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</row>
  </sheetData>
  <mergeCells count="75">
    <mergeCell ref="H41:H42"/>
    <mergeCell ref="J41:J42"/>
    <mergeCell ref="O41:O42"/>
    <mergeCell ref="B36:B38"/>
    <mergeCell ref="C36:C38"/>
    <mergeCell ref="D36:H36"/>
    <mergeCell ref="I36:J36"/>
    <mergeCell ref="K36:O36"/>
    <mergeCell ref="D37:H37"/>
    <mergeCell ref="I37:J37"/>
    <mergeCell ref="K37:O37"/>
    <mergeCell ref="B39:B41"/>
    <mergeCell ref="C39:C41"/>
    <mergeCell ref="D38:H38"/>
    <mergeCell ref="I38:J38"/>
    <mergeCell ref="K38:O38"/>
    <mergeCell ref="D39:E40"/>
    <mergeCell ref="F39:G40"/>
    <mergeCell ref="H39:H40"/>
    <mergeCell ref="I39:I40"/>
    <mergeCell ref="J39:J40"/>
    <mergeCell ref="K39:L40"/>
    <mergeCell ref="M39:N40"/>
    <mergeCell ref="O39:O40"/>
    <mergeCell ref="B59:N5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B60:N60"/>
    <mergeCell ref="B61:B63"/>
    <mergeCell ref="C61:C63"/>
    <mergeCell ref="D61:H61"/>
    <mergeCell ref="I61:J61"/>
    <mergeCell ref="K61:O61"/>
    <mergeCell ref="D62:H62"/>
    <mergeCell ref="I62:J62"/>
    <mergeCell ref="K5:O5"/>
    <mergeCell ref="D5:H5"/>
    <mergeCell ref="I5:J5"/>
    <mergeCell ref="B34:N34"/>
    <mergeCell ref="B35:N35"/>
    <mergeCell ref="F6:G7"/>
    <mergeCell ref="B30:C30"/>
    <mergeCell ref="I6:I7"/>
    <mergeCell ref="J6:J7"/>
    <mergeCell ref="K6:L7"/>
    <mergeCell ref="D6:E7"/>
    <mergeCell ref="B56:C56"/>
    <mergeCell ref="B86:C86"/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  <mergeCell ref="K62:O62"/>
    <mergeCell ref="D63:E64"/>
    <mergeCell ref="K63:L64"/>
    <mergeCell ref="M63:N64"/>
  </mergeCells>
  <phoneticPr fontId="4" type="noConversion"/>
  <conditionalFormatting sqref="D10:O17">
    <cfRule type="cellIs" dxfId="55" priority="37" operator="equal">
      <formula>0</formula>
    </cfRule>
  </conditionalFormatting>
  <conditionalFormatting sqref="D19:O27">
    <cfRule type="cellIs" dxfId="54" priority="42" operator="equal">
      <formula>0</formula>
    </cfRule>
  </conditionalFormatting>
  <conditionalFormatting sqref="D43:O43">
    <cfRule type="cellIs" dxfId="53" priority="32" operator="equal">
      <formula>0</formula>
    </cfRule>
  </conditionalFormatting>
  <conditionalFormatting sqref="D45:O53">
    <cfRule type="cellIs" dxfId="52" priority="21" operator="equal">
      <formula>0</formula>
    </cfRule>
  </conditionalFormatting>
  <conditionalFormatting sqref="D67:O74">
    <cfRule type="cellIs" dxfId="51" priority="9" operator="equal">
      <formula>0</formula>
    </cfRule>
  </conditionalFormatting>
  <conditionalFormatting sqref="D76:O83">
    <cfRule type="cellIs" dxfId="50" priority="3" operator="equal">
      <formula>0</formula>
    </cfRule>
  </conditionalFormatting>
  <conditionalFormatting sqref="H43:H55 O43:O55">
    <cfRule type="cellIs" dxfId="49" priority="19" operator="lessThan">
      <formula>0</formula>
    </cfRule>
  </conditionalFormatting>
  <conditionalFormatting sqref="H67:H85 O67:O85">
    <cfRule type="cellIs" dxfId="48" priority="1" operator="lessThan">
      <formula>0</formula>
    </cfRule>
  </conditionalFormatting>
  <conditionalFormatting sqref="J10:J17 H10:H29 O10:O29">
    <cfRule type="cellIs" dxfId="47" priority="41" operator="lessThan">
      <formula>0</formula>
    </cfRule>
  </conditionalFormatting>
  <conditionalFormatting sqref="J19:J27">
    <cfRule type="cellIs" dxfId="46" priority="46" operator="lessThan">
      <formula>0</formula>
    </cfRule>
  </conditionalFormatting>
  <conditionalFormatting sqref="J43">
    <cfRule type="cellIs" dxfId="45" priority="36" operator="lessThan">
      <formula>0</formula>
    </cfRule>
  </conditionalFormatting>
  <conditionalFormatting sqref="J45:J53">
    <cfRule type="cellIs" dxfId="44" priority="25" operator="lessThan">
      <formula>0</formula>
    </cfRule>
  </conditionalFormatting>
  <conditionalFormatting sqref="J67:J74">
    <cfRule type="cellIs" dxfId="43" priority="13" operator="lessThan">
      <formula>0</formula>
    </cfRule>
  </conditionalFormatting>
  <conditionalFormatting sqref="J76:J83">
    <cfRule type="cellIs" dxfId="42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8"/>
  <sheetViews>
    <sheetView showGridLines="0" zoomScale="90" zoomScaleNormal="90" workbookViewId="0">
      <selection activeCell="B1" sqref="B1"/>
    </sheetView>
  </sheetViews>
  <sheetFormatPr defaultColWidth="9.109375" defaultRowHeight="13.8"/>
  <cols>
    <col min="1" max="1" width="1.109375" style="42" customWidth="1"/>
    <col min="2" max="2" width="15.44140625" style="42" bestFit="1" customWidth="1"/>
    <col min="3" max="3" width="18.6640625" style="42" customWidth="1"/>
    <col min="4" max="9" width="9" style="42" customWidth="1"/>
    <col min="10" max="10" width="11.88671875" style="42" customWidth="1"/>
    <col min="11" max="14" width="9" style="42" customWidth="1"/>
    <col min="15" max="15" width="11.6640625" style="42" customWidth="1"/>
    <col min="16" max="16384" width="9.109375" style="42"/>
  </cols>
  <sheetData>
    <row r="1" spans="2:15">
      <c r="B1" s="42" t="s">
        <v>7</v>
      </c>
      <c r="E1" s="43"/>
      <c r="O1" s="44">
        <v>45722</v>
      </c>
    </row>
    <row r="2" spans="2:15">
      <c r="B2" s="90" t="s">
        <v>28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61"/>
    </row>
    <row r="3" spans="2:15" ht="14.4" thickBot="1">
      <c r="B3" s="91" t="s">
        <v>29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71" t="s">
        <v>42</v>
      </c>
    </row>
    <row r="4" spans="2:15" ht="14.4" customHeight="1">
      <c r="B4" s="113" t="s">
        <v>30</v>
      </c>
      <c r="C4" s="115" t="s">
        <v>1</v>
      </c>
      <c r="D4" s="117" t="s">
        <v>96</v>
      </c>
      <c r="E4" s="95"/>
      <c r="F4" s="95"/>
      <c r="G4" s="95"/>
      <c r="H4" s="85"/>
      <c r="I4" s="84" t="s">
        <v>98</v>
      </c>
      <c r="J4" s="85"/>
      <c r="K4" s="84" t="s">
        <v>102</v>
      </c>
      <c r="L4" s="95"/>
      <c r="M4" s="95"/>
      <c r="N4" s="95"/>
      <c r="O4" s="96"/>
    </row>
    <row r="5" spans="2:15" ht="14.4" customHeight="1" thickBot="1">
      <c r="B5" s="114"/>
      <c r="C5" s="116"/>
      <c r="D5" s="97" t="s">
        <v>97</v>
      </c>
      <c r="E5" s="93"/>
      <c r="F5" s="93"/>
      <c r="G5" s="93"/>
      <c r="H5" s="98"/>
      <c r="I5" s="92" t="s">
        <v>99</v>
      </c>
      <c r="J5" s="98"/>
      <c r="K5" s="92" t="s">
        <v>103</v>
      </c>
      <c r="L5" s="93"/>
      <c r="M5" s="93"/>
      <c r="N5" s="93"/>
      <c r="O5" s="94"/>
    </row>
    <row r="6" spans="2:15" ht="14.4" customHeight="1">
      <c r="B6" s="114"/>
      <c r="C6" s="116"/>
      <c r="D6" s="86">
        <v>2025</v>
      </c>
      <c r="E6" s="87"/>
      <c r="F6" s="86">
        <v>2024</v>
      </c>
      <c r="G6" s="87"/>
      <c r="H6" s="103" t="s">
        <v>31</v>
      </c>
      <c r="I6" s="82">
        <v>2025</v>
      </c>
      <c r="J6" s="82" t="s">
        <v>100</v>
      </c>
      <c r="K6" s="86">
        <v>2025</v>
      </c>
      <c r="L6" s="87"/>
      <c r="M6" s="86">
        <v>2024</v>
      </c>
      <c r="N6" s="87"/>
      <c r="O6" s="103" t="s">
        <v>31</v>
      </c>
    </row>
    <row r="7" spans="2:15" ht="15" customHeight="1" thickBot="1">
      <c r="B7" s="105" t="s">
        <v>30</v>
      </c>
      <c r="C7" s="107" t="s">
        <v>33</v>
      </c>
      <c r="D7" s="88"/>
      <c r="E7" s="89"/>
      <c r="F7" s="88"/>
      <c r="G7" s="89"/>
      <c r="H7" s="104"/>
      <c r="I7" s="83"/>
      <c r="J7" s="83"/>
      <c r="K7" s="88"/>
      <c r="L7" s="89"/>
      <c r="M7" s="88"/>
      <c r="N7" s="89"/>
      <c r="O7" s="104"/>
    </row>
    <row r="8" spans="2:15" ht="15" customHeight="1">
      <c r="B8" s="105"/>
      <c r="C8" s="107"/>
      <c r="D8" s="6" t="s">
        <v>34</v>
      </c>
      <c r="E8" s="7" t="s">
        <v>2</v>
      </c>
      <c r="F8" s="6" t="s">
        <v>34</v>
      </c>
      <c r="G8" s="7" t="s">
        <v>2</v>
      </c>
      <c r="H8" s="109" t="s">
        <v>35</v>
      </c>
      <c r="I8" s="8" t="s">
        <v>34</v>
      </c>
      <c r="J8" s="111" t="s">
        <v>101</v>
      </c>
      <c r="K8" s="6" t="s">
        <v>34</v>
      </c>
      <c r="L8" s="7" t="s">
        <v>2</v>
      </c>
      <c r="M8" s="6" t="s">
        <v>34</v>
      </c>
      <c r="N8" s="7" t="s">
        <v>2</v>
      </c>
      <c r="O8" s="109" t="s">
        <v>35</v>
      </c>
    </row>
    <row r="9" spans="2:15" ht="15" customHeight="1" thickBot="1">
      <c r="B9" s="106"/>
      <c r="C9" s="108"/>
      <c r="D9" s="9" t="s">
        <v>36</v>
      </c>
      <c r="E9" s="10" t="s">
        <v>37</v>
      </c>
      <c r="F9" s="9" t="s">
        <v>36</v>
      </c>
      <c r="G9" s="10" t="s">
        <v>37</v>
      </c>
      <c r="H9" s="110"/>
      <c r="I9" s="11" t="s">
        <v>36</v>
      </c>
      <c r="J9" s="112"/>
      <c r="K9" s="9" t="s">
        <v>36</v>
      </c>
      <c r="L9" s="10" t="s">
        <v>37</v>
      </c>
      <c r="M9" s="9" t="s">
        <v>36</v>
      </c>
      <c r="N9" s="10" t="s">
        <v>37</v>
      </c>
      <c r="O9" s="110"/>
    </row>
    <row r="10" spans="2:15" ht="14.4" thickBot="1">
      <c r="B10" s="63"/>
      <c r="C10" s="13" t="s">
        <v>12</v>
      </c>
      <c r="D10" s="14">
        <v>4</v>
      </c>
      <c r="E10" s="15">
        <v>0.12121212121212122</v>
      </c>
      <c r="F10" s="14">
        <v>15</v>
      </c>
      <c r="G10" s="15">
        <v>0.44117647058823528</v>
      </c>
      <c r="H10" s="16">
        <v>-0.73333333333333339</v>
      </c>
      <c r="I10" s="14">
        <v>13</v>
      </c>
      <c r="J10" s="16">
        <v>-0.69230769230769229</v>
      </c>
      <c r="K10" s="14">
        <v>17</v>
      </c>
      <c r="L10" s="15">
        <v>0.2361111111111111</v>
      </c>
      <c r="M10" s="14">
        <v>31</v>
      </c>
      <c r="N10" s="15">
        <v>0.38271604938271603</v>
      </c>
      <c r="O10" s="16">
        <v>-0.45161290322580649</v>
      </c>
    </row>
    <row r="11" spans="2:15" ht="14.4" thickBot="1">
      <c r="B11" s="64"/>
      <c r="C11" s="18" t="s">
        <v>15</v>
      </c>
      <c r="D11" s="19">
        <v>9</v>
      </c>
      <c r="E11" s="20">
        <v>0.27272727272727271</v>
      </c>
      <c r="F11" s="19">
        <v>4</v>
      </c>
      <c r="G11" s="20">
        <v>0.11764705882352941</v>
      </c>
      <c r="H11" s="21">
        <v>1.25</v>
      </c>
      <c r="I11" s="19">
        <v>6</v>
      </c>
      <c r="J11" s="21">
        <v>0.5</v>
      </c>
      <c r="K11" s="19">
        <v>15</v>
      </c>
      <c r="L11" s="20">
        <v>0.20833333333333334</v>
      </c>
      <c r="M11" s="19">
        <v>13</v>
      </c>
      <c r="N11" s="20">
        <v>0.16049382716049382</v>
      </c>
      <c r="O11" s="21">
        <v>0.15384615384615374</v>
      </c>
    </row>
    <row r="12" spans="2:15" ht="14.4" thickBot="1">
      <c r="B12" s="64"/>
      <c r="C12" s="13" t="s">
        <v>73</v>
      </c>
      <c r="D12" s="14">
        <v>6</v>
      </c>
      <c r="E12" s="15">
        <v>0.18181818181818182</v>
      </c>
      <c r="F12" s="14">
        <v>2</v>
      </c>
      <c r="G12" s="15">
        <v>5.8823529411764705E-2</v>
      </c>
      <c r="H12" s="16">
        <v>2</v>
      </c>
      <c r="I12" s="14">
        <v>4</v>
      </c>
      <c r="J12" s="16">
        <v>0.5</v>
      </c>
      <c r="K12" s="14">
        <v>10</v>
      </c>
      <c r="L12" s="15">
        <v>0.1388888888888889</v>
      </c>
      <c r="M12" s="14">
        <v>5</v>
      </c>
      <c r="N12" s="15">
        <v>6.1728395061728392E-2</v>
      </c>
      <c r="O12" s="16">
        <v>1</v>
      </c>
    </row>
    <row r="13" spans="2:15" ht="14.4" thickBot="1">
      <c r="B13" s="64"/>
      <c r="C13" s="65" t="s">
        <v>79</v>
      </c>
      <c r="D13" s="19">
        <v>3</v>
      </c>
      <c r="E13" s="20">
        <v>9.0909090909090912E-2</v>
      </c>
      <c r="F13" s="19">
        <v>1</v>
      </c>
      <c r="G13" s="20">
        <v>2.9411764705882353E-2</v>
      </c>
      <c r="H13" s="21">
        <v>2</v>
      </c>
      <c r="I13" s="19">
        <v>2</v>
      </c>
      <c r="J13" s="21">
        <v>0.5</v>
      </c>
      <c r="K13" s="19">
        <v>5</v>
      </c>
      <c r="L13" s="20">
        <v>6.9444444444444448E-2</v>
      </c>
      <c r="M13" s="19">
        <v>4</v>
      </c>
      <c r="N13" s="20">
        <v>4.9382716049382713E-2</v>
      </c>
      <c r="O13" s="21">
        <v>0.25</v>
      </c>
    </row>
    <row r="14" spans="2:15" ht="14.4" thickBot="1">
      <c r="B14" s="64"/>
      <c r="C14" s="66" t="s">
        <v>47</v>
      </c>
      <c r="D14" s="14">
        <v>2</v>
      </c>
      <c r="E14" s="15">
        <v>6.0606060606060608E-2</v>
      </c>
      <c r="F14" s="14">
        <v>0</v>
      </c>
      <c r="G14" s="15">
        <v>0</v>
      </c>
      <c r="H14" s="16"/>
      <c r="I14" s="14">
        <v>2</v>
      </c>
      <c r="J14" s="16">
        <v>0</v>
      </c>
      <c r="K14" s="14">
        <v>4</v>
      </c>
      <c r="L14" s="15">
        <v>5.5555555555555552E-2</v>
      </c>
      <c r="M14" s="14">
        <v>0</v>
      </c>
      <c r="N14" s="15">
        <v>0</v>
      </c>
      <c r="O14" s="16"/>
    </row>
    <row r="15" spans="2:15" ht="14.4" thickBot="1">
      <c r="B15" s="64"/>
      <c r="C15" s="67" t="s">
        <v>19</v>
      </c>
      <c r="D15" s="19">
        <v>4</v>
      </c>
      <c r="E15" s="20">
        <v>0.12121212121212122</v>
      </c>
      <c r="F15" s="19">
        <v>4</v>
      </c>
      <c r="G15" s="20">
        <v>0.11764705882352941</v>
      </c>
      <c r="H15" s="21">
        <v>0</v>
      </c>
      <c r="I15" s="19">
        <v>0</v>
      </c>
      <c r="J15" s="21"/>
      <c r="K15" s="19">
        <v>4</v>
      </c>
      <c r="L15" s="20">
        <v>5.5555555555555552E-2</v>
      </c>
      <c r="M15" s="19">
        <v>5</v>
      </c>
      <c r="N15" s="20">
        <v>6.1728395061728392E-2</v>
      </c>
      <c r="O15" s="21">
        <v>-0.19999999999999996</v>
      </c>
    </row>
    <row r="16" spans="2:15" ht="14.4" thickBot="1">
      <c r="B16" s="64"/>
      <c r="C16" s="13" t="s">
        <v>104</v>
      </c>
      <c r="D16" s="14">
        <v>1</v>
      </c>
      <c r="E16" s="15">
        <v>3.0303030303030304E-2</v>
      </c>
      <c r="F16" s="14">
        <v>0</v>
      </c>
      <c r="G16" s="15">
        <v>0</v>
      </c>
      <c r="H16" s="16"/>
      <c r="I16" s="14">
        <v>2</v>
      </c>
      <c r="J16" s="16">
        <v>-0.5</v>
      </c>
      <c r="K16" s="14">
        <v>3</v>
      </c>
      <c r="L16" s="15">
        <v>4.1666666666666664E-2</v>
      </c>
      <c r="M16" s="14">
        <v>0</v>
      </c>
      <c r="N16" s="15">
        <v>0</v>
      </c>
      <c r="O16" s="16"/>
    </row>
    <row r="17" spans="2:16" ht="14.4" thickBot="1">
      <c r="B17" s="64"/>
      <c r="C17" s="67" t="s">
        <v>38</v>
      </c>
      <c r="D17" s="19">
        <v>4</v>
      </c>
      <c r="E17" s="20">
        <v>0.12121212121212122</v>
      </c>
      <c r="F17" s="19">
        <v>8</v>
      </c>
      <c r="G17" s="20">
        <v>0.23529411764705882</v>
      </c>
      <c r="H17" s="21">
        <v>-0.5</v>
      </c>
      <c r="I17" s="19">
        <v>10</v>
      </c>
      <c r="J17" s="21">
        <v>0.25641025641025639</v>
      </c>
      <c r="K17" s="19">
        <v>14</v>
      </c>
      <c r="L17" s="20">
        <v>0.19444444444444445</v>
      </c>
      <c r="M17" s="19">
        <v>23</v>
      </c>
      <c r="N17" s="20">
        <v>0.2839506172839506</v>
      </c>
      <c r="O17" s="21">
        <v>-0.39130434782608692</v>
      </c>
    </row>
    <row r="18" spans="2:16" ht="14.4" thickBot="1">
      <c r="B18" s="22" t="s">
        <v>43</v>
      </c>
      <c r="C18" s="22" t="s">
        <v>39</v>
      </c>
      <c r="D18" s="23">
        <v>33</v>
      </c>
      <c r="E18" s="24">
        <v>1</v>
      </c>
      <c r="F18" s="23">
        <v>34</v>
      </c>
      <c r="G18" s="24">
        <v>1</v>
      </c>
      <c r="H18" s="25">
        <v>-2.9411764705882359E-2</v>
      </c>
      <c r="I18" s="23">
        <v>39</v>
      </c>
      <c r="J18" s="24">
        <v>-0.15384615384615385</v>
      </c>
      <c r="K18" s="23">
        <v>72</v>
      </c>
      <c r="L18" s="24">
        <v>1</v>
      </c>
      <c r="M18" s="23">
        <v>81</v>
      </c>
      <c r="N18" s="24">
        <v>1</v>
      </c>
      <c r="O18" s="25">
        <v>-0.11111111111111116</v>
      </c>
    </row>
    <row r="19" spans="2:16" ht="14.4" thickBot="1">
      <c r="B19" s="63"/>
      <c r="C19" s="13" t="s">
        <v>13</v>
      </c>
      <c r="D19" s="14">
        <v>563</v>
      </c>
      <c r="E19" s="15">
        <v>0.26320710612435716</v>
      </c>
      <c r="F19" s="14">
        <v>637</v>
      </c>
      <c r="G19" s="15">
        <v>0.27901883486640383</v>
      </c>
      <c r="H19" s="16">
        <v>-0.1161695447409733</v>
      </c>
      <c r="I19" s="14">
        <v>311</v>
      </c>
      <c r="J19" s="16">
        <v>0.81028938906752401</v>
      </c>
      <c r="K19" s="14">
        <v>874</v>
      </c>
      <c r="L19" s="15">
        <v>0.23762914627514953</v>
      </c>
      <c r="M19" s="14">
        <v>1018</v>
      </c>
      <c r="N19" s="15">
        <v>0.23268571428571427</v>
      </c>
      <c r="O19" s="16">
        <v>-0.14145383104125742</v>
      </c>
    </row>
    <row r="20" spans="2:16" ht="14.4" thickBot="1">
      <c r="B20" s="64"/>
      <c r="C20" s="18" t="s">
        <v>11</v>
      </c>
      <c r="D20" s="19">
        <v>573</v>
      </c>
      <c r="E20" s="20">
        <v>0.26788218793828894</v>
      </c>
      <c r="F20" s="19">
        <v>328</v>
      </c>
      <c r="G20" s="20">
        <v>0.143670608848007</v>
      </c>
      <c r="H20" s="21">
        <v>0.74695121951219523</v>
      </c>
      <c r="I20" s="19">
        <v>286</v>
      </c>
      <c r="J20" s="21">
        <v>1.0034965034965033</v>
      </c>
      <c r="K20" s="19">
        <v>859</v>
      </c>
      <c r="L20" s="20">
        <v>0.23355084284937466</v>
      </c>
      <c r="M20" s="19">
        <v>701</v>
      </c>
      <c r="N20" s="20">
        <v>0.16022857142857144</v>
      </c>
      <c r="O20" s="21">
        <v>0.22539229671897298</v>
      </c>
    </row>
    <row r="21" spans="2:16" ht="14.4" thickBot="1">
      <c r="B21" s="64"/>
      <c r="C21" s="13" t="s">
        <v>3</v>
      </c>
      <c r="D21" s="14">
        <v>276</v>
      </c>
      <c r="E21" s="15">
        <v>0.12903225806451613</v>
      </c>
      <c r="F21" s="14">
        <v>292</v>
      </c>
      <c r="G21" s="15">
        <v>0.12790188348664039</v>
      </c>
      <c r="H21" s="16">
        <v>-5.4794520547945202E-2</v>
      </c>
      <c r="I21" s="14">
        <v>258</v>
      </c>
      <c r="J21" s="16">
        <v>6.9767441860465018E-2</v>
      </c>
      <c r="K21" s="14">
        <v>534</v>
      </c>
      <c r="L21" s="15">
        <v>0.14518760195758565</v>
      </c>
      <c r="M21" s="14">
        <v>551</v>
      </c>
      <c r="N21" s="15">
        <v>0.12594285714285713</v>
      </c>
      <c r="O21" s="16">
        <v>-3.0852994555353952E-2</v>
      </c>
    </row>
    <row r="22" spans="2:16" ht="14.4" thickBot="1">
      <c r="B22" s="64"/>
      <c r="C22" s="65" t="s">
        <v>12</v>
      </c>
      <c r="D22" s="19">
        <v>205</v>
      </c>
      <c r="E22" s="20">
        <v>9.5839177185600755E-2</v>
      </c>
      <c r="F22" s="19">
        <v>342</v>
      </c>
      <c r="G22" s="20">
        <v>0.14980289093298291</v>
      </c>
      <c r="H22" s="21">
        <v>-0.40058479532163738</v>
      </c>
      <c r="I22" s="19">
        <v>205</v>
      </c>
      <c r="J22" s="21">
        <v>0</v>
      </c>
      <c r="K22" s="19">
        <v>410</v>
      </c>
      <c r="L22" s="20">
        <v>0.11147362697117999</v>
      </c>
      <c r="M22" s="19">
        <v>745</v>
      </c>
      <c r="N22" s="20">
        <v>0.17028571428571429</v>
      </c>
      <c r="O22" s="21">
        <v>-0.44966442953020136</v>
      </c>
    </row>
    <row r="23" spans="2:16" ht="14.4" thickBot="1">
      <c r="B23" s="64"/>
      <c r="C23" s="66" t="s">
        <v>4</v>
      </c>
      <c r="D23" s="14">
        <v>227</v>
      </c>
      <c r="E23" s="15">
        <v>0.10612435717625059</v>
      </c>
      <c r="F23" s="14">
        <v>290</v>
      </c>
      <c r="G23" s="15">
        <v>0.12702584318878668</v>
      </c>
      <c r="H23" s="16">
        <v>-0.21724137931034482</v>
      </c>
      <c r="I23" s="14">
        <v>178</v>
      </c>
      <c r="J23" s="16">
        <v>0.27528089887640439</v>
      </c>
      <c r="K23" s="14">
        <v>405</v>
      </c>
      <c r="L23" s="15">
        <v>0.11011419249592169</v>
      </c>
      <c r="M23" s="14">
        <v>620</v>
      </c>
      <c r="N23" s="15">
        <v>0.14171428571428571</v>
      </c>
      <c r="O23" s="16">
        <v>-0.34677419354838712</v>
      </c>
    </row>
    <row r="24" spans="2:16" ht="14.4" thickBot="1">
      <c r="B24" s="64"/>
      <c r="C24" s="67" t="s">
        <v>14</v>
      </c>
      <c r="D24" s="19">
        <v>142</v>
      </c>
      <c r="E24" s="20">
        <v>6.6386161757830756E-2</v>
      </c>
      <c r="F24" s="19">
        <v>123</v>
      </c>
      <c r="G24" s="20">
        <v>5.387647831800263E-2</v>
      </c>
      <c r="H24" s="21">
        <v>0.15447154471544722</v>
      </c>
      <c r="I24" s="19">
        <v>126</v>
      </c>
      <c r="J24" s="21">
        <v>0.12698412698412698</v>
      </c>
      <c r="K24" s="19">
        <v>268</v>
      </c>
      <c r="L24" s="20">
        <v>7.2865687873844481E-2</v>
      </c>
      <c r="M24" s="19">
        <v>220</v>
      </c>
      <c r="N24" s="20">
        <v>5.0285714285714288E-2</v>
      </c>
      <c r="O24" s="21">
        <v>0.21818181818181825</v>
      </c>
    </row>
    <row r="25" spans="2:16" ht="14.4" thickBot="1">
      <c r="B25" s="64"/>
      <c r="C25" s="13" t="s">
        <v>15</v>
      </c>
      <c r="D25" s="14">
        <v>106</v>
      </c>
      <c r="E25" s="15">
        <v>4.9555867227676485E-2</v>
      </c>
      <c r="F25" s="14">
        <v>233</v>
      </c>
      <c r="G25" s="15">
        <v>0.1020586946999562</v>
      </c>
      <c r="H25" s="16">
        <v>-0.54506437768240346</v>
      </c>
      <c r="I25" s="14">
        <v>131</v>
      </c>
      <c r="J25" s="16">
        <v>-0.19083969465648853</v>
      </c>
      <c r="K25" s="14">
        <v>237</v>
      </c>
      <c r="L25" s="15">
        <v>6.4437194127243066E-2</v>
      </c>
      <c r="M25" s="14">
        <v>421</v>
      </c>
      <c r="N25" s="15">
        <v>9.6228571428571427E-2</v>
      </c>
      <c r="O25" s="16">
        <v>-0.43705463182897863</v>
      </c>
    </row>
    <row r="26" spans="2:16" ht="14.4" thickBot="1">
      <c r="B26" s="64"/>
      <c r="C26" s="67" t="s">
        <v>65</v>
      </c>
      <c r="D26" s="19">
        <v>37</v>
      </c>
      <c r="E26" s="20">
        <v>1.729780271154745E-2</v>
      </c>
      <c r="F26" s="19">
        <v>20</v>
      </c>
      <c r="G26" s="20">
        <v>8.7604029785370123E-3</v>
      </c>
      <c r="H26" s="21">
        <v>0.85000000000000009</v>
      </c>
      <c r="I26" s="19">
        <v>28</v>
      </c>
      <c r="J26" s="21">
        <v>0.3214285714285714</v>
      </c>
      <c r="K26" s="19">
        <v>65</v>
      </c>
      <c r="L26" s="20">
        <v>1.7672648178357803E-2</v>
      </c>
      <c r="M26" s="19">
        <v>62</v>
      </c>
      <c r="N26" s="20">
        <v>1.4171428571428571E-2</v>
      </c>
      <c r="O26" s="21">
        <v>4.8387096774193505E-2</v>
      </c>
    </row>
    <row r="27" spans="2:16" ht="14.4" thickBot="1">
      <c r="B27" s="68"/>
      <c r="C27" s="13" t="s">
        <v>38</v>
      </c>
      <c r="D27" s="14">
        <f>+D28-SUM(D19:D26)</f>
        <v>10</v>
      </c>
      <c r="E27" s="15">
        <f>+E28-SUM(E19:E26)</f>
        <v>4.6750818139317252E-3</v>
      </c>
      <c r="F27" s="14">
        <f>+F28-SUM(F19:F26)</f>
        <v>18</v>
      </c>
      <c r="G27" s="15">
        <f>+G28-SUM(G19:G26)</f>
        <v>7.8843626806833766E-3</v>
      </c>
      <c r="H27" s="16">
        <f>+D27/F27-1</f>
        <v>-0.44444444444444442</v>
      </c>
      <c r="I27" s="14">
        <f>+I28-SUM(I20:I26)</f>
        <v>327</v>
      </c>
      <c r="J27" s="16">
        <f>+D27/I27-1</f>
        <v>-0.96941896024464835</v>
      </c>
      <c r="K27" s="14">
        <f>+K28-SUM(K19:K26)</f>
        <v>26</v>
      </c>
      <c r="L27" s="15">
        <f>+L28-SUM(L19:L26)</f>
        <v>7.0690592713431588E-3</v>
      </c>
      <c r="M27" s="14">
        <f>+M28-SUM(M19:M26)</f>
        <v>37</v>
      </c>
      <c r="N27" s="15">
        <f>+N28-SUM(N19:N26)</f>
        <v>8.4571428571428298E-3</v>
      </c>
      <c r="O27" s="16">
        <f>+K27/M27-1</f>
        <v>-0.29729729729729726</v>
      </c>
    </row>
    <row r="28" spans="2:16" ht="14.4" thickBot="1">
      <c r="B28" s="22" t="s">
        <v>44</v>
      </c>
      <c r="C28" s="22" t="s">
        <v>39</v>
      </c>
      <c r="D28" s="23">
        <v>2139</v>
      </c>
      <c r="E28" s="24">
        <v>1</v>
      </c>
      <c r="F28" s="23">
        <v>2283</v>
      </c>
      <c r="G28" s="24">
        <v>1</v>
      </c>
      <c r="H28" s="25">
        <v>-6.3074901445466458E-2</v>
      </c>
      <c r="I28" s="23">
        <v>1539</v>
      </c>
      <c r="J28" s="24">
        <v>0.38986354775828458</v>
      </c>
      <c r="K28" s="23">
        <v>3678</v>
      </c>
      <c r="L28" s="24">
        <v>1</v>
      </c>
      <c r="M28" s="23">
        <v>4375</v>
      </c>
      <c r="N28" s="24">
        <v>1</v>
      </c>
      <c r="O28" s="25">
        <v>-0.15931428571428574</v>
      </c>
    </row>
    <row r="29" spans="2:16" ht="14.4" thickBot="1">
      <c r="B29" s="22" t="s">
        <v>54</v>
      </c>
      <c r="C29" s="22" t="s">
        <v>39</v>
      </c>
      <c r="D29" s="23">
        <v>1</v>
      </c>
      <c r="E29" s="24">
        <v>1</v>
      </c>
      <c r="F29" s="23">
        <v>3</v>
      </c>
      <c r="G29" s="24">
        <v>1</v>
      </c>
      <c r="H29" s="25">
        <v>-0.66666666666666674</v>
      </c>
      <c r="I29" s="23">
        <v>0</v>
      </c>
      <c r="J29" s="24"/>
      <c r="K29" s="23">
        <v>1</v>
      </c>
      <c r="L29" s="24">
        <v>1</v>
      </c>
      <c r="M29" s="23">
        <v>5</v>
      </c>
      <c r="N29" s="24">
        <v>1</v>
      </c>
      <c r="O29" s="25">
        <v>-0.8</v>
      </c>
      <c r="P29" s="33"/>
    </row>
    <row r="30" spans="2:16" ht="14.4" thickBot="1">
      <c r="B30" s="99"/>
      <c r="C30" s="100" t="s">
        <v>39</v>
      </c>
      <c r="D30" s="26">
        <v>2173</v>
      </c>
      <c r="E30" s="27">
        <v>1</v>
      </c>
      <c r="F30" s="26">
        <v>2320</v>
      </c>
      <c r="G30" s="27">
        <v>1</v>
      </c>
      <c r="H30" s="28">
        <v>-6.3362068965517215E-2</v>
      </c>
      <c r="I30" s="26">
        <v>1578</v>
      </c>
      <c r="J30" s="28">
        <v>0.37705956907477822</v>
      </c>
      <c r="K30" s="26">
        <v>3751</v>
      </c>
      <c r="L30" s="27">
        <v>1</v>
      </c>
      <c r="M30" s="26">
        <v>4461</v>
      </c>
      <c r="N30" s="27">
        <v>1</v>
      </c>
      <c r="O30" s="28">
        <v>-0.15915713965478595</v>
      </c>
      <c r="P30" s="33"/>
    </row>
    <row r="31" spans="2:16" ht="14.4" customHeight="1">
      <c r="B31" s="1" t="s">
        <v>67</v>
      </c>
      <c r="C31" s="29"/>
      <c r="D31" s="1"/>
      <c r="E31" s="1"/>
      <c r="F31" s="1"/>
      <c r="G31" s="1"/>
    </row>
    <row r="32" spans="2:16">
      <c r="B32" s="30" t="s">
        <v>68</v>
      </c>
      <c r="C32" s="1"/>
      <c r="D32" s="1"/>
      <c r="E32" s="1"/>
      <c r="F32" s="1"/>
      <c r="G32" s="1"/>
    </row>
    <row r="33" spans="2:15" ht="14.25" customHeight="1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</row>
    <row r="34" spans="2:15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2:15">
      <c r="B35" s="90" t="s">
        <v>45</v>
      </c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61"/>
    </row>
    <row r="36" spans="2:15" ht="14.4" thickBot="1">
      <c r="B36" s="91" t="s">
        <v>46</v>
      </c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62" t="s">
        <v>42</v>
      </c>
    </row>
    <row r="37" spans="2:15" ht="14.4" customHeight="1">
      <c r="B37" s="113" t="s">
        <v>30</v>
      </c>
      <c r="C37" s="115" t="s">
        <v>1</v>
      </c>
      <c r="D37" s="117" t="s">
        <v>96</v>
      </c>
      <c r="E37" s="95"/>
      <c r="F37" s="95"/>
      <c r="G37" s="95"/>
      <c r="H37" s="85"/>
      <c r="I37" s="84" t="s">
        <v>98</v>
      </c>
      <c r="J37" s="85"/>
      <c r="K37" s="84" t="s">
        <v>102</v>
      </c>
      <c r="L37" s="95"/>
      <c r="M37" s="95"/>
      <c r="N37" s="95"/>
      <c r="O37" s="96"/>
    </row>
    <row r="38" spans="2:15" ht="14.4" customHeight="1" thickBot="1">
      <c r="B38" s="114"/>
      <c r="C38" s="116"/>
      <c r="D38" s="97" t="s">
        <v>97</v>
      </c>
      <c r="E38" s="93"/>
      <c r="F38" s="93"/>
      <c r="G38" s="93"/>
      <c r="H38" s="98"/>
      <c r="I38" s="92" t="s">
        <v>99</v>
      </c>
      <c r="J38" s="98"/>
      <c r="K38" s="92" t="s">
        <v>103</v>
      </c>
      <c r="L38" s="93"/>
      <c r="M38" s="93"/>
      <c r="N38" s="93"/>
      <c r="O38" s="94"/>
    </row>
    <row r="39" spans="2:15" ht="14.4" customHeight="1">
      <c r="B39" s="114"/>
      <c r="C39" s="116"/>
      <c r="D39" s="86">
        <v>2025</v>
      </c>
      <c r="E39" s="87"/>
      <c r="F39" s="86">
        <v>2024</v>
      </c>
      <c r="G39" s="87"/>
      <c r="H39" s="103" t="s">
        <v>31</v>
      </c>
      <c r="I39" s="82">
        <v>2025</v>
      </c>
      <c r="J39" s="82" t="s">
        <v>100</v>
      </c>
      <c r="K39" s="86">
        <v>2025</v>
      </c>
      <c r="L39" s="87"/>
      <c r="M39" s="86">
        <v>2024</v>
      </c>
      <c r="N39" s="87"/>
      <c r="O39" s="103" t="s">
        <v>31</v>
      </c>
    </row>
    <row r="40" spans="2:15" ht="14.4" customHeight="1" thickBot="1">
      <c r="B40" s="105" t="s">
        <v>30</v>
      </c>
      <c r="C40" s="107" t="s">
        <v>33</v>
      </c>
      <c r="D40" s="88"/>
      <c r="E40" s="89"/>
      <c r="F40" s="88"/>
      <c r="G40" s="89"/>
      <c r="H40" s="104"/>
      <c r="I40" s="83"/>
      <c r="J40" s="83"/>
      <c r="K40" s="88"/>
      <c r="L40" s="89"/>
      <c r="M40" s="88"/>
      <c r="N40" s="89"/>
      <c r="O40" s="104"/>
    </row>
    <row r="41" spans="2:15" ht="14.4" customHeight="1">
      <c r="B41" s="105"/>
      <c r="C41" s="107"/>
      <c r="D41" s="6" t="s">
        <v>34</v>
      </c>
      <c r="E41" s="7" t="s">
        <v>2</v>
      </c>
      <c r="F41" s="6" t="s">
        <v>34</v>
      </c>
      <c r="G41" s="7" t="s">
        <v>2</v>
      </c>
      <c r="H41" s="109" t="s">
        <v>35</v>
      </c>
      <c r="I41" s="8" t="s">
        <v>34</v>
      </c>
      <c r="J41" s="111" t="s">
        <v>101</v>
      </c>
      <c r="K41" s="6" t="s">
        <v>34</v>
      </c>
      <c r="L41" s="7" t="s">
        <v>2</v>
      </c>
      <c r="M41" s="6" t="s">
        <v>34</v>
      </c>
      <c r="N41" s="7" t="s">
        <v>2</v>
      </c>
      <c r="O41" s="109" t="s">
        <v>35</v>
      </c>
    </row>
    <row r="42" spans="2:15" ht="14.4" customHeight="1" thickBot="1">
      <c r="B42" s="106"/>
      <c r="C42" s="108"/>
      <c r="D42" s="9" t="s">
        <v>36</v>
      </c>
      <c r="E42" s="10" t="s">
        <v>37</v>
      </c>
      <c r="F42" s="9" t="s">
        <v>36</v>
      </c>
      <c r="G42" s="10" t="s">
        <v>37</v>
      </c>
      <c r="H42" s="110"/>
      <c r="I42" s="11" t="s">
        <v>36</v>
      </c>
      <c r="J42" s="112"/>
      <c r="K42" s="9" t="s">
        <v>36</v>
      </c>
      <c r="L42" s="10" t="s">
        <v>37</v>
      </c>
      <c r="M42" s="9" t="s">
        <v>36</v>
      </c>
      <c r="N42" s="10" t="s">
        <v>37</v>
      </c>
      <c r="O42" s="110"/>
    </row>
    <row r="43" spans="2:15" ht="14.4" customHeight="1" thickBot="1">
      <c r="B43" s="63"/>
      <c r="C43" s="13"/>
      <c r="D43" s="14"/>
      <c r="E43" s="15"/>
      <c r="F43" s="14"/>
      <c r="G43" s="15"/>
      <c r="H43" s="16"/>
      <c r="I43" s="14"/>
      <c r="J43" s="16"/>
      <c r="K43" s="14"/>
      <c r="L43" s="15"/>
      <c r="M43" s="14"/>
      <c r="N43" s="15"/>
      <c r="O43" s="16"/>
    </row>
    <row r="44" spans="2:15" ht="14.4" thickBot="1">
      <c r="B44" s="22" t="s">
        <v>43</v>
      </c>
      <c r="C44" s="22" t="s">
        <v>39</v>
      </c>
      <c r="D44" s="23"/>
      <c r="E44" s="24"/>
      <c r="F44" s="23"/>
      <c r="G44" s="24"/>
      <c r="H44" s="25"/>
      <c r="I44" s="23"/>
      <c r="J44" s="24"/>
      <c r="K44" s="23"/>
      <c r="L44" s="24"/>
      <c r="M44" s="23"/>
      <c r="N44" s="24"/>
      <c r="O44" s="25"/>
    </row>
    <row r="45" spans="2:15" ht="14.4" thickBot="1">
      <c r="B45" s="63"/>
      <c r="C45" s="13" t="s">
        <v>11</v>
      </c>
      <c r="D45" s="14">
        <v>506</v>
      </c>
      <c r="E45" s="15">
        <v>0.29940828402366865</v>
      </c>
      <c r="F45" s="14">
        <v>275</v>
      </c>
      <c r="G45" s="15">
        <v>0.16166960611405057</v>
      </c>
      <c r="H45" s="16">
        <v>0.84000000000000008</v>
      </c>
      <c r="I45" s="14">
        <v>244</v>
      </c>
      <c r="J45" s="16">
        <v>1.0737704918032787</v>
      </c>
      <c r="K45" s="14">
        <v>750</v>
      </c>
      <c r="L45" s="15">
        <v>0.27046520014424813</v>
      </c>
      <c r="M45" s="14">
        <v>568</v>
      </c>
      <c r="N45" s="15">
        <v>0.17574257425742573</v>
      </c>
      <c r="O45" s="16">
        <v>0.32042253521126751</v>
      </c>
    </row>
    <row r="46" spans="2:15" ht="14.4" thickBot="1">
      <c r="B46" s="64"/>
      <c r="C46" s="18" t="s">
        <v>13</v>
      </c>
      <c r="D46" s="19">
        <v>479</v>
      </c>
      <c r="E46" s="20">
        <v>0.28343195266272192</v>
      </c>
      <c r="F46" s="19">
        <v>544</v>
      </c>
      <c r="G46" s="20">
        <v>0.31981187536743094</v>
      </c>
      <c r="H46" s="21">
        <v>-0.11948529411764708</v>
      </c>
      <c r="I46" s="19">
        <v>233</v>
      </c>
      <c r="J46" s="21">
        <v>1.055793991416309</v>
      </c>
      <c r="K46" s="19">
        <v>712</v>
      </c>
      <c r="L46" s="20">
        <v>0.25676163000360619</v>
      </c>
      <c r="M46" s="19">
        <v>858</v>
      </c>
      <c r="N46" s="20">
        <v>0.26547029702970298</v>
      </c>
      <c r="O46" s="21">
        <v>-0.17016317016317017</v>
      </c>
    </row>
    <row r="47" spans="2:15" ht="15" customHeight="1" thickBot="1">
      <c r="B47" s="64"/>
      <c r="C47" s="13" t="s">
        <v>3</v>
      </c>
      <c r="D47" s="14">
        <v>239</v>
      </c>
      <c r="E47" s="15">
        <v>0.14142011834319526</v>
      </c>
      <c r="F47" s="14">
        <v>238</v>
      </c>
      <c r="G47" s="15">
        <v>0.13991769547325103</v>
      </c>
      <c r="H47" s="16">
        <v>4.2016806722688926E-3</v>
      </c>
      <c r="I47" s="14">
        <v>214</v>
      </c>
      <c r="J47" s="16">
        <v>0.11682242990654212</v>
      </c>
      <c r="K47" s="14">
        <v>453</v>
      </c>
      <c r="L47" s="15">
        <v>0.16336098088712586</v>
      </c>
      <c r="M47" s="14">
        <v>468</v>
      </c>
      <c r="N47" s="15">
        <v>0.14480198019801979</v>
      </c>
      <c r="O47" s="16">
        <v>-3.2051282051282048E-2</v>
      </c>
    </row>
    <row r="48" spans="2:15" ht="14.4" thickBot="1">
      <c r="B48" s="64"/>
      <c r="C48" s="65" t="s">
        <v>12</v>
      </c>
      <c r="D48" s="19">
        <v>139</v>
      </c>
      <c r="E48" s="20">
        <v>8.224852071005917E-2</v>
      </c>
      <c r="F48" s="19">
        <v>244</v>
      </c>
      <c r="G48" s="20">
        <v>0.14344503233392122</v>
      </c>
      <c r="H48" s="21">
        <v>-0.43032786885245899</v>
      </c>
      <c r="I48" s="19">
        <v>134</v>
      </c>
      <c r="J48" s="21">
        <v>3.7313432835820892E-2</v>
      </c>
      <c r="K48" s="19">
        <v>273</v>
      </c>
      <c r="L48" s="20">
        <v>9.8449332852506316E-2</v>
      </c>
      <c r="M48" s="19">
        <v>555</v>
      </c>
      <c r="N48" s="20">
        <v>0.17172029702970298</v>
      </c>
      <c r="O48" s="21">
        <v>-0.50810810810810803</v>
      </c>
    </row>
    <row r="49" spans="2:15" ht="15" customHeight="1" thickBot="1">
      <c r="B49" s="64"/>
      <c r="C49" s="66" t="s">
        <v>4</v>
      </c>
      <c r="D49" s="14">
        <v>150</v>
      </c>
      <c r="E49" s="15">
        <v>8.8757396449704137E-2</v>
      </c>
      <c r="F49" s="14">
        <v>219</v>
      </c>
      <c r="G49" s="15">
        <v>0.12874779541446207</v>
      </c>
      <c r="H49" s="16">
        <v>-0.31506849315068497</v>
      </c>
      <c r="I49" s="14">
        <v>94</v>
      </c>
      <c r="J49" s="16">
        <v>0.5957446808510638</v>
      </c>
      <c r="K49" s="14">
        <v>244</v>
      </c>
      <c r="L49" s="15">
        <v>8.7991345113595382E-2</v>
      </c>
      <c r="M49" s="14">
        <v>457</v>
      </c>
      <c r="N49" s="15">
        <v>0.14139851485148514</v>
      </c>
      <c r="O49" s="16">
        <v>-0.46608315098468267</v>
      </c>
    </row>
    <row r="50" spans="2:15" ht="14.4" thickBot="1">
      <c r="B50" s="64"/>
      <c r="C50" s="67" t="s">
        <v>14</v>
      </c>
      <c r="D50" s="19">
        <v>127</v>
      </c>
      <c r="E50" s="20">
        <v>7.5147928994082847E-2</v>
      </c>
      <c r="F50" s="19">
        <v>87</v>
      </c>
      <c r="G50" s="20">
        <v>5.114638447971781E-2</v>
      </c>
      <c r="H50" s="21">
        <v>0.45977011494252884</v>
      </c>
      <c r="I50" s="19">
        <v>90</v>
      </c>
      <c r="J50" s="21">
        <v>0.4111111111111112</v>
      </c>
      <c r="K50" s="19">
        <v>217</v>
      </c>
      <c r="L50" s="20">
        <v>7.8254597908402446E-2</v>
      </c>
      <c r="M50" s="19">
        <v>154</v>
      </c>
      <c r="N50" s="20">
        <v>4.7648514851485149E-2</v>
      </c>
      <c r="O50" s="21">
        <v>0.40909090909090917</v>
      </c>
    </row>
    <row r="51" spans="2:15" ht="14.4" thickBot="1">
      <c r="B51" s="64"/>
      <c r="C51" s="13" t="s">
        <v>65</v>
      </c>
      <c r="D51" s="14">
        <v>37</v>
      </c>
      <c r="E51" s="15">
        <v>2.1893491124260357E-2</v>
      </c>
      <c r="F51" s="14">
        <v>19</v>
      </c>
      <c r="G51" s="15">
        <v>1.1169900058788948E-2</v>
      </c>
      <c r="H51" s="16">
        <v>0.94736842105263164</v>
      </c>
      <c r="I51" s="14">
        <v>26</v>
      </c>
      <c r="J51" s="16">
        <v>0.42307692307692313</v>
      </c>
      <c r="K51" s="14">
        <v>63</v>
      </c>
      <c r="L51" s="15">
        <v>2.271907681211684E-2</v>
      </c>
      <c r="M51" s="14">
        <v>61</v>
      </c>
      <c r="N51" s="15">
        <v>1.8873762376237623E-2</v>
      </c>
      <c r="O51" s="16">
        <v>3.2786885245901676E-2</v>
      </c>
    </row>
    <row r="52" spans="2:15" ht="14.4" thickBot="1">
      <c r="B52" s="64"/>
      <c r="C52" s="67" t="s">
        <v>15</v>
      </c>
      <c r="D52" s="19">
        <v>13</v>
      </c>
      <c r="E52" s="20">
        <v>7.6923076923076927E-3</v>
      </c>
      <c r="F52" s="19">
        <v>75</v>
      </c>
      <c r="G52" s="20">
        <v>4.4091710758377423E-2</v>
      </c>
      <c r="H52" s="21">
        <v>-0.82666666666666666</v>
      </c>
      <c r="I52" s="19">
        <v>48</v>
      </c>
      <c r="J52" s="21">
        <v>-0.72916666666666674</v>
      </c>
      <c r="K52" s="19">
        <v>61</v>
      </c>
      <c r="L52" s="20">
        <v>2.1997836278398845E-2</v>
      </c>
      <c r="M52" s="19">
        <v>111</v>
      </c>
      <c r="N52" s="20">
        <v>3.4344059405940597E-2</v>
      </c>
      <c r="O52" s="21">
        <v>-0.4504504504504504</v>
      </c>
    </row>
    <row r="53" spans="2:15" ht="14.4" thickBot="1">
      <c r="B53" s="68"/>
      <c r="C53" s="13" t="s">
        <v>38</v>
      </c>
      <c r="D53" s="14">
        <v>0</v>
      </c>
      <c r="E53" s="15">
        <v>0</v>
      </c>
      <c r="F53" s="14">
        <v>0</v>
      </c>
      <c r="G53" s="15">
        <v>0</v>
      </c>
      <c r="H53" s="16"/>
      <c r="I53" s="14">
        <v>0</v>
      </c>
      <c r="J53" s="16"/>
      <c r="K53" s="14">
        <v>0</v>
      </c>
      <c r="L53" s="15">
        <v>0</v>
      </c>
      <c r="M53" s="14">
        <v>0</v>
      </c>
      <c r="N53" s="15">
        <v>0</v>
      </c>
      <c r="O53" s="16"/>
    </row>
    <row r="54" spans="2:15" ht="14.4" thickBot="1">
      <c r="B54" s="22" t="s">
        <v>44</v>
      </c>
      <c r="C54" s="22" t="s">
        <v>39</v>
      </c>
      <c r="D54" s="23">
        <v>1690</v>
      </c>
      <c r="E54" s="24">
        <v>1</v>
      </c>
      <c r="F54" s="23">
        <v>1701</v>
      </c>
      <c r="G54" s="24">
        <v>1</v>
      </c>
      <c r="H54" s="25">
        <v>-6.4667842445620405E-3</v>
      </c>
      <c r="I54" s="23">
        <v>1083</v>
      </c>
      <c r="J54" s="24">
        <v>0.56048014773776544</v>
      </c>
      <c r="K54" s="23">
        <v>2773</v>
      </c>
      <c r="L54" s="24">
        <v>1</v>
      </c>
      <c r="M54" s="23">
        <v>3232</v>
      </c>
      <c r="N54" s="24">
        <v>1</v>
      </c>
      <c r="O54" s="25">
        <v>-0.14201732673267331</v>
      </c>
    </row>
    <row r="55" spans="2:15" ht="14.4" thickBot="1">
      <c r="B55" s="22" t="s">
        <v>54</v>
      </c>
      <c r="C55" s="22" t="s">
        <v>39</v>
      </c>
      <c r="D55" s="23">
        <v>1</v>
      </c>
      <c r="E55" s="24">
        <v>1</v>
      </c>
      <c r="F55" s="23">
        <v>0</v>
      </c>
      <c r="G55" s="24">
        <v>1</v>
      </c>
      <c r="H55" s="25"/>
      <c r="I55" s="23">
        <v>0</v>
      </c>
      <c r="J55" s="24"/>
      <c r="K55" s="23">
        <v>1</v>
      </c>
      <c r="L55" s="24">
        <v>1</v>
      </c>
      <c r="M55" s="23">
        <v>1</v>
      </c>
      <c r="N55" s="24">
        <v>1</v>
      </c>
      <c r="O55" s="25">
        <v>0</v>
      </c>
    </row>
    <row r="56" spans="2:15" ht="14.4" thickBot="1">
      <c r="B56" s="99"/>
      <c r="C56" s="100" t="s">
        <v>39</v>
      </c>
      <c r="D56" s="26">
        <v>1691</v>
      </c>
      <c r="E56" s="27">
        <v>1</v>
      </c>
      <c r="F56" s="26">
        <v>1701</v>
      </c>
      <c r="G56" s="27">
        <v>1</v>
      </c>
      <c r="H56" s="28">
        <v>-5.8788947677836934E-3</v>
      </c>
      <c r="I56" s="26">
        <v>1083</v>
      </c>
      <c r="J56" s="28">
        <v>0.56140350877192979</v>
      </c>
      <c r="K56" s="26">
        <v>2774</v>
      </c>
      <c r="L56" s="27">
        <v>1</v>
      </c>
      <c r="M56" s="26">
        <v>3233</v>
      </c>
      <c r="N56" s="27">
        <v>1</v>
      </c>
      <c r="O56" s="28">
        <v>-0.14197339931951747</v>
      </c>
    </row>
    <row r="57" spans="2:15">
      <c r="B57" s="1" t="s">
        <v>67</v>
      </c>
      <c r="C57" s="29"/>
      <c r="D57" s="1"/>
      <c r="E57" s="1"/>
      <c r="F57" s="1"/>
      <c r="G57" s="1"/>
      <c r="H57" s="72"/>
      <c r="I57" s="72"/>
      <c r="J57" s="72"/>
      <c r="K57" s="72"/>
      <c r="L57" s="72"/>
      <c r="M57" s="72"/>
      <c r="N57" s="72"/>
      <c r="O57" s="72"/>
    </row>
    <row r="58" spans="2:15">
      <c r="B58" s="30" t="s">
        <v>68</v>
      </c>
      <c r="C58" s="1"/>
      <c r="D58" s="1"/>
      <c r="E58" s="1"/>
      <c r="F58" s="1"/>
      <c r="G58" s="1"/>
    </row>
    <row r="60" spans="2:15">
      <c r="B60" s="90" t="s">
        <v>52</v>
      </c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61"/>
    </row>
    <row r="61" spans="2:15" ht="14.4" thickBot="1">
      <c r="B61" s="91" t="s">
        <v>53</v>
      </c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62" t="s">
        <v>42</v>
      </c>
    </row>
    <row r="62" spans="2:15">
      <c r="B62" s="113" t="s">
        <v>30</v>
      </c>
      <c r="C62" s="115" t="s">
        <v>1</v>
      </c>
      <c r="D62" s="117" t="s">
        <v>96</v>
      </c>
      <c r="E62" s="95"/>
      <c r="F62" s="95"/>
      <c r="G62" s="95"/>
      <c r="H62" s="85"/>
      <c r="I62" s="84" t="s">
        <v>98</v>
      </c>
      <c r="J62" s="85"/>
      <c r="K62" s="84" t="s">
        <v>102</v>
      </c>
      <c r="L62" s="95"/>
      <c r="M62" s="95"/>
      <c r="N62" s="95"/>
      <c r="O62" s="96"/>
    </row>
    <row r="63" spans="2:15" ht="14.4" thickBot="1">
      <c r="B63" s="114"/>
      <c r="C63" s="116"/>
      <c r="D63" s="97" t="s">
        <v>97</v>
      </c>
      <c r="E63" s="93"/>
      <c r="F63" s="93"/>
      <c r="G63" s="93"/>
      <c r="H63" s="98"/>
      <c r="I63" s="92" t="s">
        <v>99</v>
      </c>
      <c r="J63" s="98"/>
      <c r="K63" s="92" t="s">
        <v>103</v>
      </c>
      <c r="L63" s="93"/>
      <c r="M63" s="93"/>
      <c r="N63" s="93"/>
      <c r="O63" s="94"/>
    </row>
    <row r="64" spans="2:15" ht="15" customHeight="1">
      <c r="B64" s="114"/>
      <c r="C64" s="116"/>
      <c r="D64" s="86">
        <v>2025</v>
      </c>
      <c r="E64" s="87"/>
      <c r="F64" s="86">
        <v>2024</v>
      </c>
      <c r="G64" s="87"/>
      <c r="H64" s="103" t="s">
        <v>31</v>
      </c>
      <c r="I64" s="82">
        <v>2025</v>
      </c>
      <c r="J64" s="82" t="s">
        <v>100</v>
      </c>
      <c r="K64" s="86">
        <v>2025</v>
      </c>
      <c r="L64" s="87"/>
      <c r="M64" s="86">
        <v>2024</v>
      </c>
      <c r="N64" s="87"/>
      <c r="O64" s="103" t="s">
        <v>31</v>
      </c>
    </row>
    <row r="65" spans="2:15" ht="15" customHeight="1" thickBot="1">
      <c r="B65" s="105" t="s">
        <v>30</v>
      </c>
      <c r="C65" s="107" t="s">
        <v>33</v>
      </c>
      <c r="D65" s="88"/>
      <c r="E65" s="89"/>
      <c r="F65" s="88"/>
      <c r="G65" s="89"/>
      <c r="H65" s="104"/>
      <c r="I65" s="83"/>
      <c r="J65" s="83"/>
      <c r="K65" s="88"/>
      <c r="L65" s="89"/>
      <c r="M65" s="88"/>
      <c r="N65" s="89"/>
      <c r="O65" s="104"/>
    </row>
    <row r="66" spans="2:15" ht="15" customHeight="1">
      <c r="B66" s="105"/>
      <c r="C66" s="107"/>
      <c r="D66" s="6" t="s">
        <v>34</v>
      </c>
      <c r="E66" s="7" t="s">
        <v>2</v>
      </c>
      <c r="F66" s="6" t="s">
        <v>34</v>
      </c>
      <c r="G66" s="7" t="s">
        <v>2</v>
      </c>
      <c r="H66" s="109" t="s">
        <v>35</v>
      </c>
      <c r="I66" s="8" t="s">
        <v>34</v>
      </c>
      <c r="J66" s="111" t="s">
        <v>101</v>
      </c>
      <c r="K66" s="6" t="s">
        <v>34</v>
      </c>
      <c r="L66" s="7" t="s">
        <v>2</v>
      </c>
      <c r="M66" s="6" t="s">
        <v>34</v>
      </c>
      <c r="N66" s="7" t="s">
        <v>2</v>
      </c>
      <c r="O66" s="109" t="s">
        <v>35</v>
      </c>
    </row>
    <row r="67" spans="2:15" ht="27" thickBot="1">
      <c r="B67" s="106"/>
      <c r="C67" s="108"/>
      <c r="D67" s="9" t="s">
        <v>36</v>
      </c>
      <c r="E67" s="10" t="s">
        <v>37</v>
      </c>
      <c r="F67" s="9" t="s">
        <v>36</v>
      </c>
      <c r="G67" s="10" t="s">
        <v>37</v>
      </c>
      <c r="H67" s="110"/>
      <c r="I67" s="11" t="s">
        <v>36</v>
      </c>
      <c r="J67" s="112"/>
      <c r="K67" s="9" t="s">
        <v>36</v>
      </c>
      <c r="L67" s="10" t="s">
        <v>37</v>
      </c>
      <c r="M67" s="9" t="s">
        <v>36</v>
      </c>
      <c r="N67" s="10" t="s">
        <v>37</v>
      </c>
      <c r="O67" s="110"/>
    </row>
    <row r="68" spans="2:15" ht="14.4" thickBot="1">
      <c r="B68" s="63"/>
      <c r="C68" s="13" t="s">
        <v>15</v>
      </c>
      <c r="D68" s="14">
        <v>102</v>
      </c>
      <c r="E68" s="15">
        <v>0.21161825726141079</v>
      </c>
      <c r="F68" s="14">
        <v>162</v>
      </c>
      <c r="G68" s="15">
        <v>0.26171243941841682</v>
      </c>
      <c r="H68" s="16">
        <v>-0.37037037037037035</v>
      </c>
      <c r="I68" s="14">
        <v>89</v>
      </c>
      <c r="J68" s="16">
        <v>0.14606741573033699</v>
      </c>
      <c r="K68" s="14">
        <v>191</v>
      </c>
      <c r="L68" s="15">
        <v>0.19549641760491299</v>
      </c>
      <c r="M68" s="14">
        <v>324</v>
      </c>
      <c r="N68" s="15">
        <v>0.26384364820846906</v>
      </c>
      <c r="O68" s="16">
        <v>-0.41049382716049387</v>
      </c>
    </row>
    <row r="69" spans="2:15" ht="14.4" thickBot="1">
      <c r="B69" s="64"/>
      <c r="C69" s="18" t="s">
        <v>4</v>
      </c>
      <c r="D69" s="19">
        <v>77</v>
      </c>
      <c r="E69" s="20">
        <v>0.15975103734439833</v>
      </c>
      <c r="F69" s="19">
        <v>72</v>
      </c>
      <c r="G69" s="20">
        <v>0.11631663974151858</v>
      </c>
      <c r="H69" s="21">
        <v>6.944444444444442E-2</v>
      </c>
      <c r="I69" s="19">
        <v>86</v>
      </c>
      <c r="J69" s="21">
        <v>-0.10465116279069764</v>
      </c>
      <c r="K69" s="19">
        <v>163</v>
      </c>
      <c r="L69" s="20">
        <v>0.1668372569089048</v>
      </c>
      <c r="M69" s="19">
        <v>165</v>
      </c>
      <c r="N69" s="20">
        <v>0.13436482084690554</v>
      </c>
      <c r="O69" s="21">
        <v>-1.2121212121212088E-2</v>
      </c>
    </row>
    <row r="70" spans="2:15" ht="14.4" thickBot="1">
      <c r="B70" s="64"/>
      <c r="C70" s="13" t="s">
        <v>13</v>
      </c>
      <c r="D70" s="14">
        <v>84</v>
      </c>
      <c r="E70" s="15">
        <v>0.17427385892116182</v>
      </c>
      <c r="F70" s="14">
        <v>93</v>
      </c>
      <c r="G70" s="15">
        <v>0.15024232633279483</v>
      </c>
      <c r="H70" s="16">
        <v>-9.6774193548387122E-2</v>
      </c>
      <c r="I70" s="14">
        <v>78</v>
      </c>
      <c r="J70" s="16">
        <v>7.6923076923076872E-2</v>
      </c>
      <c r="K70" s="14">
        <v>162</v>
      </c>
      <c r="L70" s="15">
        <v>0.16581371545547594</v>
      </c>
      <c r="M70" s="14">
        <v>160</v>
      </c>
      <c r="N70" s="15">
        <v>0.13029315960912052</v>
      </c>
      <c r="O70" s="16">
        <v>1.2499999999999956E-2</v>
      </c>
    </row>
    <row r="71" spans="2:15" ht="14.4" thickBot="1">
      <c r="B71" s="64"/>
      <c r="C71" s="65" t="s">
        <v>12</v>
      </c>
      <c r="D71" s="19">
        <v>70</v>
      </c>
      <c r="E71" s="20">
        <v>0.14522821576763487</v>
      </c>
      <c r="F71" s="19">
        <v>113</v>
      </c>
      <c r="G71" s="20">
        <v>0.18255250403877221</v>
      </c>
      <c r="H71" s="21">
        <v>-0.38053097345132747</v>
      </c>
      <c r="I71" s="19">
        <v>84</v>
      </c>
      <c r="J71" s="21">
        <v>-0.16666666666666663</v>
      </c>
      <c r="K71" s="19">
        <v>154</v>
      </c>
      <c r="L71" s="20">
        <v>0.15762538382804503</v>
      </c>
      <c r="M71" s="19">
        <v>221</v>
      </c>
      <c r="N71" s="20">
        <v>0.17996742671009772</v>
      </c>
      <c r="O71" s="21">
        <v>-0.30316742081447967</v>
      </c>
    </row>
    <row r="72" spans="2:15" ht="14.4" thickBot="1">
      <c r="B72" s="64"/>
      <c r="C72" s="66" t="s">
        <v>11</v>
      </c>
      <c r="D72" s="14">
        <v>67</v>
      </c>
      <c r="E72" s="15">
        <v>0.13900414937759337</v>
      </c>
      <c r="F72" s="14">
        <v>53</v>
      </c>
      <c r="G72" s="15">
        <v>8.5621970920840063E-2</v>
      </c>
      <c r="H72" s="16">
        <v>0.26415094339622636</v>
      </c>
      <c r="I72" s="14">
        <v>42</v>
      </c>
      <c r="J72" s="16">
        <v>0.59523809523809534</v>
      </c>
      <c r="K72" s="14">
        <v>109</v>
      </c>
      <c r="L72" s="15">
        <v>0.11156601842374617</v>
      </c>
      <c r="M72" s="14">
        <v>133</v>
      </c>
      <c r="N72" s="15">
        <v>0.10830618892508144</v>
      </c>
      <c r="O72" s="16">
        <v>-0.18045112781954886</v>
      </c>
    </row>
    <row r="73" spans="2:15" ht="14.4" thickBot="1">
      <c r="B73" s="64"/>
      <c r="C73" s="67" t="s">
        <v>3</v>
      </c>
      <c r="D73" s="19">
        <v>37</v>
      </c>
      <c r="E73" s="20">
        <v>7.6763485477178428E-2</v>
      </c>
      <c r="F73" s="19">
        <v>54</v>
      </c>
      <c r="G73" s="20">
        <v>8.723747980613894E-2</v>
      </c>
      <c r="H73" s="21">
        <v>-0.31481481481481477</v>
      </c>
      <c r="I73" s="19">
        <v>44</v>
      </c>
      <c r="J73" s="21">
        <v>-0.15909090909090906</v>
      </c>
      <c r="K73" s="19">
        <v>81</v>
      </c>
      <c r="L73" s="20">
        <v>8.2906857727737968E-2</v>
      </c>
      <c r="M73" s="19">
        <v>83</v>
      </c>
      <c r="N73" s="20">
        <v>6.7589576547231273E-2</v>
      </c>
      <c r="O73" s="21">
        <v>-2.4096385542168641E-2</v>
      </c>
    </row>
    <row r="74" spans="2:15" ht="14.4" thickBot="1">
      <c r="B74" s="64"/>
      <c r="C74" s="13" t="s">
        <v>14</v>
      </c>
      <c r="D74" s="14">
        <v>15</v>
      </c>
      <c r="E74" s="15">
        <v>3.1120331950207469E-2</v>
      </c>
      <c r="F74" s="14">
        <v>41</v>
      </c>
      <c r="G74" s="15">
        <v>6.623586429725363E-2</v>
      </c>
      <c r="H74" s="16">
        <v>-0.63414634146341464</v>
      </c>
      <c r="I74" s="14">
        <v>37</v>
      </c>
      <c r="J74" s="16">
        <v>-0.59459459459459452</v>
      </c>
      <c r="K74" s="14">
        <v>52</v>
      </c>
      <c r="L74" s="15">
        <v>5.3224155578300923E-2</v>
      </c>
      <c r="M74" s="14">
        <v>79</v>
      </c>
      <c r="N74" s="15">
        <v>6.4332247557003258E-2</v>
      </c>
      <c r="O74" s="16">
        <v>-0.34177215189873422</v>
      </c>
    </row>
    <row r="75" spans="2:15" ht="14.4" thickBot="1">
      <c r="B75" s="64"/>
      <c r="C75" s="67" t="s">
        <v>38</v>
      </c>
      <c r="D75" s="19">
        <f>+D76-SUM(D68:D74)</f>
        <v>30</v>
      </c>
      <c r="E75" s="20">
        <f>+E76-SUM(E68:E74)</f>
        <v>6.2240663900414828E-2</v>
      </c>
      <c r="F75" s="19">
        <f>+F76-SUM(F68:F74)</f>
        <v>31</v>
      </c>
      <c r="G75" s="20">
        <f>+G76-SUM(G68:G74)</f>
        <v>5.0080775444265035E-2</v>
      </c>
      <c r="H75" s="21">
        <f>+D75/F75-1</f>
        <v>-3.2258064516129004E-2</v>
      </c>
      <c r="I75" s="19">
        <f>+I76-SUM(I68:I74)</f>
        <v>35</v>
      </c>
      <c r="J75" s="21">
        <f>+D75/I75-1</f>
        <v>-0.1428571428571429</v>
      </c>
      <c r="K75" s="19">
        <f>+K76-SUM(K68:K74)</f>
        <v>65</v>
      </c>
      <c r="L75" s="20">
        <f>+L76-SUM(L68:L74)</f>
        <v>6.6530194472876114E-2</v>
      </c>
      <c r="M75" s="19">
        <f>+M76-SUM(M68:M74)</f>
        <v>63</v>
      </c>
      <c r="N75" s="20">
        <f>+N76-SUM(N68:N74)</f>
        <v>5.1302931596091117E-2</v>
      </c>
      <c r="O75" s="21">
        <f>+K75/M75-1</f>
        <v>3.1746031746031855E-2</v>
      </c>
    </row>
    <row r="76" spans="2:15" ht="14.4" thickBot="1">
      <c r="B76" s="99"/>
      <c r="C76" s="100" t="s">
        <v>39</v>
      </c>
      <c r="D76" s="26">
        <v>482</v>
      </c>
      <c r="E76" s="27">
        <v>1</v>
      </c>
      <c r="F76" s="26">
        <v>619</v>
      </c>
      <c r="G76" s="27">
        <v>1</v>
      </c>
      <c r="H76" s="28">
        <v>-0.22132471728594505</v>
      </c>
      <c r="I76" s="26">
        <v>495</v>
      </c>
      <c r="J76" s="28">
        <v>-2.626262626262621E-2</v>
      </c>
      <c r="K76" s="26">
        <v>977</v>
      </c>
      <c r="L76" s="27">
        <v>1</v>
      </c>
      <c r="M76" s="26">
        <v>1228</v>
      </c>
      <c r="N76" s="27">
        <v>1</v>
      </c>
      <c r="O76" s="28">
        <v>-0.2043973941368078</v>
      </c>
    </row>
    <row r="77" spans="2:15">
      <c r="B77" s="1" t="s">
        <v>49</v>
      </c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</row>
    <row r="78" spans="2:15">
      <c r="B78" s="30"/>
    </row>
  </sheetData>
  <mergeCells count="72">
    <mergeCell ref="O64:O65"/>
    <mergeCell ref="O66:O67"/>
    <mergeCell ref="D37:H37"/>
    <mergeCell ref="I37:J37"/>
    <mergeCell ref="K37:O37"/>
    <mergeCell ref="D62:H62"/>
    <mergeCell ref="I62:J62"/>
    <mergeCell ref="K62:O62"/>
    <mergeCell ref="D63:H63"/>
    <mergeCell ref="I63:J63"/>
    <mergeCell ref="K63:O63"/>
    <mergeCell ref="D64:E65"/>
    <mergeCell ref="F64:G65"/>
    <mergeCell ref="H64:H65"/>
    <mergeCell ref="I64:I65"/>
    <mergeCell ref="J64:J65"/>
    <mergeCell ref="K64:L65"/>
    <mergeCell ref="B61:N61"/>
    <mergeCell ref="B62:B64"/>
    <mergeCell ref="C62:C64"/>
    <mergeCell ref="B65:B67"/>
    <mergeCell ref="C65:C67"/>
    <mergeCell ref="H66:H67"/>
    <mergeCell ref="J66:J67"/>
    <mergeCell ref="M64:N65"/>
    <mergeCell ref="H39:H40"/>
    <mergeCell ref="I39:I40"/>
    <mergeCell ref="J39:J40"/>
    <mergeCell ref="K39:L40"/>
    <mergeCell ref="B60:N60"/>
    <mergeCell ref="B35:N35"/>
    <mergeCell ref="B36:N36"/>
    <mergeCell ref="B37:B39"/>
    <mergeCell ref="C37:C39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0:C30"/>
    <mergeCell ref="B56:C56"/>
    <mergeCell ref="B76:C76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</mergeCells>
  <conditionalFormatting sqref="D10:O17">
    <cfRule type="cellIs" dxfId="41" priority="34" operator="equal">
      <formula>0</formula>
    </cfRule>
  </conditionalFormatting>
  <conditionalFormatting sqref="D19:O27">
    <cfRule type="cellIs" dxfId="40" priority="24" operator="equal">
      <formula>0</formula>
    </cfRule>
  </conditionalFormatting>
  <conditionalFormatting sqref="D43:O43">
    <cfRule type="cellIs" dxfId="39" priority="19" operator="equal">
      <formula>0</formula>
    </cfRule>
  </conditionalFormatting>
  <conditionalFormatting sqref="D45:O53">
    <cfRule type="cellIs" dxfId="38" priority="8" operator="equal">
      <formula>0</formula>
    </cfRule>
  </conditionalFormatting>
  <conditionalFormatting sqref="D68:O75">
    <cfRule type="cellIs" dxfId="37" priority="1" operator="equal">
      <formula>0</formula>
    </cfRule>
  </conditionalFormatting>
  <conditionalFormatting sqref="H10:H29 O10:O29 J19:J27">
    <cfRule type="cellIs" dxfId="36" priority="28" operator="lessThan">
      <formula>0</formula>
    </cfRule>
  </conditionalFormatting>
  <conditionalFormatting sqref="H43:H55 O43:O55">
    <cfRule type="cellIs" dxfId="35" priority="6" operator="lessThan">
      <formula>0</formula>
    </cfRule>
  </conditionalFormatting>
  <conditionalFormatting sqref="H68:H75 J68:J75 O68:O75">
    <cfRule type="cellIs" dxfId="34" priority="5" operator="lessThan">
      <formula>0</formula>
    </cfRule>
  </conditionalFormatting>
  <conditionalFormatting sqref="J10:J17">
    <cfRule type="cellIs" dxfId="33" priority="38" operator="lessThan">
      <formula>0</formula>
    </cfRule>
  </conditionalFormatting>
  <conditionalFormatting sqref="J43">
    <cfRule type="cellIs" dxfId="32" priority="23" operator="lessThan">
      <formula>0</formula>
    </cfRule>
  </conditionalFormatting>
  <conditionalFormatting sqref="J45:J53">
    <cfRule type="cellIs" dxfId="31" priority="1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2"/>
  <sheetViews>
    <sheetView showGridLines="0" zoomScale="90" zoomScaleNormal="90" workbookViewId="0">
      <selection activeCell="D17" sqref="D17:O17"/>
    </sheetView>
  </sheetViews>
  <sheetFormatPr defaultColWidth="9.109375" defaultRowHeight="13.8"/>
  <cols>
    <col min="1" max="1" width="1.109375" style="42" customWidth="1"/>
    <col min="2" max="2" width="9.109375" style="42" customWidth="1"/>
    <col min="3" max="3" width="18.44140625" style="42" customWidth="1"/>
    <col min="4" max="9" width="9" style="42" customWidth="1"/>
    <col min="10" max="10" width="11" style="42" customWidth="1"/>
    <col min="11" max="14" width="9" style="42" customWidth="1"/>
    <col min="15" max="15" width="11.44140625" style="42" customWidth="1"/>
    <col min="16" max="16384" width="9.109375" style="42"/>
  </cols>
  <sheetData>
    <row r="1" spans="2:15">
      <c r="B1" s="42" t="s">
        <v>7</v>
      </c>
      <c r="E1" s="43"/>
      <c r="O1" s="44">
        <v>45722</v>
      </c>
    </row>
    <row r="2" spans="2:15">
      <c r="B2" s="90" t="s">
        <v>41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73"/>
    </row>
    <row r="3" spans="2:15" ht="14.4" thickBot="1">
      <c r="B3" s="91" t="s">
        <v>40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71" t="s">
        <v>81</v>
      </c>
    </row>
    <row r="4" spans="2:15" ht="15" customHeight="1">
      <c r="B4" s="113" t="s">
        <v>0</v>
      </c>
      <c r="C4" s="115" t="s">
        <v>1</v>
      </c>
      <c r="D4" s="117" t="s">
        <v>96</v>
      </c>
      <c r="E4" s="95"/>
      <c r="F4" s="95"/>
      <c r="G4" s="95"/>
      <c r="H4" s="85"/>
      <c r="I4" s="84" t="s">
        <v>98</v>
      </c>
      <c r="J4" s="85"/>
      <c r="K4" s="84" t="s">
        <v>102</v>
      </c>
      <c r="L4" s="95"/>
      <c r="M4" s="95"/>
      <c r="N4" s="95"/>
      <c r="O4" s="96"/>
    </row>
    <row r="5" spans="2:15" ht="14.4" thickBot="1">
      <c r="B5" s="114"/>
      <c r="C5" s="116"/>
      <c r="D5" s="97" t="s">
        <v>97</v>
      </c>
      <c r="E5" s="93"/>
      <c r="F5" s="93"/>
      <c r="G5" s="93"/>
      <c r="H5" s="98"/>
      <c r="I5" s="92" t="s">
        <v>99</v>
      </c>
      <c r="J5" s="98"/>
      <c r="K5" s="92" t="s">
        <v>103</v>
      </c>
      <c r="L5" s="93"/>
      <c r="M5" s="93"/>
      <c r="N5" s="93"/>
      <c r="O5" s="94"/>
    </row>
    <row r="6" spans="2:15" ht="19.5" customHeight="1">
      <c r="B6" s="114"/>
      <c r="C6" s="116"/>
      <c r="D6" s="86">
        <v>2025</v>
      </c>
      <c r="E6" s="87"/>
      <c r="F6" s="86">
        <v>2024</v>
      </c>
      <c r="G6" s="87"/>
      <c r="H6" s="103" t="s">
        <v>31</v>
      </c>
      <c r="I6" s="82">
        <v>2025</v>
      </c>
      <c r="J6" s="82" t="s">
        <v>100</v>
      </c>
      <c r="K6" s="86">
        <v>2025</v>
      </c>
      <c r="L6" s="87"/>
      <c r="M6" s="86">
        <v>2024</v>
      </c>
      <c r="N6" s="87"/>
      <c r="O6" s="103" t="s">
        <v>31</v>
      </c>
    </row>
    <row r="7" spans="2:15" ht="19.5" customHeight="1" thickBot="1">
      <c r="B7" s="105" t="s">
        <v>32</v>
      </c>
      <c r="C7" s="107" t="s">
        <v>33</v>
      </c>
      <c r="D7" s="88"/>
      <c r="E7" s="89"/>
      <c r="F7" s="88"/>
      <c r="G7" s="89"/>
      <c r="H7" s="104"/>
      <c r="I7" s="83"/>
      <c r="J7" s="83"/>
      <c r="K7" s="88"/>
      <c r="L7" s="89"/>
      <c r="M7" s="88"/>
      <c r="N7" s="89"/>
      <c r="O7" s="104"/>
    </row>
    <row r="8" spans="2:15" ht="15" customHeight="1">
      <c r="B8" s="105"/>
      <c r="C8" s="107"/>
      <c r="D8" s="6" t="s">
        <v>34</v>
      </c>
      <c r="E8" s="7" t="s">
        <v>2</v>
      </c>
      <c r="F8" s="6" t="s">
        <v>34</v>
      </c>
      <c r="G8" s="7" t="s">
        <v>2</v>
      </c>
      <c r="H8" s="109" t="s">
        <v>35</v>
      </c>
      <c r="I8" s="8" t="s">
        <v>34</v>
      </c>
      <c r="J8" s="111" t="s">
        <v>101</v>
      </c>
      <c r="K8" s="6" t="s">
        <v>34</v>
      </c>
      <c r="L8" s="7" t="s">
        <v>2</v>
      </c>
      <c r="M8" s="6" t="s">
        <v>34</v>
      </c>
      <c r="N8" s="7" t="s">
        <v>2</v>
      </c>
      <c r="O8" s="109" t="s">
        <v>35</v>
      </c>
    </row>
    <row r="9" spans="2:15" ht="15" customHeight="1" thickBot="1">
      <c r="B9" s="106"/>
      <c r="C9" s="108"/>
      <c r="D9" s="9" t="s">
        <v>36</v>
      </c>
      <c r="E9" s="10" t="s">
        <v>37</v>
      </c>
      <c r="F9" s="9" t="s">
        <v>36</v>
      </c>
      <c r="G9" s="10" t="s">
        <v>37</v>
      </c>
      <c r="H9" s="110"/>
      <c r="I9" s="11" t="s">
        <v>36</v>
      </c>
      <c r="J9" s="112"/>
      <c r="K9" s="9" t="s">
        <v>36</v>
      </c>
      <c r="L9" s="10" t="s">
        <v>37</v>
      </c>
      <c r="M9" s="9" t="s">
        <v>36</v>
      </c>
      <c r="N9" s="10" t="s">
        <v>37</v>
      </c>
      <c r="O9" s="110"/>
    </row>
    <row r="10" spans="2:15" ht="14.4" thickBot="1">
      <c r="B10" s="12">
        <v>1</v>
      </c>
      <c r="C10" s="13" t="s">
        <v>12</v>
      </c>
      <c r="D10" s="14">
        <v>55</v>
      </c>
      <c r="E10" s="15">
        <v>0.44</v>
      </c>
      <c r="F10" s="14">
        <v>65</v>
      </c>
      <c r="G10" s="15">
        <v>0.38922155688622756</v>
      </c>
      <c r="H10" s="16">
        <v>-0.15384615384615385</v>
      </c>
      <c r="I10" s="14">
        <v>107</v>
      </c>
      <c r="J10" s="16">
        <v>-0.48598130841121501</v>
      </c>
      <c r="K10" s="14">
        <v>162</v>
      </c>
      <c r="L10" s="15">
        <v>0.43783783783783786</v>
      </c>
      <c r="M10" s="14">
        <v>135</v>
      </c>
      <c r="N10" s="15">
        <v>0.42586750788643535</v>
      </c>
      <c r="O10" s="16">
        <v>0.19999999999999996</v>
      </c>
    </row>
    <row r="11" spans="2:15" ht="14.4" thickBot="1">
      <c r="B11" s="59">
        <v>2</v>
      </c>
      <c r="C11" s="18" t="s">
        <v>4</v>
      </c>
      <c r="D11" s="19">
        <v>19</v>
      </c>
      <c r="E11" s="20">
        <v>0.152</v>
      </c>
      <c r="F11" s="19">
        <v>10</v>
      </c>
      <c r="G11" s="20">
        <v>5.9880239520958084E-2</v>
      </c>
      <c r="H11" s="21">
        <v>0.89999999999999991</v>
      </c>
      <c r="I11" s="19">
        <v>37</v>
      </c>
      <c r="J11" s="21">
        <v>-0.48648648648648651</v>
      </c>
      <c r="K11" s="19">
        <v>56</v>
      </c>
      <c r="L11" s="20">
        <v>0.15135135135135136</v>
      </c>
      <c r="M11" s="19">
        <v>24</v>
      </c>
      <c r="N11" s="20">
        <v>7.5709779179810727E-2</v>
      </c>
      <c r="O11" s="21">
        <v>1.3333333333333335</v>
      </c>
    </row>
    <row r="12" spans="2:15" ht="14.4" thickBot="1">
      <c r="B12" s="12">
        <v>3</v>
      </c>
      <c r="C12" s="13" t="s">
        <v>15</v>
      </c>
      <c r="D12" s="14">
        <v>12</v>
      </c>
      <c r="E12" s="15">
        <v>9.6000000000000002E-2</v>
      </c>
      <c r="F12" s="14">
        <v>20</v>
      </c>
      <c r="G12" s="15">
        <v>0.11976047904191617</v>
      </c>
      <c r="H12" s="16">
        <v>-0.4</v>
      </c>
      <c r="I12" s="14">
        <v>17</v>
      </c>
      <c r="J12" s="16">
        <v>-0.29411764705882348</v>
      </c>
      <c r="K12" s="14">
        <v>29</v>
      </c>
      <c r="L12" s="15">
        <v>7.8378378378378383E-2</v>
      </c>
      <c r="M12" s="14">
        <v>33</v>
      </c>
      <c r="N12" s="15">
        <v>0.10410094637223975</v>
      </c>
      <c r="O12" s="16">
        <v>-0.12121212121212122</v>
      </c>
    </row>
    <row r="13" spans="2:15" ht="14.4" thickBot="1">
      <c r="B13" s="59">
        <v>4</v>
      </c>
      <c r="C13" s="18" t="s">
        <v>50</v>
      </c>
      <c r="D13" s="19">
        <v>2</v>
      </c>
      <c r="E13" s="20">
        <v>1.6E-2</v>
      </c>
      <c r="F13" s="19">
        <v>19</v>
      </c>
      <c r="G13" s="20">
        <v>0.11377245508982035</v>
      </c>
      <c r="H13" s="21">
        <v>-0.89473684210526316</v>
      </c>
      <c r="I13" s="19">
        <v>22</v>
      </c>
      <c r="J13" s="21">
        <v>-0.90909090909090906</v>
      </c>
      <c r="K13" s="19">
        <v>24</v>
      </c>
      <c r="L13" s="20">
        <v>6.4864864864864868E-2</v>
      </c>
      <c r="M13" s="19">
        <v>37</v>
      </c>
      <c r="N13" s="20">
        <v>0.1167192429022082</v>
      </c>
      <c r="O13" s="21">
        <v>-0.35135135135135132</v>
      </c>
    </row>
    <row r="14" spans="2:15" ht="14.4" thickBot="1">
      <c r="B14" s="12">
        <v>5</v>
      </c>
      <c r="C14" s="13" t="s">
        <v>19</v>
      </c>
      <c r="D14" s="14">
        <v>14</v>
      </c>
      <c r="E14" s="15">
        <v>0.112</v>
      </c>
      <c r="F14" s="14">
        <v>32</v>
      </c>
      <c r="G14" s="15">
        <v>0.19161676646706588</v>
      </c>
      <c r="H14" s="16">
        <v>-0.5625</v>
      </c>
      <c r="I14" s="14">
        <v>9</v>
      </c>
      <c r="J14" s="16">
        <v>0.55555555555555558</v>
      </c>
      <c r="K14" s="14">
        <v>23</v>
      </c>
      <c r="L14" s="15">
        <v>6.2162162162162166E-2</v>
      </c>
      <c r="M14" s="14">
        <v>40</v>
      </c>
      <c r="N14" s="15">
        <v>0.12618296529968454</v>
      </c>
      <c r="O14" s="16">
        <v>-0.42500000000000004</v>
      </c>
    </row>
    <row r="15" spans="2:15" ht="14.4" thickBot="1">
      <c r="B15" s="101" t="s">
        <v>51</v>
      </c>
      <c r="C15" s="102"/>
      <c r="D15" s="23">
        <f>SUM(D10:D14)</f>
        <v>102</v>
      </c>
      <c r="E15" s="24">
        <f>D15/D17</f>
        <v>0.81599999999999995</v>
      </c>
      <c r="F15" s="23">
        <f>SUM(F10:F14)</f>
        <v>146</v>
      </c>
      <c r="G15" s="24">
        <f>F15/F17</f>
        <v>0.87425149700598803</v>
      </c>
      <c r="H15" s="25">
        <f>D15/F15-1</f>
        <v>-0.30136986301369861</v>
      </c>
      <c r="I15" s="23">
        <f>SUM(I10:I14)</f>
        <v>192</v>
      </c>
      <c r="J15" s="24">
        <f>D15/I15-1</f>
        <v>-0.46875</v>
      </c>
      <c r="K15" s="23">
        <f>SUM(K10:K14)</f>
        <v>294</v>
      </c>
      <c r="L15" s="24">
        <f>K15/K17</f>
        <v>0.79459459459459458</v>
      </c>
      <c r="M15" s="23">
        <f>SUM(M10:M14)</f>
        <v>269</v>
      </c>
      <c r="N15" s="24">
        <f>M15/M17</f>
        <v>0.8485804416403786</v>
      </c>
      <c r="O15" s="25">
        <f>K15/M15-1</f>
        <v>9.2936802973977661E-2</v>
      </c>
    </row>
    <row r="16" spans="2:15" ht="14.4" thickBot="1">
      <c r="B16" s="101" t="s">
        <v>38</v>
      </c>
      <c r="C16" s="102"/>
      <c r="D16" s="23">
        <f>D17-D15</f>
        <v>23</v>
      </c>
      <c r="E16" s="24">
        <f t="shared" ref="E16:O16" si="0">E17-E15</f>
        <v>0.18400000000000005</v>
      </c>
      <c r="F16" s="38">
        <f t="shared" si="0"/>
        <v>21</v>
      </c>
      <c r="G16" s="24">
        <f t="shared" si="0"/>
        <v>0.12574850299401186</v>
      </c>
      <c r="H16" s="25">
        <f t="shared" si="0"/>
        <v>4.9872857025674677E-2</v>
      </c>
      <c r="I16" s="38">
        <f t="shared" si="0"/>
        <v>53</v>
      </c>
      <c r="J16" s="25">
        <f t="shared" si="0"/>
        <v>-2.1045918367346927E-2</v>
      </c>
      <c r="K16" s="38">
        <f t="shared" si="0"/>
        <v>76</v>
      </c>
      <c r="L16" s="24">
        <f t="shared" si="0"/>
        <v>0.20540540540540542</v>
      </c>
      <c r="M16" s="38">
        <f t="shared" si="0"/>
        <v>48</v>
      </c>
      <c r="N16" s="24">
        <f t="shared" si="0"/>
        <v>0.15141955835962118</v>
      </c>
      <c r="O16" s="25">
        <f t="shared" si="0"/>
        <v>7.4255626048104428E-2</v>
      </c>
    </row>
    <row r="17" spans="2:15" ht="14.4" thickBot="1">
      <c r="B17" s="99" t="s">
        <v>39</v>
      </c>
      <c r="C17" s="100"/>
      <c r="D17" s="26">
        <v>125</v>
      </c>
      <c r="E17" s="27">
        <v>1</v>
      </c>
      <c r="F17" s="26">
        <v>167</v>
      </c>
      <c r="G17" s="27">
        <v>0.99999999999999989</v>
      </c>
      <c r="H17" s="28">
        <v>-0.25149700598802394</v>
      </c>
      <c r="I17" s="26">
        <v>245</v>
      </c>
      <c r="J17" s="28">
        <v>-0.48979591836734693</v>
      </c>
      <c r="K17" s="26">
        <v>370</v>
      </c>
      <c r="L17" s="27">
        <v>1</v>
      </c>
      <c r="M17" s="26">
        <v>317</v>
      </c>
      <c r="N17" s="27">
        <v>0.99999999999999978</v>
      </c>
      <c r="O17" s="28">
        <v>0.16719242902208209</v>
      </c>
    </row>
    <row r="18" spans="2:15">
      <c r="B18" s="42" t="s">
        <v>69</v>
      </c>
    </row>
    <row r="19" spans="2:15">
      <c r="B19" s="74" t="s">
        <v>82</v>
      </c>
    </row>
    <row r="20" spans="2:15">
      <c r="B20" s="30" t="s">
        <v>70</v>
      </c>
      <c r="C20" s="1"/>
      <c r="D20" s="1"/>
      <c r="E20" s="1"/>
      <c r="F20" s="1"/>
      <c r="G20" s="1"/>
    </row>
    <row r="21" spans="2:15">
      <c r="B21" s="75" t="s">
        <v>83</v>
      </c>
    </row>
    <row r="22" spans="2:15">
      <c r="B22" s="75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4" type="noConversion"/>
  <conditionalFormatting sqref="D10:O14">
    <cfRule type="cellIs" dxfId="30" priority="3" operator="equal">
      <formula>0</formula>
    </cfRule>
  </conditionalFormatting>
  <conditionalFormatting sqref="H10:H16 O10:O16">
    <cfRule type="cellIs" dxfId="29" priority="1" operator="lessThan">
      <formula>0</formula>
    </cfRule>
  </conditionalFormatting>
  <conditionalFormatting sqref="J10:J14">
    <cfRule type="cellIs" dxfId="28" priority="7" operator="lessThan">
      <formula>0</formula>
    </cfRule>
  </conditionalFormatting>
  <conditionalFormatting sqref="J16">
    <cfRule type="cellIs" dxfId="27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97D41-2BFB-4350-A101-E8604B1E6336}">
  <sheetPr>
    <pageSetUpPr fitToPage="1"/>
  </sheetPr>
  <dimension ref="B1:V66"/>
  <sheetViews>
    <sheetView showGridLines="0" workbookViewId="0">
      <selection activeCell="V1" sqref="V1"/>
    </sheetView>
  </sheetViews>
  <sheetFormatPr defaultColWidth="9.109375" defaultRowHeight="13.8"/>
  <cols>
    <col min="1" max="1" width="2" style="1" customWidth="1"/>
    <col min="2" max="2" width="8.109375" style="1" customWidth="1"/>
    <col min="3" max="3" width="19.109375" style="1" customWidth="1"/>
    <col min="4" max="12" width="10.109375" style="1" customWidth="1"/>
    <col min="13" max="14" width="4.44140625" style="1" customWidth="1"/>
    <col min="15" max="15" width="13.33203125" style="1" customWidth="1"/>
    <col min="16" max="16" width="19.109375" style="1" customWidth="1"/>
    <col min="17" max="17" width="10.44140625" style="1" customWidth="1"/>
    <col min="18" max="22" width="10.5546875" style="1" customWidth="1"/>
    <col min="23" max="23" width="11.6640625" style="1" customWidth="1"/>
    <col min="24" max="16384" width="9.109375" style="1"/>
  </cols>
  <sheetData>
    <row r="1" spans="2:22">
      <c r="B1" s="1" t="s">
        <v>7</v>
      </c>
      <c r="D1" s="2"/>
      <c r="O1" s="3"/>
      <c r="V1" s="124">
        <v>45721</v>
      </c>
    </row>
    <row r="2" spans="2:22" ht="14.4" customHeight="1">
      <c r="B2" s="90" t="s">
        <v>105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78"/>
      <c r="N2" s="29"/>
      <c r="O2" s="90" t="s">
        <v>106</v>
      </c>
      <c r="P2" s="90"/>
      <c r="Q2" s="90"/>
      <c r="R2" s="90"/>
      <c r="S2" s="90"/>
      <c r="T2" s="90"/>
      <c r="U2" s="90"/>
      <c r="V2" s="90"/>
    </row>
    <row r="3" spans="2:22" ht="14.4" customHeight="1">
      <c r="B3" s="91" t="s">
        <v>107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78"/>
      <c r="N3" s="29"/>
      <c r="O3" s="91" t="s">
        <v>108</v>
      </c>
      <c r="P3" s="91"/>
      <c r="Q3" s="91"/>
      <c r="R3" s="91"/>
      <c r="S3" s="91"/>
      <c r="T3" s="91"/>
      <c r="U3" s="91"/>
      <c r="V3" s="91"/>
    </row>
    <row r="4" spans="2:22" ht="14.4" customHeight="1" thickBot="1">
      <c r="B4" s="32"/>
      <c r="C4" s="32"/>
      <c r="D4" s="32"/>
      <c r="E4" s="32"/>
      <c r="F4" s="32"/>
      <c r="G4" s="32"/>
      <c r="H4" s="32"/>
      <c r="I4" s="32"/>
      <c r="J4" s="32"/>
      <c r="K4" s="33"/>
      <c r="L4" s="5" t="s">
        <v>42</v>
      </c>
      <c r="M4" s="78"/>
      <c r="O4" s="32"/>
      <c r="P4" s="32"/>
      <c r="Q4" s="32"/>
      <c r="R4" s="32"/>
      <c r="S4" s="32"/>
      <c r="T4" s="32"/>
      <c r="U4" s="33"/>
      <c r="V4" s="5" t="s">
        <v>42</v>
      </c>
    </row>
    <row r="5" spans="2:22" ht="14.4" customHeight="1">
      <c r="B5" s="115" t="s">
        <v>0</v>
      </c>
      <c r="C5" s="115" t="s">
        <v>1</v>
      </c>
      <c r="D5" s="117" t="s">
        <v>96</v>
      </c>
      <c r="E5" s="95"/>
      <c r="F5" s="95"/>
      <c r="G5" s="95"/>
      <c r="H5" s="95"/>
      <c r="I5" s="96"/>
      <c r="J5" s="117" t="s">
        <v>98</v>
      </c>
      <c r="K5" s="95"/>
      <c r="L5" s="96"/>
      <c r="M5" s="78"/>
      <c r="O5" s="115" t="s">
        <v>0</v>
      </c>
      <c r="P5" s="115" t="s">
        <v>1</v>
      </c>
      <c r="Q5" s="117" t="s">
        <v>109</v>
      </c>
      <c r="R5" s="95"/>
      <c r="S5" s="95"/>
      <c r="T5" s="95"/>
      <c r="U5" s="95"/>
      <c r="V5" s="96"/>
    </row>
    <row r="6" spans="2:22" ht="14.4" customHeight="1" thickBot="1">
      <c r="B6" s="116"/>
      <c r="C6" s="116"/>
      <c r="D6" s="97" t="s">
        <v>97</v>
      </c>
      <c r="E6" s="93"/>
      <c r="F6" s="93"/>
      <c r="G6" s="93"/>
      <c r="H6" s="93"/>
      <c r="I6" s="94"/>
      <c r="J6" s="97" t="s">
        <v>110</v>
      </c>
      <c r="K6" s="93"/>
      <c r="L6" s="94"/>
      <c r="M6" s="78"/>
      <c r="O6" s="116"/>
      <c r="P6" s="116"/>
      <c r="Q6" s="97" t="s">
        <v>103</v>
      </c>
      <c r="R6" s="93"/>
      <c r="S6" s="93"/>
      <c r="T6" s="93"/>
      <c r="U6" s="93"/>
      <c r="V6" s="94"/>
    </row>
    <row r="7" spans="2:22" ht="14.4" customHeight="1">
      <c r="B7" s="116"/>
      <c r="C7" s="116"/>
      <c r="D7" s="86">
        <v>2025</v>
      </c>
      <c r="E7" s="87"/>
      <c r="F7" s="86">
        <v>2024</v>
      </c>
      <c r="G7" s="87"/>
      <c r="H7" s="103" t="s">
        <v>31</v>
      </c>
      <c r="I7" s="103" t="s">
        <v>56</v>
      </c>
      <c r="J7" s="103">
        <v>2023</v>
      </c>
      <c r="K7" s="103" t="s">
        <v>100</v>
      </c>
      <c r="L7" s="122" t="s">
        <v>111</v>
      </c>
      <c r="M7" s="78"/>
      <c r="O7" s="116"/>
      <c r="P7" s="116"/>
      <c r="Q7" s="86">
        <v>2025</v>
      </c>
      <c r="R7" s="87"/>
      <c r="S7" s="86">
        <v>2024</v>
      </c>
      <c r="T7" s="87"/>
      <c r="U7" s="103" t="s">
        <v>31</v>
      </c>
      <c r="V7" s="103" t="s">
        <v>74</v>
      </c>
    </row>
    <row r="8" spans="2:22" ht="14.4" customHeight="1" thickBot="1">
      <c r="B8" s="107" t="s">
        <v>32</v>
      </c>
      <c r="C8" s="107" t="s">
        <v>33</v>
      </c>
      <c r="D8" s="88"/>
      <c r="E8" s="89"/>
      <c r="F8" s="88"/>
      <c r="G8" s="89"/>
      <c r="H8" s="104"/>
      <c r="I8" s="104"/>
      <c r="J8" s="104"/>
      <c r="K8" s="104"/>
      <c r="L8" s="123"/>
      <c r="M8" s="78"/>
      <c r="O8" s="107" t="s">
        <v>32</v>
      </c>
      <c r="P8" s="107" t="s">
        <v>33</v>
      </c>
      <c r="Q8" s="88"/>
      <c r="R8" s="89"/>
      <c r="S8" s="88"/>
      <c r="T8" s="89"/>
      <c r="U8" s="104"/>
      <c r="V8" s="104"/>
    </row>
    <row r="9" spans="2:22" ht="14.4" customHeight="1">
      <c r="B9" s="107"/>
      <c r="C9" s="107"/>
      <c r="D9" s="6" t="s">
        <v>34</v>
      </c>
      <c r="E9" s="7" t="s">
        <v>2</v>
      </c>
      <c r="F9" s="6" t="s">
        <v>34</v>
      </c>
      <c r="G9" s="7" t="s">
        <v>2</v>
      </c>
      <c r="H9" s="109" t="s">
        <v>35</v>
      </c>
      <c r="I9" s="109" t="s">
        <v>57</v>
      </c>
      <c r="J9" s="109" t="s">
        <v>34</v>
      </c>
      <c r="K9" s="109" t="s">
        <v>112</v>
      </c>
      <c r="L9" s="120" t="s">
        <v>89</v>
      </c>
      <c r="M9" s="78"/>
      <c r="O9" s="107"/>
      <c r="P9" s="107"/>
      <c r="Q9" s="6" t="s">
        <v>34</v>
      </c>
      <c r="R9" s="7" t="s">
        <v>2</v>
      </c>
      <c r="S9" s="6" t="s">
        <v>34</v>
      </c>
      <c r="T9" s="7" t="s">
        <v>2</v>
      </c>
      <c r="U9" s="109" t="s">
        <v>35</v>
      </c>
      <c r="V9" s="109" t="s">
        <v>75</v>
      </c>
    </row>
    <row r="10" spans="2:22" ht="14.4" customHeight="1" thickBot="1">
      <c r="B10" s="108"/>
      <c r="C10" s="108"/>
      <c r="D10" s="9" t="s">
        <v>36</v>
      </c>
      <c r="E10" s="10" t="s">
        <v>37</v>
      </c>
      <c r="F10" s="9" t="s">
        <v>36</v>
      </c>
      <c r="G10" s="10" t="s">
        <v>37</v>
      </c>
      <c r="H10" s="110"/>
      <c r="I10" s="110"/>
      <c r="J10" s="110" t="s">
        <v>36</v>
      </c>
      <c r="K10" s="110"/>
      <c r="L10" s="121"/>
      <c r="M10" s="78"/>
      <c r="O10" s="108"/>
      <c r="P10" s="108"/>
      <c r="Q10" s="9" t="s">
        <v>36</v>
      </c>
      <c r="R10" s="10" t="s">
        <v>37</v>
      </c>
      <c r="S10" s="9" t="s">
        <v>36</v>
      </c>
      <c r="T10" s="10" t="s">
        <v>37</v>
      </c>
      <c r="U10" s="110"/>
      <c r="V10" s="110"/>
    </row>
    <row r="11" spans="2:22" ht="14.4" customHeight="1" thickBot="1">
      <c r="B11" s="12">
        <v>1</v>
      </c>
      <c r="C11" s="13" t="s">
        <v>19</v>
      </c>
      <c r="D11" s="14">
        <v>948</v>
      </c>
      <c r="E11" s="15">
        <v>0.19051446945337622</v>
      </c>
      <c r="F11" s="14">
        <v>728</v>
      </c>
      <c r="G11" s="15">
        <v>0.14010777521170131</v>
      </c>
      <c r="H11" s="16">
        <v>0.30219780219780223</v>
      </c>
      <c r="I11" s="34">
        <v>2</v>
      </c>
      <c r="J11" s="14">
        <v>820</v>
      </c>
      <c r="K11" s="16">
        <v>0.15609756097560967</v>
      </c>
      <c r="L11" s="34">
        <v>0</v>
      </c>
      <c r="M11" s="78"/>
      <c r="O11" s="12">
        <v>1</v>
      </c>
      <c r="P11" s="13" t="s">
        <v>19</v>
      </c>
      <c r="Q11" s="14">
        <v>1768</v>
      </c>
      <c r="R11" s="15">
        <v>0.1785858585858586</v>
      </c>
      <c r="S11" s="14">
        <v>1367</v>
      </c>
      <c r="T11" s="15">
        <v>0.13900752491356519</v>
      </c>
      <c r="U11" s="16">
        <v>0.29334308705193846</v>
      </c>
      <c r="V11" s="34">
        <v>2</v>
      </c>
    </row>
    <row r="12" spans="2:22" ht="14.4" customHeight="1" thickBot="1">
      <c r="B12" s="17">
        <v>2</v>
      </c>
      <c r="C12" s="18" t="s">
        <v>14</v>
      </c>
      <c r="D12" s="19">
        <v>833</v>
      </c>
      <c r="E12" s="20">
        <v>0.16740353697749197</v>
      </c>
      <c r="F12" s="19">
        <v>963</v>
      </c>
      <c r="G12" s="20">
        <v>0.18533487297921478</v>
      </c>
      <c r="H12" s="21">
        <v>-0.13499480789200413</v>
      </c>
      <c r="I12" s="35">
        <v>-1</v>
      </c>
      <c r="J12" s="19">
        <v>607</v>
      </c>
      <c r="K12" s="21">
        <v>0.37232289950576614</v>
      </c>
      <c r="L12" s="35">
        <v>2</v>
      </c>
      <c r="M12" s="78"/>
      <c r="O12" s="17">
        <v>2</v>
      </c>
      <c r="P12" s="18" t="s">
        <v>48</v>
      </c>
      <c r="Q12" s="19">
        <v>1535</v>
      </c>
      <c r="R12" s="20">
        <v>0.15505050505050505</v>
      </c>
      <c r="S12" s="19">
        <v>1146</v>
      </c>
      <c r="T12" s="20">
        <v>0.11653447223917023</v>
      </c>
      <c r="U12" s="21">
        <v>0.33944153577661429</v>
      </c>
      <c r="V12" s="35">
        <v>2</v>
      </c>
    </row>
    <row r="13" spans="2:22" ht="14.4" customHeight="1" thickBot="1">
      <c r="B13" s="12">
        <v>3</v>
      </c>
      <c r="C13" s="13" t="s">
        <v>48</v>
      </c>
      <c r="D13" s="14">
        <v>745</v>
      </c>
      <c r="E13" s="15">
        <v>0.14971864951768488</v>
      </c>
      <c r="F13" s="14">
        <v>612</v>
      </c>
      <c r="G13" s="15">
        <v>0.11778290993071594</v>
      </c>
      <c r="H13" s="16">
        <v>0.21732026143790839</v>
      </c>
      <c r="I13" s="34">
        <v>1</v>
      </c>
      <c r="J13" s="14">
        <v>790</v>
      </c>
      <c r="K13" s="16">
        <v>-5.6962025316455667E-2</v>
      </c>
      <c r="L13" s="34">
        <v>-1</v>
      </c>
      <c r="M13" s="78"/>
      <c r="O13" s="12">
        <v>3</v>
      </c>
      <c r="P13" s="13" t="s">
        <v>14</v>
      </c>
      <c r="Q13" s="14">
        <v>1440</v>
      </c>
      <c r="R13" s="15">
        <v>0.14545454545454545</v>
      </c>
      <c r="S13" s="14">
        <v>1783</v>
      </c>
      <c r="T13" s="15">
        <v>0.18130974171242628</v>
      </c>
      <c r="U13" s="16">
        <v>-0.19237240605720696</v>
      </c>
      <c r="V13" s="34">
        <v>-2</v>
      </c>
    </row>
    <row r="14" spans="2:22" ht="14.4" customHeight="1" thickBot="1">
      <c r="B14" s="17">
        <v>4</v>
      </c>
      <c r="C14" s="18" t="s">
        <v>20</v>
      </c>
      <c r="D14" s="19">
        <v>562</v>
      </c>
      <c r="E14" s="20">
        <v>0.11294212218649517</v>
      </c>
      <c r="F14" s="19">
        <v>458</v>
      </c>
      <c r="G14" s="20">
        <v>8.8144726712856045E-2</v>
      </c>
      <c r="H14" s="21">
        <v>0.22707423580786035</v>
      </c>
      <c r="I14" s="35">
        <v>1</v>
      </c>
      <c r="J14" s="19">
        <v>639</v>
      </c>
      <c r="K14" s="21">
        <v>-0.12050078247261342</v>
      </c>
      <c r="L14" s="35">
        <v>-1</v>
      </c>
      <c r="M14" s="78"/>
      <c r="O14" s="17">
        <v>4</v>
      </c>
      <c r="P14" s="18" t="s">
        <v>20</v>
      </c>
      <c r="Q14" s="19">
        <v>1201</v>
      </c>
      <c r="R14" s="20">
        <v>0.12131313131313132</v>
      </c>
      <c r="S14" s="19">
        <v>927</v>
      </c>
      <c r="T14" s="20">
        <v>9.4264795607077484E-2</v>
      </c>
      <c r="U14" s="21">
        <v>0.29557713052858681</v>
      </c>
      <c r="V14" s="35">
        <v>1</v>
      </c>
    </row>
    <row r="15" spans="2:22" ht="14.4" customHeight="1" thickBot="1">
      <c r="B15" s="12">
        <v>5</v>
      </c>
      <c r="C15" s="13" t="s">
        <v>16</v>
      </c>
      <c r="D15" s="14">
        <v>465</v>
      </c>
      <c r="E15" s="15">
        <v>9.3448553054662375E-2</v>
      </c>
      <c r="F15" s="14">
        <v>859</v>
      </c>
      <c r="G15" s="15">
        <v>0.1653194765204003</v>
      </c>
      <c r="H15" s="16">
        <v>-0.45867287543655411</v>
      </c>
      <c r="I15" s="34">
        <v>-3</v>
      </c>
      <c r="J15" s="14">
        <v>476</v>
      </c>
      <c r="K15" s="16">
        <v>-2.3109243697479021E-2</v>
      </c>
      <c r="L15" s="34">
        <v>1</v>
      </c>
      <c r="M15" s="78"/>
      <c r="O15" s="12">
        <v>5</v>
      </c>
      <c r="P15" s="13" t="s">
        <v>16</v>
      </c>
      <c r="Q15" s="14">
        <v>941</v>
      </c>
      <c r="R15" s="15">
        <v>9.5050505050505052E-2</v>
      </c>
      <c r="S15" s="14">
        <v>1507</v>
      </c>
      <c r="T15" s="15">
        <v>0.15324384787472037</v>
      </c>
      <c r="U15" s="16">
        <v>-0.37558062375580625</v>
      </c>
      <c r="V15" s="34">
        <v>-3</v>
      </c>
    </row>
    <row r="16" spans="2:22" ht="14.4" customHeight="1" thickBot="1">
      <c r="B16" s="17">
        <v>6</v>
      </c>
      <c r="C16" s="18" t="s">
        <v>12</v>
      </c>
      <c r="D16" s="19">
        <v>376</v>
      </c>
      <c r="E16" s="20">
        <v>7.5562700964630219E-2</v>
      </c>
      <c r="F16" s="19">
        <v>425</v>
      </c>
      <c r="G16" s="20">
        <v>8.179368745188606E-2</v>
      </c>
      <c r="H16" s="21">
        <v>-0.11529411764705877</v>
      </c>
      <c r="I16" s="35">
        <v>0</v>
      </c>
      <c r="J16" s="19">
        <v>535</v>
      </c>
      <c r="K16" s="21">
        <v>-0.297196261682243</v>
      </c>
      <c r="L16" s="35">
        <v>-1</v>
      </c>
      <c r="M16" s="78"/>
      <c r="O16" s="17">
        <v>6</v>
      </c>
      <c r="P16" s="18" t="s">
        <v>12</v>
      </c>
      <c r="Q16" s="19">
        <v>911</v>
      </c>
      <c r="R16" s="20">
        <v>9.2020202020202016E-2</v>
      </c>
      <c r="S16" s="19">
        <v>906</v>
      </c>
      <c r="T16" s="20">
        <v>9.2129347162904204E-2</v>
      </c>
      <c r="U16" s="21">
        <v>5.5187637969094094E-3</v>
      </c>
      <c r="V16" s="35">
        <v>0</v>
      </c>
    </row>
    <row r="17" spans="2:22" ht="14.4" customHeight="1" thickBot="1">
      <c r="B17" s="12">
        <v>7</v>
      </c>
      <c r="C17" s="13" t="s">
        <v>21</v>
      </c>
      <c r="D17" s="14">
        <v>313</v>
      </c>
      <c r="E17" s="15">
        <v>6.2901929260450157E-2</v>
      </c>
      <c r="F17" s="14">
        <v>220</v>
      </c>
      <c r="G17" s="15">
        <v>4.2340261739799843E-2</v>
      </c>
      <c r="H17" s="16">
        <v>0.42272727272727262</v>
      </c>
      <c r="I17" s="34">
        <v>1</v>
      </c>
      <c r="J17" s="14">
        <v>231</v>
      </c>
      <c r="K17" s="16">
        <v>0.35497835497835495</v>
      </c>
      <c r="L17" s="34">
        <v>1</v>
      </c>
      <c r="M17" s="78"/>
      <c r="O17" s="12">
        <v>7</v>
      </c>
      <c r="P17" s="13" t="s">
        <v>21</v>
      </c>
      <c r="Q17" s="14">
        <v>544</v>
      </c>
      <c r="R17" s="15">
        <v>5.4949494949494949E-2</v>
      </c>
      <c r="S17" s="14">
        <v>428</v>
      </c>
      <c r="T17" s="15">
        <v>4.3522473052674392E-2</v>
      </c>
      <c r="U17" s="16">
        <v>0.27102803738317749</v>
      </c>
      <c r="V17" s="34">
        <v>1</v>
      </c>
    </row>
    <row r="18" spans="2:22" ht="14.4" customHeight="1" thickBot="1">
      <c r="B18" s="17">
        <v>8</v>
      </c>
      <c r="C18" s="18" t="s">
        <v>15</v>
      </c>
      <c r="D18" s="19">
        <v>239</v>
      </c>
      <c r="E18" s="20">
        <v>4.8030546623794211E-2</v>
      </c>
      <c r="F18" s="19">
        <v>416</v>
      </c>
      <c r="G18" s="20">
        <v>8.0061585835257895E-2</v>
      </c>
      <c r="H18" s="21">
        <v>-0.42548076923076927</v>
      </c>
      <c r="I18" s="35">
        <v>-1</v>
      </c>
      <c r="J18" s="19">
        <v>232</v>
      </c>
      <c r="K18" s="21">
        <v>3.0172413793103425E-2</v>
      </c>
      <c r="L18" s="35">
        <v>-1</v>
      </c>
      <c r="M18" s="78"/>
      <c r="O18" s="17">
        <v>8</v>
      </c>
      <c r="P18" s="18" t="s">
        <v>15</v>
      </c>
      <c r="Q18" s="19">
        <v>471</v>
      </c>
      <c r="R18" s="20">
        <v>4.7575757575757577E-2</v>
      </c>
      <c r="S18" s="19">
        <v>713</v>
      </c>
      <c r="T18" s="20">
        <v>7.2503559080740285E-2</v>
      </c>
      <c r="U18" s="21">
        <v>-0.33941093969144465</v>
      </c>
      <c r="V18" s="35">
        <v>-1</v>
      </c>
    </row>
    <row r="19" spans="2:22" ht="14.4" customHeight="1" thickBot="1">
      <c r="B19" s="12">
        <v>9</v>
      </c>
      <c r="C19" s="13" t="s">
        <v>17</v>
      </c>
      <c r="D19" s="14">
        <v>141</v>
      </c>
      <c r="E19" s="15">
        <v>2.8336012861736336E-2</v>
      </c>
      <c r="F19" s="14">
        <v>102</v>
      </c>
      <c r="G19" s="15">
        <v>1.9630484988452657E-2</v>
      </c>
      <c r="H19" s="16">
        <v>0.38235294117647056</v>
      </c>
      <c r="I19" s="34">
        <v>1</v>
      </c>
      <c r="J19" s="14">
        <v>180</v>
      </c>
      <c r="K19" s="16">
        <v>-0.21666666666666667</v>
      </c>
      <c r="L19" s="34">
        <v>1</v>
      </c>
      <c r="M19" s="78"/>
      <c r="O19" s="12">
        <v>9</v>
      </c>
      <c r="P19" s="13" t="s">
        <v>18</v>
      </c>
      <c r="Q19" s="14">
        <v>340</v>
      </c>
      <c r="R19" s="15">
        <v>3.4343434343434343E-2</v>
      </c>
      <c r="S19" s="14">
        <v>253</v>
      </c>
      <c r="T19" s="15">
        <v>2.5727069351230425E-2</v>
      </c>
      <c r="U19" s="16">
        <v>0.34387351778656128</v>
      </c>
      <c r="V19" s="34">
        <v>0</v>
      </c>
    </row>
    <row r="20" spans="2:22" ht="14.4" customHeight="1" thickBot="1">
      <c r="B20" s="17">
        <v>10</v>
      </c>
      <c r="C20" s="18" t="s">
        <v>18</v>
      </c>
      <c r="D20" s="19">
        <v>134</v>
      </c>
      <c r="E20" s="20">
        <v>2.6929260450160773E-2</v>
      </c>
      <c r="F20" s="19">
        <v>137</v>
      </c>
      <c r="G20" s="20">
        <v>2.6366435719784448E-2</v>
      </c>
      <c r="H20" s="21">
        <v>-2.1897810218978075E-2</v>
      </c>
      <c r="I20" s="35">
        <v>-1</v>
      </c>
      <c r="J20" s="19">
        <v>206</v>
      </c>
      <c r="K20" s="21">
        <v>-0.34951456310679607</v>
      </c>
      <c r="L20" s="35">
        <v>-1</v>
      </c>
      <c r="M20" s="78"/>
      <c r="O20" s="17">
        <v>10</v>
      </c>
      <c r="P20" s="18" t="s">
        <v>17</v>
      </c>
      <c r="Q20" s="19">
        <v>321</v>
      </c>
      <c r="R20" s="20">
        <v>3.2424242424242425E-2</v>
      </c>
      <c r="S20" s="19">
        <v>223</v>
      </c>
      <c r="T20" s="20">
        <v>2.2676428716697172E-2</v>
      </c>
      <c r="U20" s="21">
        <v>0.43946188340807169</v>
      </c>
      <c r="V20" s="35">
        <v>0</v>
      </c>
    </row>
    <row r="21" spans="2:22" ht="14.4" customHeight="1" thickBot="1">
      <c r="B21" s="12">
        <v>11</v>
      </c>
      <c r="C21" s="13" t="s">
        <v>4</v>
      </c>
      <c r="D21" s="14">
        <v>47</v>
      </c>
      <c r="E21" s="15">
        <v>9.4453376205787774E-3</v>
      </c>
      <c r="F21" s="14">
        <v>30</v>
      </c>
      <c r="G21" s="15">
        <v>5.7736720554272519E-3</v>
      </c>
      <c r="H21" s="16">
        <v>0.56666666666666665</v>
      </c>
      <c r="I21" s="34">
        <v>2</v>
      </c>
      <c r="J21" s="14">
        <v>46</v>
      </c>
      <c r="K21" s="16">
        <v>2.1739130434782705E-2</v>
      </c>
      <c r="L21" s="34">
        <v>0</v>
      </c>
      <c r="M21" s="78"/>
      <c r="O21" s="12">
        <v>11</v>
      </c>
      <c r="P21" s="13" t="s">
        <v>4</v>
      </c>
      <c r="Q21" s="14">
        <v>93</v>
      </c>
      <c r="R21" s="15">
        <v>9.3939393939393937E-3</v>
      </c>
      <c r="S21" s="14">
        <v>83</v>
      </c>
      <c r="T21" s="15">
        <v>8.4401057555419969E-3</v>
      </c>
      <c r="U21" s="16">
        <v>0.12048192771084332</v>
      </c>
      <c r="V21" s="34">
        <v>2</v>
      </c>
    </row>
    <row r="22" spans="2:22" ht="14.4" customHeight="1" thickBot="1">
      <c r="B22" s="17">
        <v>12</v>
      </c>
      <c r="C22" s="18" t="s">
        <v>72</v>
      </c>
      <c r="D22" s="19">
        <v>24</v>
      </c>
      <c r="E22" s="20">
        <v>4.8231511254019296E-3</v>
      </c>
      <c r="F22" s="19">
        <v>50</v>
      </c>
      <c r="G22" s="20">
        <v>9.6227867590454198E-3</v>
      </c>
      <c r="H22" s="21">
        <v>-0.52</v>
      </c>
      <c r="I22" s="35">
        <v>0</v>
      </c>
      <c r="J22" s="19">
        <v>24</v>
      </c>
      <c r="K22" s="21">
        <v>0</v>
      </c>
      <c r="L22" s="35">
        <v>1</v>
      </c>
      <c r="M22" s="78"/>
      <c r="O22" s="17">
        <v>12</v>
      </c>
      <c r="P22" s="18" t="s">
        <v>72</v>
      </c>
      <c r="Q22" s="19">
        <v>48</v>
      </c>
      <c r="R22" s="20">
        <v>4.8484848484848485E-3</v>
      </c>
      <c r="S22" s="19">
        <v>103</v>
      </c>
      <c r="T22" s="20">
        <v>1.0473866178564165E-2</v>
      </c>
      <c r="U22" s="21">
        <v>-0.53398058252427183</v>
      </c>
      <c r="V22" s="35">
        <v>0</v>
      </c>
    </row>
    <row r="23" spans="2:22" ht="14.4" customHeight="1" thickBot="1">
      <c r="B23" s="12">
        <v>13</v>
      </c>
      <c r="C23" s="13" t="s">
        <v>80</v>
      </c>
      <c r="D23" s="14">
        <v>17</v>
      </c>
      <c r="E23" s="15">
        <v>3.4163987138263667E-3</v>
      </c>
      <c r="F23" s="14">
        <v>15</v>
      </c>
      <c r="G23" s="15">
        <v>2.8868360277136259E-3</v>
      </c>
      <c r="H23" s="16">
        <v>0.1333333333333333</v>
      </c>
      <c r="I23" s="34">
        <v>2</v>
      </c>
      <c r="J23" s="14">
        <v>28</v>
      </c>
      <c r="K23" s="16">
        <v>-0.3928571428571429</v>
      </c>
      <c r="L23" s="34">
        <v>-1</v>
      </c>
      <c r="M23" s="78"/>
      <c r="O23" s="12">
        <v>13</v>
      </c>
      <c r="P23" s="13" t="s">
        <v>80</v>
      </c>
      <c r="Q23" s="14">
        <v>45</v>
      </c>
      <c r="R23" s="15">
        <v>4.5454545454545452E-3</v>
      </c>
      <c r="S23" s="14">
        <v>29</v>
      </c>
      <c r="T23" s="15">
        <v>2.9489526133821436E-3</v>
      </c>
      <c r="U23" s="16">
        <v>0.55172413793103448</v>
      </c>
      <c r="V23" s="34">
        <v>2</v>
      </c>
    </row>
    <row r="24" spans="2:22" ht="14.4" customHeight="1" thickBot="1">
      <c r="B24" s="17">
        <v>14</v>
      </c>
      <c r="C24" s="18" t="s">
        <v>113</v>
      </c>
      <c r="D24" s="19">
        <v>12</v>
      </c>
      <c r="E24" s="20">
        <v>2.4115755627009648E-3</v>
      </c>
      <c r="F24" s="19">
        <v>20</v>
      </c>
      <c r="G24" s="20">
        <v>3.8491147036181679E-3</v>
      </c>
      <c r="H24" s="21">
        <v>-0.4</v>
      </c>
      <c r="I24" s="35">
        <v>0</v>
      </c>
      <c r="J24" s="19">
        <v>7</v>
      </c>
      <c r="K24" s="21">
        <v>0.71428571428571419</v>
      </c>
      <c r="L24" s="35">
        <v>3</v>
      </c>
      <c r="M24" s="78"/>
      <c r="O24" s="17">
        <v>14</v>
      </c>
      <c r="P24" s="18" t="s">
        <v>114</v>
      </c>
      <c r="Q24" s="19">
        <v>25</v>
      </c>
      <c r="R24" s="20">
        <v>2.5252525252525255E-3</v>
      </c>
      <c r="S24" s="19">
        <v>13</v>
      </c>
      <c r="T24" s="20">
        <v>1.3219442749644091E-3</v>
      </c>
      <c r="U24" s="21">
        <v>0.92307692307692313</v>
      </c>
      <c r="V24" s="35">
        <v>3</v>
      </c>
    </row>
    <row r="25" spans="2:22" ht="14.4" customHeight="1" thickBot="1">
      <c r="B25" s="12">
        <v>15</v>
      </c>
      <c r="C25" s="13" t="s">
        <v>115</v>
      </c>
      <c r="D25" s="14">
        <v>11</v>
      </c>
      <c r="E25" s="15">
        <v>2.2106109324758843E-3</v>
      </c>
      <c r="F25" s="14">
        <v>4</v>
      </c>
      <c r="G25" s="15">
        <v>7.6982294072363352E-4</v>
      </c>
      <c r="H25" s="16">
        <v>1.75</v>
      </c>
      <c r="I25" s="34">
        <v>9</v>
      </c>
      <c r="J25" s="14">
        <v>4</v>
      </c>
      <c r="K25" s="16">
        <v>1.75</v>
      </c>
      <c r="L25" s="34">
        <v>7</v>
      </c>
      <c r="M25" s="78"/>
      <c r="O25" s="12" t="s">
        <v>91</v>
      </c>
      <c r="P25" s="13" t="s">
        <v>116</v>
      </c>
      <c r="Q25" s="14">
        <v>25</v>
      </c>
      <c r="R25" s="15">
        <v>2.5252525252525255E-3</v>
      </c>
      <c r="S25" s="14">
        <v>34</v>
      </c>
      <c r="T25" s="15">
        <v>3.4573927191376857E-3</v>
      </c>
      <c r="U25" s="16">
        <v>-0.26470588235294112</v>
      </c>
      <c r="V25" s="34">
        <v>0</v>
      </c>
    </row>
    <row r="26" spans="2:22" ht="15" thickBot="1">
      <c r="B26" s="101" t="s">
        <v>84</v>
      </c>
      <c r="C26" s="102"/>
      <c r="D26" s="23">
        <f>SUM(D11:D25)</f>
        <v>4867</v>
      </c>
      <c r="E26" s="24">
        <f>D26/D28</f>
        <v>0.97809485530546625</v>
      </c>
      <c r="F26" s="23">
        <f>SUM(F11:F25)</f>
        <v>5039</v>
      </c>
      <c r="G26" s="24">
        <f>F26/F28</f>
        <v>0.96978444957659737</v>
      </c>
      <c r="H26" s="25">
        <f>D26/F26-1</f>
        <v>-3.4133756697757534E-2</v>
      </c>
      <c r="I26" s="36"/>
      <c r="J26" s="23">
        <f>SUM(J11:J25)</f>
        <v>4825</v>
      </c>
      <c r="K26" s="24">
        <f>E26/J26-1</f>
        <v>-0.99979728604035123</v>
      </c>
      <c r="L26" s="23"/>
      <c r="M26" s="78"/>
      <c r="O26" s="101" t="s">
        <v>84</v>
      </c>
      <c r="P26" s="102"/>
      <c r="Q26" s="23">
        <f>SUM(Q11:Q25)</f>
        <v>9708</v>
      </c>
      <c r="R26" s="24">
        <f>Q26/Q28</f>
        <v>0.98060606060606059</v>
      </c>
      <c r="S26" s="23">
        <f>SUM(S11:S25)</f>
        <v>9515</v>
      </c>
      <c r="T26" s="24">
        <f>S26/S28</f>
        <v>0.96756152125279637</v>
      </c>
      <c r="U26" s="25">
        <f>Q26/S26-1</f>
        <v>2.0283762480294287E-2</v>
      </c>
      <c r="V26" s="36"/>
    </row>
    <row r="27" spans="2:22" ht="15" thickBot="1">
      <c r="B27" s="101" t="s">
        <v>38</v>
      </c>
      <c r="C27" s="102"/>
      <c r="D27" s="23">
        <f>D28-SUM(D11:D25)</f>
        <v>109</v>
      </c>
      <c r="E27" s="24">
        <f>D27/D28</f>
        <v>2.1905144694533762E-2</v>
      </c>
      <c r="F27" s="23">
        <f>F28-SUM(F11:F25)</f>
        <v>157</v>
      </c>
      <c r="G27" s="24">
        <f>F27/F28</f>
        <v>3.0215550423402616E-2</v>
      </c>
      <c r="H27" s="25">
        <f>D27/F27-1</f>
        <v>-0.30573248407643316</v>
      </c>
      <c r="I27" s="36"/>
      <c r="J27" s="23">
        <f>J28-SUM(J11:J25)</f>
        <v>99</v>
      </c>
      <c r="K27" s="24">
        <f>E27/J27-1</f>
        <v>-0.99977873591217647</v>
      </c>
      <c r="L27" s="23"/>
      <c r="M27" s="78"/>
      <c r="O27" s="101" t="s">
        <v>38</v>
      </c>
      <c r="P27" s="102"/>
      <c r="Q27" s="23">
        <f>Q28-SUM(Q11:Q25)</f>
        <v>192</v>
      </c>
      <c r="R27" s="24">
        <f>Q27/Q28</f>
        <v>1.9393939393939394E-2</v>
      </c>
      <c r="S27" s="23">
        <f>S28-SUM(S11:S25)</f>
        <v>319</v>
      </c>
      <c r="T27" s="24">
        <f>S27/S28</f>
        <v>3.2438478747203577E-2</v>
      </c>
      <c r="U27" s="25">
        <f>Q27/S27-1</f>
        <v>-0.39811912225705326</v>
      </c>
      <c r="V27" s="37"/>
    </row>
    <row r="28" spans="2:22" ht="15" thickBot="1">
      <c r="B28" s="99" t="s">
        <v>62</v>
      </c>
      <c r="C28" s="100"/>
      <c r="D28" s="26">
        <v>4976</v>
      </c>
      <c r="E28" s="27">
        <v>1</v>
      </c>
      <c r="F28" s="26">
        <v>5196</v>
      </c>
      <c r="G28" s="27">
        <v>1</v>
      </c>
      <c r="H28" s="28">
        <v>-4.2340261739799878E-2</v>
      </c>
      <c r="I28" s="39"/>
      <c r="J28" s="26">
        <v>4924</v>
      </c>
      <c r="K28" s="28">
        <v>1.0560519902518273E-2</v>
      </c>
      <c r="L28" s="26"/>
      <c r="M28" s="78"/>
      <c r="N28" s="33"/>
      <c r="O28" s="99" t="s">
        <v>62</v>
      </c>
      <c r="P28" s="100"/>
      <c r="Q28" s="26">
        <v>9900</v>
      </c>
      <c r="R28" s="27">
        <v>1</v>
      </c>
      <c r="S28" s="26">
        <v>9834</v>
      </c>
      <c r="T28" s="27">
        <v>1</v>
      </c>
      <c r="U28" s="28">
        <v>6.7114093959732557E-3</v>
      </c>
      <c r="V28" s="39"/>
    </row>
    <row r="29" spans="2:22" ht="14.4">
      <c r="B29" s="40" t="s">
        <v>67</v>
      </c>
      <c r="M29" s="78"/>
      <c r="O29" s="40" t="s">
        <v>67</v>
      </c>
    </row>
    <row r="30" spans="2:22" ht="14.4">
      <c r="B30" s="41" t="s">
        <v>68</v>
      </c>
      <c r="M30" s="78"/>
      <c r="O30" s="41" t="s">
        <v>68</v>
      </c>
    </row>
    <row r="31" spans="2:22">
      <c r="B31" s="30"/>
    </row>
    <row r="32" spans="2:22">
      <c r="B32" s="31"/>
    </row>
    <row r="33" spans="2:22" ht="15" customHeight="1">
      <c r="B33" s="90" t="s">
        <v>117</v>
      </c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29"/>
      <c r="O33" s="90" t="s">
        <v>118</v>
      </c>
      <c r="P33" s="90"/>
      <c r="Q33" s="90"/>
      <c r="R33" s="90"/>
      <c r="S33" s="90"/>
      <c r="T33" s="90"/>
      <c r="U33" s="90"/>
      <c r="V33" s="90"/>
    </row>
    <row r="34" spans="2:22" ht="15" customHeight="1">
      <c r="B34" s="91" t="s">
        <v>119</v>
      </c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29"/>
      <c r="O34" s="91" t="s">
        <v>120</v>
      </c>
      <c r="P34" s="91"/>
      <c r="Q34" s="91"/>
      <c r="R34" s="91"/>
      <c r="S34" s="91"/>
      <c r="T34" s="91"/>
      <c r="U34" s="91"/>
      <c r="V34" s="91"/>
    </row>
    <row r="35" spans="2:22" ht="15" customHeight="1" thickBot="1">
      <c r="B35" s="32"/>
      <c r="C35" s="32"/>
      <c r="D35" s="32"/>
      <c r="E35" s="32"/>
      <c r="F35" s="32"/>
      <c r="G35" s="32"/>
      <c r="H35" s="32"/>
      <c r="I35" s="32"/>
      <c r="J35" s="32"/>
      <c r="K35" s="33"/>
      <c r="L35" s="5" t="s">
        <v>42</v>
      </c>
      <c r="O35" s="32"/>
      <c r="P35" s="32"/>
      <c r="Q35" s="32"/>
      <c r="R35" s="32"/>
      <c r="S35" s="32"/>
      <c r="T35" s="32"/>
      <c r="U35" s="32"/>
      <c r="V35" s="5" t="s">
        <v>42</v>
      </c>
    </row>
    <row r="36" spans="2:22">
      <c r="B36" s="113" t="s">
        <v>0</v>
      </c>
      <c r="C36" s="115" t="s">
        <v>55</v>
      </c>
      <c r="D36" s="117" t="s">
        <v>96</v>
      </c>
      <c r="E36" s="95"/>
      <c r="F36" s="95"/>
      <c r="G36" s="95"/>
      <c r="H36" s="95"/>
      <c r="I36" s="96"/>
      <c r="J36" s="117" t="s">
        <v>98</v>
      </c>
      <c r="K36" s="95"/>
      <c r="L36" s="96"/>
      <c r="O36" s="113" t="s">
        <v>0</v>
      </c>
      <c r="P36" s="115" t="s">
        <v>55</v>
      </c>
      <c r="Q36" s="117" t="s">
        <v>109</v>
      </c>
      <c r="R36" s="95"/>
      <c r="S36" s="95"/>
      <c r="T36" s="95"/>
      <c r="U36" s="95"/>
      <c r="V36" s="96"/>
    </row>
    <row r="37" spans="2:22" ht="15" customHeight="1" thickBot="1">
      <c r="B37" s="114"/>
      <c r="C37" s="116"/>
      <c r="D37" s="97" t="s">
        <v>97</v>
      </c>
      <c r="E37" s="93"/>
      <c r="F37" s="93"/>
      <c r="G37" s="93"/>
      <c r="H37" s="93"/>
      <c r="I37" s="94"/>
      <c r="J37" s="97" t="s">
        <v>110</v>
      </c>
      <c r="K37" s="93"/>
      <c r="L37" s="94"/>
      <c r="O37" s="114"/>
      <c r="P37" s="116"/>
      <c r="Q37" s="97" t="s">
        <v>103</v>
      </c>
      <c r="R37" s="93"/>
      <c r="S37" s="93"/>
      <c r="T37" s="93"/>
      <c r="U37" s="93"/>
      <c r="V37" s="94"/>
    </row>
    <row r="38" spans="2:22" ht="15" customHeight="1">
      <c r="B38" s="114"/>
      <c r="C38" s="116"/>
      <c r="D38" s="86">
        <v>2025</v>
      </c>
      <c r="E38" s="87"/>
      <c r="F38" s="86">
        <v>2024</v>
      </c>
      <c r="G38" s="87"/>
      <c r="H38" s="103" t="s">
        <v>31</v>
      </c>
      <c r="I38" s="103" t="s">
        <v>56</v>
      </c>
      <c r="J38" s="103">
        <v>2023</v>
      </c>
      <c r="K38" s="103" t="s">
        <v>100</v>
      </c>
      <c r="L38" s="122" t="s">
        <v>111</v>
      </c>
      <c r="O38" s="114"/>
      <c r="P38" s="116"/>
      <c r="Q38" s="86">
        <v>2024</v>
      </c>
      <c r="R38" s="87"/>
      <c r="S38" s="86">
        <v>2023</v>
      </c>
      <c r="T38" s="87"/>
      <c r="U38" s="103" t="s">
        <v>31</v>
      </c>
      <c r="V38" s="122" t="s">
        <v>74</v>
      </c>
    </row>
    <row r="39" spans="2:22" ht="14.4" customHeight="1" thickBot="1">
      <c r="B39" s="105" t="s">
        <v>32</v>
      </c>
      <c r="C39" s="107" t="s">
        <v>55</v>
      </c>
      <c r="D39" s="88"/>
      <c r="E39" s="89"/>
      <c r="F39" s="88"/>
      <c r="G39" s="89"/>
      <c r="H39" s="104"/>
      <c r="I39" s="104"/>
      <c r="J39" s="104"/>
      <c r="K39" s="104"/>
      <c r="L39" s="123"/>
      <c r="O39" s="105" t="s">
        <v>32</v>
      </c>
      <c r="P39" s="107" t="s">
        <v>55</v>
      </c>
      <c r="Q39" s="88"/>
      <c r="R39" s="89"/>
      <c r="S39" s="88"/>
      <c r="T39" s="89"/>
      <c r="U39" s="104"/>
      <c r="V39" s="123"/>
    </row>
    <row r="40" spans="2:22" ht="15" customHeight="1">
      <c r="B40" s="105"/>
      <c r="C40" s="107"/>
      <c r="D40" s="6" t="s">
        <v>34</v>
      </c>
      <c r="E40" s="7" t="s">
        <v>2</v>
      </c>
      <c r="F40" s="6" t="s">
        <v>34</v>
      </c>
      <c r="G40" s="7" t="s">
        <v>2</v>
      </c>
      <c r="H40" s="109" t="s">
        <v>35</v>
      </c>
      <c r="I40" s="109" t="s">
        <v>57</v>
      </c>
      <c r="J40" s="109" t="s">
        <v>34</v>
      </c>
      <c r="K40" s="109" t="s">
        <v>112</v>
      </c>
      <c r="L40" s="120" t="s">
        <v>89</v>
      </c>
      <c r="O40" s="105"/>
      <c r="P40" s="107"/>
      <c r="Q40" s="6" t="s">
        <v>34</v>
      </c>
      <c r="R40" s="7" t="s">
        <v>2</v>
      </c>
      <c r="S40" s="6" t="s">
        <v>34</v>
      </c>
      <c r="T40" s="7" t="s">
        <v>2</v>
      </c>
      <c r="U40" s="109" t="s">
        <v>35</v>
      </c>
      <c r="V40" s="120" t="s">
        <v>75</v>
      </c>
    </row>
    <row r="41" spans="2:22" ht="14.25" customHeight="1" thickBot="1">
      <c r="B41" s="106"/>
      <c r="C41" s="108"/>
      <c r="D41" s="9" t="s">
        <v>36</v>
      </c>
      <c r="E41" s="10" t="s">
        <v>37</v>
      </c>
      <c r="F41" s="9" t="s">
        <v>36</v>
      </c>
      <c r="G41" s="10" t="s">
        <v>37</v>
      </c>
      <c r="H41" s="110"/>
      <c r="I41" s="110"/>
      <c r="J41" s="110" t="s">
        <v>36</v>
      </c>
      <c r="K41" s="110"/>
      <c r="L41" s="121"/>
      <c r="O41" s="106"/>
      <c r="P41" s="108"/>
      <c r="Q41" s="9" t="s">
        <v>36</v>
      </c>
      <c r="R41" s="10" t="s">
        <v>37</v>
      </c>
      <c r="S41" s="9" t="s">
        <v>36</v>
      </c>
      <c r="T41" s="10" t="s">
        <v>37</v>
      </c>
      <c r="U41" s="110"/>
      <c r="V41" s="121"/>
    </row>
    <row r="42" spans="2:22" ht="14.4" thickBot="1">
      <c r="B42" s="12">
        <v>1</v>
      </c>
      <c r="C42" s="13" t="s">
        <v>58</v>
      </c>
      <c r="D42" s="14">
        <v>564</v>
      </c>
      <c r="E42" s="15">
        <v>0.11334405144694534</v>
      </c>
      <c r="F42" s="14">
        <v>676</v>
      </c>
      <c r="G42" s="15">
        <v>0.13010007698229406</v>
      </c>
      <c r="H42" s="16">
        <v>-0.16568047337278102</v>
      </c>
      <c r="I42" s="34">
        <v>0</v>
      </c>
      <c r="J42" s="14">
        <v>361</v>
      </c>
      <c r="K42" s="16">
        <v>0.56232686980609414</v>
      </c>
      <c r="L42" s="34">
        <v>1</v>
      </c>
      <c r="O42" s="12">
        <v>1</v>
      </c>
      <c r="P42" s="13" t="s">
        <v>58</v>
      </c>
      <c r="Q42" s="14">
        <v>925</v>
      </c>
      <c r="R42" s="15">
        <v>9.3434343434343439E-2</v>
      </c>
      <c r="S42" s="14">
        <v>1261</v>
      </c>
      <c r="T42" s="15">
        <v>0.12822859467154768</v>
      </c>
      <c r="U42" s="16">
        <v>-0.26645519429024589</v>
      </c>
      <c r="V42" s="34">
        <v>0</v>
      </c>
    </row>
    <row r="43" spans="2:22" ht="14.4" thickBot="1">
      <c r="B43" s="17">
        <v>2</v>
      </c>
      <c r="C43" s="18" t="s">
        <v>60</v>
      </c>
      <c r="D43" s="19">
        <v>362</v>
      </c>
      <c r="E43" s="20">
        <v>7.2749196141479094E-2</v>
      </c>
      <c r="F43" s="19">
        <v>321</v>
      </c>
      <c r="G43" s="20">
        <v>6.1778290993071597E-2</v>
      </c>
      <c r="H43" s="21">
        <v>0.12772585669781922</v>
      </c>
      <c r="I43" s="35">
        <v>3</v>
      </c>
      <c r="J43" s="19">
        <v>247</v>
      </c>
      <c r="K43" s="21">
        <v>0.46558704453441302</v>
      </c>
      <c r="L43" s="35">
        <v>5</v>
      </c>
      <c r="O43" s="17">
        <v>2</v>
      </c>
      <c r="P43" s="18" t="s">
        <v>64</v>
      </c>
      <c r="Q43" s="19">
        <v>664</v>
      </c>
      <c r="R43" s="20">
        <v>6.7070707070707072E-2</v>
      </c>
      <c r="S43" s="19">
        <v>799</v>
      </c>
      <c r="T43" s="20">
        <v>8.1248728899735612E-2</v>
      </c>
      <c r="U43" s="21">
        <v>-0.16896120150187732</v>
      </c>
      <c r="V43" s="35">
        <v>1</v>
      </c>
    </row>
    <row r="44" spans="2:22" ht="14.4" thickBot="1">
      <c r="B44" s="12">
        <v>3</v>
      </c>
      <c r="C44" s="13" t="s">
        <v>78</v>
      </c>
      <c r="D44" s="14">
        <v>303</v>
      </c>
      <c r="E44" s="15">
        <v>6.0892282958199359E-2</v>
      </c>
      <c r="F44" s="14">
        <v>207</v>
      </c>
      <c r="G44" s="15">
        <v>3.9838337182448037E-2</v>
      </c>
      <c r="H44" s="16">
        <v>0.46376811594202905</v>
      </c>
      <c r="I44" s="34">
        <v>5</v>
      </c>
      <c r="J44" s="14">
        <v>342</v>
      </c>
      <c r="K44" s="16">
        <v>-0.11403508771929827</v>
      </c>
      <c r="L44" s="34">
        <v>0</v>
      </c>
      <c r="O44" s="12">
        <v>3</v>
      </c>
      <c r="P44" s="13" t="s">
        <v>78</v>
      </c>
      <c r="Q44" s="14">
        <v>645</v>
      </c>
      <c r="R44" s="15">
        <v>6.5151515151515155E-2</v>
      </c>
      <c r="S44" s="14">
        <v>419</v>
      </c>
      <c r="T44" s="15">
        <v>4.2607280862314419E-2</v>
      </c>
      <c r="U44" s="16">
        <v>0.53937947494033422</v>
      </c>
      <c r="V44" s="34">
        <v>4</v>
      </c>
    </row>
    <row r="45" spans="2:22" ht="14.4" thickBot="1">
      <c r="B45" s="17">
        <v>4</v>
      </c>
      <c r="C45" s="18" t="s">
        <v>64</v>
      </c>
      <c r="D45" s="19">
        <v>287</v>
      </c>
      <c r="E45" s="20">
        <v>5.767684887459807E-2</v>
      </c>
      <c r="F45" s="19">
        <v>370</v>
      </c>
      <c r="G45" s="20">
        <v>7.1208622016936104E-2</v>
      </c>
      <c r="H45" s="21">
        <v>-0.22432432432432436</v>
      </c>
      <c r="I45" s="35">
        <v>0</v>
      </c>
      <c r="J45" s="19">
        <v>377</v>
      </c>
      <c r="K45" s="21">
        <v>-0.23872679045092837</v>
      </c>
      <c r="L45" s="35">
        <v>-3</v>
      </c>
      <c r="O45" s="17">
        <v>4</v>
      </c>
      <c r="P45" s="18" t="s">
        <v>60</v>
      </c>
      <c r="Q45" s="19">
        <v>609</v>
      </c>
      <c r="R45" s="20">
        <v>6.1515151515151516E-2</v>
      </c>
      <c r="S45" s="19">
        <v>572</v>
      </c>
      <c r="T45" s="20">
        <v>5.8165548098434001E-2</v>
      </c>
      <c r="U45" s="21">
        <v>6.4685314685314577E-2</v>
      </c>
      <c r="V45" s="35">
        <v>1</v>
      </c>
    </row>
    <row r="46" spans="2:22" ht="14.4" thickBot="1">
      <c r="B46" s="12">
        <v>5</v>
      </c>
      <c r="C46" s="13" t="s">
        <v>90</v>
      </c>
      <c r="D46" s="14">
        <v>280</v>
      </c>
      <c r="E46" s="15">
        <v>5.6270096463022508E-2</v>
      </c>
      <c r="F46" s="14">
        <v>0</v>
      </c>
      <c r="G46" s="15">
        <v>0</v>
      </c>
      <c r="H46" s="16" t="s">
        <v>91</v>
      </c>
      <c r="I46" s="34" t="s">
        <v>91</v>
      </c>
      <c r="J46" s="14">
        <v>267</v>
      </c>
      <c r="K46" s="16">
        <v>4.8689138576778923E-2</v>
      </c>
      <c r="L46" s="34">
        <v>0</v>
      </c>
      <c r="O46" s="12">
        <v>5</v>
      </c>
      <c r="P46" s="13" t="s">
        <v>90</v>
      </c>
      <c r="Q46" s="14">
        <v>547</v>
      </c>
      <c r="R46" s="15">
        <v>5.5252525252525254E-2</v>
      </c>
      <c r="S46" s="14">
        <v>0</v>
      </c>
      <c r="T46" s="15">
        <v>0</v>
      </c>
      <c r="U46" s="16" t="s">
        <v>91</v>
      </c>
      <c r="V46" s="34" t="s">
        <v>91</v>
      </c>
    </row>
    <row r="47" spans="2:22" ht="14.4" thickBot="1">
      <c r="B47" s="17">
        <v>6</v>
      </c>
      <c r="C47" s="18" t="s">
        <v>76</v>
      </c>
      <c r="D47" s="19">
        <v>277</v>
      </c>
      <c r="E47" s="20">
        <v>5.5667202572347266E-2</v>
      </c>
      <c r="F47" s="19">
        <v>636</v>
      </c>
      <c r="G47" s="20">
        <v>0.12240184757505773</v>
      </c>
      <c r="H47" s="21">
        <v>-0.56446540880503138</v>
      </c>
      <c r="I47" s="35">
        <v>-4</v>
      </c>
      <c r="J47" s="19">
        <v>241</v>
      </c>
      <c r="K47" s="21">
        <v>0.14937759336099576</v>
      </c>
      <c r="L47" s="35">
        <v>2</v>
      </c>
      <c r="O47" s="17">
        <v>6</v>
      </c>
      <c r="P47" s="18" t="s">
        <v>76</v>
      </c>
      <c r="Q47" s="19">
        <v>518</v>
      </c>
      <c r="R47" s="20">
        <v>5.232323232323232E-2</v>
      </c>
      <c r="S47" s="19">
        <v>1099</v>
      </c>
      <c r="T47" s="20">
        <v>0.11175513524506814</v>
      </c>
      <c r="U47" s="21">
        <v>-0.5286624203821656</v>
      </c>
      <c r="V47" s="35">
        <v>-4</v>
      </c>
    </row>
    <row r="48" spans="2:22" ht="14.4" thickBot="1">
      <c r="B48" s="12">
        <v>7</v>
      </c>
      <c r="C48" s="13" t="s">
        <v>59</v>
      </c>
      <c r="D48" s="14">
        <v>239</v>
      </c>
      <c r="E48" s="15">
        <v>4.8030546623794211E-2</v>
      </c>
      <c r="F48" s="14">
        <v>416</v>
      </c>
      <c r="G48" s="15">
        <v>8.0061585835257895E-2</v>
      </c>
      <c r="H48" s="16">
        <v>-0.42548076923076927</v>
      </c>
      <c r="I48" s="34">
        <v>-4</v>
      </c>
      <c r="J48" s="14">
        <v>232</v>
      </c>
      <c r="K48" s="16">
        <v>3.0172413793103425E-2</v>
      </c>
      <c r="L48" s="34">
        <v>2</v>
      </c>
      <c r="O48" s="12">
        <v>7</v>
      </c>
      <c r="P48" s="13" t="s">
        <v>66</v>
      </c>
      <c r="Q48" s="14">
        <v>508</v>
      </c>
      <c r="R48" s="15">
        <v>5.131313131313131E-2</v>
      </c>
      <c r="S48" s="14">
        <v>438</v>
      </c>
      <c r="T48" s="15">
        <v>4.4539353264185476E-2</v>
      </c>
      <c r="U48" s="16">
        <v>0.15981735159817356</v>
      </c>
      <c r="V48" s="34">
        <v>-1</v>
      </c>
    </row>
    <row r="49" spans="2:22" ht="14.4" thickBot="1">
      <c r="B49" s="17">
        <v>8</v>
      </c>
      <c r="C49" s="18" t="s">
        <v>66</v>
      </c>
      <c r="D49" s="19">
        <v>215</v>
      </c>
      <c r="E49" s="20">
        <v>4.3207395498392281E-2</v>
      </c>
      <c r="F49" s="19">
        <v>231</v>
      </c>
      <c r="G49" s="20">
        <v>4.4457274826789836E-2</v>
      </c>
      <c r="H49" s="21">
        <v>-6.926406926406925E-2</v>
      </c>
      <c r="I49" s="35">
        <v>-1</v>
      </c>
      <c r="J49" s="19">
        <v>293</v>
      </c>
      <c r="K49" s="21">
        <v>-0.2662116040955631</v>
      </c>
      <c r="L49" s="35">
        <v>-4</v>
      </c>
      <c r="O49" s="17">
        <v>8</v>
      </c>
      <c r="P49" s="18" t="s">
        <v>85</v>
      </c>
      <c r="Q49" s="19">
        <v>475</v>
      </c>
      <c r="R49" s="20">
        <v>4.7979797979797977E-2</v>
      </c>
      <c r="S49" s="19">
        <v>136</v>
      </c>
      <c r="T49" s="20">
        <v>1.3829570876550743E-2</v>
      </c>
      <c r="U49" s="21">
        <v>2.4926470588235294</v>
      </c>
      <c r="V49" s="35">
        <v>12</v>
      </c>
    </row>
    <row r="50" spans="2:22" ht="14.4" thickBot="1">
      <c r="B50" s="12">
        <v>9</v>
      </c>
      <c r="C50" s="13" t="s">
        <v>85</v>
      </c>
      <c r="D50" s="14">
        <v>214</v>
      </c>
      <c r="E50" s="15">
        <v>4.3006430868167203E-2</v>
      </c>
      <c r="F50" s="14">
        <v>70</v>
      </c>
      <c r="G50" s="15">
        <v>1.3471901462663588E-2</v>
      </c>
      <c r="H50" s="16">
        <v>2.0571428571428569</v>
      </c>
      <c r="I50" s="34">
        <v>10</v>
      </c>
      <c r="J50" s="14">
        <v>261</v>
      </c>
      <c r="K50" s="16">
        <v>-0.18007662835249039</v>
      </c>
      <c r="L50" s="34">
        <v>-3</v>
      </c>
      <c r="O50" s="12">
        <v>9</v>
      </c>
      <c r="P50" s="13" t="s">
        <v>59</v>
      </c>
      <c r="Q50" s="14">
        <v>471</v>
      </c>
      <c r="R50" s="15">
        <v>4.7575757575757577E-2</v>
      </c>
      <c r="S50" s="14">
        <v>713</v>
      </c>
      <c r="T50" s="15">
        <v>7.2503559080740285E-2</v>
      </c>
      <c r="U50" s="16">
        <v>-0.33941093969144465</v>
      </c>
      <c r="V50" s="34">
        <v>-5</v>
      </c>
    </row>
    <row r="51" spans="2:22" ht="14.4" thickBot="1">
      <c r="B51" s="17" t="s">
        <v>91</v>
      </c>
      <c r="C51" s="18" t="s">
        <v>77</v>
      </c>
      <c r="D51" s="19">
        <v>214</v>
      </c>
      <c r="E51" s="20">
        <v>4.3006430868167203E-2</v>
      </c>
      <c r="F51" s="19">
        <v>183</v>
      </c>
      <c r="G51" s="20">
        <v>3.5219399538106239E-2</v>
      </c>
      <c r="H51" s="21">
        <v>0.1693989071038251</v>
      </c>
      <c r="I51" s="35">
        <v>0</v>
      </c>
      <c r="J51" s="19">
        <v>170</v>
      </c>
      <c r="K51" s="21">
        <v>0.25882352941176467</v>
      </c>
      <c r="L51" s="35">
        <v>1</v>
      </c>
      <c r="O51" s="17">
        <v>10</v>
      </c>
      <c r="P51" s="18" t="s">
        <v>77</v>
      </c>
      <c r="Q51" s="19">
        <v>384</v>
      </c>
      <c r="R51" s="20">
        <v>3.8787878787878788E-2</v>
      </c>
      <c r="S51" s="19">
        <v>354</v>
      </c>
      <c r="T51" s="20">
        <v>3.5997559487492371E-2</v>
      </c>
      <c r="U51" s="21">
        <v>8.4745762711864403E-2</v>
      </c>
      <c r="V51" s="35">
        <v>-1</v>
      </c>
    </row>
    <row r="52" spans="2:22" ht="14.4" thickBot="1">
      <c r="B52" s="101" t="s">
        <v>61</v>
      </c>
      <c r="C52" s="102"/>
      <c r="D52" s="23">
        <f>SUM(D42:D51)</f>
        <v>2955</v>
      </c>
      <c r="E52" s="24">
        <f>D52/D54</f>
        <v>0.5938504823151125</v>
      </c>
      <c r="F52" s="23">
        <f>SUM(F42:F51)</f>
        <v>3110</v>
      </c>
      <c r="G52" s="24">
        <f>F52/F54</f>
        <v>0.59853733641262508</v>
      </c>
      <c r="H52" s="25">
        <f>D52/F52-1</f>
        <v>-4.9839228295819882E-2</v>
      </c>
      <c r="I52" s="36"/>
      <c r="J52" s="23">
        <f>SUM(J42:J51)</f>
        <v>2791</v>
      </c>
      <c r="K52" s="24">
        <f>D52/J52-1</f>
        <v>5.8760300967395152E-2</v>
      </c>
      <c r="L52" s="23"/>
      <c r="O52" s="101" t="s">
        <v>61</v>
      </c>
      <c r="P52" s="102"/>
      <c r="Q52" s="23">
        <f>SUM(Q42:Q51)</f>
        <v>5746</v>
      </c>
      <c r="R52" s="24">
        <f>Q52/Q54</f>
        <v>0.58040404040404037</v>
      </c>
      <c r="S52" s="23">
        <f>SUM(S42:S51)</f>
        <v>5791</v>
      </c>
      <c r="T52" s="24">
        <f>S52/S54</f>
        <v>0.58887533048606877</v>
      </c>
      <c r="U52" s="25">
        <f>Q52/S52-1</f>
        <v>-7.7706786392678362E-3</v>
      </c>
      <c r="V52" s="36"/>
    </row>
    <row r="53" spans="2:22" ht="14.4" thickBot="1">
      <c r="B53" s="101" t="s">
        <v>38</v>
      </c>
      <c r="C53" s="102"/>
      <c r="D53" s="23">
        <f>D54-D52</f>
        <v>2021</v>
      </c>
      <c r="E53" s="24">
        <f>D53/D54</f>
        <v>0.40614951768488744</v>
      </c>
      <c r="F53" s="23">
        <f>F54-F52</f>
        <v>2086</v>
      </c>
      <c r="G53" s="24">
        <f>F53/F54</f>
        <v>0.40146266358737492</v>
      </c>
      <c r="H53" s="25">
        <f>D53/F53-1</f>
        <v>-3.1160115052732529E-2</v>
      </c>
      <c r="I53" s="37"/>
      <c r="J53" s="23">
        <f>J54-SUM(J42:J51)</f>
        <v>2133</v>
      </c>
      <c r="K53" s="25">
        <f>D53/J53-1</f>
        <v>-5.2508204406938597E-2</v>
      </c>
      <c r="L53" s="38"/>
      <c r="O53" s="101" t="s">
        <v>38</v>
      </c>
      <c r="P53" s="102"/>
      <c r="Q53" s="23">
        <f>Q54-Q52</f>
        <v>4154</v>
      </c>
      <c r="R53" s="24">
        <f>Q53/Q54</f>
        <v>0.41959595959595958</v>
      </c>
      <c r="S53" s="23">
        <f>S54-S52</f>
        <v>4043</v>
      </c>
      <c r="T53" s="24">
        <f>S53/S54</f>
        <v>0.41112466951393128</v>
      </c>
      <c r="U53" s="25">
        <f>Q53/S53-1</f>
        <v>2.7454860252287938E-2</v>
      </c>
      <c r="V53" s="37"/>
    </row>
    <row r="54" spans="2:22" ht="14.4" thickBot="1">
      <c r="B54" s="99" t="s">
        <v>62</v>
      </c>
      <c r="C54" s="100"/>
      <c r="D54" s="26">
        <v>4976</v>
      </c>
      <c r="E54" s="27">
        <v>1</v>
      </c>
      <c r="F54" s="26">
        <v>5196</v>
      </c>
      <c r="G54" s="27">
        <v>1</v>
      </c>
      <c r="H54" s="28">
        <v>-4.2340261739799878E-2</v>
      </c>
      <c r="I54" s="39"/>
      <c r="J54" s="26">
        <v>4924</v>
      </c>
      <c r="K54" s="28">
        <v>1.0560519902518273E-2</v>
      </c>
      <c r="L54" s="26"/>
      <c r="O54" s="99" t="s">
        <v>62</v>
      </c>
      <c r="P54" s="100"/>
      <c r="Q54" s="26">
        <v>9900</v>
      </c>
      <c r="R54" s="27">
        <v>1</v>
      </c>
      <c r="S54" s="26">
        <v>9834</v>
      </c>
      <c r="T54" s="27">
        <v>1</v>
      </c>
      <c r="U54" s="28">
        <v>6.7114093959732557E-3</v>
      </c>
      <c r="V54" s="39"/>
    </row>
    <row r="55" spans="2:22">
      <c r="B55" s="40" t="s">
        <v>67</v>
      </c>
      <c r="O55" s="40" t="s">
        <v>67</v>
      </c>
    </row>
    <row r="56" spans="2:22">
      <c r="B56" s="41" t="s">
        <v>68</v>
      </c>
      <c r="O56" s="41" t="s">
        <v>68</v>
      </c>
    </row>
    <row r="64" spans="2:22" ht="15" customHeight="1"/>
    <row r="66" ht="15" customHeight="1"/>
  </sheetData>
  <mergeCells count="84">
    <mergeCell ref="B52:C52"/>
    <mergeCell ref="O52:P52"/>
    <mergeCell ref="B53:C53"/>
    <mergeCell ref="O53:P53"/>
    <mergeCell ref="B54:C54"/>
    <mergeCell ref="O54:P54"/>
    <mergeCell ref="I40:I41"/>
    <mergeCell ref="J40:J41"/>
    <mergeCell ref="K40:K41"/>
    <mergeCell ref="L40:L41"/>
    <mergeCell ref="U40:U41"/>
    <mergeCell ref="V40:V41"/>
    <mergeCell ref="L38:L39"/>
    <mergeCell ref="Q38:R39"/>
    <mergeCell ref="S38:T39"/>
    <mergeCell ref="U38:U39"/>
    <mergeCell ref="V38:V39"/>
    <mergeCell ref="B39:B41"/>
    <mergeCell ref="C39:C41"/>
    <mergeCell ref="O39:O41"/>
    <mergeCell ref="P39:P41"/>
    <mergeCell ref="H40:H41"/>
    <mergeCell ref="Q36:V36"/>
    <mergeCell ref="D37:I37"/>
    <mergeCell ref="J37:L37"/>
    <mergeCell ref="Q37:V37"/>
    <mergeCell ref="D38:E39"/>
    <mergeCell ref="F38:G39"/>
    <mergeCell ref="H38:H39"/>
    <mergeCell ref="I38:I39"/>
    <mergeCell ref="J38:J39"/>
    <mergeCell ref="K38:K39"/>
    <mergeCell ref="B33:L33"/>
    <mergeCell ref="O33:V33"/>
    <mergeCell ref="B34:L34"/>
    <mergeCell ref="O34:V34"/>
    <mergeCell ref="B36:B38"/>
    <mergeCell ref="C36:C38"/>
    <mergeCell ref="D36:I36"/>
    <mergeCell ref="J36:L36"/>
    <mergeCell ref="O36:O38"/>
    <mergeCell ref="P36:P38"/>
    <mergeCell ref="B26:C26"/>
    <mergeCell ref="O26:P26"/>
    <mergeCell ref="B27:C27"/>
    <mergeCell ref="O27:P27"/>
    <mergeCell ref="B28:C28"/>
    <mergeCell ref="O28:P28"/>
    <mergeCell ref="I9:I10"/>
    <mergeCell ref="J9:J10"/>
    <mergeCell ref="K9:K10"/>
    <mergeCell ref="L9:L10"/>
    <mergeCell ref="U9:U10"/>
    <mergeCell ref="V9:V10"/>
    <mergeCell ref="L7:L8"/>
    <mergeCell ref="Q7:R8"/>
    <mergeCell ref="S7:T8"/>
    <mergeCell ref="U7:U8"/>
    <mergeCell ref="V7:V8"/>
    <mergeCell ref="B8:B10"/>
    <mergeCell ref="C8:C10"/>
    <mergeCell ref="O8:O10"/>
    <mergeCell ref="P8:P10"/>
    <mergeCell ref="H9:H10"/>
    <mergeCell ref="Q5:V5"/>
    <mergeCell ref="D6:I6"/>
    <mergeCell ref="J6:L6"/>
    <mergeCell ref="Q6:V6"/>
    <mergeCell ref="D7:E8"/>
    <mergeCell ref="F7:G8"/>
    <mergeCell ref="H7:H8"/>
    <mergeCell ref="I7:I8"/>
    <mergeCell ref="J7:J8"/>
    <mergeCell ref="K7:K8"/>
    <mergeCell ref="B2:L2"/>
    <mergeCell ref="O2:V2"/>
    <mergeCell ref="B3:L3"/>
    <mergeCell ref="O3:V3"/>
    <mergeCell ref="B5:B7"/>
    <mergeCell ref="C5:C7"/>
    <mergeCell ref="D5:I5"/>
    <mergeCell ref="J5:L5"/>
    <mergeCell ref="O5:O7"/>
    <mergeCell ref="P5:P7"/>
  </mergeCells>
  <conditionalFormatting sqref="D11:H25">
    <cfRule type="cellIs" dxfId="21" priority="7" operator="equal">
      <formula>0</formula>
    </cfRule>
  </conditionalFormatting>
  <conditionalFormatting sqref="D42:H51">
    <cfRule type="cellIs" dxfId="20" priority="19" operator="equal">
      <formula>0</formula>
    </cfRule>
  </conditionalFormatting>
  <conditionalFormatting sqref="H11:H27 U11:U27 H42:H53">
    <cfRule type="cellIs" dxfId="19" priority="14" operator="lessThan">
      <formula>0</formula>
    </cfRule>
  </conditionalFormatting>
  <conditionalFormatting sqref="I11:I25">
    <cfRule type="cellIs" dxfId="18" priority="6" operator="lessThan">
      <formula>0</formula>
    </cfRule>
  </conditionalFormatting>
  <conditionalFormatting sqref="I42:I51">
    <cfRule type="cellIs" dxfId="17" priority="20" operator="lessThan">
      <formula>0</formula>
    </cfRule>
    <cfRule type="cellIs" dxfId="16" priority="21" operator="equal">
      <formula>0</formula>
    </cfRule>
    <cfRule type="cellIs" dxfId="15" priority="22" operator="greaterThan">
      <formula>0</formula>
    </cfRule>
  </conditionalFormatting>
  <conditionalFormatting sqref="J11:K25">
    <cfRule type="cellIs" dxfId="14" priority="5" operator="equal">
      <formula>0</formula>
    </cfRule>
  </conditionalFormatting>
  <conditionalFormatting sqref="J42:K51">
    <cfRule type="cellIs" dxfId="13" priority="18" operator="equal">
      <formula>0</formula>
    </cfRule>
  </conditionalFormatting>
  <conditionalFormatting sqref="K53">
    <cfRule type="cellIs" dxfId="12" priority="13" operator="lessThan">
      <formula>0</formula>
    </cfRule>
  </conditionalFormatting>
  <conditionalFormatting sqref="K11:L25">
    <cfRule type="cellIs" dxfId="11" priority="4" operator="lessThan">
      <formula>0</formula>
    </cfRule>
  </conditionalFormatting>
  <conditionalFormatting sqref="K42:L51">
    <cfRule type="cellIs" dxfId="10" priority="15" operator="lessThan">
      <formula>0</formula>
    </cfRule>
  </conditionalFormatting>
  <conditionalFormatting sqref="L11:L25">
    <cfRule type="cellIs" dxfId="9" priority="3" operator="equal">
      <formula>0</formula>
    </cfRule>
  </conditionalFormatting>
  <conditionalFormatting sqref="L42:L51">
    <cfRule type="cellIs" dxfId="8" priority="16" operator="equal">
      <formula>0</formula>
    </cfRule>
    <cfRule type="cellIs" dxfId="7" priority="17" operator="greaterThan">
      <formula>0</formula>
    </cfRule>
  </conditionalFormatting>
  <conditionalFormatting sqref="Q11:U25">
    <cfRule type="cellIs" dxfId="6" priority="2" operator="equal">
      <formula>0</formula>
    </cfRule>
  </conditionalFormatting>
  <conditionalFormatting sqref="Q42:U51">
    <cfRule type="cellIs" dxfId="5" priority="9" operator="equal">
      <formula>0</formula>
    </cfRule>
  </conditionalFormatting>
  <conditionalFormatting sqref="U42:U53">
    <cfRule type="cellIs" dxfId="4" priority="8" operator="lessThan">
      <formula>0</formula>
    </cfRule>
  </conditionalFormatting>
  <conditionalFormatting sqref="V11:V25">
    <cfRule type="cellIs" dxfId="3" priority="1" operator="lessThan">
      <formula>0</formula>
    </cfRule>
  </conditionalFormatting>
  <conditionalFormatting sqref="V42:V51">
    <cfRule type="cellIs" dxfId="2" priority="10" operator="lessThan">
      <formula>0</formula>
    </cfRule>
    <cfRule type="cellIs" dxfId="1" priority="11" operator="equal">
      <formula>0</formula>
    </cfRule>
    <cfRule type="cellIs" dxfId="0" priority="1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Autobusy</vt:lpstr>
      <vt:lpstr>Samochody dostawcze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 Szeląg</cp:lastModifiedBy>
  <cp:lastPrinted>2012-07-06T16:37:03Z</cp:lastPrinted>
  <dcterms:created xsi:type="dcterms:W3CDTF">2011-02-21T10:08:17Z</dcterms:created>
  <dcterms:modified xsi:type="dcterms:W3CDTF">2025-03-05T18:26:48Z</dcterms:modified>
</cp:coreProperties>
</file>