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12\SC\"/>
    </mc:Choice>
  </mc:AlternateContent>
  <xr:revisionPtr revIDLastSave="0" documentId="8_{609C84E0-49B0-4A06-89B5-2DBA3F89E7F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Tabele zbiorcze" sheetId="46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 " sheetId="49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9" l="1"/>
  <c r="H27" i="9" s="1"/>
  <c r="E27" i="9"/>
  <c r="F27" i="9"/>
  <c r="G27" i="9"/>
  <c r="I27" i="9"/>
  <c r="K27" i="9"/>
  <c r="O27" i="9" s="1"/>
  <c r="L27" i="9"/>
  <c r="M27" i="9"/>
  <c r="N27" i="9"/>
  <c r="J52" i="49"/>
  <c r="F52" i="49"/>
  <c r="G52" i="49" s="1"/>
  <c r="U51" i="49"/>
  <c r="T51" i="49"/>
  <c r="T52" i="49" s="1"/>
  <c r="U52" i="49" s="1"/>
  <c r="R51" i="49"/>
  <c r="V51" i="49" s="1"/>
  <c r="K51" i="49"/>
  <c r="J51" i="49"/>
  <c r="F51" i="49"/>
  <c r="G51" i="49" s="1"/>
  <c r="D51" i="49"/>
  <c r="D52" i="49" s="1"/>
  <c r="O27" i="49"/>
  <c r="N27" i="49"/>
  <c r="M27" i="49"/>
  <c r="K27" i="49"/>
  <c r="L27" i="49" s="1"/>
  <c r="J27" i="49"/>
  <c r="I27" i="49"/>
  <c r="F27" i="49"/>
  <c r="G27" i="49" s="1"/>
  <c r="D27" i="49"/>
  <c r="E27" i="49" s="1"/>
  <c r="N26" i="49"/>
  <c r="M26" i="49"/>
  <c r="K26" i="49"/>
  <c r="O26" i="49" s="1"/>
  <c r="J26" i="49"/>
  <c r="I26" i="49"/>
  <c r="F26" i="49"/>
  <c r="G26" i="49" s="1"/>
  <c r="D26" i="49"/>
  <c r="H26" i="49" s="1"/>
  <c r="J27" i="9" l="1"/>
  <c r="E52" i="49"/>
  <c r="K52" i="49"/>
  <c r="H52" i="49"/>
  <c r="L26" i="49"/>
  <c r="H27" i="49"/>
  <c r="S51" i="49"/>
  <c r="E26" i="49"/>
  <c r="E51" i="49"/>
  <c r="R52" i="49"/>
  <c r="H51" i="49"/>
  <c r="S52" i="49" l="1"/>
  <c r="V52" i="4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<sst xmlns="http://schemas.openxmlformats.org/spreadsheetml/2006/main" count="603" uniqueCount="112">
  <si>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</si>
  <si>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</si>
  <si>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</si>
  <si>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</si>
  <si>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</si>
  <si>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</si>
  <si>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</si>
  <si>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</si>
  <si>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</si>
  <si>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</si>
  <si>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</si>
  <si>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</si>
  <si>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</si>
  <si>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</si>
  <si>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</si>
  <si>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</si>
  <si>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</si>
  <si>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</si>
  <si>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</si>
  <si>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</si>
  <si>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</si>
  <si>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</si>
  <si>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</si>
  <si>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</si>
  <si>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</si>
  <si>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</si>
  <si>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</si>
  <si>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</si>
  <si>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</si>
  <si>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</si>
  <si>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</si>
  <si>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</si>
  <si>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</si>
  <si>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</si>
  <si>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</si>
  <si>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</si>
  <si>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</si>
  <si>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</si>
  <si>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</si>
  <si>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</si>
  <si>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</si>
  <si>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</si>
  <si>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</si>
  <si>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</si>
  <si>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</si>
  <si>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</si>
  <si>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</si>
  <si>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</si>
  <si>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</si>
  <si>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</si>
  <si>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</si>
  <si>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</si>
  <si>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</si>
  <si>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</si>
  <si>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</si>
  <si>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</si>
  <si>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</si>
  <si>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</si>
  <si>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</si>
  <si>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</si>
  <si>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</si>
  <si>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</si>
  <si>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</si>
  <si>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</si>
  <si>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</si>
  <si>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</si>
  <si>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</si>
  <si>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</si>
  <si>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</si>
  <si>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SUZUKI</t>
  </si>
  <si>
    <t>HYMER</t>
  </si>
  <si>
    <t>AUTOSAN</t>
  </si>
  <si>
    <t>SKODA</t>
  </si>
  <si>
    <t>SSANGYONG</t>
  </si>
  <si>
    <t>Rejestracje nowych samochodów dostawczych do 3,5T, ranking modeli - 2023 narastająco</t>
  </si>
  <si>
    <t>Registrations of new LCV up to 3.5T, Top Models - 2023 YTD</t>
  </si>
  <si>
    <t>Opel Movano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</si>
  <si>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</si>
  <si>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Renault Express</t>
  </si>
  <si>
    <t>Toyota Hilux</t>
  </si>
  <si>
    <t>PZPM na podstawie danych CEP</t>
  </si>
  <si>
    <t>sztuki</t>
  </si>
  <si>
    <t>PIERWSZE REJESTRACJE NOWYCH POJAZDÓW UŻYTKOWYCH O DMC&gt;3,5T</t>
  </si>
  <si>
    <t>% zmiana r/r</t>
  </si>
  <si>
    <t>SAMOCHODY CIĘŻAROWE - RAZEM</t>
  </si>
  <si>
    <t>samochody ciężarowe o DMC&gt;3,5t*</t>
  </si>
  <si>
    <t>samochody specjalne o DMC&gt;3,5t</t>
  </si>
  <si>
    <t>ciągniki samochodowe*</t>
  </si>
  <si>
    <t>AUTOBUSY - RAZEM</t>
  </si>
  <si>
    <t>RAZEM POJAZDY UŻYTKOWE</t>
  </si>
  <si>
    <t>Listopad</t>
  </si>
  <si>
    <t>November</t>
  </si>
  <si>
    <t>First Registrations of NEW Light Commercial Vehicles up to 3.5T, Market Share %</t>
  </si>
  <si>
    <t>Renault Trafic</t>
  </si>
  <si>
    <t>First Registrations of NEW Commercial Vehicles, GVW&gt;3.5T, Market Share %</t>
  </si>
  <si>
    <t>First Registrations of NEW Buses, GVW&gt;3.5T, Market Share %</t>
  </si>
  <si>
    <t>2023
Gru</t>
  </si>
  <si>
    <t>2022
Gru</t>
  </si>
  <si>
    <t>2023
Sty - Gru</t>
  </si>
  <si>
    <t>2022
Sty - Gru</t>
  </si>
  <si>
    <t>Grudzień</t>
  </si>
  <si>
    <t>Rok narastająco Styczeń - Grudzień</t>
  </si>
  <si>
    <t>December</t>
  </si>
  <si>
    <t>YTD January - December</t>
  </si>
  <si>
    <t>Gru/Lis
Zmiana %</t>
  </si>
  <si>
    <t>Dec/Nov Ch %</t>
  </si>
  <si>
    <t>Rejestracje nowych samochodów dostawczych do 3,5T, ranking modeli -Grudzień 2023</t>
  </si>
  <si>
    <t>Registrations of new LCV up to 3.5T, Top Models - December 2023</t>
  </si>
  <si>
    <t>Gru/Lis
Zmiana poz</t>
  </si>
  <si>
    <t>Dec/Nov Ch position</t>
  </si>
  <si>
    <t>** Dane zawierają zabudowy krajowych producentów na podwoziach firm z rankingu</t>
  </si>
  <si>
    <t>**Units of domestic bodybuilders on chassis produced by companies from ranking are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</si>
</sst>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3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i/>
      <sz val="10"/>
      <color theme="1"/>
      <name val="Arial Nova"/>
      <family val="2"/>
      <charset val="238"/>
    </font>
    <font>
      <sz val="10"/>
      <color indexed="23"/>
      <name val="Arial Nova"/>
      <family val="2"/>
      <charset val="238"/>
    </font>
    <font>
      <i/>
      <sz val="10"/>
      <color rgb="FFFF0000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</borders>
  <cellStyleXfs count="36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19">
    <xf numFmtId="0" fontId="0" fillId="0" borderId="0" xfId="0"/>
    <xf numFmtId="0" fontId="10" fillId="0" borderId="0" xfId="6" applyFont="1"/>
    <xf numFmtId="0" fontId="14" fillId="0" borderId="0" xfId="4" applyFont="1" applyAlignment="1">
      <alignment horizontal="right" vertical="center"/>
    </xf>
    <xf numFmtId="0" fontId="17" fillId="3" borderId="9" xfId="4" applyFont="1" applyFill="1" applyBorder="1" applyAlignment="1">
      <alignment horizontal="center" vertical="center" wrapText="1"/>
    </xf>
    <xf numFmtId="0" fontId="17" fillId="3" borderId="14" xfId="4" applyFont="1" applyFill="1" applyBorder="1" applyAlignment="1">
      <alignment horizontal="center" wrapText="1"/>
    </xf>
    <xf numFmtId="0" fontId="17" fillId="3" borderId="16" xfId="4" applyFont="1" applyFill="1" applyBorder="1" applyAlignment="1">
      <alignment horizontal="center" vertical="center" wrapText="1"/>
    </xf>
    <xf numFmtId="0" fontId="18" fillId="3" borderId="20" xfId="4" applyFont="1" applyFill="1" applyBorder="1" applyAlignment="1">
      <alignment horizontal="center" vertical="center" wrapText="1"/>
    </xf>
    <xf numFmtId="0" fontId="18" fillId="3" borderId="22" xfId="4" applyFont="1" applyFill="1" applyBorder="1" applyAlignment="1">
      <alignment horizontal="center" vertical="top" wrapText="1"/>
    </xf>
    <xf numFmtId="0" fontId="18" fillId="3" borderId="21" xfId="4" applyFont="1" applyFill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/>
    </xf>
    <xf numFmtId="0" fontId="19" fillId="0" borderId="24" xfId="4" applyFont="1" applyBorder="1" applyAlignment="1">
      <alignment vertical="center"/>
    </xf>
    <xf numFmtId="3" fontId="19" fillId="0" borderId="25" xfId="4" applyNumberFormat="1" applyFont="1" applyBorder="1" applyAlignment="1">
      <alignment vertical="center"/>
    </xf>
    <xf numFmtId="10" fontId="19" fillId="0" borderId="24" xfId="7" applyNumberFormat="1" applyFont="1" applyBorder="1" applyAlignment="1">
      <alignment vertical="center"/>
    </xf>
    <xf numFmtId="165" fontId="19" fillId="0" borderId="24" xfId="7" applyNumberFormat="1" applyFont="1" applyBorder="1" applyAlignment="1">
      <alignment vertical="center"/>
    </xf>
    <xf numFmtId="0" fontId="20" fillId="4" borderId="23" xfId="6" applyFont="1" applyFill="1" applyBorder="1" applyAlignment="1">
      <alignment horizontal="center" vertical="center" wrapText="1"/>
    </xf>
    <xf numFmtId="0" fontId="19" fillId="4" borderId="24" xfId="4" applyFont="1" applyFill="1" applyBorder="1" applyAlignment="1">
      <alignment vertical="center"/>
    </xf>
    <xf numFmtId="3" fontId="19" fillId="4" borderId="25" xfId="4" applyNumberFormat="1" applyFont="1" applyFill="1" applyBorder="1" applyAlignment="1">
      <alignment vertical="center"/>
    </xf>
    <xf numFmtId="10" fontId="19" fillId="4" borderId="24" xfId="7" applyNumberFormat="1" applyFont="1" applyFill="1" applyBorder="1" applyAlignment="1">
      <alignment vertical="center"/>
    </xf>
    <xf numFmtId="165" fontId="19" fillId="4" borderId="24" xfId="7" applyNumberFormat="1" applyFont="1" applyFill="1" applyBorder="1" applyAlignment="1">
      <alignment vertical="center"/>
    </xf>
    <xf numFmtId="0" fontId="12" fillId="5" borderId="26" xfId="4" applyFont="1" applyFill="1" applyBorder="1" applyAlignment="1">
      <alignment horizontal="center" vertical="center"/>
    </xf>
    <xf numFmtId="3" fontId="19" fillId="5" borderId="25" xfId="4" applyNumberFormat="1" applyFont="1" applyFill="1" applyBorder="1" applyAlignment="1">
      <alignment vertical="center"/>
    </xf>
    <xf numFmtId="10" fontId="19" fillId="5" borderId="24" xfId="7" applyNumberFormat="1" applyFont="1" applyFill="1" applyBorder="1" applyAlignment="1">
      <alignment vertical="center"/>
    </xf>
    <xf numFmtId="165" fontId="19" fillId="5" borderId="24" xfId="7" applyNumberFormat="1" applyFont="1" applyFill="1" applyBorder="1" applyAlignment="1">
      <alignment vertical="center"/>
    </xf>
    <xf numFmtId="3" fontId="15" fillId="3" borderId="25" xfId="4" applyNumberFormat="1" applyFont="1" applyFill="1" applyBorder="1" applyAlignment="1">
      <alignment vertical="center"/>
    </xf>
    <xf numFmtId="9" fontId="15" fillId="3" borderId="24" xfId="7" applyFont="1" applyFill="1" applyBorder="1" applyAlignment="1">
      <alignment vertical="center"/>
    </xf>
    <xf numFmtId="165" fontId="15" fillId="3" borderId="24" xfId="4" applyNumberFormat="1" applyFont="1" applyFill="1" applyBorder="1" applyAlignment="1">
      <alignment vertical="center"/>
    </xf>
    <xf numFmtId="0" fontId="11" fillId="0" borderId="0" xfId="6" applyFont="1"/>
    <xf numFmtId="0" fontId="21" fillId="0" borderId="0" xfId="6" applyFont="1"/>
    <xf numFmtId="0" fontId="22" fillId="0" borderId="0" xfId="6" applyFont="1"/>
    <xf numFmtId="0" fontId="23" fillId="0" borderId="0" xfId="33" applyFont="1" applyAlignment="1">
      <alignment horizontal="center" vertical="top"/>
    </xf>
    <xf numFmtId="0" fontId="19" fillId="0" borderId="0" xfId="4" applyFont="1"/>
    <xf numFmtId="1" fontId="19" fillId="0" borderId="23" xfId="7" applyNumberFormat="1" applyFont="1" applyBorder="1" applyAlignment="1">
      <alignment horizontal="center"/>
    </xf>
    <xf numFmtId="1" fontId="19" fillId="4" borderId="23" xfId="7" applyNumberFormat="1" applyFont="1" applyFill="1" applyBorder="1" applyAlignment="1">
      <alignment horizontal="center"/>
    </xf>
    <xf numFmtId="3" fontId="19" fillId="5" borderId="23" xfId="4" applyNumberFormat="1" applyFont="1" applyFill="1" applyBorder="1" applyAlignment="1">
      <alignment vertical="center"/>
    </xf>
    <xf numFmtId="0" fontId="19" fillId="5" borderId="23" xfId="4" applyFont="1" applyFill="1" applyBorder="1" applyAlignment="1">
      <alignment vertical="center"/>
    </xf>
    <xf numFmtId="0" fontId="19" fillId="5" borderId="25" xfId="4" applyFont="1" applyFill="1" applyBorder="1" applyAlignment="1">
      <alignment vertical="center"/>
    </xf>
    <xf numFmtId="3" fontId="15" fillId="3" borderId="23" xfId="4" applyNumberFormat="1" applyFont="1" applyFill="1" applyBorder="1" applyAlignment="1">
      <alignment vertical="center"/>
    </xf>
    <xf numFmtId="0" fontId="24" fillId="0" borderId="0" xfId="6" applyFont="1"/>
    <xf numFmtId="0" fontId="25" fillId="0" borderId="0" xfId="6" applyFont="1"/>
    <xf numFmtId="0" fontId="10" fillId="0" borderId="0" xfId="0" applyFont="1"/>
    <xf numFmtId="0" fontId="26" fillId="0" borderId="0" xfId="0" applyFont="1" applyAlignment="1">
      <alignment horizontal="right"/>
    </xf>
    <xf numFmtId="0" fontId="15" fillId="3" borderId="3" xfId="0" applyFont="1" applyFill="1" applyBorder="1" applyAlignment="1">
      <alignment wrapText="1"/>
    </xf>
    <xf numFmtId="166" fontId="11" fillId="0" borderId="2" xfId="32" applyNumberFormat="1" applyFont="1" applyBorder="1" applyAlignment="1">
      <alignment horizontal="center"/>
    </xf>
    <xf numFmtId="165" fontId="11" fillId="0" borderId="2" xfId="31" applyNumberFormat="1" applyFont="1" applyBorder="1" applyAlignment="1">
      <alignment horizontal="center"/>
    </xf>
    <xf numFmtId="0" fontId="11" fillId="0" borderId="3" xfId="0" applyFont="1" applyBorder="1" applyAlignment="1">
      <alignment horizontal="left" wrapText="1" indent="1"/>
    </xf>
    <xf numFmtId="166" fontId="11" fillId="0" borderId="4" xfId="32" applyNumberFormat="1" applyFont="1" applyBorder="1" applyAlignment="1">
      <alignment horizontal="center"/>
    </xf>
    <xf numFmtId="165" fontId="11" fillId="0" borderId="4" xfId="34" applyNumberFormat="1" applyFont="1" applyBorder="1" applyAlignment="1">
      <alignment horizontal="center"/>
    </xf>
    <xf numFmtId="0" fontId="15" fillId="3" borderId="2" xfId="0" applyFont="1" applyFill="1" applyBorder="1" applyAlignment="1">
      <alignment vertical="center" wrapText="1"/>
    </xf>
    <xf numFmtId="166" fontId="15" fillId="3" borderId="2" xfId="32" applyNumberFormat="1" applyFont="1" applyFill="1" applyBorder="1" applyAlignment="1">
      <alignment horizontal="center" vertical="center"/>
    </xf>
    <xf numFmtId="165" fontId="15" fillId="3" borderId="2" xfId="3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28" fillId="0" borderId="0" xfId="3" applyFont="1"/>
    <xf numFmtId="0" fontId="20" fillId="4" borderId="23" xfId="0" applyFont="1" applyFill="1" applyBorder="1" applyAlignment="1">
      <alignment horizontal="center" vertical="center" wrapText="1"/>
    </xf>
    <xf numFmtId="0" fontId="11" fillId="0" borderId="0" xfId="11" applyFont="1" applyAlignment="1">
      <alignment horizontal="left"/>
    </xf>
    <xf numFmtId="0" fontId="12" fillId="0" borderId="0" xfId="4" applyFont="1" applyAlignment="1">
      <alignment vertical="center"/>
    </xf>
    <xf numFmtId="0" fontId="14" fillId="0" borderId="8" xfId="4" applyFont="1" applyBorder="1" applyAlignment="1">
      <alignment horizontal="right" vertical="center"/>
    </xf>
    <xf numFmtId="0" fontId="12" fillId="0" borderId="10" xfId="4" applyFont="1" applyBorder="1" applyAlignment="1">
      <alignment horizontal="center" vertical="center"/>
    </xf>
    <xf numFmtId="0" fontId="12" fillId="0" borderId="16" xfId="4" applyFont="1" applyBorder="1" applyAlignment="1">
      <alignment horizontal="center" vertical="center"/>
    </xf>
    <xf numFmtId="0" fontId="19" fillId="4" borderId="14" xfId="4" applyFont="1" applyFill="1" applyBorder="1" applyAlignment="1">
      <alignment vertical="center"/>
    </xf>
    <xf numFmtId="0" fontId="19" fillId="0" borderId="0" xfId="4" applyFont="1" applyAlignment="1">
      <alignment vertical="center"/>
    </xf>
    <xf numFmtId="0" fontId="19" fillId="4" borderId="22" xfId="4" applyFont="1" applyFill="1" applyBorder="1" applyAlignment="1">
      <alignment vertical="center"/>
    </xf>
    <xf numFmtId="0" fontId="12" fillId="0" borderId="21" xfId="4" applyFont="1" applyBorder="1" applyAlignment="1">
      <alignment horizontal="center" vertical="center"/>
    </xf>
    <xf numFmtId="0" fontId="12" fillId="0" borderId="11" xfId="4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0" fillId="2" borderId="0" xfId="0" applyFont="1" applyFill="1"/>
    <xf numFmtId="0" fontId="29" fillId="0" borderId="0" xfId="4" applyFont="1" applyAlignment="1">
      <alignment vertical="center"/>
    </xf>
    <xf numFmtId="0" fontId="11" fillId="0" borderId="0" xfId="0" applyFont="1"/>
    <xf numFmtId="0" fontId="22" fillId="0" borderId="0" xfId="0" applyFont="1"/>
    <xf numFmtId="3" fontId="19" fillId="0" borderId="0" xfId="4" applyNumberFormat="1" applyFont="1"/>
    <xf numFmtId="0" fontId="12" fillId="0" borderId="0" xfId="4" applyFont="1" applyAlignment="1">
      <alignment horizontal="center" vertical="center"/>
    </xf>
    <xf numFmtId="0" fontId="30" fillId="0" borderId="0" xfId="6" applyFont="1"/>
    <xf numFmtId="0" fontId="14" fillId="0" borderId="8" xfId="4" applyFont="1" applyBorder="1" applyAlignment="1">
      <alignment horizontal="right" vertical="center" shrinkToFit="1"/>
    </xf>
    <xf numFmtId="0" fontId="15" fillId="3" borderId="5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166" fontId="15" fillId="3" borderId="2" xfId="35" applyNumberFormat="1" applyFont="1" applyFill="1" applyBorder="1" applyAlignment="1">
      <alignment horizontal="center" vertical="center" wrapText="1"/>
    </xf>
    <xf numFmtId="0" fontId="32" fillId="0" borderId="0" xfId="6" applyFont="1"/>
    <xf numFmtId="14" fontId="11" fillId="0" borderId="0" xfId="6" applyNumberFormat="1" applyFont="1"/>
    <xf numFmtId="0" fontId="30" fillId="0" borderId="0" xfId="0" applyFont="1"/>
    <xf numFmtId="0" fontId="27" fillId="3" borderId="1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17" fillId="3" borderId="10" xfId="4" applyFont="1" applyFill="1" applyBorder="1" applyAlignment="1">
      <alignment horizontal="center" vertical="center" wrapText="1"/>
    </xf>
    <xf numFmtId="0" fontId="17" fillId="3" borderId="16" xfId="4" applyFont="1" applyFill="1" applyBorder="1" applyAlignment="1">
      <alignment horizontal="center" vertical="center" wrapText="1"/>
    </xf>
    <xf numFmtId="0" fontId="15" fillId="3" borderId="13" xfId="4" applyFont="1" applyFill="1" applyBorder="1" applyAlignment="1">
      <alignment horizontal="center" vertical="center"/>
    </xf>
    <xf numFmtId="0" fontId="15" fillId="3" borderId="12" xfId="4" applyFont="1" applyFill="1" applyBorder="1" applyAlignment="1">
      <alignment horizontal="center" vertical="center"/>
    </xf>
    <xf numFmtId="0" fontId="17" fillId="3" borderId="9" xfId="4" applyFont="1" applyFill="1" applyBorder="1" applyAlignment="1">
      <alignment horizontal="center" vertical="center" wrapText="1"/>
    </xf>
    <xf numFmtId="0" fontId="17" fillId="3" borderId="14" xfId="4" applyFont="1" applyFill="1" applyBorder="1" applyAlignment="1">
      <alignment horizontal="center" vertical="center" wrapText="1"/>
    </xf>
    <xf numFmtId="0" fontId="17" fillId="3" borderId="15" xfId="4" applyFont="1" applyFill="1" applyBorder="1" applyAlignment="1">
      <alignment horizontal="center" vertical="center" wrapText="1"/>
    </xf>
    <xf numFmtId="0" fontId="17" fillId="3" borderId="19" xfId="4" applyFont="1" applyFill="1" applyBorder="1" applyAlignment="1">
      <alignment horizontal="center" vertical="center" wrapText="1"/>
    </xf>
    <xf numFmtId="0" fontId="12" fillId="0" borderId="0" xfId="4" applyFont="1" applyAlignment="1">
      <alignment horizontal="center" vertical="center"/>
    </xf>
    <xf numFmtId="0" fontId="16" fillId="3" borderId="18" xfId="4" applyFont="1" applyFill="1" applyBorder="1" applyAlignment="1">
      <alignment horizontal="center" vertical="center"/>
    </xf>
    <xf numFmtId="0" fontId="16" fillId="3" borderId="0" xfId="4" applyFont="1" applyFill="1" applyAlignment="1">
      <alignment horizontal="center" vertical="center"/>
    </xf>
    <xf numFmtId="0" fontId="16" fillId="3" borderId="19" xfId="4" applyFont="1" applyFill="1" applyBorder="1" applyAlignment="1">
      <alignment horizontal="center" vertical="center"/>
    </xf>
    <xf numFmtId="0" fontId="15" fillId="3" borderId="11" xfId="4" applyFont="1" applyFill="1" applyBorder="1" applyAlignment="1">
      <alignment horizontal="center" vertical="center"/>
    </xf>
    <xf numFmtId="0" fontId="15" fillId="3" borderId="14" xfId="4" applyFont="1" applyFill="1" applyBorder="1" applyAlignment="1">
      <alignment horizontal="center" vertical="center"/>
    </xf>
    <xf numFmtId="0" fontId="16" fillId="3" borderId="17" xfId="4" applyFont="1" applyFill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5" fillId="3" borderId="26" xfId="4" applyFont="1" applyFill="1" applyBorder="1" applyAlignment="1">
      <alignment horizontal="center" vertical="top"/>
    </xf>
    <xf numFmtId="0" fontId="15" fillId="3" borderId="24" xfId="4" applyFont="1" applyFill="1" applyBorder="1" applyAlignment="1">
      <alignment horizontal="center" vertical="top"/>
    </xf>
    <xf numFmtId="0" fontId="12" fillId="5" borderId="26" xfId="4" applyFont="1" applyFill="1" applyBorder="1" applyAlignment="1">
      <alignment horizontal="center" vertical="center"/>
    </xf>
    <xf numFmtId="0" fontId="12" fillId="5" borderId="24" xfId="4" applyFont="1" applyFill="1" applyBorder="1" applyAlignment="1">
      <alignment horizontal="center" vertical="center"/>
    </xf>
    <xf numFmtId="0" fontId="17" fillId="3" borderId="10" xfId="4" applyFont="1" applyFill="1" applyBorder="1" applyAlignment="1">
      <alignment horizontal="center" wrapText="1"/>
    </xf>
    <xf numFmtId="0" fontId="17" fillId="3" borderId="16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vertical="top"/>
    </xf>
    <xf numFmtId="0" fontId="16" fillId="3" borderId="20" xfId="4" applyFont="1" applyFill="1" applyBorder="1" applyAlignment="1">
      <alignment horizontal="center" vertical="top"/>
    </xf>
    <xf numFmtId="0" fontId="16" fillId="3" borderId="16" xfId="4" applyFont="1" applyFill="1" applyBorder="1" applyAlignment="1">
      <alignment horizontal="center" vertical="top"/>
    </xf>
    <xf numFmtId="0" fontId="16" fillId="3" borderId="21" xfId="4" applyFont="1" applyFill="1" applyBorder="1" applyAlignment="1">
      <alignment horizontal="center" vertical="top"/>
    </xf>
    <xf numFmtId="0" fontId="18" fillId="3" borderId="16" xfId="4" applyFont="1" applyFill="1" applyBorder="1" applyAlignment="1">
      <alignment horizontal="center" vertical="top" wrapText="1"/>
    </xf>
    <xf numFmtId="0" fontId="18" fillId="3" borderId="21" xfId="4" applyFont="1" applyFill="1" applyBorder="1" applyAlignment="1">
      <alignment horizontal="center" vertical="top" wrapText="1"/>
    </xf>
    <xf numFmtId="0" fontId="18" fillId="3" borderId="16" xfId="4" applyFont="1" applyFill="1" applyBorder="1" applyAlignment="1">
      <alignment horizontal="center" vertical="center" wrapText="1"/>
    </xf>
    <xf numFmtId="0" fontId="18" fillId="3" borderId="21" xfId="4" applyFont="1" applyFill="1" applyBorder="1" applyAlignment="1">
      <alignment horizontal="center" vertical="center" wrapText="1"/>
    </xf>
    <xf numFmtId="0" fontId="15" fillId="3" borderId="9" xfId="4" applyFont="1" applyFill="1" applyBorder="1" applyAlignment="1">
      <alignment horizontal="center" wrapText="1"/>
    </xf>
    <xf numFmtId="0" fontId="15" fillId="3" borderId="15" xfId="4" applyFont="1" applyFill="1" applyBorder="1" applyAlignment="1">
      <alignment horizontal="center" wrapText="1"/>
    </xf>
    <xf numFmtId="0" fontId="15" fillId="3" borderId="10" xfId="4" applyFont="1" applyFill="1" applyBorder="1" applyAlignment="1">
      <alignment horizontal="center" wrapText="1"/>
    </xf>
    <xf numFmtId="0" fontId="15" fillId="3" borderId="16" xfId="4" applyFont="1" applyFill="1" applyBorder="1" applyAlignment="1">
      <alignment horizontal="center" wrapText="1"/>
    </xf>
    <xf numFmtId="0" fontId="15" fillId="3" borderId="9" xfId="4" applyFont="1" applyFill="1" applyBorder="1" applyAlignment="1">
      <alignment horizontal="center" vertical="center"/>
    </xf>
    <xf numFmtId="0" fontId="16" fillId="3" borderId="20" xfId="4" applyFont="1" applyFill="1" applyBorder="1" applyAlignment="1">
      <alignment horizontal="center" vertical="center"/>
    </xf>
    <xf numFmtId="0" fontId="16" fillId="3" borderId="27" xfId="4" applyFont="1" applyFill="1" applyBorder="1" applyAlignment="1">
      <alignment horizontal="center" vertical="center"/>
    </xf>
    <xf numFmtId="0" fontId="16" fillId="3" borderId="22" xfId="4" applyFont="1" applyFill="1" applyBorder="1" applyAlignment="1">
      <alignment horizontal="center" vertical="center"/>
    </xf>
  </cellXfs>
  <cellStyles count="36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Dziesiętny 5" xfId="35" xr:uid="{1E7A201B-5F9F-47D7-B3EB-160BAFC0E7D7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2"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15A0C-55A1-4EFC-B33B-00A72EFCEC66}">
  <dimension ref="B1:P18"/>
  <sheetViews>
    <sheetView showGridLines="0" tabSelected="1" zoomScale="80" zoomScaleNormal="80" workbookViewId="0">
      <selection activeCell="C10" sqref="C10"/>
    </sheetView>
  </sheetViews>
  <sheetFormatPr defaultColWidth="9.140625" defaultRowHeight="14.25"/>
  <cols>
    <col min="1" max="1" width="1.7109375" style="39" customWidth="1"/>
    <col min="2" max="2" width="32.28515625" style="39" customWidth="1"/>
    <col min="3" max="7" width="11" style="39" customWidth="1"/>
    <col min="8" max="8" width="12" style="39" customWidth="1"/>
    <col min="9" max="11" width="9.140625" style="39"/>
    <col min="12" max="12" width="24.140625" style="39" customWidth="1"/>
    <col min="13" max="15" width="9.140625" style="39"/>
    <col min="16" max="16" width="10.5703125" style="39" customWidth="1"/>
    <col min="17" max="17" width="11.42578125" style="39" customWidth="1"/>
    <col min="18" max="16384" width="9.140625" style="39"/>
  </cols>
  <sheetData>
    <row r="1" spans="2:8" s="66" customFormat="1" ht="12.75">
      <c r="D1" s="77"/>
      <c r="E1" s="77"/>
      <c r="F1" s="77"/>
      <c r="G1" s="77"/>
      <c r="H1" s="76">
        <v>45296</v>
      </c>
    </row>
    <row r="2" spans="2:8">
      <c r="B2" s="39" t="s">
        <v>80</v>
      </c>
      <c r="H2" s="40" t="s">
        <v>81</v>
      </c>
    </row>
    <row r="3" spans="2:8" ht="26.25" customHeight="1">
      <c r="B3" s="78" t="s">
        <v>82</v>
      </c>
      <c r="C3" s="79"/>
      <c r="D3" s="79"/>
      <c r="E3" s="79"/>
      <c r="F3" s="79"/>
      <c r="G3" s="79"/>
      <c r="H3" s="80"/>
    </row>
    <row r="4" spans="2:8" ht="26.25" customHeight="1">
      <c r="B4" s="41"/>
      <c r="C4" s="74" t="s">
        <v>96</v>
      </c>
      <c r="D4" s="74" t="s">
        <v>97</v>
      </c>
      <c r="E4" s="72" t="s">
        <v>83</v>
      </c>
      <c r="F4" s="74" t="s">
        <v>98</v>
      </c>
      <c r="G4" s="74" t="s">
        <v>99</v>
      </c>
      <c r="H4" s="72" t="s">
        <v>83</v>
      </c>
    </row>
    <row r="5" spans="2:8" ht="26.25" customHeight="1">
      <c r="B5" s="73" t="s">
        <v>84</v>
      </c>
      <c r="C5" s="42">
        <v>2982</v>
      </c>
      <c r="D5" s="42">
        <v>3421</v>
      </c>
      <c r="E5" s="43">
        <v>-0.12832505115463311</v>
      </c>
      <c r="F5" s="42">
        <v>35502</v>
      </c>
      <c r="G5" s="42">
        <v>34907</v>
      </c>
      <c r="H5" s="43">
        <v>1.7045291775288574E-2</v>
      </c>
    </row>
    <row r="6" spans="2:8" ht="26.25" customHeight="1">
      <c r="B6" s="44" t="s">
        <v>85</v>
      </c>
      <c r="C6" s="45">
        <v>757</v>
      </c>
      <c r="D6" s="45">
        <v>733</v>
      </c>
      <c r="E6" s="46">
        <v>3.2742155525238736E-2</v>
      </c>
      <c r="F6" s="45">
        <v>8078</v>
      </c>
      <c r="G6" s="45">
        <v>7381</v>
      </c>
      <c r="H6" s="46">
        <v>9.443164882807209E-2</v>
      </c>
    </row>
    <row r="7" spans="2:8" ht="26.25" customHeight="1">
      <c r="B7" s="44" t="s">
        <v>86</v>
      </c>
      <c r="C7" s="45">
        <v>364</v>
      </c>
      <c r="D7" s="45">
        <v>248</v>
      </c>
      <c r="E7" s="46">
        <v>0.467741935483871</v>
      </c>
      <c r="F7" s="45">
        <v>1721</v>
      </c>
      <c r="G7" s="45">
        <v>1338</v>
      </c>
      <c r="H7" s="46">
        <v>0.28624813153961126</v>
      </c>
    </row>
    <row r="8" spans="2:8" ht="26.25" customHeight="1">
      <c r="B8" s="44" t="s">
        <v>87</v>
      </c>
      <c r="C8" s="45">
        <v>1861</v>
      </c>
      <c r="D8" s="45">
        <v>2440</v>
      </c>
      <c r="E8" s="46">
        <v>-0.23729508196721316</v>
      </c>
      <c r="F8" s="45">
        <v>25703</v>
      </c>
      <c r="G8" s="45">
        <v>26188</v>
      </c>
      <c r="H8" s="46">
        <v>-1.8519932793645943E-2</v>
      </c>
    </row>
    <row r="9" spans="2:8" ht="26.25" customHeight="1">
      <c r="B9" s="73" t="s">
        <v>88</v>
      </c>
      <c r="C9" s="42">
        <v>258</v>
      </c>
      <c r="D9" s="42">
        <v>127</v>
      </c>
      <c r="E9" s="43">
        <v>1.0314960629921259</v>
      </c>
      <c r="F9" s="42">
        <v>1821</v>
      </c>
      <c r="G9" s="42">
        <v>1140</v>
      </c>
      <c r="H9" s="43">
        <v>0.59736842105263155</v>
      </c>
    </row>
    <row r="10" spans="2:8" ht="26.25" customHeight="1">
      <c r="B10" s="47" t="s">
        <v>89</v>
      </c>
      <c r="C10" s="48">
        <v>3240</v>
      </c>
      <c r="D10" s="48">
        <v>3548</v>
      </c>
      <c r="E10" s="49">
        <v>-8.6809470124013521E-2</v>
      </c>
      <c r="F10" s="48">
        <v>37323</v>
      </c>
      <c r="G10" s="48">
        <v>36047</v>
      </c>
      <c r="H10" s="49">
        <v>3.539823008849563E-2</v>
      </c>
    </row>
    <row r="11" spans="2:8" ht="16.5" customHeight="1">
      <c r="B11" s="50" t="s">
        <v>38</v>
      </c>
    </row>
    <row r="12" spans="2:8" ht="15" customHeight="1"/>
    <row r="18" spans="16:16">
      <c r="P18" s="51"/>
    </row>
  </sheetData>
  <mergeCells count="1">
    <mergeCell ref="B3:H3"/>
  </mergeCells>
  <conditionalFormatting sqref="E5:E10 H5:H10">
    <cfRule type="cellIs" dxfId="51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80" zoomScaleNormal="80" workbookViewId="0">
      <selection activeCell="D20" sqref="D20:O20"/>
    </sheetView>
  </sheetViews>
  <sheetFormatPr defaultColWidth="9.140625" defaultRowHeight="14.25"/>
  <cols>
    <col min="1" max="1" width="1.140625" style="39" customWidth="1"/>
    <col min="2" max="2" width="9.140625" style="39" customWidth="1"/>
    <col min="3" max="3" width="16.85546875" style="39" customWidth="1"/>
    <col min="4" max="4" width="9" style="39" customWidth="1"/>
    <col min="5" max="5" width="11" style="39" customWidth="1"/>
    <col min="6" max="6" width="9" style="39" customWidth="1"/>
    <col min="7" max="7" width="12.85546875" style="39" customWidth="1"/>
    <col min="8" max="9" width="9" style="39" customWidth="1"/>
    <col min="10" max="10" width="9.85546875" style="39" customWidth="1"/>
    <col min="11" max="14" width="9" style="39" customWidth="1"/>
    <col min="15" max="15" width="11.5703125" style="39" customWidth="1"/>
    <col min="16" max="16384" width="9.140625" style="39"/>
  </cols>
  <sheetData>
    <row r="1" spans="2:15" s="66" customFormat="1" ht="12.75">
      <c r="B1" s="66" t="s">
        <v>7</v>
      </c>
      <c r="E1" s="77"/>
      <c r="O1" s="76">
        <v>45296</v>
      </c>
    </row>
    <row r="2" spans="2:15">
      <c r="B2" s="89" t="s">
        <v>19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2:15" ht="14.45" customHeight="1">
      <c r="B3" s="96" t="s">
        <v>94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5" ht="14.45" customHeight="1" thickBot="1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2" t="s">
        <v>31</v>
      </c>
    </row>
    <row r="5" spans="2:15" ht="14.25" customHeight="1">
      <c r="B5" s="111" t="s">
        <v>0</v>
      </c>
      <c r="C5" s="113" t="s">
        <v>1</v>
      </c>
      <c r="D5" s="93" t="s">
        <v>100</v>
      </c>
      <c r="E5" s="93"/>
      <c r="F5" s="93"/>
      <c r="G5" s="93"/>
      <c r="H5" s="84"/>
      <c r="I5" s="83" t="s">
        <v>90</v>
      </c>
      <c r="J5" s="84"/>
      <c r="K5" s="83" t="s">
        <v>101</v>
      </c>
      <c r="L5" s="93"/>
      <c r="M5" s="93"/>
      <c r="N5" s="93"/>
      <c r="O5" s="94"/>
    </row>
    <row r="6" spans="2:15" ht="14.45" customHeight="1" thickBot="1">
      <c r="B6" s="112"/>
      <c r="C6" s="114"/>
      <c r="D6" s="91" t="s">
        <v>102</v>
      </c>
      <c r="E6" s="91"/>
      <c r="F6" s="91"/>
      <c r="G6" s="91"/>
      <c r="H6" s="95"/>
      <c r="I6" s="90" t="s">
        <v>91</v>
      </c>
      <c r="J6" s="95"/>
      <c r="K6" s="90" t="s">
        <v>103</v>
      </c>
      <c r="L6" s="91"/>
      <c r="M6" s="91"/>
      <c r="N6" s="91"/>
      <c r="O6" s="92"/>
    </row>
    <row r="7" spans="2:15" ht="14.45" customHeight="1">
      <c r="B7" s="112"/>
      <c r="C7" s="114"/>
      <c r="D7" s="85">
        <v>2023</v>
      </c>
      <c r="E7" s="86"/>
      <c r="F7" s="85">
        <v>2022</v>
      </c>
      <c r="G7" s="86"/>
      <c r="H7" s="101" t="s">
        <v>21</v>
      </c>
      <c r="I7" s="81">
        <v>2023</v>
      </c>
      <c r="J7" s="81" t="s">
        <v>104</v>
      </c>
      <c r="K7" s="85">
        <v>2023</v>
      </c>
      <c r="L7" s="86"/>
      <c r="M7" s="85">
        <v>2022</v>
      </c>
      <c r="N7" s="86"/>
      <c r="O7" s="101" t="s">
        <v>21</v>
      </c>
    </row>
    <row r="8" spans="2:15" ht="14.45" customHeight="1" thickBot="1">
      <c r="B8" s="103" t="s">
        <v>22</v>
      </c>
      <c r="C8" s="105" t="s">
        <v>23</v>
      </c>
      <c r="D8" s="87"/>
      <c r="E8" s="88"/>
      <c r="F8" s="87"/>
      <c r="G8" s="88"/>
      <c r="H8" s="102"/>
      <c r="I8" s="82"/>
      <c r="J8" s="82"/>
      <c r="K8" s="87"/>
      <c r="L8" s="88"/>
      <c r="M8" s="87"/>
      <c r="N8" s="88"/>
      <c r="O8" s="102"/>
    </row>
    <row r="9" spans="2:15" ht="14.25" customHeight="1">
      <c r="B9" s="103"/>
      <c r="C9" s="105"/>
      <c r="D9" s="3" t="s">
        <v>24</v>
      </c>
      <c r="E9" s="4" t="s">
        <v>2</v>
      </c>
      <c r="F9" s="3" t="s">
        <v>24</v>
      </c>
      <c r="G9" s="4" t="s">
        <v>2</v>
      </c>
      <c r="H9" s="107" t="s">
        <v>25</v>
      </c>
      <c r="I9" s="5" t="s">
        <v>24</v>
      </c>
      <c r="J9" s="109" t="s">
        <v>105</v>
      </c>
      <c r="K9" s="3" t="s">
        <v>24</v>
      </c>
      <c r="L9" s="4" t="s">
        <v>2</v>
      </c>
      <c r="M9" s="3" t="s">
        <v>24</v>
      </c>
      <c r="N9" s="4" t="s">
        <v>2</v>
      </c>
      <c r="O9" s="107" t="s">
        <v>25</v>
      </c>
    </row>
    <row r="10" spans="2:15" ht="14.45" customHeight="1" thickBot="1">
      <c r="B10" s="104"/>
      <c r="C10" s="106"/>
      <c r="D10" s="6" t="s">
        <v>26</v>
      </c>
      <c r="E10" s="7" t="s">
        <v>27</v>
      </c>
      <c r="F10" s="6" t="s">
        <v>26</v>
      </c>
      <c r="G10" s="7" t="s">
        <v>27</v>
      </c>
      <c r="H10" s="108"/>
      <c r="I10" s="8" t="s">
        <v>26</v>
      </c>
      <c r="J10" s="110"/>
      <c r="K10" s="6" t="s">
        <v>26</v>
      </c>
      <c r="L10" s="7" t="s">
        <v>27</v>
      </c>
      <c r="M10" s="6" t="s">
        <v>26</v>
      </c>
      <c r="N10" s="7" t="s">
        <v>27</v>
      </c>
      <c r="O10" s="108"/>
    </row>
    <row r="11" spans="2:15" ht="14.45" customHeight="1" thickBot="1">
      <c r="B11" s="9">
        <v>1</v>
      </c>
      <c r="C11" s="10" t="s">
        <v>8</v>
      </c>
      <c r="D11" s="11">
        <v>460</v>
      </c>
      <c r="E11" s="12">
        <v>0.15425888665325285</v>
      </c>
      <c r="F11" s="11">
        <v>591</v>
      </c>
      <c r="G11" s="12">
        <v>0.17275650394621456</v>
      </c>
      <c r="H11" s="13">
        <v>-0.22165820642978007</v>
      </c>
      <c r="I11" s="11">
        <v>656</v>
      </c>
      <c r="J11" s="13">
        <v>-0.29878048780487809</v>
      </c>
      <c r="K11" s="11">
        <v>6644</v>
      </c>
      <c r="L11" s="12">
        <v>0.18714438623176158</v>
      </c>
      <c r="M11" s="11">
        <v>6262</v>
      </c>
      <c r="N11" s="12">
        <v>0.17939095310396197</v>
      </c>
      <c r="O11" s="13">
        <v>6.1002874480996505E-2</v>
      </c>
    </row>
    <row r="12" spans="2:15" ht="14.45" customHeight="1" thickBot="1">
      <c r="B12" s="52">
        <v>2</v>
      </c>
      <c r="C12" s="15" t="s">
        <v>9</v>
      </c>
      <c r="D12" s="16">
        <v>462</v>
      </c>
      <c r="E12" s="17">
        <v>0.15492957746478872</v>
      </c>
      <c r="F12" s="16">
        <v>683</v>
      </c>
      <c r="G12" s="17">
        <v>0.19964922537269805</v>
      </c>
      <c r="H12" s="18">
        <v>-0.32357247437774528</v>
      </c>
      <c r="I12" s="16">
        <v>449</v>
      </c>
      <c r="J12" s="18">
        <v>2.8953229398663627E-2</v>
      </c>
      <c r="K12" s="16">
        <v>6144</v>
      </c>
      <c r="L12" s="17">
        <v>0.17306067263816122</v>
      </c>
      <c r="M12" s="16">
        <v>7001</v>
      </c>
      <c r="N12" s="17">
        <v>0.20056149196436246</v>
      </c>
      <c r="O12" s="18">
        <v>-0.12241108413083845</v>
      </c>
    </row>
    <row r="13" spans="2:15" ht="14.45" customHeight="1" thickBot="1">
      <c r="B13" s="9">
        <v>3</v>
      </c>
      <c r="C13" s="10" t="s">
        <v>3</v>
      </c>
      <c r="D13" s="11">
        <v>279</v>
      </c>
      <c r="E13" s="12">
        <v>9.3561368209255535E-2</v>
      </c>
      <c r="F13" s="11">
        <v>501</v>
      </c>
      <c r="G13" s="12">
        <v>0.14644840689856767</v>
      </c>
      <c r="H13" s="13">
        <v>-0.44311377245508987</v>
      </c>
      <c r="I13" s="11">
        <v>349</v>
      </c>
      <c r="J13" s="13">
        <v>-0.20057306590257884</v>
      </c>
      <c r="K13" s="11">
        <v>5750</v>
      </c>
      <c r="L13" s="12">
        <v>0.16196270632640414</v>
      </c>
      <c r="M13" s="11">
        <v>7332</v>
      </c>
      <c r="N13" s="12">
        <v>0.21004383075027933</v>
      </c>
      <c r="O13" s="13">
        <v>-0.21576650300054556</v>
      </c>
    </row>
    <row r="14" spans="2:15" ht="14.45" customHeight="1" thickBot="1">
      <c r="B14" s="52">
        <v>4</v>
      </c>
      <c r="C14" s="15" t="s">
        <v>10</v>
      </c>
      <c r="D14" s="16">
        <v>372</v>
      </c>
      <c r="E14" s="17">
        <v>0.12474849094567404</v>
      </c>
      <c r="F14" s="16">
        <v>418</v>
      </c>
      <c r="G14" s="17">
        <v>0.12218649517684887</v>
      </c>
      <c r="H14" s="18">
        <v>-0.11004784688995217</v>
      </c>
      <c r="I14" s="16">
        <v>493</v>
      </c>
      <c r="J14" s="18">
        <v>-0.24543610547667338</v>
      </c>
      <c r="K14" s="16">
        <v>5241</v>
      </c>
      <c r="L14" s="17">
        <v>0.14762548588811897</v>
      </c>
      <c r="M14" s="16">
        <v>4182</v>
      </c>
      <c r="N14" s="17">
        <v>0.11980405076345718</v>
      </c>
      <c r="O14" s="18">
        <v>0.25322812051649923</v>
      </c>
    </row>
    <row r="15" spans="2:15" ht="14.45" customHeight="1" thickBot="1">
      <c r="B15" s="9">
        <v>5</v>
      </c>
      <c r="C15" s="10" t="s">
        <v>4</v>
      </c>
      <c r="D15" s="11">
        <v>675</v>
      </c>
      <c r="E15" s="12">
        <v>0.22635814889336017</v>
      </c>
      <c r="F15" s="11">
        <v>554</v>
      </c>
      <c r="G15" s="12">
        <v>0.1619409529377375</v>
      </c>
      <c r="H15" s="13">
        <v>0.21841155234657039</v>
      </c>
      <c r="I15" s="11">
        <v>628</v>
      </c>
      <c r="J15" s="13">
        <v>7.4840764331210119E-2</v>
      </c>
      <c r="K15" s="11">
        <v>5166</v>
      </c>
      <c r="L15" s="12">
        <v>0.14551292884907893</v>
      </c>
      <c r="M15" s="11">
        <v>4717</v>
      </c>
      <c r="N15" s="12">
        <v>0.13513048958661586</v>
      </c>
      <c r="O15" s="13">
        <v>9.5187619249522903E-2</v>
      </c>
    </row>
    <row r="16" spans="2:15" ht="14.45" customHeight="1" thickBot="1">
      <c r="B16" s="52">
        <v>6</v>
      </c>
      <c r="C16" s="15" t="s">
        <v>12</v>
      </c>
      <c r="D16" s="16">
        <v>506</v>
      </c>
      <c r="E16" s="17">
        <v>0.16968477531857815</v>
      </c>
      <c r="F16" s="16">
        <v>304</v>
      </c>
      <c r="G16" s="17">
        <v>8.8862905583162816E-2</v>
      </c>
      <c r="H16" s="18">
        <v>0.66447368421052633</v>
      </c>
      <c r="I16" s="16">
        <v>276</v>
      </c>
      <c r="J16" s="18">
        <v>0.83333333333333326</v>
      </c>
      <c r="K16" s="16">
        <v>3428</v>
      </c>
      <c r="L16" s="17">
        <v>9.6557940397724071E-2</v>
      </c>
      <c r="M16" s="16">
        <v>2346</v>
      </c>
      <c r="N16" s="17">
        <v>6.7207150428280862E-2</v>
      </c>
      <c r="O16" s="18">
        <v>0.46121057118499564</v>
      </c>
    </row>
    <row r="17" spans="2:15" ht="14.45" customHeight="1" thickBot="1">
      <c r="B17" s="9">
        <v>7</v>
      </c>
      <c r="C17" s="10" t="s">
        <v>11</v>
      </c>
      <c r="D17" s="11">
        <v>161</v>
      </c>
      <c r="E17" s="12">
        <v>5.39906103286385E-2</v>
      </c>
      <c r="F17" s="11">
        <v>258</v>
      </c>
      <c r="G17" s="12">
        <v>7.5416544869921082E-2</v>
      </c>
      <c r="H17" s="13">
        <v>-0.37596899224806202</v>
      </c>
      <c r="I17" s="11">
        <v>166</v>
      </c>
      <c r="J17" s="13">
        <v>-3.0120481927710885E-2</v>
      </c>
      <c r="K17" s="11">
        <v>2092</v>
      </c>
      <c r="L17" s="12">
        <v>5.8926257675623907E-2</v>
      </c>
      <c r="M17" s="11">
        <v>2071</v>
      </c>
      <c r="N17" s="12">
        <v>5.9329074397685276E-2</v>
      </c>
      <c r="O17" s="13">
        <v>1.014002897151145E-2</v>
      </c>
    </row>
    <row r="18" spans="2:15" ht="15" thickBot="1">
      <c r="B18" s="99" t="s">
        <v>53</v>
      </c>
      <c r="C18" s="100"/>
      <c r="D18" s="20">
        <f>SUM(D11:D17)</f>
        <v>2915</v>
      </c>
      <c r="E18" s="21">
        <f>D18/D20</f>
        <v>0.9775318578135479</v>
      </c>
      <c r="F18" s="20">
        <f>SUM(F11:F17)</f>
        <v>3309</v>
      </c>
      <c r="G18" s="21">
        <f>F18/F20</f>
        <v>0.96726103478515058</v>
      </c>
      <c r="H18" s="22">
        <f>D18/F18-1</f>
        <v>-0.11906920519794495</v>
      </c>
      <c r="I18" s="20">
        <f>SUM(I11:I17)</f>
        <v>3017</v>
      </c>
      <c r="J18" s="21">
        <f>D18/I18-1</f>
        <v>-3.3808418959231035E-2</v>
      </c>
      <c r="K18" s="20">
        <f>SUM(K11:K17)</f>
        <v>34465</v>
      </c>
      <c r="L18" s="21">
        <f>K18/K20</f>
        <v>0.97079037800687284</v>
      </c>
      <c r="M18" s="20">
        <f>SUM(M11:M17)</f>
        <v>33911</v>
      </c>
      <c r="N18" s="21">
        <f>M18/M20</f>
        <v>0.97146704099464287</v>
      </c>
      <c r="O18" s="22">
        <f>K18/M18-1</f>
        <v>1.6336881837751838E-2</v>
      </c>
    </row>
    <row r="19" spans="2:15" ht="15" thickBot="1">
      <c r="B19" s="99" t="s">
        <v>28</v>
      </c>
      <c r="C19" s="100"/>
      <c r="D19" s="35">
        <f>D20-D18</f>
        <v>67</v>
      </c>
      <c r="E19" s="21">
        <f>D19/D20</f>
        <v>2.2468142186452045E-2</v>
      </c>
      <c r="F19" s="35">
        <f>F20-F18</f>
        <v>112</v>
      </c>
      <c r="G19" s="21">
        <f>F19/F20</f>
        <v>3.2738965214849459E-2</v>
      </c>
      <c r="H19" s="22">
        <f>D19/F19-1</f>
        <v>-0.4017857142857143</v>
      </c>
      <c r="I19" s="35">
        <f>I20-I18</f>
        <v>64</v>
      </c>
      <c r="J19" s="22">
        <f>D19/I19-1</f>
        <v>4.6875E-2</v>
      </c>
      <c r="K19" s="35">
        <f>K20-K18</f>
        <v>1037</v>
      </c>
      <c r="L19" s="21">
        <f>K19/K20</f>
        <v>2.9209621993127148E-2</v>
      </c>
      <c r="M19" s="35">
        <f>M20-M18</f>
        <v>996</v>
      </c>
      <c r="N19" s="21">
        <f>M19/M20</f>
        <v>2.8532959005357093E-2</v>
      </c>
      <c r="O19" s="22">
        <f>K19/M19-1</f>
        <v>4.116465863453822E-2</v>
      </c>
    </row>
    <row r="20" spans="2:15" ht="15" thickBot="1">
      <c r="B20" s="97" t="s">
        <v>29</v>
      </c>
      <c r="C20" s="98"/>
      <c r="D20" s="23">
        <v>2982</v>
      </c>
      <c r="E20" s="24">
        <v>1</v>
      </c>
      <c r="F20" s="23">
        <v>3421</v>
      </c>
      <c r="G20" s="24">
        <v>1</v>
      </c>
      <c r="H20" s="25">
        <v>-0.12832505115463311</v>
      </c>
      <c r="I20" s="23">
        <v>3081</v>
      </c>
      <c r="J20" s="25">
        <v>-3.213242453748788E-2</v>
      </c>
      <c r="K20" s="23">
        <v>35502</v>
      </c>
      <c r="L20" s="24">
        <v>1</v>
      </c>
      <c r="M20" s="23">
        <v>34907</v>
      </c>
      <c r="N20" s="24">
        <v>1</v>
      </c>
      <c r="O20" s="25">
        <v>1.7045291775288574E-2</v>
      </c>
    </row>
    <row r="21" spans="2:15">
      <c r="B21" s="53" t="s">
        <v>38</v>
      </c>
    </row>
    <row r="22" spans="2:15">
      <c r="B22" s="70" t="s">
        <v>58</v>
      </c>
    </row>
    <row r="23" spans="2:15">
      <c r="B23" s="27" t="s">
        <v>59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K6:O6"/>
    <mergeCell ref="K5:O5"/>
    <mergeCell ref="D6:H6"/>
    <mergeCell ref="I6:J6"/>
    <mergeCell ref="M7:N8"/>
    <mergeCell ref="B3:O3"/>
  </mergeCells>
  <phoneticPr fontId="4" type="noConversion"/>
  <conditionalFormatting sqref="D11:O17">
    <cfRule type="cellIs" dxfId="50" priority="3" operator="equal">
      <formula>0</formula>
    </cfRule>
  </conditionalFormatting>
  <conditionalFormatting sqref="H11:H19 O11:O19">
    <cfRule type="cellIs" dxfId="49" priority="1" operator="lessThan">
      <formula>0</formula>
    </cfRule>
  </conditionalFormatting>
  <conditionalFormatting sqref="J11:J17">
    <cfRule type="cellIs" dxfId="48" priority="7" operator="lessThan">
      <formula>0</formula>
    </cfRule>
  </conditionalFormatting>
  <conditionalFormatting sqref="J19">
    <cfRule type="cellIs" dxfId="47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topLeftCell="A41" zoomScale="80" zoomScaleNormal="80" workbookViewId="0">
      <selection activeCell="E79" sqref="E79"/>
    </sheetView>
  </sheetViews>
  <sheetFormatPr defaultColWidth="9.140625" defaultRowHeight="14.25"/>
  <cols>
    <col min="1" max="1" width="1.28515625" style="39" customWidth="1"/>
    <col min="2" max="2" width="15.42578125" style="39" bestFit="1" customWidth="1"/>
    <col min="3" max="3" width="17.85546875" style="39" customWidth="1"/>
    <col min="4" max="9" width="9" style="39" customWidth="1"/>
    <col min="10" max="10" width="9.7109375" style="39" customWidth="1"/>
    <col min="11" max="14" width="9" style="39" customWidth="1"/>
    <col min="15" max="15" width="11.5703125" style="39" customWidth="1"/>
    <col min="16" max="16384" width="9.140625" style="39"/>
  </cols>
  <sheetData>
    <row r="1" spans="2:15" s="66" customFormat="1" ht="12.75">
      <c r="B1" s="66" t="s">
        <v>7</v>
      </c>
      <c r="E1" s="77"/>
      <c r="O1" s="76">
        <v>45296</v>
      </c>
    </row>
    <row r="2" spans="2:15">
      <c r="B2" s="89" t="s">
        <v>19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54"/>
    </row>
    <row r="3" spans="2:15" ht="14.45" customHeight="1" thickBot="1">
      <c r="B3" s="96" t="s">
        <v>94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55" t="s">
        <v>31</v>
      </c>
    </row>
    <row r="4" spans="2:15" ht="14.45" customHeight="1">
      <c r="B4" s="111" t="s">
        <v>20</v>
      </c>
      <c r="C4" s="113" t="s">
        <v>1</v>
      </c>
      <c r="D4" s="93" t="s">
        <v>100</v>
      </c>
      <c r="E4" s="93"/>
      <c r="F4" s="93"/>
      <c r="G4" s="93"/>
      <c r="H4" s="84"/>
      <c r="I4" s="83" t="s">
        <v>90</v>
      </c>
      <c r="J4" s="84"/>
      <c r="K4" s="83" t="s">
        <v>101</v>
      </c>
      <c r="L4" s="93"/>
      <c r="M4" s="93"/>
      <c r="N4" s="93"/>
      <c r="O4" s="94"/>
    </row>
    <row r="5" spans="2:15" ht="14.45" customHeight="1" thickBot="1">
      <c r="B5" s="112"/>
      <c r="C5" s="114"/>
      <c r="D5" s="91" t="s">
        <v>102</v>
      </c>
      <c r="E5" s="91"/>
      <c r="F5" s="91"/>
      <c r="G5" s="91"/>
      <c r="H5" s="95"/>
      <c r="I5" s="90" t="s">
        <v>91</v>
      </c>
      <c r="J5" s="95"/>
      <c r="K5" s="90" t="s">
        <v>103</v>
      </c>
      <c r="L5" s="91"/>
      <c r="M5" s="91"/>
      <c r="N5" s="91"/>
      <c r="O5" s="92"/>
    </row>
    <row r="6" spans="2:15" ht="14.45" customHeight="1">
      <c r="B6" s="112"/>
      <c r="C6" s="114"/>
      <c r="D6" s="85">
        <v>2023</v>
      </c>
      <c r="E6" s="86"/>
      <c r="F6" s="85">
        <v>2022</v>
      </c>
      <c r="G6" s="86"/>
      <c r="H6" s="101" t="s">
        <v>21</v>
      </c>
      <c r="I6" s="81">
        <v>2023</v>
      </c>
      <c r="J6" s="81" t="s">
        <v>104</v>
      </c>
      <c r="K6" s="85">
        <v>2023</v>
      </c>
      <c r="L6" s="86"/>
      <c r="M6" s="85">
        <v>2022</v>
      </c>
      <c r="N6" s="86"/>
      <c r="O6" s="101" t="s">
        <v>21</v>
      </c>
    </row>
    <row r="7" spans="2:15" ht="14.45" customHeight="1" thickBot="1">
      <c r="B7" s="103" t="s">
        <v>20</v>
      </c>
      <c r="C7" s="105" t="s">
        <v>23</v>
      </c>
      <c r="D7" s="87"/>
      <c r="E7" s="88"/>
      <c r="F7" s="87"/>
      <c r="G7" s="88"/>
      <c r="H7" s="102"/>
      <c r="I7" s="82"/>
      <c r="J7" s="82"/>
      <c r="K7" s="87"/>
      <c r="L7" s="88"/>
      <c r="M7" s="87"/>
      <c r="N7" s="88"/>
      <c r="O7" s="102"/>
    </row>
    <row r="8" spans="2:15" ht="14.45" customHeight="1">
      <c r="B8" s="103"/>
      <c r="C8" s="105"/>
      <c r="D8" s="3" t="s">
        <v>24</v>
      </c>
      <c r="E8" s="4" t="s">
        <v>2</v>
      </c>
      <c r="F8" s="3" t="s">
        <v>24</v>
      </c>
      <c r="G8" s="4" t="s">
        <v>2</v>
      </c>
      <c r="H8" s="107" t="s">
        <v>25</v>
      </c>
      <c r="I8" s="5" t="s">
        <v>24</v>
      </c>
      <c r="J8" s="109" t="s">
        <v>105</v>
      </c>
      <c r="K8" s="3" t="s">
        <v>24</v>
      </c>
      <c r="L8" s="4" t="s">
        <v>2</v>
      </c>
      <c r="M8" s="3" t="s">
        <v>24</v>
      </c>
      <c r="N8" s="4" t="s">
        <v>2</v>
      </c>
      <c r="O8" s="107" t="s">
        <v>25</v>
      </c>
    </row>
    <row r="9" spans="2:15" ht="14.45" customHeight="1" thickBot="1">
      <c r="B9" s="104"/>
      <c r="C9" s="106"/>
      <c r="D9" s="6" t="s">
        <v>26</v>
      </c>
      <c r="E9" s="7" t="s">
        <v>27</v>
      </c>
      <c r="F9" s="6" t="s">
        <v>26</v>
      </c>
      <c r="G9" s="7" t="s">
        <v>27</v>
      </c>
      <c r="H9" s="108"/>
      <c r="I9" s="8" t="s">
        <v>26</v>
      </c>
      <c r="J9" s="110"/>
      <c r="K9" s="6" t="s">
        <v>26</v>
      </c>
      <c r="L9" s="7" t="s">
        <v>27</v>
      </c>
      <c r="M9" s="6" t="s">
        <v>26</v>
      </c>
      <c r="N9" s="7" t="s">
        <v>27</v>
      </c>
      <c r="O9" s="108"/>
    </row>
    <row r="10" spans="2:15" ht="14.45" customHeight="1" thickBot="1">
      <c r="B10" s="56"/>
      <c r="C10" s="10" t="s">
        <v>12</v>
      </c>
      <c r="D10" s="11">
        <v>369</v>
      </c>
      <c r="E10" s="12">
        <v>0.70825335892514396</v>
      </c>
      <c r="F10" s="11">
        <v>182</v>
      </c>
      <c r="G10" s="12">
        <v>0.48793565683646112</v>
      </c>
      <c r="H10" s="13">
        <v>1.0274725274725274</v>
      </c>
      <c r="I10" s="11">
        <v>192</v>
      </c>
      <c r="J10" s="13">
        <v>0.921875</v>
      </c>
      <c r="K10" s="11">
        <v>2073</v>
      </c>
      <c r="L10" s="12">
        <v>0.56118029236599887</v>
      </c>
      <c r="M10" s="11">
        <v>1432</v>
      </c>
      <c r="N10" s="12">
        <v>0.52821836960531166</v>
      </c>
      <c r="O10" s="13">
        <v>0.44762569832402233</v>
      </c>
    </row>
    <row r="11" spans="2:15" ht="14.45" customHeight="1" thickBot="1">
      <c r="B11" s="57"/>
      <c r="C11" s="15" t="s">
        <v>9</v>
      </c>
      <c r="D11" s="16">
        <v>54</v>
      </c>
      <c r="E11" s="17">
        <v>0.1036468330134357</v>
      </c>
      <c r="F11" s="16">
        <v>50</v>
      </c>
      <c r="G11" s="17">
        <v>0.13404825737265416</v>
      </c>
      <c r="H11" s="18">
        <v>8.0000000000000071E-2</v>
      </c>
      <c r="I11" s="16">
        <v>24</v>
      </c>
      <c r="J11" s="18">
        <v>1.25</v>
      </c>
      <c r="K11" s="16">
        <v>407</v>
      </c>
      <c r="L11" s="17">
        <v>0.11017866811044938</v>
      </c>
      <c r="M11" s="16">
        <v>398</v>
      </c>
      <c r="N11" s="17">
        <v>0.14680929546292881</v>
      </c>
      <c r="O11" s="18">
        <v>2.2613065326633208E-2</v>
      </c>
    </row>
    <row r="12" spans="2:15" ht="14.45" customHeight="1" thickBot="1">
      <c r="B12" s="57"/>
      <c r="C12" s="10" t="s">
        <v>4</v>
      </c>
      <c r="D12" s="11">
        <v>22</v>
      </c>
      <c r="E12" s="12">
        <v>4.2226487523992322E-2</v>
      </c>
      <c r="F12" s="11">
        <v>68</v>
      </c>
      <c r="G12" s="12">
        <v>0.18230563002680966</v>
      </c>
      <c r="H12" s="13">
        <v>-0.67647058823529416</v>
      </c>
      <c r="I12" s="11">
        <v>48</v>
      </c>
      <c r="J12" s="13">
        <v>-0.54166666666666674</v>
      </c>
      <c r="K12" s="11">
        <v>405</v>
      </c>
      <c r="L12" s="12">
        <v>0.10963724959393611</v>
      </c>
      <c r="M12" s="11">
        <v>321</v>
      </c>
      <c r="N12" s="12">
        <v>0.1184064920693471</v>
      </c>
      <c r="O12" s="13">
        <v>0.26168224299065423</v>
      </c>
    </row>
    <row r="13" spans="2:15" ht="14.45" customHeight="1" thickBot="1">
      <c r="B13" s="57"/>
      <c r="C13" s="58" t="s">
        <v>36</v>
      </c>
      <c r="D13" s="16">
        <v>18</v>
      </c>
      <c r="E13" s="17">
        <v>3.4548944337811902E-2</v>
      </c>
      <c r="F13" s="16">
        <v>28</v>
      </c>
      <c r="G13" s="17">
        <v>7.5067024128686322E-2</v>
      </c>
      <c r="H13" s="18">
        <v>-0.3571428571428571</v>
      </c>
      <c r="I13" s="16">
        <v>15</v>
      </c>
      <c r="J13" s="18">
        <v>0.19999999999999996</v>
      </c>
      <c r="K13" s="16">
        <v>285</v>
      </c>
      <c r="L13" s="17">
        <v>7.7152138603140227E-2</v>
      </c>
      <c r="M13" s="16">
        <v>201</v>
      </c>
      <c r="N13" s="17">
        <v>7.4142382884544444E-2</v>
      </c>
      <c r="O13" s="18">
        <v>0.41791044776119413</v>
      </c>
    </row>
    <row r="14" spans="2:15" ht="14.45" customHeight="1" thickBot="1">
      <c r="B14" s="57"/>
      <c r="C14" s="59" t="s">
        <v>11</v>
      </c>
      <c r="D14" s="11">
        <v>23</v>
      </c>
      <c r="E14" s="12">
        <v>4.4145873320537425E-2</v>
      </c>
      <c r="F14" s="11">
        <v>21</v>
      </c>
      <c r="G14" s="12">
        <v>5.6300268096514748E-2</v>
      </c>
      <c r="H14" s="13">
        <v>9.5238095238095344E-2</v>
      </c>
      <c r="I14" s="11">
        <v>21</v>
      </c>
      <c r="J14" s="13">
        <v>9.5238095238095344E-2</v>
      </c>
      <c r="K14" s="11">
        <v>127</v>
      </c>
      <c r="L14" s="12">
        <v>3.4380075798592313E-2</v>
      </c>
      <c r="M14" s="11">
        <v>97</v>
      </c>
      <c r="N14" s="12">
        <v>3.5780154924382149E-2</v>
      </c>
      <c r="O14" s="13">
        <v>0.30927835051546393</v>
      </c>
    </row>
    <row r="15" spans="2:15" ht="14.45" customHeight="1" thickBot="1">
      <c r="B15" s="57"/>
      <c r="C15" s="60" t="s">
        <v>3</v>
      </c>
      <c r="D15" s="16">
        <v>10</v>
      </c>
      <c r="E15" s="17">
        <v>1.9193857965451054E-2</v>
      </c>
      <c r="F15" s="16">
        <v>14</v>
      </c>
      <c r="G15" s="17">
        <v>3.7533512064343161E-2</v>
      </c>
      <c r="H15" s="18">
        <v>-0.2857142857142857</v>
      </c>
      <c r="I15" s="16">
        <v>12</v>
      </c>
      <c r="J15" s="18">
        <v>-0.16666666666666663</v>
      </c>
      <c r="K15" s="16">
        <v>126</v>
      </c>
      <c r="L15" s="17">
        <v>3.4109366540335681E-2</v>
      </c>
      <c r="M15" s="16">
        <v>138</v>
      </c>
      <c r="N15" s="17">
        <v>5.0903725562523053E-2</v>
      </c>
      <c r="O15" s="18">
        <v>-8.6956521739130488E-2</v>
      </c>
    </row>
    <row r="16" spans="2:15" ht="14.45" customHeight="1" thickBot="1">
      <c r="B16" s="57"/>
      <c r="C16" s="10" t="s">
        <v>8</v>
      </c>
      <c r="D16" s="11">
        <v>6</v>
      </c>
      <c r="E16" s="12">
        <v>1.1516314779270634E-2</v>
      </c>
      <c r="F16" s="11">
        <v>3</v>
      </c>
      <c r="G16" s="12">
        <v>8.0428954423592495E-3</v>
      </c>
      <c r="H16" s="13">
        <v>1</v>
      </c>
      <c r="I16" s="11">
        <v>9</v>
      </c>
      <c r="J16" s="13">
        <v>-0.33333333333333337</v>
      </c>
      <c r="K16" s="11">
        <v>64</v>
      </c>
      <c r="L16" s="12">
        <v>1.7325392528424473E-2</v>
      </c>
      <c r="M16" s="11">
        <v>24</v>
      </c>
      <c r="N16" s="12">
        <v>8.8528218369605307E-3</v>
      </c>
      <c r="O16" s="13">
        <v>1.6666666666666665</v>
      </c>
    </row>
    <row r="17" spans="2:15" ht="14.45" customHeight="1" thickBot="1">
      <c r="B17" s="61"/>
      <c r="C17" s="60" t="s">
        <v>28</v>
      </c>
      <c r="D17" s="16">
        <v>19</v>
      </c>
      <c r="E17" s="17">
        <v>3.6468330134357005E-2</v>
      </c>
      <c r="F17" s="16">
        <v>7</v>
      </c>
      <c r="G17" s="17">
        <v>1.876675603217158E-2</v>
      </c>
      <c r="H17" s="18">
        <v>1.7142857142857144</v>
      </c>
      <c r="I17" s="16">
        <v>33</v>
      </c>
      <c r="J17" s="18">
        <v>9.5652173913043481E-2</v>
      </c>
      <c r="K17" s="16">
        <v>207</v>
      </c>
      <c r="L17" s="17">
        <v>5.6036816459122903E-2</v>
      </c>
      <c r="M17" s="16">
        <v>100</v>
      </c>
      <c r="N17" s="17">
        <v>3.6886757654002213E-2</v>
      </c>
      <c r="O17" s="18">
        <v>1.0699999999999998</v>
      </c>
    </row>
    <row r="18" spans="2:15" ht="14.45" customHeight="1" thickBot="1">
      <c r="B18" s="19" t="s">
        <v>5</v>
      </c>
      <c r="C18" s="19" t="s">
        <v>29</v>
      </c>
      <c r="D18" s="20">
        <v>521</v>
      </c>
      <c r="E18" s="21">
        <v>1.0000000000000002</v>
      </c>
      <c r="F18" s="20">
        <v>373</v>
      </c>
      <c r="G18" s="21">
        <v>1</v>
      </c>
      <c r="H18" s="22">
        <v>0.39678284182305634</v>
      </c>
      <c r="I18" s="20">
        <v>345</v>
      </c>
      <c r="J18" s="21">
        <v>0.51014492753623197</v>
      </c>
      <c r="K18" s="20">
        <v>3694</v>
      </c>
      <c r="L18" s="21">
        <v>1.0000000000000002</v>
      </c>
      <c r="M18" s="20">
        <v>2711</v>
      </c>
      <c r="N18" s="21">
        <v>0.99999999999999989</v>
      </c>
      <c r="O18" s="22">
        <v>0.36259682773884183</v>
      </c>
    </row>
    <row r="19" spans="2:15" ht="14.45" customHeight="1" thickBot="1">
      <c r="B19" s="56"/>
      <c r="C19" s="10" t="s">
        <v>8</v>
      </c>
      <c r="D19" s="11">
        <v>453</v>
      </c>
      <c r="E19" s="12">
        <v>0.18429617575264443</v>
      </c>
      <c r="F19" s="11">
        <v>588</v>
      </c>
      <c r="G19" s="12">
        <v>0.1932938856015779</v>
      </c>
      <c r="H19" s="13">
        <v>-0.22959183673469385</v>
      </c>
      <c r="I19" s="11">
        <v>647</v>
      </c>
      <c r="J19" s="13">
        <v>-0.29984544049459039</v>
      </c>
      <c r="K19" s="11">
        <v>6574</v>
      </c>
      <c r="L19" s="12">
        <v>0.20687267921203348</v>
      </c>
      <c r="M19" s="11">
        <v>6236</v>
      </c>
      <c r="N19" s="12">
        <v>0.19387533032799628</v>
      </c>
      <c r="O19" s="13">
        <v>5.4201411161000745E-2</v>
      </c>
    </row>
    <row r="20" spans="2:15" ht="14.45" customHeight="1" thickBot="1">
      <c r="B20" s="57"/>
      <c r="C20" s="15" t="s">
        <v>9</v>
      </c>
      <c r="D20" s="16">
        <v>407</v>
      </c>
      <c r="E20" s="17">
        <v>0.16558177379983727</v>
      </c>
      <c r="F20" s="16">
        <v>630</v>
      </c>
      <c r="G20" s="17">
        <v>0.20710059171597633</v>
      </c>
      <c r="H20" s="18">
        <v>-0.35396825396825393</v>
      </c>
      <c r="I20" s="16">
        <v>423</v>
      </c>
      <c r="J20" s="18">
        <v>-3.7825059101654901E-2</v>
      </c>
      <c r="K20" s="16">
        <v>5732</v>
      </c>
      <c r="L20" s="17">
        <v>0.18037636100446849</v>
      </c>
      <c r="M20" s="16">
        <v>6597</v>
      </c>
      <c r="N20" s="17">
        <v>0.20509870977770869</v>
      </c>
      <c r="O20" s="18">
        <v>-0.13112020615431252</v>
      </c>
    </row>
    <row r="21" spans="2:15" ht="14.45" customHeight="1" thickBot="1">
      <c r="B21" s="57"/>
      <c r="C21" s="10" t="s">
        <v>3</v>
      </c>
      <c r="D21" s="11">
        <v>269</v>
      </c>
      <c r="E21" s="12">
        <v>0.10943856794141578</v>
      </c>
      <c r="F21" s="11">
        <v>487</v>
      </c>
      <c r="G21" s="12">
        <v>0.16009204470742933</v>
      </c>
      <c r="H21" s="13">
        <v>-0.44763860369609854</v>
      </c>
      <c r="I21" s="11">
        <v>337</v>
      </c>
      <c r="J21" s="13">
        <v>-0.20178041543026703</v>
      </c>
      <c r="K21" s="11">
        <v>5624</v>
      </c>
      <c r="L21" s="12">
        <v>0.17697778337214426</v>
      </c>
      <c r="M21" s="11">
        <v>7194</v>
      </c>
      <c r="N21" s="12">
        <v>0.22365925695631897</v>
      </c>
      <c r="O21" s="13">
        <v>-0.21823742007228242</v>
      </c>
    </row>
    <row r="22" spans="2:15" ht="14.45" customHeight="1" thickBot="1">
      <c r="B22" s="57"/>
      <c r="C22" s="58" t="s">
        <v>10</v>
      </c>
      <c r="D22" s="16">
        <v>372</v>
      </c>
      <c r="E22" s="17">
        <v>0.15134255492270138</v>
      </c>
      <c r="F22" s="16">
        <v>418</v>
      </c>
      <c r="G22" s="17">
        <v>0.13740959894806049</v>
      </c>
      <c r="H22" s="18">
        <v>-0.11004784688995217</v>
      </c>
      <c r="I22" s="16">
        <v>493</v>
      </c>
      <c r="J22" s="18">
        <v>-0.24543610547667338</v>
      </c>
      <c r="K22" s="16">
        <v>5241</v>
      </c>
      <c r="L22" s="17">
        <v>0.16492542010195732</v>
      </c>
      <c r="M22" s="16">
        <v>4182</v>
      </c>
      <c r="N22" s="17">
        <v>0.13001709933157157</v>
      </c>
      <c r="O22" s="18">
        <v>0.25322812051649923</v>
      </c>
    </row>
    <row r="23" spans="2:15" ht="14.45" customHeight="1" thickBot="1">
      <c r="B23" s="57"/>
      <c r="C23" s="59" t="s">
        <v>4</v>
      </c>
      <c r="D23" s="11">
        <v>652</v>
      </c>
      <c r="E23" s="12">
        <v>0.26525630593978844</v>
      </c>
      <c r="F23" s="11">
        <v>486</v>
      </c>
      <c r="G23" s="12">
        <v>0.15976331360946747</v>
      </c>
      <c r="H23" s="13">
        <v>0.34156378600823056</v>
      </c>
      <c r="I23" s="11">
        <v>579</v>
      </c>
      <c r="J23" s="13">
        <v>0.12607944732297072</v>
      </c>
      <c r="K23" s="11">
        <v>4758</v>
      </c>
      <c r="L23" s="12">
        <v>0.14972622569072944</v>
      </c>
      <c r="M23" s="11">
        <v>4385</v>
      </c>
      <c r="N23" s="12">
        <v>0.13632830716617442</v>
      </c>
      <c r="O23" s="13">
        <v>8.506271379703545E-2</v>
      </c>
    </row>
    <row r="24" spans="2:15" ht="14.45" customHeight="1" thickBot="1">
      <c r="B24" s="57"/>
      <c r="C24" s="60" t="s">
        <v>11</v>
      </c>
      <c r="D24" s="16">
        <v>138</v>
      </c>
      <c r="E24" s="17">
        <v>5.6143205858421481E-2</v>
      </c>
      <c r="F24" s="16">
        <v>236</v>
      </c>
      <c r="G24" s="17">
        <v>7.758053911900066E-2</v>
      </c>
      <c r="H24" s="18">
        <v>-0.4152542372881356</v>
      </c>
      <c r="I24" s="16">
        <v>145</v>
      </c>
      <c r="J24" s="18">
        <v>-4.8275862068965503E-2</v>
      </c>
      <c r="K24" s="16">
        <v>1965</v>
      </c>
      <c r="L24" s="17">
        <v>6.1835231921455097E-2</v>
      </c>
      <c r="M24" s="16">
        <v>1973</v>
      </c>
      <c r="N24" s="17">
        <v>6.1339965801336854E-2</v>
      </c>
      <c r="O24" s="18">
        <v>-4.0547389761783625E-3</v>
      </c>
    </row>
    <row r="25" spans="2:15" ht="14.45" customHeight="1" thickBot="1">
      <c r="B25" s="57"/>
      <c r="C25" s="10" t="s">
        <v>12</v>
      </c>
      <c r="D25" s="11">
        <v>137</v>
      </c>
      <c r="E25" s="12">
        <v>5.5736371033360453E-2</v>
      </c>
      <c r="F25" s="11">
        <v>121</v>
      </c>
      <c r="G25" s="12">
        <v>3.977646285338593E-2</v>
      </c>
      <c r="H25" s="13">
        <v>0.13223140495867769</v>
      </c>
      <c r="I25" s="11">
        <v>84</v>
      </c>
      <c r="J25" s="13">
        <v>0.63095238095238093</v>
      </c>
      <c r="K25" s="11">
        <v>1344</v>
      </c>
      <c r="L25" s="12">
        <v>4.2293410535590659E-2</v>
      </c>
      <c r="M25" s="11">
        <v>906</v>
      </c>
      <c r="N25" s="12">
        <v>2.8167262552463858E-2</v>
      </c>
      <c r="O25" s="13">
        <v>0.48344370860927155</v>
      </c>
    </row>
    <row r="26" spans="2:15" ht="14.45" customHeight="1" thickBot="1">
      <c r="B26" s="57"/>
      <c r="C26" s="60" t="s">
        <v>55</v>
      </c>
      <c r="D26" s="16">
        <v>29</v>
      </c>
      <c r="E26" s="17">
        <v>1.1798209926769731E-2</v>
      </c>
      <c r="F26" s="16">
        <v>72</v>
      </c>
      <c r="G26" s="17">
        <v>2.3668639053254437E-2</v>
      </c>
      <c r="H26" s="18">
        <v>-0.59722222222222221</v>
      </c>
      <c r="I26" s="16">
        <v>20</v>
      </c>
      <c r="J26" s="18">
        <v>0.44999999999999996</v>
      </c>
      <c r="K26" s="16">
        <v>487</v>
      </c>
      <c r="L26" s="17">
        <v>1.5325067656869532E-2</v>
      </c>
      <c r="M26" s="16">
        <v>662</v>
      </c>
      <c r="N26" s="17">
        <v>2.0581377273433857E-2</v>
      </c>
      <c r="O26" s="18">
        <v>-0.2643504531722054</v>
      </c>
    </row>
    <row r="27" spans="2:15" ht="14.45" customHeight="1" thickBot="1">
      <c r="B27" s="61"/>
      <c r="C27" s="10" t="s">
        <v>28</v>
      </c>
      <c r="D27" s="11">
        <v>2</v>
      </c>
      <c r="E27" s="12">
        <v>8.1366965012205042E-4</v>
      </c>
      <c r="F27" s="11">
        <v>4</v>
      </c>
      <c r="G27" s="12">
        <v>1.3149243918474688E-3</v>
      </c>
      <c r="H27" s="13">
        <v>-0.5</v>
      </c>
      <c r="I27" s="11">
        <v>4</v>
      </c>
      <c r="J27" s="13">
        <v>-0.5</v>
      </c>
      <c r="K27" s="11">
        <v>54</v>
      </c>
      <c r="L27" s="12">
        <v>1.6992888161621251E-3</v>
      </c>
      <c r="M27" s="11">
        <v>30</v>
      </c>
      <c r="N27" s="12">
        <v>9.3269081299549212E-4</v>
      </c>
      <c r="O27" s="13">
        <v>0.8</v>
      </c>
    </row>
    <row r="28" spans="2:15" ht="14.45" customHeight="1" thickBot="1">
      <c r="B28" s="19" t="s">
        <v>6</v>
      </c>
      <c r="C28" s="19" t="s">
        <v>29</v>
      </c>
      <c r="D28" s="20">
        <v>2458</v>
      </c>
      <c r="E28" s="21">
        <v>0.99999999999999989</v>
      </c>
      <c r="F28" s="20">
        <v>3042</v>
      </c>
      <c r="G28" s="21">
        <v>1</v>
      </c>
      <c r="H28" s="22">
        <v>-0.19197896120973046</v>
      </c>
      <c r="I28" s="20">
        <v>2732</v>
      </c>
      <c r="J28" s="21">
        <v>-0.1002928257686676</v>
      </c>
      <c r="K28" s="20">
        <v>31778</v>
      </c>
      <c r="L28" s="21">
        <v>1</v>
      </c>
      <c r="M28" s="20">
        <v>32165</v>
      </c>
      <c r="N28" s="21">
        <v>1</v>
      </c>
      <c r="O28" s="22">
        <v>-1.2031711487641816E-2</v>
      </c>
    </row>
    <row r="29" spans="2:15" ht="14.45" customHeight="1" thickBot="1">
      <c r="B29" s="19" t="s">
        <v>44</v>
      </c>
      <c r="C29" s="19" t="s">
        <v>29</v>
      </c>
      <c r="D29" s="20">
        <v>3</v>
      </c>
      <c r="E29" s="21">
        <v>1</v>
      </c>
      <c r="F29" s="20">
        <v>6</v>
      </c>
      <c r="G29" s="21">
        <v>0.99999999999999989</v>
      </c>
      <c r="H29" s="22">
        <v>-0.5</v>
      </c>
      <c r="I29" s="20">
        <v>4</v>
      </c>
      <c r="J29" s="21">
        <v>-0.25</v>
      </c>
      <c r="K29" s="20">
        <v>30</v>
      </c>
      <c r="L29" s="21">
        <v>0.99999999999999989</v>
      </c>
      <c r="M29" s="20">
        <v>31</v>
      </c>
      <c r="N29" s="21">
        <v>1</v>
      </c>
      <c r="O29" s="22">
        <v>-3.2258064516129004E-2</v>
      </c>
    </row>
    <row r="30" spans="2:15" ht="14.45" customHeight="1" thickBot="1">
      <c r="B30" s="97"/>
      <c r="C30" s="98" t="s">
        <v>29</v>
      </c>
      <c r="D30" s="23">
        <v>2982</v>
      </c>
      <c r="E30" s="24">
        <v>1</v>
      </c>
      <c r="F30" s="23">
        <v>3421</v>
      </c>
      <c r="G30" s="24">
        <v>1</v>
      </c>
      <c r="H30" s="25">
        <v>-0.12832505115463311</v>
      </c>
      <c r="I30" s="23">
        <v>3081</v>
      </c>
      <c r="J30" s="25">
        <v>-3.213242453748788E-2</v>
      </c>
      <c r="K30" s="23">
        <v>35502</v>
      </c>
      <c r="L30" s="24">
        <v>1</v>
      </c>
      <c r="M30" s="23">
        <v>34907</v>
      </c>
      <c r="N30" s="24">
        <v>1</v>
      </c>
      <c r="O30" s="25">
        <v>1.7045291775288574E-2</v>
      </c>
    </row>
    <row r="31" spans="2:15" ht="14.45" customHeight="1">
      <c r="B31" s="1" t="s">
        <v>58</v>
      </c>
      <c r="C31" s="26"/>
      <c r="D31" s="1"/>
      <c r="E31" s="1"/>
      <c r="F31" s="1"/>
      <c r="G31" s="1"/>
    </row>
    <row r="32" spans="2:15">
      <c r="B32" s="27" t="s">
        <v>59</v>
      </c>
      <c r="C32" s="1"/>
      <c r="D32" s="1"/>
      <c r="E32" s="1"/>
      <c r="F32" s="1"/>
      <c r="G32" s="1"/>
    </row>
    <row r="34" spans="2:15">
      <c r="B34" s="89" t="s">
        <v>34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54"/>
    </row>
    <row r="35" spans="2:15" ht="15" thickBot="1">
      <c r="B35" s="96" t="s">
        <v>35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55" t="s">
        <v>31</v>
      </c>
    </row>
    <row r="36" spans="2:15" ht="14.45" customHeight="1">
      <c r="B36" s="111" t="s">
        <v>20</v>
      </c>
      <c r="C36" s="113" t="s">
        <v>1</v>
      </c>
      <c r="D36" s="93" t="s">
        <v>100</v>
      </c>
      <c r="E36" s="93"/>
      <c r="F36" s="93"/>
      <c r="G36" s="93"/>
      <c r="H36" s="84"/>
      <c r="I36" s="83" t="s">
        <v>90</v>
      </c>
      <c r="J36" s="84"/>
      <c r="K36" s="83" t="s">
        <v>101</v>
      </c>
      <c r="L36" s="93"/>
      <c r="M36" s="93"/>
      <c r="N36" s="93"/>
      <c r="O36" s="94"/>
    </row>
    <row r="37" spans="2:15" ht="14.45" customHeight="1" thickBot="1">
      <c r="B37" s="112"/>
      <c r="C37" s="114"/>
      <c r="D37" s="91" t="s">
        <v>102</v>
      </c>
      <c r="E37" s="91"/>
      <c r="F37" s="91"/>
      <c r="G37" s="91"/>
      <c r="H37" s="95"/>
      <c r="I37" s="90" t="s">
        <v>91</v>
      </c>
      <c r="J37" s="95"/>
      <c r="K37" s="90" t="s">
        <v>103</v>
      </c>
      <c r="L37" s="91"/>
      <c r="M37" s="91"/>
      <c r="N37" s="91"/>
      <c r="O37" s="92"/>
    </row>
    <row r="38" spans="2:15" ht="14.45" customHeight="1">
      <c r="B38" s="112"/>
      <c r="C38" s="114"/>
      <c r="D38" s="85">
        <v>2023</v>
      </c>
      <c r="E38" s="86"/>
      <c r="F38" s="85">
        <v>2022</v>
      </c>
      <c r="G38" s="86"/>
      <c r="H38" s="101" t="s">
        <v>21</v>
      </c>
      <c r="I38" s="81">
        <v>2023</v>
      </c>
      <c r="J38" s="81" t="s">
        <v>104</v>
      </c>
      <c r="K38" s="85">
        <v>2023</v>
      </c>
      <c r="L38" s="86"/>
      <c r="M38" s="85">
        <v>2022</v>
      </c>
      <c r="N38" s="86"/>
      <c r="O38" s="101" t="s">
        <v>21</v>
      </c>
    </row>
    <row r="39" spans="2:15" ht="18.75" customHeight="1" thickBot="1">
      <c r="B39" s="103" t="s">
        <v>20</v>
      </c>
      <c r="C39" s="105" t="s">
        <v>23</v>
      </c>
      <c r="D39" s="87"/>
      <c r="E39" s="88"/>
      <c r="F39" s="87"/>
      <c r="G39" s="88"/>
      <c r="H39" s="102"/>
      <c r="I39" s="82"/>
      <c r="J39" s="82"/>
      <c r="K39" s="87"/>
      <c r="L39" s="88"/>
      <c r="M39" s="87"/>
      <c r="N39" s="88"/>
      <c r="O39" s="102"/>
    </row>
    <row r="40" spans="2:15" ht="14.45" customHeight="1">
      <c r="B40" s="103"/>
      <c r="C40" s="105"/>
      <c r="D40" s="3" t="s">
        <v>24</v>
      </c>
      <c r="E40" s="4" t="s">
        <v>2</v>
      </c>
      <c r="F40" s="3" t="s">
        <v>24</v>
      </c>
      <c r="G40" s="4" t="s">
        <v>2</v>
      </c>
      <c r="H40" s="107" t="s">
        <v>25</v>
      </c>
      <c r="I40" s="5" t="s">
        <v>24</v>
      </c>
      <c r="J40" s="109" t="s">
        <v>105</v>
      </c>
      <c r="K40" s="3" t="s">
        <v>24</v>
      </c>
      <c r="L40" s="4" t="s">
        <v>2</v>
      </c>
      <c r="M40" s="3" t="s">
        <v>24</v>
      </c>
      <c r="N40" s="4" t="s">
        <v>2</v>
      </c>
      <c r="O40" s="107" t="s">
        <v>25</v>
      </c>
    </row>
    <row r="41" spans="2:15" ht="26.25" thickBot="1">
      <c r="B41" s="104"/>
      <c r="C41" s="106"/>
      <c r="D41" s="6" t="s">
        <v>26</v>
      </c>
      <c r="E41" s="7" t="s">
        <v>27</v>
      </c>
      <c r="F41" s="6" t="s">
        <v>26</v>
      </c>
      <c r="G41" s="7" t="s">
        <v>27</v>
      </c>
      <c r="H41" s="108"/>
      <c r="I41" s="8" t="s">
        <v>26</v>
      </c>
      <c r="J41" s="110"/>
      <c r="K41" s="6" t="s">
        <v>26</v>
      </c>
      <c r="L41" s="7" t="s">
        <v>27</v>
      </c>
      <c r="M41" s="6" t="s">
        <v>26</v>
      </c>
      <c r="N41" s="7" t="s">
        <v>27</v>
      </c>
      <c r="O41" s="108"/>
    </row>
    <row r="42" spans="2:15" ht="15" thickBot="1">
      <c r="B42" s="56"/>
      <c r="C42" s="10" t="s">
        <v>4</v>
      </c>
      <c r="D42" s="11"/>
      <c r="E42" s="12"/>
      <c r="F42" s="11"/>
      <c r="G42" s="12"/>
      <c r="H42" s="13"/>
      <c r="I42" s="11"/>
      <c r="J42" s="13"/>
      <c r="K42" s="11">
        <v>1</v>
      </c>
      <c r="L42" s="12">
        <v>0.5</v>
      </c>
      <c r="M42" s="11">
        <v>0</v>
      </c>
      <c r="N42" s="12">
        <v>0</v>
      </c>
      <c r="O42" s="13"/>
    </row>
    <row r="43" spans="2:15" ht="15" thickBot="1">
      <c r="B43" s="62"/>
      <c r="C43" s="10" t="s">
        <v>12</v>
      </c>
      <c r="D43" s="11"/>
      <c r="E43" s="12"/>
      <c r="F43" s="11"/>
      <c r="G43" s="12"/>
      <c r="H43" s="13"/>
      <c r="I43" s="11"/>
      <c r="J43" s="13"/>
      <c r="K43" s="11">
        <v>1</v>
      </c>
      <c r="L43" s="12">
        <v>0.5</v>
      </c>
      <c r="M43" s="11">
        <v>1</v>
      </c>
      <c r="N43" s="12">
        <v>1</v>
      </c>
      <c r="O43" s="13">
        <v>0</v>
      </c>
    </row>
    <row r="44" spans="2:15" ht="15" thickBot="1">
      <c r="B44" s="19" t="s">
        <v>5</v>
      </c>
      <c r="C44" s="19" t="s">
        <v>29</v>
      </c>
      <c r="D44" s="20">
        <v>0</v>
      </c>
      <c r="E44" s="21">
        <v>0</v>
      </c>
      <c r="F44" s="20">
        <v>0</v>
      </c>
      <c r="G44" s="21">
        <v>0</v>
      </c>
      <c r="H44" s="22"/>
      <c r="I44" s="20">
        <v>0</v>
      </c>
      <c r="J44" s="21">
        <v>0</v>
      </c>
      <c r="K44" s="20">
        <v>2</v>
      </c>
      <c r="L44" s="21">
        <v>1</v>
      </c>
      <c r="M44" s="20">
        <v>1</v>
      </c>
      <c r="N44" s="21">
        <v>1</v>
      </c>
      <c r="O44" s="22">
        <v>1</v>
      </c>
    </row>
    <row r="45" spans="2:15" ht="15" thickBot="1">
      <c r="B45" s="56"/>
      <c r="C45" s="10" t="s">
        <v>8</v>
      </c>
      <c r="D45" s="11">
        <v>338</v>
      </c>
      <c r="E45" s="12">
        <v>0.18162278344975819</v>
      </c>
      <c r="F45" s="11">
        <v>429</v>
      </c>
      <c r="G45" s="12">
        <v>0.17581967213114755</v>
      </c>
      <c r="H45" s="13">
        <v>-0.21212121212121215</v>
      </c>
      <c r="I45" s="11">
        <v>515</v>
      </c>
      <c r="J45" s="13">
        <v>-0.34368932038834954</v>
      </c>
      <c r="K45" s="11">
        <v>5203</v>
      </c>
      <c r="L45" s="12">
        <v>0.20242773217134186</v>
      </c>
      <c r="M45" s="11">
        <v>4848</v>
      </c>
      <c r="N45" s="12">
        <v>0.18512295707957843</v>
      </c>
      <c r="O45" s="13">
        <v>7.3226072607260662E-2</v>
      </c>
    </row>
    <row r="46" spans="2:15" ht="15" thickBot="1">
      <c r="B46" s="57"/>
      <c r="C46" s="15" t="s">
        <v>3</v>
      </c>
      <c r="D46" s="16">
        <v>229</v>
      </c>
      <c r="E46" s="17">
        <v>0.123052122514777</v>
      </c>
      <c r="F46" s="16">
        <v>435</v>
      </c>
      <c r="G46" s="17">
        <v>0.17827868852459017</v>
      </c>
      <c r="H46" s="18">
        <v>-0.47356321839080462</v>
      </c>
      <c r="I46" s="16">
        <v>279</v>
      </c>
      <c r="J46" s="18">
        <v>-0.17921146953405021</v>
      </c>
      <c r="K46" s="16">
        <v>4977</v>
      </c>
      <c r="L46" s="17">
        <v>0.19363498424308445</v>
      </c>
      <c r="M46" s="16">
        <v>6506</v>
      </c>
      <c r="N46" s="17">
        <v>0.24843439743393922</v>
      </c>
      <c r="O46" s="18">
        <v>-0.23501383338456805</v>
      </c>
    </row>
    <row r="47" spans="2:15" ht="15" thickBot="1">
      <c r="B47" s="57"/>
      <c r="C47" s="10" t="s">
        <v>9</v>
      </c>
      <c r="D47" s="11">
        <v>313</v>
      </c>
      <c r="E47" s="12">
        <v>0.16818914562063406</v>
      </c>
      <c r="F47" s="11">
        <v>558</v>
      </c>
      <c r="G47" s="12">
        <v>0.22868852459016392</v>
      </c>
      <c r="H47" s="13">
        <v>-0.43906810035842292</v>
      </c>
      <c r="I47" s="11">
        <v>357</v>
      </c>
      <c r="J47" s="13">
        <v>-0.12324929971988796</v>
      </c>
      <c r="K47" s="11">
        <v>4744</v>
      </c>
      <c r="L47" s="12">
        <v>0.1845698945648368</v>
      </c>
      <c r="M47" s="11">
        <v>5483</v>
      </c>
      <c r="N47" s="12">
        <v>0.20937070413930045</v>
      </c>
      <c r="O47" s="13">
        <v>-0.13478022980120374</v>
      </c>
    </row>
    <row r="48" spans="2:15" ht="15" thickBot="1">
      <c r="B48" s="57"/>
      <c r="C48" s="58" t="s">
        <v>10</v>
      </c>
      <c r="D48" s="16">
        <v>251</v>
      </c>
      <c r="E48" s="17">
        <v>0.13487372380440624</v>
      </c>
      <c r="F48" s="16">
        <v>276</v>
      </c>
      <c r="G48" s="17">
        <v>0.11311475409836065</v>
      </c>
      <c r="H48" s="18">
        <v>-9.0579710144927494E-2</v>
      </c>
      <c r="I48" s="16">
        <v>419</v>
      </c>
      <c r="J48" s="18">
        <v>-0.40095465393794749</v>
      </c>
      <c r="K48" s="16">
        <v>4293</v>
      </c>
      <c r="L48" s="17">
        <v>0.16702330467260632</v>
      </c>
      <c r="M48" s="16">
        <v>3122</v>
      </c>
      <c r="N48" s="17">
        <v>0.11921490759126317</v>
      </c>
      <c r="O48" s="18">
        <v>0.37508007687379874</v>
      </c>
    </row>
    <row r="49" spans="2:15" ht="15" thickBot="1">
      <c r="B49" s="57"/>
      <c r="C49" s="59" t="s">
        <v>4</v>
      </c>
      <c r="D49" s="11">
        <v>511</v>
      </c>
      <c r="E49" s="12">
        <v>0.27458355722729716</v>
      </c>
      <c r="F49" s="11">
        <v>404</v>
      </c>
      <c r="G49" s="12">
        <v>0.16557377049180327</v>
      </c>
      <c r="H49" s="13">
        <v>0.26485148514851486</v>
      </c>
      <c r="I49" s="11">
        <v>471</v>
      </c>
      <c r="J49" s="13">
        <v>8.4925690021231404E-2</v>
      </c>
      <c r="K49" s="11">
        <v>3584</v>
      </c>
      <c r="L49" s="12">
        <v>0.13943897599502003</v>
      </c>
      <c r="M49" s="11">
        <v>3423</v>
      </c>
      <c r="N49" s="12">
        <v>0.13070872155185581</v>
      </c>
      <c r="O49" s="13">
        <v>4.7034764826175968E-2</v>
      </c>
    </row>
    <row r="50" spans="2:15" ht="15" thickBot="1">
      <c r="B50" s="57"/>
      <c r="C50" s="60" t="s">
        <v>11</v>
      </c>
      <c r="D50" s="16">
        <v>72</v>
      </c>
      <c r="E50" s="17">
        <v>3.8688876947877482E-2</v>
      </c>
      <c r="F50" s="16">
        <v>163</v>
      </c>
      <c r="G50" s="17">
        <v>6.6803278688524592E-2</v>
      </c>
      <c r="H50" s="18">
        <v>-0.55828220858895705</v>
      </c>
      <c r="I50" s="16">
        <v>96</v>
      </c>
      <c r="J50" s="18">
        <v>-0.25</v>
      </c>
      <c r="K50" s="16">
        <v>1333</v>
      </c>
      <c r="L50" s="17">
        <v>5.1861650391004939E-2</v>
      </c>
      <c r="M50" s="16">
        <v>1389</v>
      </c>
      <c r="N50" s="17">
        <v>5.3039560103864368E-2</v>
      </c>
      <c r="O50" s="18">
        <v>-4.031677465802741E-2</v>
      </c>
    </row>
    <row r="51" spans="2:15" ht="15" thickBot="1">
      <c r="B51" s="57"/>
      <c r="C51" s="10" t="s">
        <v>12</v>
      </c>
      <c r="D51" s="11">
        <v>119</v>
      </c>
      <c r="E51" s="12">
        <v>6.3944116066630849E-2</v>
      </c>
      <c r="F51" s="11">
        <v>102</v>
      </c>
      <c r="G51" s="12">
        <v>4.1803278688524591E-2</v>
      </c>
      <c r="H51" s="13">
        <v>0.16666666666666674</v>
      </c>
      <c r="I51" s="11">
        <v>67</v>
      </c>
      <c r="J51" s="13">
        <v>0.77611940298507465</v>
      </c>
      <c r="K51" s="11">
        <v>1077</v>
      </c>
      <c r="L51" s="12">
        <v>4.1901723534217797E-2</v>
      </c>
      <c r="M51" s="11">
        <v>756</v>
      </c>
      <c r="N51" s="12">
        <v>2.8868183901023369E-2</v>
      </c>
      <c r="O51" s="13">
        <v>0.42460317460317465</v>
      </c>
    </row>
    <row r="52" spans="2:15" ht="15" thickBot="1">
      <c r="B52" s="57"/>
      <c r="C52" s="60" t="s">
        <v>55</v>
      </c>
      <c r="D52" s="16">
        <v>28</v>
      </c>
      <c r="E52" s="17">
        <v>1.5045674368619023E-2</v>
      </c>
      <c r="F52" s="16">
        <v>71</v>
      </c>
      <c r="G52" s="17">
        <v>2.9098360655737704E-2</v>
      </c>
      <c r="H52" s="18">
        <v>-0.60563380281690149</v>
      </c>
      <c r="I52" s="16">
        <v>19</v>
      </c>
      <c r="J52" s="18">
        <v>0.47368421052631571</v>
      </c>
      <c r="K52" s="16">
        <v>478</v>
      </c>
      <c r="L52" s="17">
        <v>1.8597050927907248E-2</v>
      </c>
      <c r="M52" s="16">
        <v>650</v>
      </c>
      <c r="N52" s="17">
        <v>2.4820528486329617E-2</v>
      </c>
      <c r="O52" s="18">
        <v>-0.26461538461538459</v>
      </c>
    </row>
    <row r="53" spans="2:15" ht="15" thickBot="1">
      <c r="B53" s="61"/>
      <c r="C53" s="10" t="s">
        <v>28</v>
      </c>
      <c r="D53" s="11">
        <v>0</v>
      </c>
      <c r="E53" s="12">
        <v>0</v>
      </c>
      <c r="F53" s="11">
        <v>0</v>
      </c>
      <c r="G53" s="12">
        <v>0</v>
      </c>
      <c r="H53" s="13"/>
      <c r="I53" s="11">
        <v>0</v>
      </c>
      <c r="J53" s="13"/>
      <c r="K53" s="11">
        <v>3</v>
      </c>
      <c r="L53" s="12">
        <v>1.1671789285297436E-4</v>
      </c>
      <c r="M53" s="11">
        <v>1</v>
      </c>
      <c r="N53" s="12">
        <v>3.8185428440507099E-5</v>
      </c>
      <c r="O53" s="13">
        <v>2</v>
      </c>
    </row>
    <row r="54" spans="2:15" ht="15" thickBot="1">
      <c r="B54" s="19" t="s">
        <v>6</v>
      </c>
      <c r="C54" s="19" t="s">
        <v>29</v>
      </c>
      <c r="D54" s="20">
        <v>1861</v>
      </c>
      <c r="E54" s="21">
        <v>1</v>
      </c>
      <c r="F54" s="20">
        <v>2438</v>
      </c>
      <c r="G54" s="21">
        <v>0.99918032786885269</v>
      </c>
      <c r="H54" s="22">
        <v>-0.23666940114848234</v>
      </c>
      <c r="I54" s="20">
        <v>2223</v>
      </c>
      <c r="J54" s="21">
        <v>-0.16284300494826809</v>
      </c>
      <c r="K54" s="20">
        <v>25692</v>
      </c>
      <c r="L54" s="21">
        <v>0.99957203439287245</v>
      </c>
      <c r="M54" s="20">
        <v>26178</v>
      </c>
      <c r="N54" s="21">
        <v>0.99961814571559504</v>
      </c>
      <c r="O54" s="22">
        <v>-1.8565207426082919E-2</v>
      </c>
    </row>
    <row r="55" spans="2:15" ht="15" thickBot="1">
      <c r="B55" s="19" t="s">
        <v>44</v>
      </c>
      <c r="C55" s="19" t="s">
        <v>29</v>
      </c>
      <c r="D55" s="20">
        <v>0</v>
      </c>
      <c r="E55" s="21">
        <v>1</v>
      </c>
      <c r="F55" s="20">
        <v>2</v>
      </c>
      <c r="G55" s="21">
        <v>1</v>
      </c>
      <c r="H55" s="22">
        <v>-1</v>
      </c>
      <c r="I55" s="20">
        <v>0</v>
      </c>
      <c r="J55" s="21"/>
      <c r="K55" s="20">
        <v>9</v>
      </c>
      <c r="L55" s="21">
        <v>1</v>
      </c>
      <c r="M55" s="20">
        <v>9</v>
      </c>
      <c r="N55" s="21">
        <v>1</v>
      </c>
      <c r="O55" s="22">
        <v>0</v>
      </c>
    </row>
    <row r="56" spans="2:15" ht="15" thickBot="1">
      <c r="B56" s="97"/>
      <c r="C56" s="98" t="s">
        <v>29</v>
      </c>
      <c r="D56" s="23">
        <v>1861</v>
      </c>
      <c r="E56" s="24">
        <v>1</v>
      </c>
      <c r="F56" s="23">
        <v>2440</v>
      </c>
      <c r="G56" s="24">
        <v>1</v>
      </c>
      <c r="H56" s="25">
        <v>-0.23729508196721316</v>
      </c>
      <c r="I56" s="23">
        <v>2223</v>
      </c>
      <c r="J56" s="25">
        <v>-0.16284300494826809</v>
      </c>
      <c r="K56" s="23">
        <v>25703</v>
      </c>
      <c r="L56" s="24">
        <v>1</v>
      </c>
      <c r="M56" s="23">
        <v>26188</v>
      </c>
      <c r="N56" s="24">
        <v>1</v>
      </c>
      <c r="O56" s="25">
        <v>-1.8519932793645943E-2</v>
      </c>
    </row>
    <row r="57" spans="2:15">
      <c r="B57" s="63" t="s">
        <v>38</v>
      </c>
      <c r="C57" s="30"/>
      <c r="D57" s="30"/>
      <c r="E57" s="30"/>
      <c r="F57" s="30"/>
      <c r="G57" s="30"/>
      <c r="H57" s="30"/>
      <c r="I57" s="68"/>
      <c r="J57" s="30"/>
      <c r="K57" s="30"/>
      <c r="L57" s="30"/>
      <c r="M57" s="30"/>
      <c r="N57" s="30"/>
      <c r="O57" s="30"/>
    </row>
    <row r="58" spans="2:15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</row>
    <row r="59" spans="2:15">
      <c r="B59" s="89" t="s">
        <v>42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54"/>
    </row>
    <row r="60" spans="2:15" ht="15" thickBot="1">
      <c r="B60" s="96" t="s">
        <v>43</v>
      </c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55" t="s">
        <v>31</v>
      </c>
    </row>
    <row r="61" spans="2:15">
      <c r="B61" s="111" t="s">
        <v>20</v>
      </c>
      <c r="C61" s="113" t="s">
        <v>1</v>
      </c>
      <c r="D61" s="93" t="s">
        <v>100</v>
      </c>
      <c r="E61" s="93"/>
      <c r="F61" s="93"/>
      <c r="G61" s="93"/>
      <c r="H61" s="84"/>
      <c r="I61" s="83" t="s">
        <v>90</v>
      </c>
      <c r="J61" s="84"/>
      <c r="K61" s="83" t="s">
        <v>101</v>
      </c>
      <c r="L61" s="93"/>
      <c r="M61" s="93"/>
      <c r="N61" s="93"/>
      <c r="O61" s="94"/>
    </row>
    <row r="62" spans="2:15" ht="15" thickBot="1">
      <c r="B62" s="112"/>
      <c r="C62" s="114"/>
      <c r="D62" s="91" t="s">
        <v>102</v>
      </c>
      <c r="E62" s="91"/>
      <c r="F62" s="91"/>
      <c r="G62" s="91"/>
      <c r="H62" s="95"/>
      <c r="I62" s="90" t="s">
        <v>91</v>
      </c>
      <c r="J62" s="95"/>
      <c r="K62" s="90" t="s">
        <v>103</v>
      </c>
      <c r="L62" s="91"/>
      <c r="M62" s="91"/>
      <c r="N62" s="91"/>
      <c r="O62" s="92"/>
    </row>
    <row r="63" spans="2:15" ht="15" customHeight="1">
      <c r="B63" s="112"/>
      <c r="C63" s="114"/>
      <c r="D63" s="85">
        <v>2023</v>
      </c>
      <c r="E63" s="86"/>
      <c r="F63" s="85">
        <v>2022</v>
      </c>
      <c r="G63" s="86"/>
      <c r="H63" s="101" t="s">
        <v>21</v>
      </c>
      <c r="I63" s="81">
        <v>2023</v>
      </c>
      <c r="J63" s="81" t="s">
        <v>104</v>
      </c>
      <c r="K63" s="85">
        <v>2023</v>
      </c>
      <c r="L63" s="86"/>
      <c r="M63" s="85">
        <v>2022</v>
      </c>
      <c r="N63" s="86"/>
      <c r="O63" s="101" t="s">
        <v>21</v>
      </c>
    </row>
    <row r="64" spans="2:15" ht="14.45" customHeight="1" thickBot="1">
      <c r="B64" s="103" t="s">
        <v>20</v>
      </c>
      <c r="C64" s="105" t="s">
        <v>23</v>
      </c>
      <c r="D64" s="87"/>
      <c r="E64" s="88"/>
      <c r="F64" s="87"/>
      <c r="G64" s="88"/>
      <c r="H64" s="102"/>
      <c r="I64" s="82"/>
      <c r="J64" s="82"/>
      <c r="K64" s="87"/>
      <c r="L64" s="88"/>
      <c r="M64" s="87"/>
      <c r="N64" s="88"/>
      <c r="O64" s="102"/>
    </row>
    <row r="65" spans="2:15" ht="15" customHeight="1">
      <c r="B65" s="103"/>
      <c r="C65" s="105"/>
      <c r="D65" s="3" t="s">
        <v>24</v>
      </c>
      <c r="E65" s="4" t="s">
        <v>2</v>
      </c>
      <c r="F65" s="3" t="s">
        <v>24</v>
      </c>
      <c r="G65" s="4" t="s">
        <v>2</v>
      </c>
      <c r="H65" s="107" t="s">
        <v>25</v>
      </c>
      <c r="I65" s="5" t="s">
        <v>24</v>
      </c>
      <c r="J65" s="109" t="s">
        <v>105</v>
      </c>
      <c r="K65" s="3" t="s">
        <v>24</v>
      </c>
      <c r="L65" s="4" t="s">
        <v>2</v>
      </c>
      <c r="M65" s="3" t="s">
        <v>24</v>
      </c>
      <c r="N65" s="4" t="s">
        <v>2</v>
      </c>
      <c r="O65" s="107" t="s">
        <v>25</v>
      </c>
    </row>
    <row r="66" spans="2:15" ht="14.25" customHeight="1" thickBot="1">
      <c r="B66" s="104"/>
      <c r="C66" s="106"/>
      <c r="D66" s="6" t="s">
        <v>26</v>
      </c>
      <c r="E66" s="7" t="s">
        <v>27</v>
      </c>
      <c r="F66" s="6" t="s">
        <v>26</v>
      </c>
      <c r="G66" s="7" t="s">
        <v>27</v>
      </c>
      <c r="H66" s="108"/>
      <c r="I66" s="8" t="s">
        <v>26</v>
      </c>
      <c r="J66" s="110"/>
      <c r="K66" s="6" t="s">
        <v>26</v>
      </c>
      <c r="L66" s="7" t="s">
        <v>27</v>
      </c>
      <c r="M66" s="6" t="s">
        <v>26</v>
      </c>
      <c r="N66" s="7" t="s">
        <v>27</v>
      </c>
      <c r="O66" s="108"/>
    </row>
    <row r="67" spans="2:15" ht="15" thickBot="1">
      <c r="B67" s="56"/>
      <c r="C67" s="10" t="s">
        <v>12</v>
      </c>
      <c r="D67" s="11">
        <v>369</v>
      </c>
      <c r="E67" s="12">
        <v>0.70825335892514396</v>
      </c>
      <c r="F67" s="11">
        <v>182</v>
      </c>
      <c r="G67" s="12">
        <v>0.48793565683646112</v>
      </c>
      <c r="H67" s="13">
        <v>1.0274725274725274</v>
      </c>
      <c r="I67" s="11">
        <v>192</v>
      </c>
      <c r="J67" s="13">
        <v>0.921875</v>
      </c>
      <c r="K67" s="11">
        <v>2072</v>
      </c>
      <c r="L67" s="12">
        <v>0.56121343445287108</v>
      </c>
      <c r="M67" s="11">
        <v>1431</v>
      </c>
      <c r="N67" s="12">
        <v>0.52804428044280438</v>
      </c>
      <c r="O67" s="13">
        <v>0.44793850454227813</v>
      </c>
    </row>
    <row r="68" spans="2:15" ht="15" thickBot="1">
      <c r="B68" s="57"/>
      <c r="C68" s="15" t="s">
        <v>9</v>
      </c>
      <c r="D68" s="16">
        <v>54</v>
      </c>
      <c r="E68" s="17">
        <v>0.1036468330134357</v>
      </c>
      <c r="F68" s="16">
        <v>50</v>
      </c>
      <c r="G68" s="17">
        <v>0.13404825737265416</v>
      </c>
      <c r="H68" s="18">
        <v>8.0000000000000071E-2</v>
      </c>
      <c r="I68" s="16">
        <v>24</v>
      </c>
      <c r="J68" s="18">
        <v>1.25</v>
      </c>
      <c r="K68" s="16">
        <v>407</v>
      </c>
      <c r="L68" s="17">
        <v>0.11023835319609968</v>
      </c>
      <c r="M68" s="16">
        <v>398</v>
      </c>
      <c r="N68" s="17">
        <v>0.14686346863468636</v>
      </c>
      <c r="O68" s="18">
        <v>2.2613065326633208E-2</v>
      </c>
    </row>
    <row r="69" spans="2:15" ht="15" thickBot="1">
      <c r="B69" s="57"/>
      <c r="C69" s="10" t="s">
        <v>4</v>
      </c>
      <c r="D69" s="11">
        <v>22</v>
      </c>
      <c r="E69" s="12">
        <v>4.2226487523992322E-2</v>
      </c>
      <c r="F69" s="11">
        <v>68</v>
      </c>
      <c r="G69" s="12">
        <v>0.18230563002680966</v>
      </c>
      <c r="H69" s="13">
        <v>-0.67647058823529416</v>
      </c>
      <c r="I69" s="11"/>
      <c r="J69" s="13"/>
      <c r="K69" s="11">
        <v>404</v>
      </c>
      <c r="L69" s="12">
        <v>0.10942578548212351</v>
      </c>
      <c r="M69" s="11">
        <v>321</v>
      </c>
      <c r="N69" s="12">
        <v>0.11845018450184502</v>
      </c>
      <c r="O69" s="13">
        <v>0.25856697819314634</v>
      </c>
    </row>
    <row r="70" spans="2:15" ht="14.45" customHeight="1" thickBot="1">
      <c r="B70" s="57"/>
      <c r="C70" s="58" t="s">
        <v>36</v>
      </c>
      <c r="D70" s="16">
        <v>18</v>
      </c>
      <c r="E70" s="17">
        <v>3.4548944337811902E-2</v>
      </c>
      <c r="F70" s="16">
        <v>28</v>
      </c>
      <c r="G70" s="17">
        <v>7.5067024128686322E-2</v>
      </c>
      <c r="H70" s="18">
        <v>-0.3571428571428571</v>
      </c>
      <c r="I70" s="16"/>
      <c r="J70" s="18"/>
      <c r="K70" s="16">
        <v>285</v>
      </c>
      <c r="L70" s="17">
        <v>7.7193932827735651E-2</v>
      </c>
      <c r="M70" s="16">
        <v>201</v>
      </c>
      <c r="N70" s="17">
        <v>7.4169741697416969E-2</v>
      </c>
      <c r="O70" s="18">
        <v>0.41791044776119413</v>
      </c>
    </row>
    <row r="71" spans="2:15" ht="14.45" customHeight="1" thickBot="1">
      <c r="B71" s="57"/>
      <c r="C71" s="59" t="s">
        <v>11</v>
      </c>
      <c r="D71" s="11">
        <v>23</v>
      </c>
      <c r="E71" s="12">
        <v>4.4145873320537425E-2</v>
      </c>
      <c r="F71" s="11">
        <v>21</v>
      </c>
      <c r="G71" s="12">
        <v>5.6300268096514748E-2</v>
      </c>
      <c r="H71" s="13">
        <v>9.5238095238095344E-2</v>
      </c>
      <c r="I71" s="11">
        <v>21</v>
      </c>
      <c r="J71" s="13">
        <v>9.5238095238095344E-2</v>
      </c>
      <c r="K71" s="11">
        <v>127</v>
      </c>
      <c r="L71" s="12">
        <v>3.4398699891657641E-2</v>
      </c>
      <c r="M71" s="11">
        <v>97</v>
      </c>
      <c r="N71" s="12">
        <v>3.5793357933579337E-2</v>
      </c>
      <c r="O71" s="13">
        <v>0.30927835051546393</v>
      </c>
    </row>
    <row r="72" spans="2:15" ht="14.45" customHeight="1" thickBot="1">
      <c r="B72" s="57"/>
      <c r="C72" s="60" t="s">
        <v>3</v>
      </c>
      <c r="D72" s="16">
        <v>10</v>
      </c>
      <c r="E72" s="17">
        <v>1.9193857965451054E-2</v>
      </c>
      <c r="F72" s="16">
        <v>14</v>
      </c>
      <c r="G72" s="17">
        <v>3.7533512064343161E-2</v>
      </c>
      <c r="H72" s="18">
        <v>-0.2857142857142857</v>
      </c>
      <c r="I72" s="16">
        <v>12</v>
      </c>
      <c r="J72" s="18">
        <v>-0.16666666666666663</v>
      </c>
      <c r="K72" s="16">
        <v>126</v>
      </c>
      <c r="L72" s="17">
        <v>3.4127843986998918E-2</v>
      </c>
      <c r="M72" s="16">
        <v>138</v>
      </c>
      <c r="N72" s="17">
        <v>5.0922509225092248E-2</v>
      </c>
      <c r="O72" s="18">
        <v>-8.6956521739130488E-2</v>
      </c>
    </row>
    <row r="73" spans="2:15" ht="14.45" customHeight="1" thickBot="1">
      <c r="B73" s="57"/>
      <c r="C73" s="10" t="s">
        <v>8</v>
      </c>
      <c r="D73" s="11">
        <v>6</v>
      </c>
      <c r="E73" s="12">
        <v>1.1516314779270634E-2</v>
      </c>
      <c r="F73" s="11">
        <v>3</v>
      </c>
      <c r="G73" s="12">
        <v>8.0428954423592495E-3</v>
      </c>
      <c r="H73" s="13">
        <v>1</v>
      </c>
      <c r="I73" s="11">
        <v>9</v>
      </c>
      <c r="J73" s="13">
        <v>-0.33333333333333337</v>
      </c>
      <c r="K73" s="11">
        <v>64</v>
      </c>
      <c r="L73" s="12">
        <v>1.7334777898158179E-2</v>
      </c>
      <c r="M73" s="11">
        <v>24</v>
      </c>
      <c r="N73" s="12">
        <v>8.8560885608856086E-3</v>
      </c>
      <c r="O73" s="13">
        <v>1.6666666666666665</v>
      </c>
    </row>
    <row r="74" spans="2:15" ht="15" thickBot="1">
      <c r="B74" s="57"/>
      <c r="C74" s="60" t="s">
        <v>28</v>
      </c>
      <c r="D74" s="16">
        <v>19</v>
      </c>
      <c r="E74" s="17">
        <v>3.6468330134357005E-2</v>
      </c>
      <c r="F74" s="16">
        <v>7</v>
      </c>
      <c r="G74" s="17">
        <v>1.876675603217158E-2</v>
      </c>
      <c r="H74" s="18">
        <v>1.7142857142857144</v>
      </c>
      <c r="I74" s="16">
        <v>24</v>
      </c>
      <c r="J74" s="18">
        <v>-0.20833333333333337</v>
      </c>
      <c r="K74" s="16">
        <v>207</v>
      </c>
      <c r="L74" s="17">
        <v>5.6067172264355362E-2</v>
      </c>
      <c r="M74" s="16">
        <v>100</v>
      </c>
      <c r="N74" s="17">
        <v>3.6900369003690037E-2</v>
      </c>
      <c r="O74" s="18">
        <v>1.0699999999999998</v>
      </c>
    </row>
    <row r="75" spans="2:15" ht="15" customHeight="1" thickBot="1">
      <c r="B75" s="19" t="s">
        <v>5</v>
      </c>
      <c r="C75" s="19" t="s">
        <v>29</v>
      </c>
      <c r="D75" s="20">
        <v>521</v>
      </c>
      <c r="E75" s="21">
        <v>1.0000000000000002</v>
      </c>
      <c r="F75" s="20">
        <v>373</v>
      </c>
      <c r="G75" s="21">
        <v>1</v>
      </c>
      <c r="H75" s="22">
        <v>0.39678284182305634</v>
      </c>
      <c r="I75" s="20">
        <v>282</v>
      </c>
      <c r="J75" s="21">
        <v>0.24330357142857151</v>
      </c>
      <c r="K75" s="20">
        <v>3692</v>
      </c>
      <c r="L75" s="21">
        <v>0.99999999999999944</v>
      </c>
      <c r="M75" s="20">
        <v>2710</v>
      </c>
      <c r="N75" s="21">
        <v>0.99999999999999978</v>
      </c>
      <c r="O75" s="22">
        <v>0.36236162361623614</v>
      </c>
    </row>
    <row r="76" spans="2:15" ht="15" thickBot="1">
      <c r="B76" s="56"/>
      <c r="C76" s="10" t="s">
        <v>8</v>
      </c>
      <c r="D76" s="11">
        <v>115</v>
      </c>
      <c r="E76" s="12">
        <v>0.19262981574539365</v>
      </c>
      <c r="F76" s="11">
        <v>159</v>
      </c>
      <c r="G76" s="12">
        <v>0.26324503311258279</v>
      </c>
      <c r="H76" s="13">
        <v>-0.27672955974842772</v>
      </c>
      <c r="I76" s="11">
        <v>132</v>
      </c>
      <c r="J76" s="13">
        <v>-0.12878787878787878</v>
      </c>
      <c r="K76" s="11">
        <v>1371</v>
      </c>
      <c r="L76" s="12">
        <v>0.22527111403220507</v>
      </c>
      <c r="M76" s="11">
        <v>1388</v>
      </c>
      <c r="N76" s="12">
        <v>0.23183564389510605</v>
      </c>
      <c r="O76" s="13">
        <v>-1.2247838616714746E-2</v>
      </c>
    </row>
    <row r="77" spans="2:15" ht="15" customHeight="1" thickBot="1">
      <c r="B77" s="57"/>
      <c r="C77" s="15" t="s">
        <v>4</v>
      </c>
      <c r="D77" s="16">
        <v>141</v>
      </c>
      <c r="E77" s="17">
        <v>0.23618090452261306</v>
      </c>
      <c r="F77" s="16">
        <v>82</v>
      </c>
      <c r="G77" s="17">
        <v>0.13576158940397351</v>
      </c>
      <c r="H77" s="18">
        <v>0.71951219512195119</v>
      </c>
      <c r="I77" s="16">
        <v>108</v>
      </c>
      <c r="J77" s="18">
        <v>0.30555555555555558</v>
      </c>
      <c r="K77" s="16">
        <v>1174</v>
      </c>
      <c r="L77" s="17">
        <v>0.19290174170226751</v>
      </c>
      <c r="M77" s="16">
        <v>962</v>
      </c>
      <c r="N77" s="17">
        <v>0.16068147653248704</v>
      </c>
      <c r="O77" s="18">
        <v>0.22037422037422028</v>
      </c>
    </row>
    <row r="78" spans="2:15" ht="15" thickBot="1">
      <c r="B78" s="57"/>
      <c r="C78" s="10" t="s">
        <v>9</v>
      </c>
      <c r="D78" s="11">
        <v>94</v>
      </c>
      <c r="E78" s="12">
        <v>0.15745393634840871</v>
      </c>
      <c r="F78" s="11">
        <v>72</v>
      </c>
      <c r="G78" s="12">
        <v>0.11920529801324503</v>
      </c>
      <c r="H78" s="13">
        <v>0.30555555555555558</v>
      </c>
      <c r="I78" s="11">
        <v>66</v>
      </c>
      <c r="J78" s="13">
        <v>0.42424242424242431</v>
      </c>
      <c r="K78" s="11">
        <v>988</v>
      </c>
      <c r="L78" s="12">
        <v>0.16233979625369702</v>
      </c>
      <c r="M78" s="11">
        <v>1114</v>
      </c>
      <c r="N78" s="12">
        <v>0.18606981793886754</v>
      </c>
      <c r="O78" s="13">
        <v>-0.11310592459605029</v>
      </c>
    </row>
    <row r="79" spans="2:15" ht="15" customHeight="1" thickBot="1">
      <c r="B79" s="57"/>
      <c r="C79" s="58" t="s">
        <v>10</v>
      </c>
      <c r="D79" s="16">
        <v>121</v>
      </c>
      <c r="E79" s="17">
        <v>0.20268006700167504</v>
      </c>
      <c r="F79" s="16">
        <v>142</v>
      </c>
      <c r="G79" s="17">
        <v>0.23509933774834438</v>
      </c>
      <c r="H79" s="18">
        <v>-0.147887323943662</v>
      </c>
      <c r="I79" s="16">
        <v>74</v>
      </c>
      <c r="J79" s="18">
        <v>0.63513513513513509</v>
      </c>
      <c r="K79" s="16">
        <v>948</v>
      </c>
      <c r="L79" s="17">
        <v>0.15576733486690766</v>
      </c>
      <c r="M79" s="16">
        <v>1060</v>
      </c>
      <c r="N79" s="17">
        <v>0.1770502755971271</v>
      </c>
      <c r="O79" s="18">
        <v>-0.10566037735849054</v>
      </c>
    </row>
    <row r="80" spans="2:15" ht="15" thickBot="1">
      <c r="B80" s="57"/>
      <c r="C80" s="59" t="s">
        <v>3</v>
      </c>
      <c r="D80" s="11">
        <v>40</v>
      </c>
      <c r="E80" s="12">
        <v>6.7001675041876041E-2</v>
      </c>
      <c r="F80" s="11">
        <v>52</v>
      </c>
      <c r="G80" s="12">
        <v>8.6092715231788075E-2</v>
      </c>
      <c r="H80" s="13">
        <v>-0.23076923076923073</v>
      </c>
      <c r="I80" s="11">
        <v>58</v>
      </c>
      <c r="J80" s="13">
        <v>-0.31034482758620685</v>
      </c>
      <c r="K80" s="11">
        <v>647</v>
      </c>
      <c r="L80" s="12">
        <v>0.10630956293131778</v>
      </c>
      <c r="M80" s="11">
        <v>688</v>
      </c>
      <c r="N80" s="12">
        <v>0.11491565057624854</v>
      </c>
      <c r="O80" s="13">
        <v>-5.9593023255813948E-2</v>
      </c>
    </row>
    <row r="81" spans="2:15" ht="15" customHeight="1" thickBot="1">
      <c r="B81" s="57"/>
      <c r="C81" s="60" t="s">
        <v>11</v>
      </c>
      <c r="D81" s="16">
        <v>66</v>
      </c>
      <c r="E81" s="17">
        <v>0.11055276381909548</v>
      </c>
      <c r="F81" s="16">
        <v>73</v>
      </c>
      <c r="G81" s="17">
        <v>0.12086092715231789</v>
      </c>
      <c r="H81" s="18">
        <v>-9.589041095890416E-2</v>
      </c>
      <c r="I81" s="16">
        <v>49</v>
      </c>
      <c r="J81" s="18">
        <v>0.34693877551020402</v>
      </c>
      <c r="K81" s="16">
        <v>632</v>
      </c>
      <c r="L81" s="17">
        <v>0.10384488991127178</v>
      </c>
      <c r="M81" s="16">
        <v>584</v>
      </c>
      <c r="N81" s="17">
        <v>9.7544680140303985E-2</v>
      </c>
      <c r="O81" s="18">
        <v>8.2191780821917915E-2</v>
      </c>
    </row>
    <row r="82" spans="2:15" ht="15" customHeight="1" thickBot="1">
      <c r="B82" s="57"/>
      <c r="C82" s="10" t="s">
        <v>12</v>
      </c>
      <c r="D82" s="11">
        <v>18</v>
      </c>
      <c r="E82" s="12">
        <v>3.015075376884422E-2</v>
      </c>
      <c r="F82" s="11">
        <v>19</v>
      </c>
      <c r="G82" s="12">
        <v>3.1456953642384107E-2</v>
      </c>
      <c r="H82" s="13">
        <v>-5.2631578947368474E-2</v>
      </c>
      <c r="I82" s="11">
        <v>17</v>
      </c>
      <c r="J82" s="13">
        <v>5.8823529411764719E-2</v>
      </c>
      <c r="K82" s="11">
        <v>267</v>
      </c>
      <c r="L82" s="12">
        <v>4.387117975681893E-2</v>
      </c>
      <c r="M82" s="11">
        <v>150</v>
      </c>
      <c r="N82" s="12">
        <v>2.5054284282612325E-2</v>
      </c>
      <c r="O82" s="13">
        <v>0.78</v>
      </c>
    </row>
    <row r="83" spans="2:15" ht="15" customHeight="1" thickBot="1">
      <c r="B83" s="57"/>
      <c r="C83" s="60" t="s">
        <v>28</v>
      </c>
      <c r="D83" s="16">
        <v>2</v>
      </c>
      <c r="E83" s="17">
        <v>3.3500837520938024E-3</v>
      </c>
      <c r="F83" s="16">
        <v>5</v>
      </c>
      <c r="G83" s="17">
        <v>8.2781456953642391E-3</v>
      </c>
      <c r="H83" s="18">
        <v>-0.6</v>
      </c>
      <c r="I83" s="16">
        <v>5</v>
      </c>
      <c r="J83" s="18">
        <v>-0.6</v>
      </c>
      <c r="K83" s="16">
        <v>59</v>
      </c>
      <c r="L83" s="17">
        <v>9.6943805455142959E-3</v>
      </c>
      <c r="M83" s="16">
        <v>41</v>
      </c>
      <c r="N83" s="17">
        <v>6.8481710372473694E-3</v>
      </c>
      <c r="O83" s="18">
        <v>0.43902439024390238</v>
      </c>
    </row>
    <row r="84" spans="2:15" ht="15" customHeight="1" thickBot="1">
      <c r="B84" s="19" t="s">
        <v>6</v>
      </c>
      <c r="C84" s="19" t="s">
        <v>29</v>
      </c>
      <c r="D84" s="20">
        <v>597</v>
      </c>
      <c r="E84" s="21">
        <v>1</v>
      </c>
      <c r="F84" s="20">
        <v>604</v>
      </c>
      <c r="G84" s="21">
        <v>1</v>
      </c>
      <c r="H84" s="22">
        <v>-1.1589403973509937E-2</v>
      </c>
      <c r="I84" s="20">
        <v>509</v>
      </c>
      <c r="J84" s="21">
        <v>0.17288801571709245</v>
      </c>
      <c r="K84" s="20">
        <v>6086</v>
      </c>
      <c r="L84" s="21">
        <v>1</v>
      </c>
      <c r="M84" s="20">
        <v>5987</v>
      </c>
      <c r="N84" s="21">
        <v>1</v>
      </c>
      <c r="O84" s="22">
        <v>1.6535827626524169E-2</v>
      </c>
    </row>
    <row r="85" spans="2:15" ht="15" thickBot="1">
      <c r="B85" s="19" t="s">
        <v>44</v>
      </c>
      <c r="C85" s="19" t="s">
        <v>29</v>
      </c>
      <c r="D85" s="20">
        <v>3</v>
      </c>
      <c r="E85" s="21">
        <v>1</v>
      </c>
      <c r="F85" s="20">
        <v>4</v>
      </c>
      <c r="G85" s="21">
        <v>1</v>
      </c>
      <c r="H85" s="22">
        <v>-0.25</v>
      </c>
      <c r="I85" s="20">
        <v>4</v>
      </c>
      <c r="J85" s="21">
        <v>-0.25</v>
      </c>
      <c r="K85" s="20">
        <v>21</v>
      </c>
      <c r="L85" s="21">
        <v>1</v>
      </c>
      <c r="M85" s="20">
        <v>22</v>
      </c>
      <c r="N85" s="21">
        <v>1</v>
      </c>
      <c r="O85" s="22">
        <v>-4.5454545454545414E-2</v>
      </c>
    </row>
    <row r="86" spans="2:15" ht="15" customHeight="1" thickBot="1">
      <c r="B86" s="97"/>
      <c r="C86" s="98" t="s">
        <v>29</v>
      </c>
      <c r="D86" s="23">
        <v>1121</v>
      </c>
      <c r="E86" s="24">
        <v>1</v>
      </c>
      <c r="F86" s="23">
        <v>981</v>
      </c>
      <c r="G86" s="24">
        <v>1</v>
      </c>
      <c r="H86" s="25">
        <v>0.14271151885830791</v>
      </c>
      <c r="I86" s="23">
        <v>858</v>
      </c>
      <c r="J86" s="25">
        <v>0.30652680652680653</v>
      </c>
      <c r="K86" s="23">
        <v>9799</v>
      </c>
      <c r="L86" s="24">
        <v>1</v>
      </c>
      <c r="M86" s="23">
        <v>8719</v>
      </c>
      <c r="N86" s="24">
        <v>1</v>
      </c>
      <c r="O86" s="25">
        <v>0.12386741598807194</v>
      </c>
    </row>
    <row r="87" spans="2:15">
      <c r="B87" s="63" t="s">
        <v>38</v>
      </c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</row>
  </sheetData>
  <mergeCells count="72">
    <mergeCell ref="O40:O41"/>
    <mergeCell ref="O38:O39"/>
    <mergeCell ref="I38:I39"/>
    <mergeCell ref="J38:J39"/>
    <mergeCell ref="K38:L39"/>
    <mergeCell ref="M38:N39"/>
    <mergeCell ref="K36:O36"/>
    <mergeCell ref="D37:H37"/>
    <mergeCell ref="I37:J37"/>
    <mergeCell ref="K37:O37"/>
    <mergeCell ref="D38:E39"/>
    <mergeCell ref="F38:G39"/>
    <mergeCell ref="H38:H39"/>
    <mergeCell ref="B36:B38"/>
    <mergeCell ref="C36:C38"/>
    <mergeCell ref="D36:H36"/>
    <mergeCell ref="I36:J36"/>
    <mergeCell ref="B39:B41"/>
    <mergeCell ref="C39:C41"/>
    <mergeCell ref="H40:H41"/>
    <mergeCell ref="J40:J41"/>
    <mergeCell ref="B59:N59"/>
    <mergeCell ref="B2:N2"/>
    <mergeCell ref="M6:N7"/>
    <mergeCell ref="O6:O7"/>
    <mergeCell ref="B4:B6"/>
    <mergeCell ref="C4:C6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B3:N3"/>
    <mergeCell ref="B60:N60"/>
    <mergeCell ref="B61:B63"/>
    <mergeCell ref="C61:C63"/>
    <mergeCell ref="D61:H61"/>
    <mergeCell ref="I61:J61"/>
    <mergeCell ref="K61:O61"/>
    <mergeCell ref="D62:H62"/>
    <mergeCell ref="I62:J62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</mergeCells>
  <phoneticPr fontId="4" type="noConversion"/>
  <conditionalFormatting sqref="D10:O17">
    <cfRule type="cellIs" dxfId="46" priority="37" operator="equal">
      <formula>0</formula>
    </cfRule>
  </conditionalFormatting>
  <conditionalFormatting sqref="D19:O27">
    <cfRule type="cellIs" dxfId="45" priority="42" operator="equal">
      <formula>0</formula>
    </cfRule>
  </conditionalFormatting>
  <conditionalFormatting sqref="D42:O43">
    <cfRule type="cellIs" dxfId="44" priority="32" operator="equal">
      <formula>0</formula>
    </cfRule>
  </conditionalFormatting>
  <conditionalFormatting sqref="D45:O53">
    <cfRule type="cellIs" dxfId="43" priority="21" operator="equal">
      <formula>0</formula>
    </cfRule>
  </conditionalFormatting>
  <conditionalFormatting sqref="D67:O74">
    <cfRule type="cellIs" dxfId="42" priority="9" operator="equal">
      <formula>0</formula>
    </cfRule>
  </conditionalFormatting>
  <conditionalFormatting sqref="D76:O83">
    <cfRule type="cellIs" dxfId="41" priority="3" operator="equal">
      <formula>0</formula>
    </cfRule>
  </conditionalFormatting>
  <conditionalFormatting sqref="H42:H55 O42:O55">
    <cfRule type="cellIs" dxfId="40" priority="19" operator="lessThan">
      <formula>0</formula>
    </cfRule>
  </conditionalFormatting>
  <conditionalFormatting sqref="H67:H85 O67:O85">
    <cfRule type="cellIs" dxfId="39" priority="1" operator="lessThan">
      <formula>0</formula>
    </cfRule>
  </conditionalFormatting>
  <conditionalFormatting sqref="J10:J17 H10:H29 O10:O29">
    <cfRule type="cellIs" dxfId="38" priority="41" operator="lessThan">
      <formula>0</formula>
    </cfRule>
  </conditionalFormatting>
  <conditionalFormatting sqref="J19:J27">
    <cfRule type="cellIs" dxfId="37" priority="46" operator="lessThan">
      <formula>0</formula>
    </cfRule>
  </conditionalFormatting>
  <conditionalFormatting sqref="J42:J43">
    <cfRule type="cellIs" dxfId="36" priority="36" operator="lessThan">
      <formula>0</formula>
    </cfRule>
  </conditionalFormatting>
  <conditionalFormatting sqref="J45:J53">
    <cfRule type="cellIs" dxfId="35" priority="25" operator="lessThan">
      <formula>0</formula>
    </cfRule>
  </conditionalFormatting>
  <conditionalFormatting sqref="J67:J74">
    <cfRule type="cellIs" dxfId="34" priority="13" operator="lessThan">
      <formula>0</formula>
    </cfRule>
  </conditionalFormatting>
  <conditionalFormatting sqref="J76:J83">
    <cfRule type="cellIs" dxfId="33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80" zoomScaleNormal="80" workbookViewId="0">
      <selection activeCell="J69" sqref="J69"/>
    </sheetView>
  </sheetViews>
  <sheetFormatPr defaultColWidth="9.140625" defaultRowHeight="14.25"/>
  <cols>
    <col min="1" max="1" width="1.140625" style="39" customWidth="1"/>
    <col min="2" max="2" width="15.42578125" style="39" bestFit="1" customWidth="1"/>
    <col min="3" max="3" width="18.7109375" style="39" customWidth="1"/>
    <col min="4" max="9" width="9" style="39" customWidth="1"/>
    <col min="10" max="10" width="11.85546875" style="39" customWidth="1"/>
    <col min="11" max="14" width="9" style="39" customWidth="1"/>
    <col min="15" max="15" width="11.7109375" style="39" customWidth="1"/>
    <col min="16" max="16384" width="9.140625" style="39"/>
  </cols>
  <sheetData>
    <row r="1" spans="2:15" s="66" customFormat="1" ht="12.75">
      <c r="B1" s="66" t="s">
        <v>7</v>
      </c>
      <c r="E1" s="77"/>
      <c r="O1" s="76">
        <v>45296</v>
      </c>
    </row>
    <row r="2" spans="2:15">
      <c r="B2" s="89" t="s">
        <v>19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54"/>
    </row>
    <row r="3" spans="2:15" ht="15" thickBot="1">
      <c r="B3" s="96" t="s">
        <v>94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71" t="s">
        <v>31</v>
      </c>
    </row>
    <row r="4" spans="2:15" ht="14.45" customHeight="1">
      <c r="B4" s="111" t="s">
        <v>20</v>
      </c>
      <c r="C4" s="113" t="s">
        <v>1</v>
      </c>
      <c r="D4" s="93" t="s">
        <v>100</v>
      </c>
      <c r="E4" s="93"/>
      <c r="F4" s="93"/>
      <c r="G4" s="93"/>
      <c r="H4" s="84"/>
      <c r="I4" s="83" t="s">
        <v>90</v>
      </c>
      <c r="J4" s="84"/>
      <c r="K4" s="83" t="s">
        <v>101</v>
      </c>
      <c r="L4" s="93"/>
      <c r="M4" s="93"/>
      <c r="N4" s="93"/>
      <c r="O4" s="94"/>
    </row>
    <row r="5" spans="2:15" ht="14.45" customHeight="1" thickBot="1">
      <c r="B5" s="112"/>
      <c r="C5" s="114"/>
      <c r="D5" s="91" t="s">
        <v>102</v>
      </c>
      <c r="E5" s="91"/>
      <c r="F5" s="91"/>
      <c r="G5" s="91"/>
      <c r="H5" s="95"/>
      <c r="I5" s="90" t="s">
        <v>91</v>
      </c>
      <c r="J5" s="95"/>
      <c r="K5" s="90" t="s">
        <v>103</v>
      </c>
      <c r="L5" s="91"/>
      <c r="M5" s="91"/>
      <c r="N5" s="91"/>
      <c r="O5" s="92"/>
    </row>
    <row r="6" spans="2:15" ht="14.45" customHeight="1">
      <c r="B6" s="112"/>
      <c r="C6" s="114"/>
      <c r="D6" s="85">
        <v>2023</v>
      </c>
      <c r="E6" s="86"/>
      <c r="F6" s="85">
        <v>2022</v>
      </c>
      <c r="G6" s="86"/>
      <c r="H6" s="101" t="s">
        <v>21</v>
      </c>
      <c r="I6" s="81">
        <v>2023</v>
      </c>
      <c r="J6" s="81" t="s">
        <v>104</v>
      </c>
      <c r="K6" s="85">
        <v>2023</v>
      </c>
      <c r="L6" s="86"/>
      <c r="M6" s="85">
        <v>2022</v>
      </c>
      <c r="N6" s="86"/>
      <c r="O6" s="101" t="s">
        <v>21</v>
      </c>
    </row>
    <row r="7" spans="2:15" ht="15" customHeight="1" thickBot="1">
      <c r="B7" s="103" t="s">
        <v>20</v>
      </c>
      <c r="C7" s="105" t="s">
        <v>23</v>
      </c>
      <c r="D7" s="87"/>
      <c r="E7" s="88"/>
      <c r="F7" s="87"/>
      <c r="G7" s="88"/>
      <c r="H7" s="102"/>
      <c r="I7" s="82"/>
      <c r="J7" s="82"/>
      <c r="K7" s="87"/>
      <c r="L7" s="88"/>
      <c r="M7" s="87"/>
      <c r="N7" s="88"/>
      <c r="O7" s="102"/>
    </row>
    <row r="8" spans="2:15" ht="15" customHeight="1">
      <c r="B8" s="103"/>
      <c r="C8" s="105"/>
      <c r="D8" s="3" t="s">
        <v>24</v>
      </c>
      <c r="E8" s="4" t="s">
        <v>2</v>
      </c>
      <c r="F8" s="3" t="s">
        <v>24</v>
      </c>
      <c r="G8" s="4" t="s">
        <v>2</v>
      </c>
      <c r="H8" s="107" t="s">
        <v>25</v>
      </c>
      <c r="I8" s="5" t="s">
        <v>24</v>
      </c>
      <c r="J8" s="109" t="s">
        <v>105</v>
      </c>
      <c r="K8" s="3" t="s">
        <v>24</v>
      </c>
      <c r="L8" s="4" t="s">
        <v>2</v>
      </c>
      <c r="M8" s="3" t="s">
        <v>24</v>
      </c>
      <c r="N8" s="4" t="s">
        <v>2</v>
      </c>
      <c r="O8" s="107" t="s">
        <v>25</v>
      </c>
    </row>
    <row r="9" spans="2:15" ht="15" customHeight="1" thickBot="1">
      <c r="B9" s="104"/>
      <c r="C9" s="106"/>
      <c r="D9" s="6" t="s">
        <v>26</v>
      </c>
      <c r="E9" s="7" t="s">
        <v>27</v>
      </c>
      <c r="F9" s="6" t="s">
        <v>26</v>
      </c>
      <c r="G9" s="7" t="s">
        <v>27</v>
      </c>
      <c r="H9" s="108"/>
      <c r="I9" s="8" t="s">
        <v>26</v>
      </c>
      <c r="J9" s="110"/>
      <c r="K9" s="6" t="s">
        <v>26</v>
      </c>
      <c r="L9" s="7" t="s">
        <v>27</v>
      </c>
      <c r="M9" s="6" t="s">
        <v>26</v>
      </c>
      <c r="N9" s="7" t="s">
        <v>27</v>
      </c>
      <c r="O9" s="108"/>
    </row>
    <row r="10" spans="2:15" ht="15" thickBot="1">
      <c r="B10" s="56"/>
      <c r="C10" s="10" t="s">
        <v>9</v>
      </c>
      <c r="D10" s="11">
        <v>46</v>
      </c>
      <c r="E10" s="12">
        <v>0.51111111111111107</v>
      </c>
      <c r="F10" s="11">
        <v>40</v>
      </c>
      <c r="G10" s="12">
        <v>0.61538461538461542</v>
      </c>
      <c r="H10" s="13">
        <v>0.14999999999999991</v>
      </c>
      <c r="I10" s="11">
        <v>19</v>
      </c>
      <c r="J10" s="13">
        <v>1.4210526315789473</v>
      </c>
      <c r="K10" s="11">
        <v>258</v>
      </c>
      <c r="L10" s="12">
        <v>0.4358108108108108</v>
      </c>
      <c r="M10" s="11">
        <v>186</v>
      </c>
      <c r="N10" s="12">
        <v>0.5636363636363636</v>
      </c>
      <c r="O10" s="13">
        <v>0.38709677419354849</v>
      </c>
    </row>
    <row r="11" spans="2:15" ht="15" thickBot="1">
      <c r="B11" s="57"/>
      <c r="C11" s="15" t="s">
        <v>12</v>
      </c>
      <c r="D11" s="16">
        <v>18</v>
      </c>
      <c r="E11" s="17">
        <v>0.2</v>
      </c>
      <c r="F11" s="16">
        <v>10</v>
      </c>
      <c r="G11" s="17">
        <v>0.15384615384615385</v>
      </c>
      <c r="H11" s="18">
        <v>0.8</v>
      </c>
      <c r="I11" s="16">
        <v>5</v>
      </c>
      <c r="J11" s="18">
        <v>2.6</v>
      </c>
      <c r="K11" s="16">
        <v>109</v>
      </c>
      <c r="L11" s="17">
        <v>0.18412162162162163</v>
      </c>
      <c r="M11" s="16">
        <v>43</v>
      </c>
      <c r="N11" s="17">
        <v>0.13030303030303031</v>
      </c>
      <c r="O11" s="18">
        <v>1.5348837209302326</v>
      </c>
    </row>
    <row r="12" spans="2:15" ht="15" thickBot="1">
      <c r="B12" s="57"/>
      <c r="C12" s="10" t="s">
        <v>11</v>
      </c>
      <c r="D12" s="11">
        <v>9</v>
      </c>
      <c r="E12" s="12">
        <v>0.1</v>
      </c>
      <c r="F12" s="11">
        <v>7</v>
      </c>
      <c r="G12" s="12">
        <v>0.1076923076923077</v>
      </c>
      <c r="H12" s="13">
        <v>0.28571428571428581</v>
      </c>
      <c r="I12" s="11">
        <v>7</v>
      </c>
      <c r="J12" s="13">
        <v>0.28571428571428581</v>
      </c>
      <c r="K12" s="11">
        <v>49</v>
      </c>
      <c r="L12" s="12">
        <v>8.2770270270270271E-2</v>
      </c>
      <c r="M12" s="11">
        <v>21</v>
      </c>
      <c r="N12" s="12">
        <v>6.363636363636363E-2</v>
      </c>
      <c r="O12" s="13">
        <v>1.3333333333333335</v>
      </c>
    </row>
    <row r="13" spans="2:15" ht="15" thickBot="1">
      <c r="B13" s="57"/>
      <c r="C13" s="58" t="s">
        <v>16</v>
      </c>
      <c r="D13" s="16">
        <v>1</v>
      </c>
      <c r="E13" s="17">
        <v>1.1111111111111112E-2</v>
      </c>
      <c r="F13" s="16">
        <v>0</v>
      </c>
      <c r="G13" s="17">
        <v>0</v>
      </c>
      <c r="H13" s="18"/>
      <c r="I13" s="16">
        <v>2</v>
      </c>
      <c r="J13" s="18">
        <v>-0.5</v>
      </c>
      <c r="K13" s="16">
        <v>44</v>
      </c>
      <c r="L13" s="17">
        <v>7.4324324324324328E-2</v>
      </c>
      <c r="M13" s="16">
        <v>1</v>
      </c>
      <c r="N13" s="17">
        <v>3.0303030303030303E-3</v>
      </c>
      <c r="O13" s="18">
        <v>43</v>
      </c>
    </row>
    <row r="14" spans="2:15" ht="15" thickBot="1">
      <c r="B14" s="57"/>
      <c r="C14" s="59" t="s">
        <v>63</v>
      </c>
      <c r="D14" s="11">
        <v>2</v>
      </c>
      <c r="E14" s="12">
        <v>2.2222222222222223E-2</v>
      </c>
      <c r="F14" s="11">
        <v>3</v>
      </c>
      <c r="G14" s="12">
        <v>4.6153846153846156E-2</v>
      </c>
      <c r="H14" s="13">
        <v>-0.33333333333333337</v>
      </c>
      <c r="I14" s="11">
        <v>4</v>
      </c>
      <c r="J14" s="13">
        <v>-0.5</v>
      </c>
      <c r="K14" s="11">
        <v>36</v>
      </c>
      <c r="L14" s="12">
        <v>6.0810810810810814E-2</v>
      </c>
      <c r="M14" s="11">
        <v>17</v>
      </c>
      <c r="N14" s="12">
        <v>5.1515151515151514E-2</v>
      </c>
      <c r="O14" s="13">
        <v>1.1176470588235294</v>
      </c>
    </row>
    <row r="15" spans="2:15" ht="15" thickBot="1">
      <c r="B15" s="57"/>
      <c r="C15" s="60" t="s">
        <v>70</v>
      </c>
      <c r="D15" s="16">
        <v>4</v>
      </c>
      <c r="E15" s="17">
        <v>4.4444444444444446E-2</v>
      </c>
      <c r="F15" s="16">
        <v>2</v>
      </c>
      <c r="G15" s="17">
        <v>3.0769230769230771E-2</v>
      </c>
      <c r="H15" s="18">
        <v>1</v>
      </c>
      <c r="I15" s="16">
        <v>3</v>
      </c>
      <c r="J15" s="18">
        <v>0.33333333333333326</v>
      </c>
      <c r="K15" s="16">
        <v>25</v>
      </c>
      <c r="L15" s="17">
        <v>4.2229729729729729E-2</v>
      </c>
      <c r="M15" s="16">
        <v>13</v>
      </c>
      <c r="N15" s="17">
        <v>3.9393939393939391E-2</v>
      </c>
      <c r="O15" s="18">
        <v>0.92307692307692313</v>
      </c>
    </row>
    <row r="16" spans="2:15" ht="15" thickBot="1">
      <c r="B16" s="57"/>
      <c r="C16" s="10" t="s">
        <v>17</v>
      </c>
      <c r="D16" s="11">
        <v>3</v>
      </c>
      <c r="E16" s="12">
        <v>3.3333333333333333E-2</v>
      </c>
      <c r="F16" s="11">
        <v>0</v>
      </c>
      <c r="G16" s="12">
        <v>0</v>
      </c>
      <c r="H16" s="13"/>
      <c r="I16" s="11">
        <v>7</v>
      </c>
      <c r="J16" s="13">
        <v>-0.5714285714285714</v>
      </c>
      <c r="K16" s="11">
        <v>17</v>
      </c>
      <c r="L16" s="12">
        <v>2.8716216216216218E-2</v>
      </c>
      <c r="M16" s="11">
        <v>19</v>
      </c>
      <c r="N16" s="12">
        <v>5.7575757575757579E-2</v>
      </c>
      <c r="O16" s="13">
        <v>-0.10526315789473684</v>
      </c>
    </row>
    <row r="17" spans="2:16" ht="15" thickBot="1">
      <c r="B17" s="57"/>
      <c r="C17" s="60" t="s">
        <v>28</v>
      </c>
      <c r="D17" s="16">
        <v>7</v>
      </c>
      <c r="E17" s="17">
        <v>7.7777777777777779E-2</v>
      </c>
      <c r="F17" s="16">
        <v>3</v>
      </c>
      <c r="G17" s="17">
        <v>4.6153846153846156E-2</v>
      </c>
      <c r="H17" s="18">
        <v>1.3333333333333335</v>
      </c>
      <c r="I17" s="16">
        <v>4</v>
      </c>
      <c r="J17" s="18">
        <v>7.8431372549019607E-2</v>
      </c>
      <c r="K17" s="16">
        <v>54</v>
      </c>
      <c r="L17" s="17">
        <v>9.1216216216216214E-2</v>
      </c>
      <c r="M17" s="16">
        <v>30</v>
      </c>
      <c r="N17" s="17">
        <v>9.0909090909090912E-2</v>
      </c>
      <c r="O17" s="18">
        <v>0.8</v>
      </c>
    </row>
    <row r="18" spans="2:16" ht="15" thickBot="1">
      <c r="B18" s="19" t="s">
        <v>32</v>
      </c>
      <c r="C18" s="19" t="s">
        <v>29</v>
      </c>
      <c r="D18" s="20">
        <v>90</v>
      </c>
      <c r="E18" s="21">
        <v>1</v>
      </c>
      <c r="F18" s="20">
        <v>65</v>
      </c>
      <c r="G18" s="21">
        <v>1</v>
      </c>
      <c r="H18" s="22">
        <v>0.38461538461538458</v>
      </c>
      <c r="I18" s="20">
        <v>51</v>
      </c>
      <c r="J18" s="21">
        <v>0.76470588235294112</v>
      </c>
      <c r="K18" s="20">
        <v>592</v>
      </c>
      <c r="L18" s="21">
        <v>1</v>
      </c>
      <c r="M18" s="20">
        <v>330</v>
      </c>
      <c r="N18" s="21">
        <v>1</v>
      </c>
      <c r="O18" s="22">
        <v>0.79393939393939394</v>
      </c>
    </row>
    <row r="19" spans="2:16" ht="15" thickBot="1">
      <c r="B19" s="56"/>
      <c r="C19" s="10" t="s">
        <v>8</v>
      </c>
      <c r="D19" s="11">
        <v>459</v>
      </c>
      <c r="E19" s="12">
        <v>0.15887850467289719</v>
      </c>
      <c r="F19" s="11">
        <v>591</v>
      </c>
      <c r="G19" s="12">
        <v>0.1764179104477612</v>
      </c>
      <c r="H19" s="13">
        <v>-0.2233502538071066</v>
      </c>
      <c r="I19" s="11">
        <v>656</v>
      </c>
      <c r="J19" s="13">
        <v>-0.30030487804878048</v>
      </c>
      <c r="K19" s="11">
        <v>6638</v>
      </c>
      <c r="L19" s="12">
        <v>0.19030963302752293</v>
      </c>
      <c r="M19" s="11">
        <v>6260</v>
      </c>
      <c r="N19" s="12">
        <v>0.18120766514212933</v>
      </c>
      <c r="O19" s="13">
        <v>6.0383386581469578E-2</v>
      </c>
    </row>
    <row r="20" spans="2:16" ht="15" thickBot="1">
      <c r="B20" s="57"/>
      <c r="C20" s="15" t="s">
        <v>9</v>
      </c>
      <c r="D20" s="16">
        <v>415</v>
      </c>
      <c r="E20" s="17">
        <v>0.14364832121841467</v>
      </c>
      <c r="F20" s="16">
        <v>640</v>
      </c>
      <c r="G20" s="17">
        <v>0.19104477611940299</v>
      </c>
      <c r="H20" s="18">
        <v>-0.3515625</v>
      </c>
      <c r="I20" s="16">
        <v>428</v>
      </c>
      <c r="J20" s="18">
        <v>-3.0373831775700966E-2</v>
      </c>
      <c r="K20" s="16">
        <v>5881</v>
      </c>
      <c r="L20" s="17">
        <v>0.16860665137614678</v>
      </c>
      <c r="M20" s="16">
        <v>6809</v>
      </c>
      <c r="N20" s="17">
        <v>0.19709951948127136</v>
      </c>
      <c r="O20" s="18">
        <v>-0.13629020414157733</v>
      </c>
    </row>
    <row r="21" spans="2:16" ht="15" thickBot="1">
      <c r="B21" s="57"/>
      <c r="C21" s="10" t="s">
        <v>3</v>
      </c>
      <c r="D21" s="11">
        <v>279</v>
      </c>
      <c r="E21" s="12">
        <v>9.657320872274143E-2</v>
      </c>
      <c r="F21" s="11">
        <v>501</v>
      </c>
      <c r="G21" s="12">
        <v>0.14955223880597016</v>
      </c>
      <c r="H21" s="13">
        <v>-0.44311377245508987</v>
      </c>
      <c r="I21" s="11">
        <v>349</v>
      </c>
      <c r="J21" s="13">
        <v>-0.20057306590257884</v>
      </c>
      <c r="K21" s="11">
        <v>5750</v>
      </c>
      <c r="L21" s="12">
        <v>0.16485091743119265</v>
      </c>
      <c r="M21" s="11">
        <v>7332</v>
      </c>
      <c r="N21" s="12">
        <v>0.21223875412493487</v>
      </c>
      <c r="O21" s="13">
        <v>-0.21576650300054556</v>
      </c>
    </row>
    <row r="22" spans="2:16" ht="15" thickBot="1">
      <c r="B22" s="57"/>
      <c r="C22" s="58" t="s">
        <v>10</v>
      </c>
      <c r="D22" s="16">
        <v>372</v>
      </c>
      <c r="E22" s="17">
        <v>0.12876427829698858</v>
      </c>
      <c r="F22" s="16">
        <v>418</v>
      </c>
      <c r="G22" s="17">
        <v>0.12477611940298508</v>
      </c>
      <c r="H22" s="18">
        <v>-0.11004784688995217</v>
      </c>
      <c r="I22" s="16">
        <v>493</v>
      </c>
      <c r="J22" s="18">
        <v>-0.24543610547667338</v>
      </c>
      <c r="K22" s="16">
        <v>5241</v>
      </c>
      <c r="L22" s="17">
        <v>0.15025802752293577</v>
      </c>
      <c r="M22" s="16">
        <v>4182</v>
      </c>
      <c r="N22" s="17">
        <v>0.12105598332657905</v>
      </c>
      <c r="O22" s="18">
        <v>0.25322812051649923</v>
      </c>
    </row>
    <row r="23" spans="2:16" ht="15" thickBot="1">
      <c r="B23" s="57"/>
      <c r="C23" s="59" t="s">
        <v>4</v>
      </c>
      <c r="D23" s="11">
        <v>672</v>
      </c>
      <c r="E23" s="12">
        <v>0.23260643821391486</v>
      </c>
      <c r="F23" s="11">
        <v>554</v>
      </c>
      <c r="G23" s="12">
        <v>0.16537313432835821</v>
      </c>
      <c r="H23" s="13">
        <v>0.21299638989169667</v>
      </c>
      <c r="I23" s="11">
        <v>624</v>
      </c>
      <c r="J23" s="13">
        <v>7.6923076923076872E-2</v>
      </c>
      <c r="K23" s="11">
        <v>5152</v>
      </c>
      <c r="L23" s="12">
        <v>0.14770642201834863</v>
      </c>
      <c r="M23" s="11">
        <v>4698</v>
      </c>
      <c r="N23" s="12">
        <v>0.13599258959069066</v>
      </c>
      <c r="O23" s="13">
        <v>9.663686675180938E-2</v>
      </c>
    </row>
    <row r="24" spans="2:16" ht="15" thickBot="1">
      <c r="B24" s="57"/>
      <c r="C24" s="60" t="s">
        <v>12</v>
      </c>
      <c r="D24" s="16">
        <v>488</v>
      </c>
      <c r="E24" s="17">
        <v>0.16891658013153341</v>
      </c>
      <c r="F24" s="16">
        <v>293</v>
      </c>
      <c r="G24" s="17">
        <v>8.7462686567164175E-2</v>
      </c>
      <c r="H24" s="18">
        <v>0.66552901023890776</v>
      </c>
      <c r="I24" s="16">
        <v>271</v>
      </c>
      <c r="J24" s="18">
        <v>0.80073800738007384</v>
      </c>
      <c r="K24" s="16">
        <v>3308</v>
      </c>
      <c r="L24" s="17">
        <v>9.4839449541284399E-2</v>
      </c>
      <c r="M24" s="16">
        <v>2295</v>
      </c>
      <c r="N24" s="17">
        <v>6.6433161581659239E-2</v>
      </c>
      <c r="O24" s="18">
        <v>0.44139433551198248</v>
      </c>
    </row>
    <row r="25" spans="2:16" ht="15" thickBot="1">
      <c r="B25" s="57"/>
      <c r="C25" s="10" t="s">
        <v>11</v>
      </c>
      <c r="D25" s="11">
        <v>152</v>
      </c>
      <c r="E25" s="12">
        <v>5.2613361024575978E-2</v>
      </c>
      <c r="F25" s="11">
        <v>250</v>
      </c>
      <c r="G25" s="12">
        <v>7.4626865671641784E-2</v>
      </c>
      <c r="H25" s="13">
        <v>-0.39200000000000002</v>
      </c>
      <c r="I25" s="11">
        <v>159</v>
      </c>
      <c r="J25" s="13">
        <v>-4.4025157232704393E-2</v>
      </c>
      <c r="K25" s="11">
        <v>2043</v>
      </c>
      <c r="L25" s="12">
        <v>5.8572247706422019E-2</v>
      </c>
      <c r="M25" s="11">
        <v>2049</v>
      </c>
      <c r="N25" s="12">
        <v>5.9312221385978116E-2</v>
      </c>
      <c r="O25" s="13">
        <v>-2.9282576866763721E-3</v>
      </c>
    </row>
    <row r="26" spans="2:16" ht="15" thickBot="1">
      <c r="B26" s="57"/>
      <c r="C26" s="60" t="s">
        <v>55</v>
      </c>
      <c r="D26" s="16">
        <v>29</v>
      </c>
      <c r="E26" s="17">
        <v>1.0038075458636206E-2</v>
      </c>
      <c r="F26" s="16">
        <v>72</v>
      </c>
      <c r="G26" s="17">
        <v>2.1492537313432834E-2</v>
      </c>
      <c r="H26" s="18">
        <v>-0.59722222222222221</v>
      </c>
      <c r="I26" s="16">
        <v>20</v>
      </c>
      <c r="J26" s="18">
        <v>0.44999999999999996</v>
      </c>
      <c r="K26" s="16">
        <v>487</v>
      </c>
      <c r="L26" s="17">
        <v>1.3962155963302752E-2</v>
      </c>
      <c r="M26" s="16">
        <v>662</v>
      </c>
      <c r="N26" s="17">
        <v>1.9162855323336999E-2</v>
      </c>
      <c r="O26" s="18">
        <v>-0.2643504531722054</v>
      </c>
    </row>
    <row r="27" spans="2:16" ht="15" thickBot="1">
      <c r="B27" s="61"/>
      <c r="C27" s="10" t="s">
        <v>28</v>
      </c>
      <c r="D27" s="11">
        <f>+D28-SUM(D19:D26)</f>
        <v>23</v>
      </c>
      <c r="E27" s="12">
        <f>+E28-SUM(E19:E26)</f>
        <v>7.9612322602977681E-3</v>
      </c>
      <c r="F27" s="11">
        <f>+F28-SUM(F19:F26)</f>
        <v>31</v>
      </c>
      <c r="G27" s="12">
        <f>+G28-SUM(G19:G26)</f>
        <v>9.2537313432836665E-3</v>
      </c>
      <c r="H27" s="13">
        <f>+D27/F27-1</f>
        <v>-0.25806451612903225</v>
      </c>
      <c r="I27" s="11">
        <f>+I28-SUM(I19:I26)</f>
        <v>26</v>
      </c>
      <c r="J27" s="13">
        <f>+D27/I27-1</f>
        <v>-0.11538461538461542</v>
      </c>
      <c r="K27" s="11">
        <f>+K28-SUM(K19:K26)</f>
        <v>380</v>
      </c>
      <c r="L27" s="12">
        <f>+L28-SUM(L19:L26)</f>
        <v>1.0894495412844041E-2</v>
      </c>
      <c r="M27" s="11">
        <f>+M28-SUM(M19:M26)</f>
        <v>259</v>
      </c>
      <c r="N27" s="12">
        <f>+N28-SUM(N19:N26)</f>
        <v>7.4972500434202782E-3</v>
      </c>
      <c r="O27" s="13">
        <f>+K27/M27-1</f>
        <v>0.46718146718146714</v>
      </c>
    </row>
    <row r="28" spans="2:16" ht="15" thickBot="1">
      <c r="B28" s="19" t="s">
        <v>33</v>
      </c>
      <c r="C28" s="19" t="s">
        <v>29</v>
      </c>
      <c r="D28" s="20">
        <v>2889</v>
      </c>
      <c r="E28" s="21">
        <v>1</v>
      </c>
      <c r="F28" s="20">
        <v>3350</v>
      </c>
      <c r="G28" s="21">
        <v>1</v>
      </c>
      <c r="H28" s="22">
        <v>-0.13761194029850743</v>
      </c>
      <c r="I28" s="20">
        <v>3026</v>
      </c>
      <c r="J28" s="21">
        <v>-4.5274289491077369E-2</v>
      </c>
      <c r="K28" s="20">
        <v>34880</v>
      </c>
      <c r="L28" s="21">
        <v>1</v>
      </c>
      <c r="M28" s="20">
        <v>34546</v>
      </c>
      <c r="N28" s="21">
        <v>1</v>
      </c>
      <c r="O28" s="22">
        <v>9.6682683957620696E-3</v>
      </c>
    </row>
    <row r="29" spans="2:16" ht="15" thickBot="1">
      <c r="B29" s="19" t="s">
        <v>44</v>
      </c>
      <c r="C29" s="19" t="s">
        <v>29</v>
      </c>
      <c r="D29" s="20">
        <v>3</v>
      </c>
      <c r="E29" s="21">
        <v>1</v>
      </c>
      <c r="F29" s="20">
        <v>6</v>
      </c>
      <c r="G29" s="21">
        <v>1</v>
      </c>
      <c r="H29" s="22">
        <v>-0.5</v>
      </c>
      <c r="I29" s="20">
        <v>4</v>
      </c>
      <c r="J29" s="21">
        <v>-0.25</v>
      </c>
      <c r="K29" s="20">
        <v>30</v>
      </c>
      <c r="L29" s="21">
        <v>1</v>
      </c>
      <c r="M29" s="20">
        <v>31</v>
      </c>
      <c r="N29" s="21">
        <v>1</v>
      </c>
      <c r="O29" s="22">
        <v>-3.2258064516129004E-2</v>
      </c>
      <c r="P29" s="30"/>
    </row>
    <row r="30" spans="2:16" ht="15" thickBot="1">
      <c r="B30" s="97"/>
      <c r="C30" s="98" t="s">
        <v>29</v>
      </c>
      <c r="D30" s="23">
        <v>2982</v>
      </c>
      <c r="E30" s="24">
        <v>1</v>
      </c>
      <c r="F30" s="23">
        <v>3421</v>
      </c>
      <c r="G30" s="24">
        <v>1</v>
      </c>
      <c r="H30" s="25">
        <v>-0.12832505115463311</v>
      </c>
      <c r="I30" s="23">
        <v>3081</v>
      </c>
      <c r="J30" s="25">
        <v>-3.213242453748788E-2</v>
      </c>
      <c r="K30" s="23">
        <v>35502</v>
      </c>
      <c r="L30" s="24">
        <v>1</v>
      </c>
      <c r="M30" s="23">
        <v>34907</v>
      </c>
      <c r="N30" s="24">
        <v>1</v>
      </c>
      <c r="O30" s="25">
        <v>1.7045291775288574E-2</v>
      </c>
      <c r="P30" s="30"/>
    </row>
    <row r="31" spans="2:16" ht="14.45" customHeight="1">
      <c r="B31" s="1" t="s">
        <v>58</v>
      </c>
      <c r="C31" s="26"/>
      <c r="D31" s="1"/>
      <c r="E31" s="1"/>
      <c r="F31" s="1"/>
      <c r="G31" s="1"/>
    </row>
    <row r="32" spans="2:16">
      <c r="B32" s="27" t="s">
        <v>59</v>
      </c>
      <c r="C32" s="1"/>
      <c r="D32" s="1"/>
      <c r="E32" s="1"/>
      <c r="F32" s="1"/>
      <c r="G32" s="1"/>
    </row>
    <row r="33" spans="2:15" ht="14.25" customHeight="1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2:15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2:15">
      <c r="B35" s="89" t="s">
        <v>34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54"/>
    </row>
    <row r="36" spans="2:15" ht="15" thickBot="1">
      <c r="B36" s="96" t="s">
        <v>35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55" t="s">
        <v>31</v>
      </c>
    </row>
    <row r="37" spans="2:15" ht="14.45" customHeight="1">
      <c r="B37" s="111" t="s">
        <v>20</v>
      </c>
      <c r="C37" s="113" t="s">
        <v>1</v>
      </c>
      <c r="D37" s="93" t="s">
        <v>100</v>
      </c>
      <c r="E37" s="93"/>
      <c r="F37" s="93"/>
      <c r="G37" s="93"/>
      <c r="H37" s="84"/>
      <c r="I37" s="83" t="s">
        <v>90</v>
      </c>
      <c r="J37" s="84"/>
      <c r="K37" s="83" t="s">
        <v>101</v>
      </c>
      <c r="L37" s="93"/>
      <c r="M37" s="93"/>
      <c r="N37" s="93"/>
      <c r="O37" s="94"/>
    </row>
    <row r="38" spans="2:15" ht="14.45" customHeight="1" thickBot="1">
      <c r="B38" s="112"/>
      <c r="C38" s="114"/>
      <c r="D38" s="91" t="s">
        <v>102</v>
      </c>
      <c r="E38" s="91"/>
      <c r="F38" s="91"/>
      <c r="G38" s="91"/>
      <c r="H38" s="95"/>
      <c r="I38" s="90" t="s">
        <v>91</v>
      </c>
      <c r="J38" s="95"/>
      <c r="K38" s="90" t="s">
        <v>103</v>
      </c>
      <c r="L38" s="91"/>
      <c r="M38" s="91"/>
      <c r="N38" s="91"/>
      <c r="O38" s="92"/>
    </row>
    <row r="39" spans="2:15" ht="14.45" customHeight="1">
      <c r="B39" s="112"/>
      <c r="C39" s="114"/>
      <c r="D39" s="85">
        <v>2023</v>
      </c>
      <c r="E39" s="86"/>
      <c r="F39" s="85">
        <v>2022</v>
      </c>
      <c r="G39" s="86"/>
      <c r="H39" s="101" t="s">
        <v>21</v>
      </c>
      <c r="I39" s="81">
        <v>2023</v>
      </c>
      <c r="J39" s="81" t="s">
        <v>104</v>
      </c>
      <c r="K39" s="85">
        <v>2023</v>
      </c>
      <c r="L39" s="86"/>
      <c r="M39" s="85">
        <v>2022</v>
      </c>
      <c r="N39" s="86"/>
      <c r="O39" s="101" t="s">
        <v>21</v>
      </c>
    </row>
    <row r="40" spans="2:15" ht="14.45" customHeight="1" thickBot="1">
      <c r="B40" s="103" t="s">
        <v>20</v>
      </c>
      <c r="C40" s="105" t="s">
        <v>23</v>
      </c>
      <c r="D40" s="87"/>
      <c r="E40" s="88"/>
      <c r="F40" s="87"/>
      <c r="G40" s="88"/>
      <c r="H40" s="102"/>
      <c r="I40" s="82"/>
      <c r="J40" s="82"/>
      <c r="K40" s="87"/>
      <c r="L40" s="88"/>
      <c r="M40" s="87"/>
      <c r="N40" s="88"/>
      <c r="O40" s="102"/>
    </row>
    <row r="41" spans="2:15" ht="14.45" customHeight="1">
      <c r="B41" s="103"/>
      <c r="C41" s="105"/>
      <c r="D41" s="3" t="s">
        <v>24</v>
      </c>
      <c r="E41" s="4" t="s">
        <v>2</v>
      </c>
      <c r="F41" s="3" t="s">
        <v>24</v>
      </c>
      <c r="G41" s="4" t="s">
        <v>2</v>
      </c>
      <c r="H41" s="107" t="s">
        <v>25</v>
      </c>
      <c r="I41" s="5" t="s">
        <v>24</v>
      </c>
      <c r="J41" s="109" t="s">
        <v>105</v>
      </c>
      <c r="K41" s="3" t="s">
        <v>24</v>
      </c>
      <c r="L41" s="4" t="s">
        <v>2</v>
      </c>
      <c r="M41" s="3" t="s">
        <v>24</v>
      </c>
      <c r="N41" s="4" t="s">
        <v>2</v>
      </c>
      <c r="O41" s="107" t="s">
        <v>25</v>
      </c>
    </row>
    <row r="42" spans="2:15" ht="14.45" customHeight="1" thickBot="1">
      <c r="B42" s="104"/>
      <c r="C42" s="106"/>
      <c r="D42" s="6" t="s">
        <v>26</v>
      </c>
      <c r="E42" s="7" t="s">
        <v>27</v>
      </c>
      <c r="F42" s="6" t="s">
        <v>26</v>
      </c>
      <c r="G42" s="7" t="s">
        <v>27</v>
      </c>
      <c r="H42" s="108"/>
      <c r="I42" s="8" t="s">
        <v>26</v>
      </c>
      <c r="J42" s="110"/>
      <c r="K42" s="6" t="s">
        <v>26</v>
      </c>
      <c r="L42" s="7" t="s">
        <v>27</v>
      </c>
      <c r="M42" s="6" t="s">
        <v>26</v>
      </c>
      <c r="N42" s="7" t="s">
        <v>27</v>
      </c>
      <c r="O42" s="108"/>
    </row>
    <row r="43" spans="2:15" ht="14.45" customHeight="1" thickBot="1">
      <c r="B43" s="56"/>
      <c r="C43" s="10" t="s">
        <v>12</v>
      </c>
      <c r="D43" s="11"/>
      <c r="E43" s="12"/>
      <c r="F43" s="11"/>
      <c r="G43" s="12"/>
      <c r="H43" s="13"/>
      <c r="I43" s="11"/>
      <c r="J43" s="13"/>
      <c r="K43" s="11"/>
      <c r="L43" s="12"/>
      <c r="M43" s="11">
        <v>1</v>
      </c>
      <c r="N43" s="12">
        <v>1</v>
      </c>
      <c r="O43" s="13"/>
    </row>
    <row r="44" spans="2:15" ht="15" thickBot="1">
      <c r="B44" s="19" t="s">
        <v>32</v>
      </c>
      <c r="C44" s="19" t="s">
        <v>29</v>
      </c>
      <c r="D44" s="20"/>
      <c r="E44" s="21"/>
      <c r="F44" s="20"/>
      <c r="G44" s="21"/>
      <c r="H44" s="22"/>
      <c r="I44" s="20"/>
      <c r="J44" s="21"/>
      <c r="K44" s="20"/>
      <c r="L44" s="21"/>
      <c r="M44" s="20">
        <v>1</v>
      </c>
      <c r="N44" s="21">
        <v>1</v>
      </c>
      <c r="O44" s="22"/>
    </row>
    <row r="45" spans="2:15" ht="15" thickBot="1">
      <c r="B45" s="56"/>
      <c r="C45" s="10" t="s">
        <v>8</v>
      </c>
      <c r="D45" s="11">
        <v>338</v>
      </c>
      <c r="E45" s="12">
        <v>0.18162278344975819</v>
      </c>
      <c r="F45" s="11">
        <v>429</v>
      </c>
      <c r="G45" s="12">
        <v>0.17596390484003283</v>
      </c>
      <c r="H45" s="13">
        <v>-0.21212121212121215</v>
      </c>
      <c r="I45" s="11">
        <v>515</v>
      </c>
      <c r="J45" s="13">
        <v>-0.34368932038834954</v>
      </c>
      <c r="K45" s="11">
        <v>5203</v>
      </c>
      <c r="L45" s="12">
        <v>0.20249863781427571</v>
      </c>
      <c r="M45" s="11">
        <v>4848</v>
      </c>
      <c r="N45" s="12">
        <v>0.18519367407746964</v>
      </c>
      <c r="O45" s="13">
        <v>7.3226072607260662E-2</v>
      </c>
    </row>
    <row r="46" spans="2:15" ht="15" thickBot="1">
      <c r="B46" s="57"/>
      <c r="C46" s="15" t="s">
        <v>3</v>
      </c>
      <c r="D46" s="16">
        <v>229</v>
      </c>
      <c r="E46" s="17">
        <v>0.123052122514777</v>
      </c>
      <c r="F46" s="16">
        <v>435</v>
      </c>
      <c r="G46" s="17">
        <v>0.17842493847415913</v>
      </c>
      <c r="H46" s="18">
        <v>-0.47356321839080462</v>
      </c>
      <c r="I46" s="16">
        <v>279</v>
      </c>
      <c r="J46" s="18">
        <v>-0.17921146953405021</v>
      </c>
      <c r="K46" s="16">
        <v>4977</v>
      </c>
      <c r="L46" s="17">
        <v>0.19370280999455125</v>
      </c>
      <c r="M46" s="16">
        <v>6506</v>
      </c>
      <c r="N46" s="17">
        <v>0.24852929941171978</v>
      </c>
      <c r="O46" s="18">
        <v>-0.23501383338456805</v>
      </c>
    </row>
    <row r="47" spans="2:15" ht="15" customHeight="1" thickBot="1">
      <c r="B47" s="57"/>
      <c r="C47" s="10" t="s">
        <v>9</v>
      </c>
      <c r="D47" s="11">
        <v>313</v>
      </c>
      <c r="E47" s="12">
        <v>0.16818914562063406</v>
      </c>
      <c r="F47" s="11">
        <v>558</v>
      </c>
      <c r="G47" s="12">
        <v>0.22887612797374898</v>
      </c>
      <c r="H47" s="13">
        <v>-0.43906810035842292</v>
      </c>
      <c r="I47" s="11">
        <v>357</v>
      </c>
      <c r="J47" s="13">
        <v>-0.12324929971988796</v>
      </c>
      <c r="K47" s="11">
        <v>4744</v>
      </c>
      <c r="L47" s="12">
        <v>0.18463454502996809</v>
      </c>
      <c r="M47" s="11">
        <v>5483</v>
      </c>
      <c r="N47" s="12">
        <v>0.20945068378027351</v>
      </c>
      <c r="O47" s="13">
        <v>-0.13478022980120374</v>
      </c>
    </row>
    <row r="48" spans="2:15" ht="15" thickBot="1">
      <c r="B48" s="57"/>
      <c r="C48" s="58" t="s">
        <v>10</v>
      </c>
      <c r="D48" s="16">
        <v>251</v>
      </c>
      <c r="E48" s="17">
        <v>0.13487372380440624</v>
      </c>
      <c r="F48" s="16">
        <v>276</v>
      </c>
      <c r="G48" s="17">
        <v>0.11320754716981132</v>
      </c>
      <c r="H48" s="18">
        <v>-9.0579710144927494E-2</v>
      </c>
      <c r="I48" s="16">
        <v>419</v>
      </c>
      <c r="J48" s="18">
        <v>-0.40095465393794749</v>
      </c>
      <c r="K48" s="16">
        <v>4293</v>
      </c>
      <c r="L48" s="17">
        <v>0.16708180898264186</v>
      </c>
      <c r="M48" s="16">
        <v>3122</v>
      </c>
      <c r="N48" s="17">
        <v>0.11926044770417908</v>
      </c>
      <c r="O48" s="18">
        <v>0.37508007687379874</v>
      </c>
    </row>
    <row r="49" spans="2:15" ht="15" customHeight="1" thickBot="1">
      <c r="B49" s="57"/>
      <c r="C49" s="59" t="s">
        <v>4</v>
      </c>
      <c r="D49" s="11">
        <v>511</v>
      </c>
      <c r="E49" s="12">
        <v>0.27458355722729716</v>
      </c>
      <c r="F49" s="11">
        <v>404</v>
      </c>
      <c r="G49" s="12">
        <v>0.16570959803117311</v>
      </c>
      <c r="H49" s="13">
        <v>0.26485148514851486</v>
      </c>
      <c r="I49" s="11">
        <v>471</v>
      </c>
      <c r="J49" s="13">
        <v>8.4925690021231404E-2</v>
      </c>
      <c r="K49" s="11">
        <v>3585</v>
      </c>
      <c r="L49" s="12">
        <v>0.13952673775978827</v>
      </c>
      <c r="M49" s="11">
        <v>3423</v>
      </c>
      <c r="N49" s="12">
        <v>0.13075865230346093</v>
      </c>
      <c r="O49" s="13">
        <v>4.732690622261182E-2</v>
      </c>
    </row>
    <row r="50" spans="2:15" ht="15" thickBot="1">
      <c r="B50" s="57"/>
      <c r="C50" s="60" t="s">
        <v>11</v>
      </c>
      <c r="D50" s="16">
        <v>72</v>
      </c>
      <c r="E50" s="17">
        <v>3.8688876947877482E-2</v>
      </c>
      <c r="F50" s="16">
        <v>163</v>
      </c>
      <c r="G50" s="17">
        <v>6.6858080393765382E-2</v>
      </c>
      <c r="H50" s="18">
        <v>-0.55828220858895705</v>
      </c>
      <c r="I50" s="16">
        <v>96</v>
      </c>
      <c r="J50" s="18">
        <v>-0.25</v>
      </c>
      <c r="K50" s="16">
        <v>1333</v>
      </c>
      <c r="L50" s="17">
        <v>5.1879816299525178E-2</v>
      </c>
      <c r="M50" s="16">
        <v>1389</v>
      </c>
      <c r="N50" s="17">
        <v>5.3059821223928487E-2</v>
      </c>
      <c r="O50" s="18">
        <v>-4.031677465802741E-2</v>
      </c>
    </row>
    <row r="51" spans="2:15" ht="15" thickBot="1">
      <c r="B51" s="57"/>
      <c r="C51" s="10" t="s">
        <v>12</v>
      </c>
      <c r="D51" s="11">
        <v>119</v>
      </c>
      <c r="E51" s="12">
        <v>6.3944116066630849E-2</v>
      </c>
      <c r="F51" s="11">
        <v>102</v>
      </c>
      <c r="G51" s="12">
        <v>4.1837571780147659E-2</v>
      </c>
      <c r="H51" s="13">
        <v>0.16666666666666674</v>
      </c>
      <c r="I51" s="11">
        <v>67</v>
      </c>
      <c r="J51" s="13">
        <v>0.77611940298507465</v>
      </c>
      <c r="K51" s="11">
        <v>1078</v>
      </c>
      <c r="L51" s="12">
        <v>4.1955320308243171E-2</v>
      </c>
      <c r="M51" s="11">
        <v>756</v>
      </c>
      <c r="N51" s="12">
        <v>2.887921155168462E-2</v>
      </c>
      <c r="O51" s="13">
        <v>0.42592592592592582</v>
      </c>
    </row>
    <row r="52" spans="2:15" ht="15" thickBot="1">
      <c r="B52" s="57"/>
      <c r="C52" s="60" t="s">
        <v>55</v>
      </c>
      <c r="D52" s="16">
        <v>28</v>
      </c>
      <c r="E52" s="17">
        <v>1.5045674368619023E-2</v>
      </c>
      <c r="F52" s="16">
        <v>71</v>
      </c>
      <c r="G52" s="17">
        <v>2.912223133716161E-2</v>
      </c>
      <c r="H52" s="18">
        <v>-0.60563380281690149</v>
      </c>
      <c r="I52" s="16">
        <v>19</v>
      </c>
      <c r="J52" s="18">
        <v>0.47368421052631571</v>
      </c>
      <c r="K52" s="16">
        <v>478</v>
      </c>
      <c r="L52" s="17">
        <v>1.8603565034638437E-2</v>
      </c>
      <c r="M52" s="16">
        <v>650</v>
      </c>
      <c r="N52" s="17">
        <v>2.4830009932003974E-2</v>
      </c>
      <c r="O52" s="18">
        <v>-0.26461538461538459</v>
      </c>
    </row>
    <row r="53" spans="2:15" ht="15" thickBot="1">
      <c r="B53" s="61"/>
      <c r="C53" s="10" t="s">
        <v>28</v>
      </c>
      <c r="D53" s="11">
        <v>0</v>
      </c>
      <c r="E53" s="12">
        <v>0</v>
      </c>
      <c r="F53" s="11">
        <v>0</v>
      </c>
      <c r="G53" s="12">
        <v>0</v>
      </c>
      <c r="H53" s="13"/>
      <c r="I53" s="11">
        <v>0</v>
      </c>
      <c r="J53" s="13"/>
      <c r="K53" s="11">
        <v>3</v>
      </c>
      <c r="L53" s="12">
        <v>1.1675877636802366E-4</v>
      </c>
      <c r="M53" s="11">
        <v>1</v>
      </c>
      <c r="N53" s="12">
        <v>3.8200015280006115E-5</v>
      </c>
      <c r="O53" s="13">
        <v>2</v>
      </c>
    </row>
    <row r="54" spans="2:15" ht="15" thickBot="1">
      <c r="B54" s="19" t="s">
        <v>33</v>
      </c>
      <c r="C54" s="19" t="s">
        <v>29</v>
      </c>
      <c r="D54" s="20">
        <v>1861</v>
      </c>
      <c r="E54" s="21">
        <v>1</v>
      </c>
      <c r="F54" s="20">
        <v>2438</v>
      </c>
      <c r="G54" s="21">
        <v>1</v>
      </c>
      <c r="H54" s="22">
        <v>-0.23666940114848234</v>
      </c>
      <c r="I54" s="20">
        <v>2223</v>
      </c>
      <c r="J54" s="21">
        <v>-0.16284300494826809</v>
      </c>
      <c r="K54" s="20">
        <v>25694</v>
      </c>
      <c r="L54" s="21">
        <v>1</v>
      </c>
      <c r="M54" s="20">
        <v>26178</v>
      </c>
      <c r="N54" s="21">
        <v>1</v>
      </c>
      <c r="O54" s="22">
        <v>-1.8488807395522944E-2</v>
      </c>
    </row>
    <row r="55" spans="2:15" ht="15" thickBot="1">
      <c r="B55" s="19" t="s">
        <v>44</v>
      </c>
      <c r="C55" s="19" t="s">
        <v>29</v>
      </c>
      <c r="D55" s="20">
        <v>0</v>
      </c>
      <c r="E55" s="21">
        <v>1</v>
      </c>
      <c r="F55" s="20">
        <v>2</v>
      </c>
      <c r="G55" s="21">
        <v>1</v>
      </c>
      <c r="H55" s="22">
        <v>-1</v>
      </c>
      <c r="I55" s="20">
        <v>0</v>
      </c>
      <c r="J55" s="21"/>
      <c r="K55" s="20">
        <v>9</v>
      </c>
      <c r="L55" s="21">
        <v>1</v>
      </c>
      <c r="M55" s="20">
        <v>9</v>
      </c>
      <c r="N55" s="21">
        <v>1</v>
      </c>
      <c r="O55" s="22">
        <v>0</v>
      </c>
    </row>
    <row r="56" spans="2:15" ht="15" thickBot="1">
      <c r="B56" s="97"/>
      <c r="C56" s="98" t="s">
        <v>29</v>
      </c>
      <c r="D56" s="23">
        <v>1861</v>
      </c>
      <c r="E56" s="24">
        <v>1</v>
      </c>
      <c r="F56" s="23">
        <v>2440</v>
      </c>
      <c r="G56" s="24">
        <v>1</v>
      </c>
      <c r="H56" s="25">
        <v>-0.23729508196721316</v>
      </c>
      <c r="I56" s="23">
        <v>2223</v>
      </c>
      <c r="J56" s="25">
        <v>-0.16284300494826809</v>
      </c>
      <c r="K56" s="23">
        <v>25703</v>
      </c>
      <c r="L56" s="24">
        <v>1</v>
      </c>
      <c r="M56" s="23">
        <v>26188</v>
      </c>
      <c r="N56" s="24">
        <v>1</v>
      </c>
      <c r="O56" s="25">
        <v>-1.8519932793645943E-2</v>
      </c>
    </row>
    <row r="57" spans="2:15">
      <c r="B57" s="1" t="s">
        <v>58</v>
      </c>
      <c r="C57" s="26"/>
      <c r="D57" s="1"/>
      <c r="E57" s="1"/>
      <c r="F57" s="1"/>
      <c r="G57" s="1"/>
      <c r="H57" s="64"/>
      <c r="I57" s="64"/>
      <c r="J57" s="64"/>
      <c r="K57" s="64"/>
      <c r="L57" s="64"/>
      <c r="M57" s="64"/>
      <c r="N57" s="64"/>
      <c r="O57" s="64"/>
    </row>
    <row r="58" spans="2:15">
      <c r="B58" s="27" t="s">
        <v>59</v>
      </c>
      <c r="C58" s="1"/>
      <c r="D58" s="1"/>
      <c r="E58" s="1"/>
      <c r="F58" s="1"/>
      <c r="G58" s="1"/>
    </row>
    <row r="60" spans="2:15">
      <c r="B60" s="89" t="s">
        <v>42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54"/>
    </row>
    <row r="61" spans="2:15" ht="15" thickBot="1">
      <c r="B61" s="96" t="s">
        <v>43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55" t="s">
        <v>31</v>
      </c>
    </row>
    <row r="62" spans="2:15">
      <c r="B62" s="111" t="s">
        <v>20</v>
      </c>
      <c r="C62" s="113" t="s">
        <v>1</v>
      </c>
      <c r="D62" s="93" t="s">
        <v>100</v>
      </c>
      <c r="E62" s="93"/>
      <c r="F62" s="93"/>
      <c r="G62" s="93"/>
      <c r="H62" s="84"/>
      <c r="I62" s="83" t="s">
        <v>90</v>
      </c>
      <c r="J62" s="84"/>
      <c r="K62" s="83" t="s">
        <v>101</v>
      </c>
      <c r="L62" s="93"/>
      <c r="M62" s="93"/>
      <c r="N62" s="93"/>
      <c r="O62" s="94"/>
    </row>
    <row r="63" spans="2:15" ht="15" thickBot="1">
      <c r="B63" s="112"/>
      <c r="C63" s="114"/>
      <c r="D63" s="91" t="s">
        <v>102</v>
      </c>
      <c r="E63" s="91"/>
      <c r="F63" s="91"/>
      <c r="G63" s="91"/>
      <c r="H63" s="95"/>
      <c r="I63" s="90" t="s">
        <v>91</v>
      </c>
      <c r="J63" s="95"/>
      <c r="K63" s="90" t="s">
        <v>103</v>
      </c>
      <c r="L63" s="91"/>
      <c r="M63" s="91"/>
      <c r="N63" s="91"/>
      <c r="O63" s="92"/>
    </row>
    <row r="64" spans="2:15" ht="15" customHeight="1">
      <c r="B64" s="112"/>
      <c r="C64" s="114"/>
      <c r="D64" s="85">
        <v>2023</v>
      </c>
      <c r="E64" s="86"/>
      <c r="F64" s="85">
        <v>2022</v>
      </c>
      <c r="G64" s="86"/>
      <c r="H64" s="101" t="s">
        <v>21</v>
      </c>
      <c r="I64" s="81">
        <v>2023</v>
      </c>
      <c r="J64" s="81" t="s">
        <v>104</v>
      </c>
      <c r="K64" s="85">
        <v>2023</v>
      </c>
      <c r="L64" s="86"/>
      <c r="M64" s="85">
        <v>2022</v>
      </c>
      <c r="N64" s="86"/>
      <c r="O64" s="101" t="s">
        <v>21</v>
      </c>
    </row>
    <row r="65" spans="2:15" ht="15" customHeight="1" thickBot="1">
      <c r="B65" s="103" t="s">
        <v>20</v>
      </c>
      <c r="C65" s="105" t="s">
        <v>23</v>
      </c>
      <c r="D65" s="87"/>
      <c r="E65" s="88"/>
      <c r="F65" s="87"/>
      <c r="G65" s="88"/>
      <c r="H65" s="102"/>
      <c r="I65" s="82"/>
      <c r="J65" s="82"/>
      <c r="K65" s="87"/>
      <c r="L65" s="88"/>
      <c r="M65" s="87"/>
      <c r="N65" s="88"/>
      <c r="O65" s="102"/>
    </row>
    <row r="66" spans="2:15" ht="15" customHeight="1">
      <c r="B66" s="103"/>
      <c r="C66" s="105"/>
      <c r="D66" s="3" t="s">
        <v>24</v>
      </c>
      <c r="E66" s="4" t="s">
        <v>2</v>
      </c>
      <c r="F66" s="3" t="s">
        <v>24</v>
      </c>
      <c r="G66" s="4" t="s">
        <v>2</v>
      </c>
      <c r="H66" s="107" t="s">
        <v>25</v>
      </c>
      <c r="I66" s="5" t="s">
        <v>24</v>
      </c>
      <c r="J66" s="109" t="s">
        <v>105</v>
      </c>
      <c r="K66" s="3" t="s">
        <v>24</v>
      </c>
      <c r="L66" s="4" t="s">
        <v>2</v>
      </c>
      <c r="M66" s="3" t="s">
        <v>24</v>
      </c>
      <c r="N66" s="4" t="s">
        <v>2</v>
      </c>
      <c r="O66" s="107" t="s">
        <v>25</v>
      </c>
    </row>
    <row r="67" spans="2:15" ht="26.25" thickBot="1">
      <c r="B67" s="104"/>
      <c r="C67" s="106"/>
      <c r="D67" s="6" t="s">
        <v>26</v>
      </c>
      <c r="E67" s="7" t="s">
        <v>27</v>
      </c>
      <c r="F67" s="6" t="s">
        <v>26</v>
      </c>
      <c r="G67" s="7" t="s">
        <v>27</v>
      </c>
      <c r="H67" s="108"/>
      <c r="I67" s="8" t="s">
        <v>26</v>
      </c>
      <c r="J67" s="110"/>
      <c r="K67" s="6" t="s">
        <v>26</v>
      </c>
      <c r="L67" s="7" t="s">
        <v>27</v>
      </c>
      <c r="M67" s="6" t="s">
        <v>26</v>
      </c>
      <c r="N67" s="7" t="s">
        <v>27</v>
      </c>
      <c r="O67" s="108"/>
    </row>
    <row r="68" spans="2:15" ht="15" thickBot="1">
      <c r="B68" s="56"/>
      <c r="C68" s="10" t="s">
        <v>12</v>
      </c>
      <c r="D68" s="11">
        <v>387</v>
      </c>
      <c r="E68" s="12">
        <v>0.34522747546833182</v>
      </c>
      <c r="F68" s="11">
        <v>201</v>
      </c>
      <c r="G68" s="12">
        <v>0.20489296636085627</v>
      </c>
      <c r="H68" s="13">
        <v>0.92537313432835822</v>
      </c>
      <c r="I68" s="11">
        <v>209</v>
      </c>
      <c r="J68" s="13">
        <v>0.85167464114832536</v>
      </c>
      <c r="K68" s="11">
        <v>2342</v>
      </c>
      <c r="L68" s="12">
        <v>0.23900397999795897</v>
      </c>
      <c r="M68" s="11">
        <v>1581</v>
      </c>
      <c r="N68" s="12">
        <v>0.18132813396031655</v>
      </c>
      <c r="O68" s="13">
        <v>0.48134092346616075</v>
      </c>
    </row>
    <row r="69" spans="2:15" ht="15" thickBot="1">
      <c r="B69" s="57"/>
      <c r="C69" s="15" t="s">
        <v>4</v>
      </c>
      <c r="D69" s="16">
        <v>164</v>
      </c>
      <c r="E69" s="17">
        <v>0.1462979482604817</v>
      </c>
      <c r="F69" s="16">
        <v>150</v>
      </c>
      <c r="G69" s="17">
        <v>0.1529051987767584</v>
      </c>
      <c r="H69" s="18">
        <v>9.3333333333333268E-2</v>
      </c>
      <c r="I69" s="16">
        <v>157</v>
      </c>
      <c r="J69" s="18">
        <v>4.4585987261146487E-2</v>
      </c>
      <c r="K69" s="16">
        <v>1581</v>
      </c>
      <c r="L69" s="17">
        <v>0.1613429941830799</v>
      </c>
      <c r="M69" s="16">
        <v>1294</v>
      </c>
      <c r="N69" s="17">
        <v>0.14841151508200481</v>
      </c>
      <c r="O69" s="18">
        <v>0.22179289026275106</v>
      </c>
    </row>
    <row r="70" spans="2:15" ht="15" thickBot="1">
      <c r="B70" s="57"/>
      <c r="C70" s="10" t="s">
        <v>8</v>
      </c>
      <c r="D70" s="11">
        <v>122</v>
      </c>
      <c r="E70" s="12">
        <v>0.10883140053523639</v>
      </c>
      <c r="F70" s="11">
        <v>162</v>
      </c>
      <c r="G70" s="12">
        <v>0.16513761467889909</v>
      </c>
      <c r="H70" s="13">
        <v>-0.24691358024691357</v>
      </c>
      <c r="I70" s="11">
        <v>141</v>
      </c>
      <c r="J70" s="13">
        <v>-0.13475177304964536</v>
      </c>
      <c r="K70" s="11">
        <v>1441</v>
      </c>
      <c r="L70" s="12">
        <v>0.14705582202265538</v>
      </c>
      <c r="M70" s="11">
        <v>1414</v>
      </c>
      <c r="N70" s="12">
        <v>0.1621745613029017</v>
      </c>
      <c r="O70" s="13">
        <v>1.9094766619519143E-2</v>
      </c>
    </row>
    <row r="71" spans="2:15" ht="15" thickBot="1">
      <c r="B71" s="57"/>
      <c r="C71" s="58" t="s">
        <v>9</v>
      </c>
      <c r="D71" s="16">
        <v>149</v>
      </c>
      <c r="E71" s="17">
        <v>0.13291703835860838</v>
      </c>
      <c r="F71" s="16">
        <v>124</v>
      </c>
      <c r="G71" s="17">
        <v>0.12640163098878696</v>
      </c>
      <c r="H71" s="18">
        <v>0.20161290322580649</v>
      </c>
      <c r="I71" s="16">
        <v>92</v>
      </c>
      <c r="J71" s="18">
        <v>0.61956521739130443</v>
      </c>
      <c r="K71" s="16">
        <v>1399</v>
      </c>
      <c r="L71" s="17">
        <v>0.14276967037452801</v>
      </c>
      <c r="M71" s="16">
        <v>1517</v>
      </c>
      <c r="N71" s="17">
        <v>0.17398784264250489</v>
      </c>
      <c r="O71" s="18">
        <v>-7.7785102175346066E-2</v>
      </c>
    </row>
    <row r="72" spans="2:15" ht="15" thickBot="1">
      <c r="B72" s="57"/>
      <c r="C72" s="59" t="s">
        <v>10</v>
      </c>
      <c r="D72" s="11">
        <v>121</v>
      </c>
      <c r="E72" s="12">
        <v>0.10793933987511151</v>
      </c>
      <c r="F72" s="11">
        <v>142</v>
      </c>
      <c r="G72" s="12">
        <v>0.14475025484199797</v>
      </c>
      <c r="H72" s="13">
        <v>-0.147887323943662</v>
      </c>
      <c r="I72" s="11">
        <v>74</v>
      </c>
      <c r="J72" s="13">
        <v>0.63513513513513509</v>
      </c>
      <c r="K72" s="11">
        <v>948</v>
      </c>
      <c r="L72" s="12">
        <v>9.6744565772017552E-2</v>
      </c>
      <c r="M72" s="11">
        <v>1060</v>
      </c>
      <c r="N72" s="12">
        <v>0.12157357495125588</v>
      </c>
      <c r="O72" s="13">
        <v>-0.10566037735849054</v>
      </c>
    </row>
    <row r="73" spans="2:15" ht="15" thickBot="1">
      <c r="B73" s="57"/>
      <c r="C73" s="60" t="s">
        <v>3</v>
      </c>
      <c r="D73" s="16">
        <v>50</v>
      </c>
      <c r="E73" s="17">
        <v>4.4603033006244422E-2</v>
      </c>
      <c r="F73" s="16">
        <v>66</v>
      </c>
      <c r="G73" s="17">
        <v>6.7278287461773695E-2</v>
      </c>
      <c r="H73" s="18">
        <v>-0.24242424242424243</v>
      </c>
      <c r="I73" s="16">
        <v>70</v>
      </c>
      <c r="J73" s="18">
        <v>-0.2857142857142857</v>
      </c>
      <c r="K73" s="16">
        <v>773</v>
      </c>
      <c r="L73" s="17">
        <v>7.8885600571486886E-2</v>
      </c>
      <c r="M73" s="16">
        <v>826</v>
      </c>
      <c r="N73" s="17">
        <v>9.4735634820506939E-2</v>
      </c>
      <c r="O73" s="18">
        <v>-6.4164648910411626E-2</v>
      </c>
    </row>
    <row r="74" spans="2:15" ht="15" thickBot="1">
      <c r="B74" s="57"/>
      <c r="C74" s="10" t="s">
        <v>11</v>
      </c>
      <c r="D74" s="11">
        <v>89</v>
      </c>
      <c r="E74" s="12">
        <v>7.9393398751115077E-2</v>
      </c>
      <c r="F74" s="11">
        <v>95</v>
      </c>
      <c r="G74" s="12">
        <v>9.6839959225280325E-2</v>
      </c>
      <c r="H74" s="13">
        <v>-6.315789473684208E-2</v>
      </c>
      <c r="I74" s="11">
        <v>70</v>
      </c>
      <c r="J74" s="13">
        <v>0.27142857142857135</v>
      </c>
      <c r="K74" s="11">
        <v>759</v>
      </c>
      <c r="L74" s="12">
        <v>7.7456883355444428E-2</v>
      </c>
      <c r="M74" s="11">
        <v>682</v>
      </c>
      <c r="N74" s="12">
        <v>7.8219979355430666E-2</v>
      </c>
      <c r="O74" s="13">
        <v>0.11290322580645151</v>
      </c>
    </row>
    <row r="75" spans="2:15" ht="15" thickBot="1">
      <c r="B75" s="57"/>
      <c r="C75" s="60" t="s">
        <v>28</v>
      </c>
      <c r="D75" s="16">
        <f>+D76-SUM(D68:D74)</f>
        <v>39</v>
      </c>
      <c r="E75" s="17">
        <f>+E76-SUM(E68:E74)</f>
        <v>3.479036574487071E-2</v>
      </c>
      <c r="F75" s="16">
        <f>+F76-SUM(F68:F74)</f>
        <v>41</v>
      </c>
      <c r="G75" s="17">
        <f>+G76-SUM(G68:G74)</f>
        <v>4.1794087665647295E-2</v>
      </c>
      <c r="H75" s="18">
        <f>+D75/F75-1</f>
        <v>-4.8780487804878092E-2</v>
      </c>
      <c r="I75" s="16">
        <f>+I76-SUM(I68:I74)</f>
        <v>45</v>
      </c>
      <c r="J75" s="18">
        <f>+D75/I75-1</f>
        <v>-0.1333333333333333</v>
      </c>
      <c r="K75" s="16">
        <f>+K76-SUM(K68:K74)</f>
        <v>556</v>
      </c>
      <c r="L75" s="17">
        <f>+L76-SUM(L68:L74)</f>
        <v>5.6740483722828916E-2</v>
      </c>
      <c r="M75" s="16">
        <f>+M76-SUM(M68:M74)</f>
        <v>345</v>
      </c>
      <c r="N75" s="17">
        <f>+N76-SUM(N68:N74)</f>
        <v>3.956875788507852E-2</v>
      </c>
      <c r="O75" s="18">
        <f>+K75/M75-1</f>
        <v>0.61159420289855082</v>
      </c>
    </row>
    <row r="76" spans="2:15" ht="15" thickBot="1">
      <c r="B76" s="97"/>
      <c r="C76" s="98" t="s">
        <v>29</v>
      </c>
      <c r="D76" s="23">
        <v>1121</v>
      </c>
      <c r="E76" s="24">
        <v>1</v>
      </c>
      <c r="F76" s="23">
        <v>981</v>
      </c>
      <c r="G76" s="24">
        <v>1</v>
      </c>
      <c r="H76" s="25">
        <v>0.14271151885830791</v>
      </c>
      <c r="I76" s="23">
        <v>858</v>
      </c>
      <c r="J76" s="25">
        <v>0.30652680652680653</v>
      </c>
      <c r="K76" s="23">
        <v>9799</v>
      </c>
      <c r="L76" s="24">
        <v>1</v>
      </c>
      <c r="M76" s="23">
        <v>8719</v>
      </c>
      <c r="N76" s="24">
        <v>1</v>
      </c>
      <c r="O76" s="25">
        <v>0.12386741598807194</v>
      </c>
    </row>
    <row r="77" spans="2:15">
      <c r="B77" s="1" t="s">
        <v>38</v>
      </c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</row>
    <row r="78" spans="2:15">
      <c r="B78" s="27"/>
    </row>
  </sheetData>
  <mergeCells count="72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2:N2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B3:N3"/>
    <mergeCell ref="B36:N36"/>
    <mergeCell ref="B30:C30"/>
    <mergeCell ref="B56:C56"/>
    <mergeCell ref="B76:C76"/>
    <mergeCell ref="D6:E7"/>
    <mergeCell ref="F6:G7"/>
    <mergeCell ref="H6:H7"/>
    <mergeCell ref="I6:I7"/>
    <mergeCell ref="J6:J7"/>
    <mergeCell ref="K6:L7"/>
    <mergeCell ref="B35:N35"/>
    <mergeCell ref="B37:B39"/>
    <mergeCell ref="C37:C39"/>
    <mergeCell ref="D38:H38"/>
    <mergeCell ref="I38:J38"/>
  </mergeCells>
  <conditionalFormatting sqref="D10:O17">
    <cfRule type="cellIs" dxfId="32" priority="34" operator="equal">
      <formula>0</formula>
    </cfRule>
  </conditionalFormatting>
  <conditionalFormatting sqref="D19:O27">
    <cfRule type="cellIs" dxfId="31" priority="24" operator="equal">
      <formula>0</formula>
    </cfRule>
  </conditionalFormatting>
  <conditionalFormatting sqref="D43:O43">
    <cfRule type="cellIs" dxfId="30" priority="19" operator="equal">
      <formula>0</formula>
    </cfRule>
  </conditionalFormatting>
  <conditionalFormatting sqref="D45:O53">
    <cfRule type="cellIs" dxfId="29" priority="8" operator="equal">
      <formula>0</formula>
    </cfRule>
  </conditionalFormatting>
  <conditionalFormatting sqref="D68:O75">
    <cfRule type="cellIs" dxfId="28" priority="1" operator="equal">
      <formula>0</formula>
    </cfRule>
  </conditionalFormatting>
  <conditionalFormatting sqref="H10:H29 O10:O29 J19:J27">
    <cfRule type="cellIs" dxfId="27" priority="28" operator="lessThan">
      <formula>0</formula>
    </cfRule>
  </conditionalFormatting>
  <conditionalFormatting sqref="H43:H55 O43:O55">
    <cfRule type="cellIs" dxfId="26" priority="6" operator="lessThan">
      <formula>0</formula>
    </cfRule>
  </conditionalFormatting>
  <conditionalFormatting sqref="H68:H75 J68:J75 O68:O75">
    <cfRule type="cellIs" dxfId="25" priority="5" operator="lessThan">
      <formula>0</formula>
    </cfRule>
  </conditionalFormatting>
  <conditionalFormatting sqref="J10:J17">
    <cfRule type="cellIs" dxfId="24" priority="38" operator="lessThan">
      <formula>0</formula>
    </cfRule>
  </conditionalFormatting>
  <conditionalFormatting sqref="J43">
    <cfRule type="cellIs" dxfId="23" priority="23" operator="lessThan">
      <formula>0</formula>
    </cfRule>
  </conditionalFormatting>
  <conditionalFormatting sqref="J45:J53">
    <cfRule type="cellIs" dxfId="22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80" zoomScaleNormal="80" workbookViewId="0"/>
  </sheetViews>
  <sheetFormatPr defaultColWidth="9.140625" defaultRowHeight="14.25"/>
  <cols>
    <col min="1" max="1" width="1.140625" style="39" customWidth="1"/>
    <col min="2" max="2" width="9.140625" style="39" customWidth="1"/>
    <col min="3" max="3" width="18.42578125" style="39" customWidth="1"/>
    <col min="4" max="9" width="9" style="39" customWidth="1"/>
    <col min="10" max="10" width="11" style="39" customWidth="1"/>
    <col min="11" max="14" width="9" style="39" customWidth="1"/>
    <col min="15" max="15" width="11.42578125" style="39" customWidth="1"/>
    <col min="16" max="16384" width="9.140625" style="39"/>
  </cols>
  <sheetData>
    <row r="1" spans="2:15" s="66" customFormat="1" ht="12.75">
      <c r="B1" s="66" t="s">
        <v>7</v>
      </c>
      <c r="E1" s="77"/>
      <c r="O1" s="76">
        <v>45296</v>
      </c>
    </row>
    <row r="2" spans="2:15">
      <c r="B2" s="89" t="s">
        <v>30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65"/>
    </row>
    <row r="3" spans="2:15" ht="15" thickBot="1">
      <c r="B3" s="96" t="s">
        <v>95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71" t="s">
        <v>77</v>
      </c>
    </row>
    <row r="4" spans="2:15" ht="15" customHeight="1">
      <c r="B4" s="111" t="s">
        <v>0</v>
      </c>
      <c r="C4" s="113" t="s">
        <v>1</v>
      </c>
      <c r="D4" s="93" t="s">
        <v>100</v>
      </c>
      <c r="E4" s="93"/>
      <c r="F4" s="93"/>
      <c r="G4" s="93"/>
      <c r="H4" s="84"/>
      <c r="I4" s="83" t="s">
        <v>90</v>
      </c>
      <c r="J4" s="84"/>
      <c r="K4" s="83" t="s">
        <v>101</v>
      </c>
      <c r="L4" s="93"/>
      <c r="M4" s="93"/>
      <c r="N4" s="93"/>
      <c r="O4" s="94"/>
    </row>
    <row r="5" spans="2:15" ht="15" thickBot="1">
      <c r="B5" s="112"/>
      <c r="C5" s="114"/>
      <c r="D5" s="91" t="s">
        <v>102</v>
      </c>
      <c r="E5" s="91"/>
      <c r="F5" s="91"/>
      <c r="G5" s="91"/>
      <c r="H5" s="95"/>
      <c r="I5" s="90" t="s">
        <v>91</v>
      </c>
      <c r="J5" s="95"/>
      <c r="K5" s="90" t="s">
        <v>103</v>
      </c>
      <c r="L5" s="91"/>
      <c r="M5" s="91"/>
      <c r="N5" s="91"/>
      <c r="O5" s="92"/>
    </row>
    <row r="6" spans="2:15" ht="19.5" customHeight="1">
      <c r="B6" s="112"/>
      <c r="C6" s="114"/>
      <c r="D6" s="85">
        <v>2023</v>
      </c>
      <c r="E6" s="86"/>
      <c r="F6" s="85">
        <v>2022</v>
      </c>
      <c r="G6" s="86"/>
      <c r="H6" s="101" t="s">
        <v>21</v>
      </c>
      <c r="I6" s="81">
        <v>2023</v>
      </c>
      <c r="J6" s="81" t="s">
        <v>104</v>
      </c>
      <c r="K6" s="85">
        <v>2023</v>
      </c>
      <c r="L6" s="86"/>
      <c r="M6" s="85">
        <v>2022</v>
      </c>
      <c r="N6" s="86"/>
      <c r="O6" s="101" t="s">
        <v>21</v>
      </c>
    </row>
    <row r="7" spans="2:15" ht="19.5" customHeight="1" thickBot="1">
      <c r="B7" s="103" t="s">
        <v>22</v>
      </c>
      <c r="C7" s="105" t="s">
        <v>23</v>
      </c>
      <c r="D7" s="87"/>
      <c r="E7" s="88"/>
      <c r="F7" s="87"/>
      <c r="G7" s="88"/>
      <c r="H7" s="102"/>
      <c r="I7" s="82"/>
      <c r="J7" s="82"/>
      <c r="K7" s="87"/>
      <c r="L7" s="88"/>
      <c r="M7" s="87"/>
      <c r="N7" s="88"/>
      <c r="O7" s="102"/>
    </row>
    <row r="8" spans="2:15" ht="15" customHeight="1">
      <c r="B8" s="103"/>
      <c r="C8" s="105"/>
      <c r="D8" s="3" t="s">
        <v>24</v>
      </c>
      <c r="E8" s="4" t="s">
        <v>2</v>
      </c>
      <c r="F8" s="3" t="s">
        <v>24</v>
      </c>
      <c r="G8" s="4" t="s">
        <v>2</v>
      </c>
      <c r="H8" s="107" t="s">
        <v>25</v>
      </c>
      <c r="I8" s="5" t="s">
        <v>24</v>
      </c>
      <c r="J8" s="109" t="s">
        <v>105</v>
      </c>
      <c r="K8" s="3" t="s">
        <v>24</v>
      </c>
      <c r="L8" s="4" t="s">
        <v>2</v>
      </c>
      <c r="M8" s="3" t="s">
        <v>24</v>
      </c>
      <c r="N8" s="4" t="s">
        <v>2</v>
      </c>
      <c r="O8" s="107" t="s">
        <v>25</v>
      </c>
    </row>
    <row r="9" spans="2:15" ht="15" customHeight="1" thickBot="1">
      <c r="B9" s="104"/>
      <c r="C9" s="106"/>
      <c r="D9" s="6" t="s">
        <v>26</v>
      </c>
      <c r="E9" s="7" t="s">
        <v>27</v>
      </c>
      <c r="F9" s="6" t="s">
        <v>26</v>
      </c>
      <c r="G9" s="7" t="s">
        <v>27</v>
      </c>
      <c r="H9" s="108"/>
      <c r="I9" s="8" t="s">
        <v>26</v>
      </c>
      <c r="J9" s="110"/>
      <c r="K9" s="6" t="s">
        <v>26</v>
      </c>
      <c r="L9" s="7" t="s">
        <v>27</v>
      </c>
      <c r="M9" s="6" t="s">
        <v>26</v>
      </c>
      <c r="N9" s="7" t="s">
        <v>27</v>
      </c>
      <c r="O9" s="108"/>
    </row>
    <row r="10" spans="2:15" ht="15" thickBot="1">
      <c r="B10" s="9">
        <v>1</v>
      </c>
      <c r="C10" s="10" t="s">
        <v>9</v>
      </c>
      <c r="D10" s="11">
        <v>68</v>
      </c>
      <c r="E10" s="12">
        <v>0.26356589147286824</v>
      </c>
      <c r="F10" s="11">
        <v>44</v>
      </c>
      <c r="G10" s="12">
        <v>0.34645669291338582</v>
      </c>
      <c r="H10" s="13">
        <v>0.54545454545454541</v>
      </c>
      <c r="I10" s="11">
        <v>49</v>
      </c>
      <c r="J10" s="13">
        <v>0.38775510204081631</v>
      </c>
      <c r="K10" s="11">
        <v>684</v>
      </c>
      <c r="L10" s="12">
        <v>0.37561779242174631</v>
      </c>
      <c r="M10" s="11">
        <v>395</v>
      </c>
      <c r="N10" s="12">
        <v>0.34649122807017546</v>
      </c>
      <c r="O10" s="13">
        <v>0.73164556962025307</v>
      </c>
    </row>
    <row r="11" spans="2:15" ht="15" thickBot="1">
      <c r="B11" s="52">
        <v>2</v>
      </c>
      <c r="C11" s="15" t="s">
        <v>39</v>
      </c>
      <c r="D11" s="16">
        <v>76</v>
      </c>
      <c r="E11" s="17">
        <v>0.29457364341085274</v>
      </c>
      <c r="F11" s="16">
        <v>26</v>
      </c>
      <c r="G11" s="17">
        <v>0.20472440944881889</v>
      </c>
      <c r="H11" s="18">
        <v>1.9230769230769229</v>
      </c>
      <c r="I11" s="16">
        <v>31</v>
      </c>
      <c r="J11" s="18">
        <v>1.4516129032258065</v>
      </c>
      <c r="K11" s="16">
        <v>400</v>
      </c>
      <c r="L11" s="17">
        <v>0.21965952773201539</v>
      </c>
      <c r="M11" s="16">
        <v>241</v>
      </c>
      <c r="N11" s="17">
        <v>0.21140350877192982</v>
      </c>
      <c r="O11" s="18">
        <v>0.65975103734439844</v>
      </c>
    </row>
    <row r="12" spans="2:15" ht="15" thickBot="1">
      <c r="B12" s="9">
        <v>3</v>
      </c>
      <c r="C12" s="10" t="s">
        <v>12</v>
      </c>
      <c r="D12" s="11">
        <v>24</v>
      </c>
      <c r="E12" s="12">
        <v>9.3023255813953487E-2</v>
      </c>
      <c r="F12" s="11">
        <v>10</v>
      </c>
      <c r="G12" s="12">
        <v>7.874015748031496E-2</v>
      </c>
      <c r="H12" s="13">
        <v>1.4</v>
      </c>
      <c r="I12" s="11">
        <v>23</v>
      </c>
      <c r="J12" s="13">
        <v>4.3478260869565188E-2</v>
      </c>
      <c r="K12" s="11">
        <v>182</v>
      </c>
      <c r="L12" s="12">
        <v>9.994508511806699E-2</v>
      </c>
      <c r="M12" s="11">
        <v>79</v>
      </c>
      <c r="N12" s="12">
        <v>6.9298245614035081E-2</v>
      </c>
      <c r="O12" s="13">
        <v>1.3037974683544302</v>
      </c>
    </row>
    <row r="13" spans="2:15" ht="15" thickBot="1">
      <c r="B13" s="52">
        <v>4</v>
      </c>
      <c r="C13" s="15" t="s">
        <v>4</v>
      </c>
      <c r="D13" s="16">
        <v>35</v>
      </c>
      <c r="E13" s="17">
        <v>0.13565891472868216</v>
      </c>
      <c r="F13" s="16">
        <v>28</v>
      </c>
      <c r="G13" s="17">
        <v>0.22047244094488189</v>
      </c>
      <c r="H13" s="18">
        <v>0.25</v>
      </c>
      <c r="I13" s="16">
        <v>8</v>
      </c>
      <c r="J13" s="18">
        <v>3.375</v>
      </c>
      <c r="K13" s="16">
        <v>179</v>
      </c>
      <c r="L13" s="17">
        <v>9.8297638660076875E-2</v>
      </c>
      <c r="M13" s="16">
        <v>223</v>
      </c>
      <c r="N13" s="17">
        <v>0.1956140350877193</v>
      </c>
      <c r="O13" s="18">
        <v>-0.19730941704035876</v>
      </c>
    </row>
    <row r="14" spans="2:15" ht="15" thickBot="1">
      <c r="B14" s="9">
        <v>5</v>
      </c>
      <c r="C14" s="10" t="s">
        <v>71</v>
      </c>
      <c r="D14" s="11">
        <v>14</v>
      </c>
      <c r="E14" s="12">
        <v>5.4263565891472867E-2</v>
      </c>
      <c r="F14" s="11">
        <v>1</v>
      </c>
      <c r="G14" s="12">
        <v>7.874015748031496E-3</v>
      </c>
      <c r="H14" s="13">
        <v>13</v>
      </c>
      <c r="I14" s="11">
        <v>5</v>
      </c>
      <c r="J14" s="13">
        <v>1.7999999999999998</v>
      </c>
      <c r="K14" s="11">
        <v>74</v>
      </c>
      <c r="L14" s="12">
        <v>4.0637012630422846E-2</v>
      </c>
      <c r="M14" s="11">
        <v>34</v>
      </c>
      <c r="N14" s="12">
        <v>2.9824561403508771E-2</v>
      </c>
      <c r="O14" s="13">
        <v>1.1764705882352939</v>
      </c>
    </row>
    <row r="15" spans="2:15" ht="15" thickBot="1">
      <c r="B15" s="99" t="s">
        <v>41</v>
      </c>
      <c r="C15" s="100"/>
      <c r="D15" s="20">
        <f>SUM(D10:D14)</f>
        <v>217</v>
      </c>
      <c r="E15" s="21">
        <f>D15/D17</f>
        <v>0.84108527131782951</v>
      </c>
      <c r="F15" s="20">
        <f>SUM(F10:F14)</f>
        <v>109</v>
      </c>
      <c r="G15" s="21">
        <f>F15/F17</f>
        <v>0.8582677165354331</v>
      </c>
      <c r="H15" s="22">
        <f>D15/F15-1</f>
        <v>0.99082568807339455</v>
      </c>
      <c r="I15" s="20">
        <f>SUM(I10:I14)</f>
        <v>116</v>
      </c>
      <c r="J15" s="21">
        <f>D15/I15-1</f>
        <v>0.8706896551724137</v>
      </c>
      <c r="K15" s="20">
        <f>SUM(K10:K14)</f>
        <v>1519</v>
      </c>
      <c r="L15" s="21">
        <f>K15/K17</f>
        <v>0.83415705656232841</v>
      </c>
      <c r="M15" s="20">
        <f>SUM(M10:M14)</f>
        <v>972</v>
      </c>
      <c r="N15" s="21">
        <f>M15/M17</f>
        <v>0.85263157894736841</v>
      </c>
      <c r="O15" s="22">
        <f>K15/M15-1</f>
        <v>0.56275720164609044</v>
      </c>
    </row>
    <row r="16" spans="2:15" ht="15" thickBot="1">
      <c r="B16" s="99" t="s">
        <v>28</v>
      </c>
      <c r="C16" s="100"/>
      <c r="D16" s="35">
        <f>D17-D15</f>
        <v>41</v>
      </c>
      <c r="E16" s="21">
        <f t="shared" ref="E16:N16" si="0">E17-E15</f>
        <v>0.15891472868217049</v>
      </c>
      <c r="F16" s="35">
        <f t="shared" si="0"/>
        <v>18</v>
      </c>
      <c r="G16" s="21">
        <f t="shared" si="0"/>
        <v>0.14173228346456679</v>
      </c>
      <c r="H16" s="22">
        <f>D16/F16-1</f>
        <v>1.2777777777777777</v>
      </c>
      <c r="I16" s="35">
        <f t="shared" si="0"/>
        <v>37</v>
      </c>
      <c r="J16" s="22">
        <f>D16/I16-1</f>
        <v>0.10810810810810811</v>
      </c>
      <c r="K16" s="35">
        <f t="shared" si="0"/>
        <v>302</v>
      </c>
      <c r="L16" s="21">
        <f t="shared" si="0"/>
        <v>0.16584294343767159</v>
      </c>
      <c r="M16" s="35">
        <f t="shared" si="0"/>
        <v>168</v>
      </c>
      <c r="N16" s="21">
        <f t="shared" si="0"/>
        <v>0.14736842105263159</v>
      </c>
      <c r="O16" s="22">
        <f>K16/M16-1</f>
        <v>0.79761904761904767</v>
      </c>
    </row>
    <row r="17" spans="2:15" ht="15" thickBot="1">
      <c r="B17" s="97" t="s">
        <v>29</v>
      </c>
      <c r="C17" s="98"/>
      <c r="D17" s="23">
        <v>258</v>
      </c>
      <c r="E17" s="24">
        <v>1</v>
      </c>
      <c r="F17" s="23">
        <v>127</v>
      </c>
      <c r="G17" s="24">
        <v>0.99999999999999989</v>
      </c>
      <c r="H17" s="25">
        <v>1.0314960629921259</v>
      </c>
      <c r="I17" s="23">
        <v>153</v>
      </c>
      <c r="J17" s="25">
        <v>0.68627450980392157</v>
      </c>
      <c r="K17" s="23">
        <v>1821</v>
      </c>
      <c r="L17" s="24">
        <v>1</v>
      </c>
      <c r="M17" s="23">
        <v>1140</v>
      </c>
      <c r="N17" s="24">
        <v>1</v>
      </c>
      <c r="O17" s="25">
        <v>0.59736842105263155</v>
      </c>
    </row>
    <row r="18" spans="2:15">
      <c r="B18" s="39" t="s">
        <v>60</v>
      </c>
    </row>
    <row r="19" spans="2:15">
      <c r="B19" s="66" t="s">
        <v>110</v>
      </c>
    </row>
    <row r="20" spans="2:15">
      <c r="B20" s="27" t="s">
        <v>61</v>
      </c>
      <c r="C20" s="1"/>
      <c r="D20" s="1"/>
      <c r="E20" s="1"/>
      <c r="F20" s="1"/>
      <c r="G20" s="1"/>
    </row>
    <row r="21" spans="2:15">
      <c r="B21" s="67" t="s">
        <v>111</v>
      </c>
    </row>
    <row r="22" spans="2:15">
      <c r="B22" s="67"/>
    </row>
  </sheetData>
  <mergeCells count="26">
    <mergeCell ref="B17:C17"/>
    <mergeCell ref="B15:C15"/>
    <mergeCell ref="B16:C16"/>
    <mergeCell ref="B2:N2"/>
    <mergeCell ref="M6:N7"/>
    <mergeCell ref="B4:B6"/>
    <mergeCell ref="C4:C6"/>
    <mergeCell ref="H6:H7"/>
    <mergeCell ref="I6:I7"/>
    <mergeCell ref="J6:J7"/>
    <mergeCell ref="K6:L7"/>
    <mergeCell ref="B7:B9"/>
    <mergeCell ref="C7:C9"/>
    <mergeCell ref="H8:H9"/>
    <mergeCell ref="D4:H4"/>
    <mergeCell ref="I4:J4"/>
    <mergeCell ref="J8:J9"/>
    <mergeCell ref="O8:O9"/>
    <mergeCell ref="D6:E7"/>
    <mergeCell ref="K4:O4"/>
    <mergeCell ref="B3:N3"/>
    <mergeCell ref="K5:O5"/>
    <mergeCell ref="O6:O7"/>
    <mergeCell ref="F6:G7"/>
    <mergeCell ref="D5:H5"/>
    <mergeCell ref="I5:J5"/>
  </mergeCells>
  <phoneticPr fontId="4" type="noConversion"/>
  <conditionalFormatting sqref="D10:O14">
    <cfRule type="cellIs" dxfId="21" priority="3" operator="equal">
      <formula>0</formula>
    </cfRule>
  </conditionalFormatting>
  <conditionalFormatting sqref="H10:H16 O10:O16">
    <cfRule type="cellIs" dxfId="20" priority="1" operator="lessThan">
      <formula>0</formula>
    </cfRule>
  </conditionalFormatting>
  <conditionalFormatting sqref="J10:J14">
    <cfRule type="cellIs" dxfId="19" priority="7" operator="lessThan">
      <formula>0</formula>
    </cfRule>
  </conditionalFormatting>
  <conditionalFormatting sqref="J16">
    <cfRule type="cellIs" dxfId="18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14A00-FD87-40FD-8909-438C75F43081}">
  <sheetPr>
    <pageSetUpPr fitToPage="1"/>
  </sheetPr>
  <dimension ref="B1:W65"/>
  <sheetViews>
    <sheetView showGridLines="0" workbookViewId="0">
      <selection activeCell="E19" sqref="E19"/>
    </sheetView>
  </sheetViews>
  <sheetFormatPr defaultColWidth="9.140625" defaultRowHeight="14.25"/>
  <cols>
    <col min="1" max="1" width="2" style="1" customWidth="1"/>
    <col min="2" max="2" width="8.140625" style="1" customWidth="1"/>
    <col min="3" max="3" width="21.28515625" style="1" customWidth="1"/>
    <col min="4" max="9" width="8.85546875" style="1" customWidth="1"/>
    <col min="10" max="10" width="9.42578125" style="1" customWidth="1"/>
    <col min="11" max="12" width="11.28515625" style="1" customWidth="1"/>
    <col min="13" max="14" width="8.85546875" style="1" customWidth="1"/>
    <col min="15" max="15" width="13.28515625" style="1" customWidth="1"/>
    <col min="16" max="16" width="9.42578125" style="1" customWidth="1"/>
    <col min="17" max="17" width="20.85546875" style="1" customWidth="1"/>
    <col min="18" max="22" width="11" style="1" customWidth="1"/>
    <col min="23" max="23" width="11.7109375" style="1" customWidth="1"/>
    <col min="24" max="16384" width="9.140625" style="1"/>
  </cols>
  <sheetData>
    <row r="1" spans="2:15" s="26" customFormat="1" ht="12.75">
      <c r="B1" s="26" t="s">
        <v>7</v>
      </c>
      <c r="D1" s="75"/>
      <c r="O1" s="76">
        <v>45296</v>
      </c>
    </row>
    <row r="2" spans="2:15" ht="14.45" customHeight="1">
      <c r="B2" s="89" t="s">
        <v>56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2:15" ht="14.45" customHeight="1">
      <c r="B3" s="96" t="s">
        <v>92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5" ht="14.45" customHeight="1" thickBot="1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2" t="s">
        <v>31</v>
      </c>
    </row>
    <row r="5" spans="2:15" ht="14.45" customHeight="1">
      <c r="B5" s="111" t="s">
        <v>0</v>
      </c>
      <c r="C5" s="113" t="s">
        <v>1</v>
      </c>
      <c r="D5" s="93" t="s">
        <v>100</v>
      </c>
      <c r="E5" s="93"/>
      <c r="F5" s="93"/>
      <c r="G5" s="93"/>
      <c r="H5" s="84"/>
      <c r="I5" s="83" t="s">
        <v>90</v>
      </c>
      <c r="J5" s="84"/>
      <c r="K5" s="83" t="s">
        <v>101</v>
      </c>
      <c r="L5" s="93"/>
      <c r="M5" s="93"/>
      <c r="N5" s="93"/>
      <c r="O5" s="94"/>
    </row>
    <row r="6" spans="2:15" ht="14.45" customHeight="1" thickBot="1">
      <c r="B6" s="112"/>
      <c r="C6" s="114"/>
      <c r="D6" s="91" t="s">
        <v>102</v>
      </c>
      <c r="E6" s="91"/>
      <c r="F6" s="91"/>
      <c r="G6" s="91"/>
      <c r="H6" s="95"/>
      <c r="I6" s="90" t="s">
        <v>91</v>
      </c>
      <c r="J6" s="95"/>
      <c r="K6" s="90" t="s">
        <v>103</v>
      </c>
      <c r="L6" s="91"/>
      <c r="M6" s="91"/>
      <c r="N6" s="91"/>
      <c r="O6" s="92"/>
    </row>
    <row r="7" spans="2:15" ht="14.45" customHeight="1">
      <c r="B7" s="112"/>
      <c r="C7" s="114"/>
      <c r="D7" s="85">
        <v>2023</v>
      </c>
      <c r="E7" s="86"/>
      <c r="F7" s="85">
        <v>2022</v>
      </c>
      <c r="G7" s="86"/>
      <c r="H7" s="101" t="s">
        <v>21</v>
      </c>
      <c r="I7" s="81">
        <v>2023</v>
      </c>
      <c r="J7" s="81" t="s">
        <v>104</v>
      </c>
      <c r="K7" s="85">
        <v>2023</v>
      </c>
      <c r="L7" s="86"/>
      <c r="M7" s="85">
        <v>2022</v>
      </c>
      <c r="N7" s="86"/>
      <c r="O7" s="101" t="s">
        <v>21</v>
      </c>
    </row>
    <row r="8" spans="2:15" ht="14.45" customHeight="1" thickBot="1">
      <c r="B8" s="103" t="s">
        <v>22</v>
      </c>
      <c r="C8" s="105" t="s">
        <v>23</v>
      </c>
      <c r="D8" s="87"/>
      <c r="E8" s="88"/>
      <c r="F8" s="87"/>
      <c r="G8" s="88"/>
      <c r="H8" s="102"/>
      <c r="I8" s="82"/>
      <c r="J8" s="82"/>
      <c r="K8" s="87"/>
      <c r="L8" s="88"/>
      <c r="M8" s="87"/>
      <c r="N8" s="88"/>
      <c r="O8" s="102"/>
    </row>
    <row r="9" spans="2:15" ht="14.45" customHeight="1">
      <c r="B9" s="103"/>
      <c r="C9" s="105"/>
      <c r="D9" s="3" t="s">
        <v>24</v>
      </c>
      <c r="E9" s="4" t="s">
        <v>2</v>
      </c>
      <c r="F9" s="3" t="s">
        <v>24</v>
      </c>
      <c r="G9" s="4" t="s">
        <v>2</v>
      </c>
      <c r="H9" s="107" t="s">
        <v>25</v>
      </c>
      <c r="I9" s="5" t="s">
        <v>24</v>
      </c>
      <c r="J9" s="109" t="s">
        <v>105</v>
      </c>
      <c r="K9" s="3" t="s">
        <v>24</v>
      </c>
      <c r="L9" s="4" t="s">
        <v>2</v>
      </c>
      <c r="M9" s="3" t="s">
        <v>24</v>
      </c>
      <c r="N9" s="4" t="s">
        <v>2</v>
      </c>
      <c r="O9" s="107" t="s">
        <v>25</v>
      </c>
    </row>
    <row r="10" spans="2:15" ht="14.45" customHeight="1" thickBot="1">
      <c r="B10" s="104"/>
      <c r="C10" s="106"/>
      <c r="D10" s="6" t="s">
        <v>26</v>
      </c>
      <c r="E10" s="7" t="s">
        <v>27</v>
      </c>
      <c r="F10" s="6" t="s">
        <v>26</v>
      </c>
      <c r="G10" s="7" t="s">
        <v>27</v>
      </c>
      <c r="H10" s="108"/>
      <c r="I10" s="8" t="s">
        <v>26</v>
      </c>
      <c r="J10" s="110"/>
      <c r="K10" s="6" t="s">
        <v>26</v>
      </c>
      <c r="L10" s="7" t="s">
        <v>27</v>
      </c>
      <c r="M10" s="6" t="s">
        <v>26</v>
      </c>
      <c r="N10" s="7" t="s">
        <v>27</v>
      </c>
      <c r="O10" s="108"/>
    </row>
    <row r="11" spans="2:15" ht="14.45" customHeight="1" thickBot="1">
      <c r="B11" s="9">
        <v>1</v>
      </c>
      <c r="C11" s="10" t="s">
        <v>11</v>
      </c>
      <c r="D11" s="11">
        <v>1430</v>
      </c>
      <c r="E11" s="12">
        <v>0.22770700636942676</v>
      </c>
      <c r="F11" s="11">
        <v>1188</v>
      </c>
      <c r="G11" s="12">
        <v>0.20729366602687141</v>
      </c>
      <c r="H11" s="13">
        <v>0.20370370370370372</v>
      </c>
      <c r="I11" s="11">
        <v>1241</v>
      </c>
      <c r="J11" s="13">
        <v>0.15229653505237706</v>
      </c>
      <c r="K11" s="11">
        <v>13380</v>
      </c>
      <c r="L11" s="12">
        <v>0.20737112922724033</v>
      </c>
      <c r="M11" s="11">
        <v>12933</v>
      </c>
      <c r="N11" s="12">
        <v>0.20780577157915034</v>
      </c>
      <c r="O11" s="13">
        <v>3.4562746462537763E-2</v>
      </c>
    </row>
    <row r="12" spans="2:15" ht="14.45" customHeight="1" thickBot="1">
      <c r="B12" s="14">
        <v>2</v>
      </c>
      <c r="C12" s="15" t="s">
        <v>16</v>
      </c>
      <c r="D12" s="16">
        <v>666</v>
      </c>
      <c r="E12" s="17">
        <v>0.10605095541401274</v>
      </c>
      <c r="F12" s="16">
        <v>588</v>
      </c>
      <c r="G12" s="17">
        <v>0.10259989530622927</v>
      </c>
      <c r="H12" s="18">
        <v>0.13265306122448983</v>
      </c>
      <c r="I12" s="16">
        <v>663</v>
      </c>
      <c r="J12" s="18">
        <v>4.5248868778280382E-3</v>
      </c>
      <c r="K12" s="16">
        <v>9156</v>
      </c>
      <c r="L12" s="17">
        <v>0.14190508663711601</v>
      </c>
      <c r="M12" s="16">
        <v>8594</v>
      </c>
      <c r="N12" s="17">
        <v>0.13808728067356513</v>
      </c>
      <c r="O12" s="18">
        <v>6.5394461252036296E-2</v>
      </c>
    </row>
    <row r="13" spans="2:15" ht="14.45" customHeight="1" thickBot="1">
      <c r="B13" s="9">
        <v>3</v>
      </c>
      <c r="C13" s="10" t="s">
        <v>13</v>
      </c>
      <c r="D13" s="11">
        <v>316</v>
      </c>
      <c r="E13" s="12">
        <v>5.0318471337579621E-2</v>
      </c>
      <c r="F13" s="11">
        <v>879</v>
      </c>
      <c r="G13" s="12">
        <v>0.1533763741057407</v>
      </c>
      <c r="H13" s="13">
        <v>-0.64050056882821393</v>
      </c>
      <c r="I13" s="11">
        <v>663</v>
      </c>
      <c r="J13" s="13">
        <v>-0.52337858220211153</v>
      </c>
      <c r="K13" s="11">
        <v>7418</v>
      </c>
      <c r="L13" s="12">
        <v>0.11496853786305446</v>
      </c>
      <c r="M13" s="11">
        <v>6957</v>
      </c>
      <c r="N13" s="12">
        <v>0.11178417636094864</v>
      </c>
      <c r="O13" s="13">
        <v>6.6264194336639326E-2</v>
      </c>
    </row>
    <row r="14" spans="2:15" ht="14.45" customHeight="1" thickBot="1">
      <c r="B14" s="14">
        <v>4</v>
      </c>
      <c r="C14" s="15" t="s">
        <v>37</v>
      </c>
      <c r="D14" s="16">
        <v>643</v>
      </c>
      <c r="E14" s="17">
        <v>0.10238853503184714</v>
      </c>
      <c r="F14" s="16">
        <v>427</v>
      </c>
      <c r="G14" s="17">
        <v>7.4507066829523641E-2</v>
      </c>
      <c r="H14" s="18">
        <v>0.50585480093676805</v>
      </c>
      <c r="I14" s="16">
        <v>445</v>
      </c>
      <c r="J14" s="18">
        <v>0.44494382022471912</v>
      </c>
      <c r="K14" s="16">
        <v>6826</v>
      </c>
      <c r="L14" s="17">
        <v>0.10579337280307492</v>
      </c>
      <c r="M14" s="16">
        <v>4652</v>
      </c>
      <c r="N14" s="17">
        <v>7.4747734430233304E-2</v>
      </c>
      <c r="O14" s="18">
        <v>0.46732588134135855</v>
      </c>
    </row>
    <row r="15" spans="2:15" ht="14.45" customHeight="1" thickBot="1">
      <c r="B15" s="9">
        <v>5</v>
      </c>
      <c r="C15" s="10" t="s">
        <v>17</v>
      </c>
      <c r="D15" s="11">
        <v>751</v>
      </c>
      <c r="E15" s="12">
        <v>0.1195859872611465</v>
      </c>
      <c r="F15" s="11">
        <v>418</v>
      </c>
      <c r="G15" s="12">
        <v>7.293666026871401E-2</v>
      </c>
      <c r="H15" s="13">
        <v>0.79665071770334928</v>
      </c>
      <c r="I15" s="11">
        <v>540</v>
      </c>
      <c r="J15" s="13">
        <v>0.39074074074074083</v>
      </c>
      <c r="K15" s="11">
        <v>5788</v>
      </c>
      <c r="L15" s="12">
        <v>8.9705836768854033E-2</v>
      </c>
      <c r="M15" s="11">
        <v>4326</v>
      </c>
      <c r="N15" s="12">
        <v>6.9509608586670088E-2</v>
      </c>
      <c r="O15" s="13">
        <v>0.33795654184003698</v>
      </c>
    </row>
    <row r="16" spans="2:15" ht="14.45" customHeight="1" thickBot="1">
      <c r="B16" s="14">
        <v>6</v>
      </c>
      <c r="C16" s="15" t="s">
        <v>9</v>
      </c>
      <c r="D16" s="16">
        <v>761</v>
      </c>
      <c r="E16" s="17">
        <v>0.12117834394904459</v>
      </c>
      <c r="F16" s="16">
        <v>690</v>
      </c>
      <c r="G16" s="17">
        <v>0.12039783632873843</v>
      </c>
      <c r="H16" s="18">
        <v>0.10289855072463761</v>
      </c>
      <c r="I16" s="16">
        <v>516</v>
      </c>
      <c r="J16" s="18">
        <v>0.47480620155038755</v>
      </c>
      <c r="K16" s="16">
        <v>5703</v>
      </c>
      <c r="L16" s="17">
        <v>8.8388456650444813E-2</v>
      </c>
      <c r="M16" s="16">
        <v>5982</v>
      </c>
      <c r="N16" s="17">
        <v>9.6118002442316344E-2</v>
      </c>
      <c r="O16" s="18">
        <v>-4.6639919759277837E-2</v>
      </c>
    </row>
    <row r="17" spans="2:23" ht="14.45" customHeight="1" thickBot="1">
      <c r="B17" s="9">
        <v>7</v>
      </c>
      <c r="C17" s="10" t="s">
        <v>12</v>
      </c>
      <c r="D17" s="11">
        <v>879</v>
      </c>
      <c r="E17" s="12">
        <v>0.13996815286624203</v>
      </c>
      <c r="F17" s="11">
        <v>690</v>
      </c>
      <c r="G17" s="12">
        <v>0.12039783632873843</v>
      </c>
      <c r="H17" s="13">
        <v>0.27391304347826084</v>
      </c>
      <c r="I17" s="11">
        <v>493</v>
      </c>
      <c r="J17" s="13">
        <v>0.78296146044624737</v>
      </c>
      <c r="K17" s="11">
        <v>5682</v>
      </c>
      <c r="L17" s="12">
        <v>8.8062986268249585E-2</v>
      </c>
      <c r="M17" s="11">
        <v>7116</v>
      </c>
      <c r="N17" s="12">
        <v>0.11433896779998715</v>
      </c>
      <c r="O17" s="13">
        <v>-0.20151770657672852</v>
      </c>
    </row>
    <row r="18" spans="2:23" ht="14.45" customHeight="1" thickBot="1">
      <c r="B18" s="14">
        <v>8</v>
      </c>
      <c r="C18" s="15" t="s">
        <v>18</v>
      </c>
      <c r="D18" s="16">
        <v>236</v>
      </c>
      <c r="E18" s="17">
        <v>3.7579617834394903E-2</v>
      </c>
      <c r="F18" s="16">
        <v>175</v>
      </c>
      <c r="G18" s="17">
        <v>3.0535683126853952E-2</v>
      </c>
      <c r="H18" s="18">
        <v>0.34857142857142853</v>
      </c>
      <c r="I18" s="16">
        <v>284</v>
      </c>
      <c r="J18" s="18">
        <v>-0.16901408450704225</v>
      </c>
      <c r="K18" s="16">
        <v>3054</v>
      </c>
      <c r="L18" s="17">
        <v>4.7332692724962031E-2</v>
      </c>
      <c r="M18" s="16">
        <v>3826</v>
      </c>
      <c r="N18" s="17">
        <v>6.1475673243781732E-2</v>
      </c>
      <c r="O18" s="18">
        <v>-0.20177731312075275</v>
      </c>
    </row>
    <row r="19" spans="2:23" ht="14.45" customHeight="1" thickBot="1">
      <c r="B19" s="9">
        <v>9</v>
      </c>
      <c r="C19" s="10" t="s">
        <v>15</v>
      </c>
      <c r="D19" s="11">
        <v>115</v>
      </c>
      <c r="E19" s="12">
        <v>1.8312101910828025E-2</v>
      </c>
      <c r="F19" s="11">
        <v>246</v>
      </c>
      <c r="G19" s="12">
        <v>4.2924445995463273E-2</v>
      </c>
      <c r="H19" s="13">
        <v>-0.53252032520325199</v>
      </c>
      <c r="I19" s="11">
        <v>158</v>
      </c>
      <c r="J19" s="13">
        <v>-0.27215189873417722</v>
      </c>
      <c r="K19" s="11">
        <v>2034</v>
      </c>
      <c r="L19" s="12">
        <v>3.152413130405133E-2</v>
      </c>
      <c r="M19" s="11">
        <v>2598</v>
      </c>
      <c r="N19" s="12">
        <v>4.1744328041647918E-2</v>
      </c>
      <c r="O19" s="13">
        <v>-0.21709006928406471</v>
      </c>
    </row>
    <row r="20" spans="2:23" ht="14.45" customHeight="1" thickBot="1">
      <c r="B20" s="14">
        <v>10</v>
      </c>
      <c r="C20" s="15" t="s">
        <v>14</v>
      </c>
      <c r="D20" s="16">
        <v>135</v>
      </c>
      <c r="E20" s="17">
        <v>2.1496815286624203E-2</v>
      </c>
      <c r="F20" s="16">
        <v>67</v>
      </c>
      <c r="G20" s="17">
        <v>1.169080439713837E-2</v>
      </c>
      <c r="H20" s="18">
        <v>1.0149253731343282</v>
      </c>
      <c r="I20" s="16">
        <v>150</v>
      </c>
      <c r="J20" s="18">
        <v>-9.9999999999999978E-2</v>
      </c>
      <c r="K20" s="16">
        <v>1777</v>
      </c>
      <c r="L20" s="17">
        <v>2.7540993769566969E-2</v>
      </c>
      <c r="M20" s="16">
        <v>1324</v>
      </c>
      <c r="N20" s="17">
        <v>2.127386078796838E-2</v>
      </c>
      <c r="O20" s="18">
        <v>0.34214501510574014</v>
      </c>
    </row>
    <row r="21" spans="2:23" ht="14.45" customHeight="1" thickBot="1">
      <c r="B21" s="9">
        <v>11</v>
      </c>
      <c r="C21" s="10" t="s">
        <v>4</v>
      </c>
      <c r="D21" s="11">
        <v>43</v>
      </c>
      <c r="E21" s="12">
        <v>6.8471337579617837E-3</v>
      </c>
      <c r="F21" s="11">
        <v>82</v>
      </c>
      <c r="G21" s="12">
        <v>1.4308148665154423E-2</v>
      </c>
      <c r="H21" s="13">
        <v>-0.47560975609756095</v>
      </c>
      <c r="I21" s="11">
        <v>54</v>
      </c>
      <c r="J21" s="13">
        <v>-0.20370370370370372</v>
      </c>
      <c r="K21" s="11">
        <v>775</v>
      </c>
      <c r="L21" s="12">
        <v>1.2011406961966462E-2</v>
      </c>
      <c r="M21" s="11">
        <v>713</v>
      </c>
      <c r="N21" s="12">
        <v>1.1456391798958802E-2</v>
      </c>
      <c r="O21" s="13">
        <v>8.6956521739130377E-2</v>
      </c>
    </row>
    <row r="22" spans="2:23" ht="14.45" customHeight="1" thickBot="1">
      <c r="B22" s="14">
        <v>12</v>
      </c>
      <c r="C22" s="15" t="s">
        <v>62</v>
      </c>
      <c r="D22" s="16">
        <v>50</v>
      </c>
      <c r="E22" s="17">
        <v>7.9617834394904458E-3</v>
      </c>
      <c r="F22" s="16">
        <v>42</v>
      </c>
      <c r="G22" s="17">
        <v>7.3285639504449482E-3</v>
      </c>
      <c r="H22" s="18">
        <v>0.19047619047619047</v>
      </c>
      <c r="I22" s="16">
        <v>61</v>
      </c>
      <c r="J22" s="18">
        <v>-0.18032786885245899</v>
      </c>
      <c r="K22" s="16">
        <v>531</v>
      </c>
      <c r="L22" s="17">
        <v>8.2297510926505682E-3</v>
      </c>
      <c r="M22" s="16">
        <v>431</v>
      </c>
      <c r="N22" s="17">
        <v>6.9252522655697665E-3</v>
      </c>
      <c r="O22" s="18">
        <v>0.23201856148491884</v>
      </c>
    </row>
    <row r="23" spans="2:23" ht="14.45" customHeight="1" thickBot="1">
      <c r="B23" s="9">
        <v>13</v>
      </c>
      <c r="C23" s="10" t="s">
        <v>69</v>
      </c>
      <c r="D23" s="11">
        <v>44</v>
      </c>
      <c r="E23" s="12">
        <v>7.0063694267515925E-3</v>
      </c>
      <c r="F23" s="11">
        <v>57</v>
      </c>
      <c r="G23" s="12">
        <v>9.9459082184610009E-3</v>
      </c>
      <c r="H23" s="13">
        <v>-0.22807017543859653</v>
      </c>
      <c r="I23" s="11">
        <v>43</v>
      </c>
      <c r="J23" s="13">
        <v>2.3255813953488413E-2</v>
      </c>
      <c r="K23" s="11">
        <v>466</v>
      </c>
      <c r="L23" s="12">
        <v>7.2223427668082207E-3</v>
      </c>
      <c r="M23" s="11">
        <v>462</v>
      </c>
      <c r="N23" s="12">
        <v>7.4233562568288454E-3</v>
      </c>
      <c r="O23" s="13">
        <v>8.6580086580085869E-3</v>
      </c>
    </row>
    <row r="24" spans="2:23" ht="14.45" customHeight="1" thickBot="1">
      <c r="B24" s="14">
        <v>14</v>
      </c>
      <c r="C24" s="15" t="s">
        <v>72</v>
      </c>
      <c r="D24" s="16">
        <v>42</v>
      </c>
      <c r="E24" s="17">
        <v>6.6878980891719748E-3</v>
      </c>
      <c r="F24" s="16">
        <v>17</v>
      </c>
      <c r="G24" s="17">
        <v>2.9663235037515269E-3</v>
      </c>
      <c r="H24" s="18">
        <v>1.4705882352941178</v>
      </c>
      <c r="I24" s="16">
        <v>49</v>
      </c>
      <c r="J24" s="18">
        <v>-0.1428571428571429</v>
      </c>
      <c r="K24" s="16">
        <v>329</v>
      </c>
      <c r="L24" s="17">
        <v>5.099035987725117E-3</v>
      </c>
      <c r="M24" s="16">
        <v>161</v>
      </c>
      <c r="N24" s="17">
        <v>2.5869271804100521E-3</v>
      </c>
      <c r="O24" s="18">
        <v>1.0434782608695654</v>
      </c>
    </row>
    <row r="25" spans="2:23" ht="15" thickBot="1">
      <c r="B25" s="9">
        <v>15</v>
      </c>
      <c r="C25" s="10" t="s">
        <v>73</v>
      </c>
      <c r="D25" s="11">
        <v>46</v>
      </c>
      <c r="E25" s="12">
        <v>7.3248407643312103E-3</v>
      </c>
      <c r="F25" s="11">
        <v>26</v>
      </c>
      <c r="G25" s="12">
        <v>4.5367300645611586E-3</v>
      </c>
      <c r="H25" s="13">
        <v>0.76923076923076916</v>
      </c>
      <c r="I25" s="11">
        <v>24</v>
      </c>
      <c r="J25" s="13">
        <v>0.91666666666666674</v>
      </c>
      <c r="K25" s="11">
        <v>313</v>
      </c>
      <c r="L25" s="12">
        <v>4.8510585536716156E-3</v>
      </c>
      <c r="M25" s="11">
        <v>94</v>
      </c>
      <c r="N25" s="12">
        <v>1.5103798444630117E-3</v>
      </c>
      <c r="O25" s="13">
        <v>2.3297872340425534</v>
      </c>
    </row>
    <row r="26" spans="2:23" ht="15" thickBot="1">
      <c r="B26" s="99" t="s">
        <v>40</v>
      </c>
      <c r="C26" s="100"/>
      <c r="D26" s="20">
        <f>SUM(D11:D25)</f>
        <v>6157</v>
      </c>
      <c r="E26" s="21">
        <f>D26/D28</f>
        <v>0.98041401273885354</v>
      </c>
      <c r="F26" s="20">
        <f>SUM(F11:F25)</f>
        <v>5592</v>
      </c>
      <c r="G26" s="21">
        <f>F26/F28</f>
        <v>0.97574594311638463</v>
      </c>
      <c r="H26" s="22">
        <f>D26/F26-1</f>
        <v>0.10103719599427752</v>
      </c>
      <c r="I26" s="20">
        <f>SUM(I11:I25)</f>
        <v>5384</v>
      </c>
      <c r="J26" s="21">
        <f>D26/I26-1</f>
        <v>0.14357355126300142</v>
      </c>
      <c r="K26" s="20">
        <f>SUM(K11:K25)</f>
        <v>63232</v>
      </c>
      <c r="L26" s="21">
        <f>K26/K28</f>
        <v>0.98000681937943646</v>
      </c>
      <c r="M26" s="20">
        <f>SUM(M11:M25)</f>
        <v>60169</v>
      </c>
      <c r="N26" s="21">
        <f>M26/M28</f>
        <v>0.96678771129249952</v>
      </c>
      <c r="O26" s="22">
        <f>K26/M26-1</f>
        <v>5.0906613039937598E-2</v>
      </c>
    </row>
    <row r="27" spans="2:23" ht="15" thickBot="1">
      <c r="B27" s="99" t="s">
        <v>28</v>
      </c>
      <c r="C27" s="100"/>
      <c r="D27" s="20">
        <f>D28-SUM(D11:D25)</f>
        <v>123</v>
      </c>
      <c r="E27" s="21">
        <f>D27/D28</f>
        <v>1.9585987261146496E-2</v>
      </c>
      <c r="F27" s="20">
        <f>F28-SUM(F11:F25)</f>
        <v>139</v>
      </c>
      <c r="G27" s="21">
        <f>F27/F28</f>
        <v>2.4254056883615423E-2</v>
      </c>
      <c r="H27" s="22">
        <f>D27/F27-1</f>
        <v>-0.1151079136690647</v>
      </c>
      <c r="I27" s="20">
        <f>I28-SUM(I11:I25)</f>
        <v>93</v>
      </c>
      <c r="J27" s="21">
        <f>D27/I27-1</f>
        <v>0.32258064516129026</v>
      </c>
      <c r="K27" s="20">
        <f>K28-SUM(K11:K25)</f>
        <v>1290</v>
      </c>
      <c r="L27" s="21">
        <f>K27/K28</f>
        <v>1.999318062056353E-2</v>
      </c>
      <c r="M27" s="20">
        <f>M28-SUM(M11:M25)</f>
        <v>2067</v>
      </c>
      <c r="N27" s="21">
        <f>M27/M28</f>
        <v>3.3212288707500481E-2</v>
      </c>
      <c r="O27" s="22">
        <f>K27/M27-1</f>
        <v>-0.37590711175616831</v>
      </c>
    </row>
    <row r="28" spans="2:23" ht="15" thickBot="1">
      <c r="B28" s="97" t="s">
        <v>29</v>
      </c>
      <c r="C28" s="98"/>
      <c r="D28" s="23">
        <v>6280</v>
      </c>
      <c r="E28" s="24">
        <v>1</v>
      </c>
      <c r="F28" s="23">
        <v>5731</v>
      </c>
      <c r="G28" s="24">
        <v>0.99999999999999978</v>
      </c>
      <c r="H28" s="25">
        <v>9.5794800209387576E-2</v>
      </c>
      <c r="I28" s="23">
        <v>5477</v>
      </c>
      <c r="J28" s="25">
        <v>0.14661310936644156</v>
      </c>
      <c r="K28" s="23">
        <v>64522</v>
      </c>
      <c r="L28" s="24">
        <v>1</v>
      </c>
      <c r="M28" s="23">
        <v>62236</v>
      </c>
      <c r="N28" s="24">
        <v>0.99999999999999989</v>
      </c>
      <c r="O28" s="25">
        <v>3.673115238768565E-2</v>
      </c>
    </row>
    <row r="29" spans="2:23">
      <c r="B29" s="1" t="s">
        <v>58</v>
      </c>
      <c r="C29" s="26"/>
    </row>
    <row r="30" spans="2:23">
      <c r="B30" s="27" t="s">
        <v>59</v>
      </c>
    </row>
    <row r="31" spans="2:23">
      <c r="B31" s="28"/>
    </row>
    <row r="32" spans="2:23" ht="15" customHeight="1">
      <c r="B32" s="89" t="s">
        <v>106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26"/>
      <c r="P32" s="89" t="s">
        <v>74</v>
      </c>
      <c r="Q32" s="89"/>
      <c r="R32" s="89"/>
      <c r="S32" s="89"/>
      <c r="T32" s="89"/>
      <c r="U32" s="89"/>
      <c r="V32" s="89"/>
      <c r="W32" s="89"/>
    </row>
    <row r="33" spans="2:23" ht="15" customHeight="1">
      <c r="B33" s="96" t="s">
        <v>107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26"/>
      <c r="P33" s="96" t="s">
        <v>75</v>
      </c>
      <c r="Q33" s="96"/>
      <c r="R33" s="96"/>
      <c r="S33" s="96"/>
      <c r="T33" s="96"/>
      <c r="U33" s="96"/>
      <c r="V33" s="96"/>
      <c r="W33" s="96"/>
    </row>
    <row r="34" spans="2:23" ht="15" customHeight="1" thickBot="1">
      <c r="B34" s="29"/>
      <c r="C34" s="29"/>
      <c r="D34" s="29"/>
      <c r="E34" s="29"/>
      <c r="F34" s="29"/>
      <c r="G34" s="29"/>
      <c r="H34" s="29"/>
      <c r="I34" s="29"/>
      <c r="J34" s="29"/>
      <c r="K34" s="30"/>
      <c r="L34" s="2" t="s">
        <v>31</v>
      </c>
      <c r="P34" s="29"/>
      <c r="Q34" s="29"/>
      <c r="R34" s="29"/>
      <c r="S34" s="29"/>
      <c r="T34" s="29"/>
      <c r="U34" s="29"/>
      <c r="V34" s="29"/>
      <c r="W34" s="2" t="s">
        <v>31</v>
      </c>
    </row>
    <row r="35" spans="2:23">
      <c r="B35" s="111" t="s">
        <v>0</v>
      </c>
      <c r="C35" s="113" t="s">
        <v>45</v>
      </c>
      <c r="D35" s="115" t="s">
        <v>100</v>
      </c>
      <c r="E35" s="93"/>
      <c r="F35" s="93"/>
      <c r="G35" s="93"/>
      <c r="H35" s="93"/>
      <c r="I35" s="94"/>
      <c r="J35" s="93" t="s">
        <v>90</v>
      </c>
      <c r="K35" s="93"/>
      <c r="L35" s="94"/>
      <c r="P35" s="111" t="s">
        <v>0</v>
      </c>
      <c r="Q35" s="113" t="s">
        <v>45</v>
      </c>
      <c r="R35" s="115" t="s">
        <v>101</v>
      </c>
      <c r="S35" s="93"/>
      <c r="T35" s="93"/>
      <c r="U35" s="93"/>
      <c r="V35" s="93"/>
      <c r="W35" s="94"/>
    </row>
    <row r="36" spans="2:23" ht="15" customHeight="1" thickBot="1">
      <c r="B36" s="112"/>
      <c r="C36" s="114"/>
      <c r="D36" s="116" t="s">
        <v>102</v>
      </c>
      <c r="E36" s="117"/>
      <c r="F36" s="117"/>
      <c r="G36" s="117"/>
      <c r="H36" s="117"/>
      <c r="I36" s="118"/>
      <c r="J36" s="117" t="s">
        <v>91</v>
      </c>
      <c r="K36" s="117"/>
      <c r="L36" s="118"/>
      <c r="P36" s="112"/>
      <c r="Q36" s="114"/>
      <c r="R36" s="116" t="s">
        <v>103</v>
      </c>
      <c r="S36" s="117"/>
      <c r="T36" s="117"/>
      <c r="U36" s="117"/>
      <c r="V36" s="117"/>
      <c r="W36" s="118"/>
    </row>
    <row r="37" spans="2:23" ht="15" customHeight="1">
      <c r="B37" s="112"/>
      <c r="C37" s="114"/>
      <c r="D37" s="85">
        <v>2023</v>
      </c>
      <c r="E37" s="86"/>
      <c r="F37" s="85">
        <v>2022</v>
      </c>
      <c r="G37" s="86"/>
      <c r="H37" s="101" t="s">
        <v>21</v>
      </c>
      <c r="I37" s="101" t="s">
        <v>46</v>
      </c>
      <c r="J37" s="101">
        <v>2022</v>
      </c>
      <c r="K37" s="101" t="s">
        <v>104</v>
      </c>
      <c r="L37" s="101" t="s">
        <v>108</v>
      </c>
      <c r="P37" s="112"/>
      <c r="Q37" s="114"/>
      <c r="R37" s="85">
        <v>2023</v>
      </c>
      <c r="S37" s="86"/>
      <c r="T37" s="85">
        <v>2022</v>
      </c>
      <c r="U37" s="86"/>
      <c r="V37" s="101" t="s">
        <v>21</v>
      </c>
      <c r="W37" s="101" t="s">
        <v>64</v>
      </c>
    </row>
    <row r="38" spans="2:23" ht="14.45" customHeight="1" thickBot="1">
      <c r="B38" s="103" t="s">
        <v>22</v>
      </c>
      <c r="C38" s="105" t="s">
        <v>45</v>
      </c>
      <c r="D38" s="87"/>
      <c r="E38" s="88"/>
      <c r="F38" s="87"/>
      <c r="G38" s="88"/>
      <c r="H38" s="102"/>
      <c r="I38" s="102"/>
      <c r="J38" s="102"/>
      <c r="K38" s="102"/>
      <c r="L38" s="102"/>
      <c r="P38" s="103" t="s">
        <v>22</v>
      </c>
      <c r="Q38" s="105" t="s">
        <v>45</v>
      </c>
      <c r="R38" s="87"/>
      <c r="S38" s="88"/>
      <c r="T38" s="87"/>
      <c r="U38" s="88"/>
      <c r="V38" s="102"/>
      <c r="W38" s="102"/>
    </row>
    <row r="39" spans="2:23" ht="15" customHeight="1">
      <c r="B39" s="103"/>
      <c r="C39" s="105"/>
      <c r="D39" s="3" t="s">
        <v>24</v>
      </c>
      <c r="E39" s="4" t="s">
        <v>2</v>
      </c>
      <c r="F39" s="3" t="s">
        <v>24</v>
      </c>
      <c r="G39" s="4" t="s">
        <v>2</v>
      </c>
      <c r="H39" s="107" t="s">
        <v>25</v>
      </c>
      <c r="I39" s="107" t="s">
        <v>47</v>
      </c>
      <c r="J39" s="107" t="s">
        <v>24</v>
      </c>
      <c r="K39" s="107" t="s">
        <v>105</v>
      </c>
      <c r="L39" s="107" t="s">
        <v>109</v>
      </c>
      <c r="P39" s="103"/>
      <c r="Q39" s="105"/>
      <c r="R39" s="3" t="s">
        <v>24</v>
      </c>
      <c r="S39" s="4" t="s">
        <v>2</v>
      </c>
      <c r="T39" s="3" t="s">
        <v>24</v>
      </c>
      <c r="U39" s="4" t="s">
        <v>2</v>
      </c>
      <c r="V39" s="107" t="s">
        <v>25</v>
      </c>
      <c r="W39" s="107" t="s">
        <v>65</v>
      </c>
    </row>
    <row r="40" spans="2:23" ht="14.25" customHeight="1" thickBot="1">
      <c r="B40" s="104"/>
      <c r="C40" s="106"/>
      <c r="D40" s="6" t="s">
        <v>26</v>
      </c>
      <c r="E40" s="7" t="s">
        <v>27</v>
      </c>
      <c r="F40" s="6" t="s">
        <v>26</v>
      </c>
      <c r="G40" s="7" t="s">
        <v>27</v>
      </c>
      <c r="H40" s="108"/>
      <c r="I40" s="108"/>
      <c r="J40" s="108" t="s">
        <v>26</v>
      </c>
      <c r="K40" s="108"/>
      <c r="L40" s="108"/>
      <c r="P40" s="104"/>
      <c r="Q40" s="106"/>
      <c r="R40" s="6" t="s">
        <v>26</v>
      </c>
      <c r="S40" s="7" t="s">
        <v>27</v>
      </c>
      <c r="T40" s="6" t="s">
        <v>26</v>
      </c>
      <c r="U40" s="7" t="s">
        <v>27</v>
      </c>
      <c r="V40" s="108"/>
      <c r="W40" s="108"/>
    </row>
    <row r="41" spans="2:23" ht="15" thickBot="1">
      <c r="B41" s="9">
        <v>1</v>
      </c>
      <c r="C41" s="10" t="s">
        <v>48</v>
      </c>
      <c r="D41" s="11">
        <v>980</v>
      </c>
      <c r="E41" s="12">
        <v>0.15605095541401273</v>
      </c>
      <c r="F41" s="11">
        <v>942</v>
      </c>
      <c r="G41" s="12">
        <v>0.16436922003140814</v>
      </c>
      <c r="H41" s="13">
        <v>4.0339702760084917E-2</v>
      </c>
      <c r="I41" s="31">
        <v>0</v>
      </c>
      <c r="J41" s="11">
        <v>848</v>
      </c>
      <c r="K41" s="13">
        <v>0.15566037735849059</v>
      </c>
      <c r="L41" s="31">
        <v>0</v>
      </c>
      <c r="P41" s="9">
        <v>1</v>
      </c>
      <c r="Q41" s="10" t="s">
        <v>48</v>
      </c>
      <c r="R41" s="11">
        <v>10050</v>
      </c>
      <c r="S41" s="12">
        <v>0.15576082576485539</v>
      </c>
      <c r="T41" s="11">
        <v>10069</v>
      </c>
      <c r="U41" s="12">
        <v>0.16178738993508579</v>
      </c>
      <c r="V41" s="13">
        <v>-1.8869798391101256E-3</v>
      </c>
      <c r="W41" s="31">
        <v>0</v>
      </c>
    </row>
    <row r="42" spans="2:23" ht="15" thickBot="1">
      <c r="B42" s="14">
        <v>2</v>
      </c>
      <c r="C42" s="15" t="s">
        <v>49</v>
      </c>
      <c r="D42" s="16">
        <v>879</v>
      </c>
      <c r="E42" s="17">
        <v>0.13996815286624203</v>
      </c>
      <c r="F42" s="16">
        <v>690</v>
      </c>
      <c r="G42" s="17">
        <v>0.12039783632873843</v>
      </c>
      <c r="H42" s="18">
        <v>0.27391304347826084</v>
      </c>
      <c r="I42" s="32">
        <v>0</v>
      </c>
      <c r="J42" s="16">
        <v>493</v>
      </c>
      <c r="K42" s="18">
        <v>0.78296146044624737</v>
      </c>
      <c r="L42" s="32">
        <v>0</v>
      </c>
      <c r="P42" s="14">
        <v>2</v>
      </c>
      <c r="Q42" s="15" t="s">
        <v>49</v>
      </c>
      <c r="R42" s="16">
        <v>5682</v>
      </c>
      <c r="S42" s="17">
        <v>8.8062986268249585E-2</v>
      </c>
      <c r="T42" s="16">
        <v>7116</v>
      </c>
      <c r="U42" s="17">
        <v>0.11433896779998715</v>
      </c>
      <c r="V42" s="18">
        <v>-0.20151770657672852</v>
      </c>
      <c r="W42" s="32">
        <v>0</v>
      </c>
    </row>
    <row r="43" spans="2:23" ht="15" thickBot="1">
      <c r="B43" s="9">
        <v>3</v>
      </c>
      <c r="C43" s="10" t="s">
        <v>54</v>
      </c>
      <c r="D43" s="11">
        <v>648</v>
      </c>
      <c r="E43" s="12">
        <v>0.10318471337579618</v>
      </c>
      <c r="F43" s="11">
        <v>572</v>
      </c>
      <c r="G43" s="12">
        <v>9.9808061420345484E-2</v>
      </c>
      <c r="H43" s="13">
        <v>0.13286713286713292</v>
      </c>
      <c r="I43" s="31">
        <v>0</v>
      </c>
      <c r="J43" s="11">
        <v>458</v>
      </c>
      <c r="K43" s="13">
        <v>0.41484716157205237</v>
      </c>
      <c r="L43" s="31">
        <v>0</v>
      </c>
      <c r="P43" s="9">
        <v>3</v>
      </c>
      <c r="Q43" s="10" t="s">
        <v>66</v>
      </c>
      <c r="R43" s="11">
        <v>4971</v>
      </c>
      <c r="S43" s="12">
        <v>7.7043489042497137E-2</v>
      </c>
      <c r="T43" s="11">
        <v>2636</v>
      </c>
      <c r="U43" s="12">
        <v>4.2354907127707439E-2</v>
      </c>
      <c r="V43" s="13">
        <v>0.88581183611532621</v>
      </c>
      <c r="W43" s="31">
        <v>2</v>
      </c>
    </row>
    <row r="44" spans="2:23" ht="15" thickBot="1">
      <c r="B44" s="14">
        <v>4</v>
      </c>
      <c r="C44" s="15" t="s">
        <v>68</v>
      </c>
      <c r="D44" s="16">
        <v>355</v>
      </c>
      <c r="E44" s="17">
        <v>5.6528662420382167E-2</v>
      </c>
      <c r="F44" s="16">
        <v>203</v>
      </c>
      <c r="G44" s="17">
        <v>3.5421392427150582E-2</v>
      </c>
      <c r="H44" s="18">
        <v>0.74876847290640391</v>
      </c>
      <c r="I44" s="32">
        <v>3</v>
      </c>
      <c r="J44" s="16">
        <v>227</v>
      </c>
      <c r="K44" s="18">
        <v>0.5638766519823788</v>
      </c>
      <c r="L44" s="32">
        <v>2</v>
      </c>
      <c r="P44" s="14">
        <v>4</v>
      </c>
      <c r="Q44" s="15" t="s">
        <v>54</v>
      </c>
      <c r="R44" s="16">
        <v>4661</v>
      </c>
      <c r="S44" s="17">
        <v>7.2238926257710542E-2</v>
      </c>
      <c r="T44" s="16">
        <v>5003</v>
      </c>
      <c r="U44" s="17">
        <v>8.038755704094093E-2</v>
      </c>
      <c r="V44" s="18">
        <v>-6.8358984609234508E-2</v>
      </c>
      <c r="W44" s="32">
        <v>-1</v>
      </c>
    </row>
    <row r="45" spans="2:23" ht="15" thickBot="1">
      <c r="B45" s="9">
        <v>5</v>
      </c>
      <c r="C45" s="10" t="s">
        <v>50</v>
      </c>
      <c r="D45" s="11">
        <v>301</v>
      </c>
      <c r="E45" s="12">
        <v>4.7929936305732487E-2</v>
      </c>
      <c r="F45" s="11">
        <v>103</v>
      </c>
      <c r="G45" s="12">
        <v>1.7972430640376898E-2</v>
      </c>
      <c r="H45" s="13">
        <v>1.9223300970873787</v>
      </c>
      <c r="I45" s="31">
        <v>9</v>
      </c>
      <c r="J45" s="11">
        <v>322</v>
      </c>
      <c r="K45" s="13">
        <v>-6.5217391304347783E-2</v>
      </c>
      <c r="L45" s="31">
        <v>0</v>
      </c>
      <c r="P45" s="9">
        <v>5</v>
      </c>
      <c r="Q45" s="10" t="s">
        <v>50</v>
      </c>
      <c r="R45" s="11">
        <v>4221</v>
      </c>
      <c r="S45" s="12">
        <v>6.5419546821239266E-2</v>
      </c>
      <c r="T45" s="11">
        <v>3147</v>
      </c>
      <c r="U45" s="12">
        <v>5.0565589048139341E-2</v>
      </c>
      <c r="V45" s="13">
        <v>0.3412774070543374</v>
      </c>
      <c r="W45" s="31">
        <v>-1</v>
      </c>
    </row>
    <row r="46" spans="2:23" ht="15" thickBot="1">
      <c r="B46" s="14">
        <v>6</v>
      </c>
      <c r="C46" s="15" t="s">
        <v>57</v>
      </c>
      <c r="D46" s="16">
        <v>285</v>
      </c>
      <c r="E46" s="17">
        <v>4.5382165605095538E-2</v>
      </c>
      <c r="F46" s="16">
        <v>262</v>
      </c>
      <c r="G46" s="17">
        <v>4.5716279881347056E-2</v>
      </c>
      <c r="H46" s="18">
        <v>8.7786259541984712E-2</v>
      </c>
      <c r="I46" s="32">
        <v>0</v>
      </c>
      <c r="J46" s="16">
        <v>210</v>
      </c>
      <c r="K46" s="18">
        <v>0.35714285714285721</v>
      </c>
      <c r="L46" s="32">
        <v>1</v>
      </c>
      <c r="P46" s="14">
        <v>6</v>
      </c>
      <c r="Q46" s="15" t="s">
        <v>57</v>
      </c>
      <c r="R46" s="16">
        <v>3635</v>
      </c>
      <c r="S46" s="17">
        <v>5.633737329902979E-2</v>
      </c>
      <c r="T46" s="16">
        <v>2232</v>
      </c>
      <c r="U46" s="17">
        <v>3.5863487370653639E-2</v>
      </c>
      <c r="V46" s="18">
        <v>0.62858422939068093</v>
      </c>
      <c r="W46" s="32">
        <v>0</v>
      </c>
    </row>
    <row r="47" spans="2:23" ht="15" thickBot="1">
      <c r="B47" s="9">
        <v>7</v>
      </c>
      <c r="C47" s="10" t="s">
        <v>93</v>
      </c>
      <c r="D47" s="11">
        <v>207</v>
      </c>
      <c r="E47" s="12">
        <v>3.2961783439490445E-2</v>
      </c>
      <c r="F47" s="11">
        <v>91</v>
      </c>
      <c r="G47" s="12">
        <v>1.5878555225964056E-2</v>
      </c>
      <c r="H47" s="13">
        <v>1.2747252747252746</v>
      </c>
      <c r="I47" s="31">
        <v>9</v>
      </c>
      <c r="J47" s="11">
        <v>191</v>
      </c>
      <c r="K47" s="13">
        <v>8.3769633507853491E-2</v>
      </c>
      <c r="L47" s="31">
        <v>1</v>
      </c>
      <c r="P47" s="9">
        <v>7</v>
      </c>
      <c r="Q47" s="10" t="s">
        <v>68</v>
      </c>
      <c r="R47" s="11">
        <v>2639</v>
      </c>
      <c r="S47" s="12">
        <v>4.0900778029199343E-2</v>
      </c>
      <c r="T47" s="11">
        <v>2094</v>
      </c>
      <c r="U47" s="12">
        <v>3.3646121216016456E-2</v>
      </c>
      <c r="V47" s="13">
        <v>0.26026743075453673</v>
      </c>
      <c r="W47" s="31">
        <v>2</v>
      </c>
    </row>
    <row r="48" spans="2:23" ht="15" thickBot="1">
      <c r="B48" s="14">
        <v>8</v>
      </c>
      <c r="C48" s="15" t="s">
        <v>66</v>
      </c>
      <c r="D48" s="16">
        <v>190</v>
      </c>
      <c r="E48" s="17">
        <v>3.0254777070063694E-2</v>
      </c>
      <c r="F48" s="16">
        <v>405</v>
      </c>
      <c r="G48" s="17">
        <v>7.0668295236433434E-2</v>
      </c>
      <c r="H48" s="18">
        <v>-0.53086419753086422</v>
      </c>
      <c r="I48" s="32">
        <v>-4</v>
      </c>
      <c r="J48" s="16">
        <v>429</v>
      </c>
      <c r="K48" s="18">
        <v>-0.55710955710955712</v>
      </c>
      <c r="L48" s="32">
        <v>-4</v>
      </c>
      <c r="P48" s="14">
        <v>8</v>
      </c>
      <c r="Q48" s="15" t="s">
        <v>76</v>
      </c>
      <c r="R48" s="16">
        <v>1786</v>
      </c>
      <c r="S48" s="17">
        <v>2.7680481076222063E-2</v>
      </c>
      <c r="T48" s="16">
        <v>2154</v>
      </c>
      <c r="U48" s="17">
        <v>3.4610193457163055E-2</v>
      </c>
      <c r="V48" s="18">
        <v>-0.17084493964716807</v>
      </c>
      <c r="W48" s="32">
        <v>-1</v>
      </c>
    </row>
    <row r="49" spans="2:23" ht="15" thickBot="1">
      <c r="B49" s="9">
        <v>9</v>
      </c>
      <c r="C49" s="10" t="s">
        <v>79</v>
      </c>
      <c r="D49" s="11">
        <v>189</v>
      </c>
      <c r="E49" s="12">
        <v>3.0095541401273886E-2</v>
      </c>
      <c r="F49" s="11">
        <v>79</v>
      </c>
      <c r="G49" s="12">
        <v>1.3784679811551213E-2</v>
      </c>
      <c r="H49" s="13">
        <v>1.3924050632911391</v>
      </c>
      <c r="I49" s="31">
        <v>10</v>
      </c>
      <c r="J49" s="11">
        <v>165</v>
      </c>
      <c r="K49" s="13">
        <v>0.1454545454545455</v>
      </c>
      <c r="L49" s="31">
        <v>0</v>
      </c>
      <c r="P49" s="9">
        <v>9</v>
      </c>
      <c r="Q49" s="10" t="s">
        <v>79</v>
      </c>
      <c r="R49" s="11">
        <v>1707</v>
      </c>
      <c r="S49" s="12">
        <v>2.6456092495582902E-2</v>
      </c>
      <c r="T49" s="11">
        <v>924</v>
      </c>
      <c r="U49" s="12">
        <v>1.4846712513657691E-2</v>
      </c>
      <c r="V49" s="13">
        <v>0.84740259740259738</v>
      </c>
      <c r="W49" s="31">
        <v>12</v>
      </c>
    </row>
    <row r="50" spans="2:23" ht="15" thickBot="1">
      <c r="B50" s="14">
        <v>10</v>
      </c>
      <c r="C50" s="15" t="s">
        <v>78</v>
      </c>
      <c r="D50" s="16">
        <v>150</v>
      </c>
      <c r="E50" s="17">
        <v>2.3885350318471339E-2</v>
      </c>
      <c r="F50" s="16">
        <v>138</v>
      </c>
      <c r="G50" s="17">
        <v>2.4079567265747687E-2</v>
      </c>
      <c r="H50" s="18">
        <v>8.6956521739130377E-2</v>
      </c>
      <c r="I50" s="32">
        <v>0</v>
      </c>
      <c r="J50" s="16">
        <v>165</v>
      </c>
      <c r="K50" s="18">
        <v>-9.0909090909090939E-2</v>
      </c>
      <c r="L50" s="32">
        <v>-1</v>
      </c>
      <c r="P50" s="14">
        <v>10</v>
      </c>
      <c r="Q50" s="15" t="s">
        <v>67</v>
      </c>
      <c r="R50" s="16">
        <v>1661</v>
      </c>
      <c r="S50" s="17">
        <v>2.5743157372679085E-2</v>
      </c>
      <c r="T50" s="16">
        <v>2039</v>
      </c>
      <c r="U50" s="17">
        <v>3.2762388328298732E-2</v>
      </c>
      <c r="V50" s="18">
        <v>-0.18538499264345265</v>
      </c>
      <c r="W50" s="32">
        <v>0</v>
      </c>
    </row>
    <row r="51" spans="2:23" ht="15" thickBot="1">
      <c r="B51" s="99" t="s">
        <v>51</v>
      </c>
      <c r="C51" s="100"/>
      <c r="D51" s="20">
        <f>SUM(D41:D50)</f>
        <v>4184</v>
      </c>
      <c r="E51" s="21">
        <f>D51/D53</f>
        <v>0.66624203821656047</v>
      </c>
      <c r="F51" s="20">
        <f>SUM(F41:F50)</f>
        <v>3485</v>
      </c>
      <c r="G51" s="21">
        <f>F51/F53</f>
        <v>0.60809631826906296</v>
      </c>
      <c r="H51" s="22">
        <f>D51/F51-1</f>
        <v>0.20057388809182219</v>
      </c>
      <c r="I51" s="33"/>
      <c r="J51" s="20">
        <f>SUM(J41:J50)</f>
        <v>3508</v>
      </c>
      <c r="K51" s="21">
        <f>D51/J51-1</f>
        <v>0.19270239452679583</v>
      </c>
      <c r="L51" s="20"/>
      <c r="P51" s="99" t="s">
        <v>51</v>
      </c>
      <c r="Q51" s="100"/>
      <c r="R51" s="20">
        <f>SUM(R41:R50)</f>
        <v>41013</v>
      </c>
      <c r="S51" s="21">
        <f>R51/R53</f>
        <v>0.63564365642726517</v>
      </c>
      <c r="T51" s="20">
        <f>SUM(T41:T50)</f>
        <v>37414</v>
      </c>
      <c r="U51" s="21">
        <f>T51/T53</f>
        <v>0.6011633138376502</v>
      </c>
      <c r="V51" s="22">
        <f>R51/T51-1</f>
        <v>9.6193938098038112E-2</v>
      </c>
      <c r="W51" s="33"/>
    </row>
    <row r="52" spans="2:23" ht="15" thickBot="1">
      <c r="B52" s="99" t="s">
        <v>28</v>
      </c>
      <c r="C52" s="100"/>
      <c r="D52" s="20">
        <f>D53-D51</f>
        <v>2096</v>
      </c>
      <c r="E52" s="21">
        <f>D52/D53</f>
        <v>0.33375796178343947</v>
      </c>
      <c r="F52" s="20">
        <f>F53-F51</f>
        <v>2246</v>
      </c>
      <c r="G52" s="21">
        <f>F52/F53</f>
        <v>0.39190368173093704</v>
      </c>
      <c r="H52" s="22">
        <f>D52/F52-1</f>
        <v>-6.6785396260017782E-2</v>
      </c>
      <c r="I52" s="34"/>
      <c r="J52" s="20">
        <f>J53-SUM(J41:J50)</f>
        <v>1969</v>
      </c>
      <c r="K52" s="22">
        <f>D52/J52-1</f>
        <v>6.4499746063991781E-2</v>
      </c>
      <c r="L52" s="35"/>
      <c r="P52" s="99" t="s">
        <v>28</v>
      </c>
      <c r="Q52" s="100"/>
      <c r="R52" s="20">
        <f>R53-R51</f>
        <v>23509</v>
      </c>
      <c r="S52" s="21">
        <f>R52/R53</f>
        <v>0.36435634357273489</v>
      </c>
      <c r="T52" s="20">
        <f>T53-T51</f>
        <v>24822</v>
      </c>
      <c r="U52" s="21">
        <f>T52/T53</f>
        <v>0.39883668616234974</v>
      </c>
      <c r="V52" s="22">
        <f>R52/T52-1</f>
        <v>-5.2896623962613853E-2</v>
      </c>
      <c r="W52" s="34"/>
    </row>
    <row r="53" spans="2:23" ht="15" thickBot="1">
      <c r="B53" s="97" t="s">
        <v>52</v>
      </c>
      <c r="C53" s="98"/>
      <c r="D53" s="23">
        <v>6280</v>
      </c>
      <c r="E53" s="24">
        <v>1</v>
      </c>
      <c r="F53" s="23">
        <v>5731</v>
      </c>
      <c r="G53" s="24">
        <v>1</v>
      </c>
      <c r="H53" s="25">
        <v>9.5794800209387576E-2</v>
      </c>
      <c r="I53" s="36"/>
      <c r="J53" s="23">
        <v>5477</v>
      </c>
      <c r="K53" s="25">
        <v>0.14661310936644156</v>
      </c>
      <c r="L53" s="23"/>
      <c r="P53" s="97" t="s">
        <v>52</v>
      </c>
      <c r="Q53" s="98"/>
      <c r="R53" s="23">
        <v>64522</v>
      </c>
      <c r="S53" s="24">
        <v>1</v>
      </c>
      <c r="T53" s="23">
        <v>62236</v>
      </c>
      <c r="U53" s="24">
        <v>1</v>
      </c>
      <c r="V53" s="25">
        <v>3.673115238768565E-2</v>
      </c>
      <c r="W53" s="36"/>
    </row>
    <row r="54" spans="2:23">
      <c r="B54" s="37" t="s">
        <v>58</v>
      </c>
      <c r="P54" s="37" t="s">
        <v>58</v>
      </c>
    </row>
    <row r="55" spans="2:23">
      <c r="B55" s="38" t="s">
        <v>59</v>
      </c>
      <c r="P55" s="38" t="s">
        <v>59</v>
      </c>
    </row>
    <row r="63" spans="2:23" ht="15" customHeight="1"/>
    <row r="65" ht="15" customHeight="1"/>
  </sheetData>
  <mergeCells count="68">
    <mergeCell ref="B52:C52"/>
    <mergeCell ref="P52:Q52"/>
    <mergeCell ref="B53:C53"/>
    <mergeCell ref="P53:Q53"/>
    <mergeCell ref="J39:J40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P35:P37"/>
    <mergeCell ref="Q35:Q37"/>
    <mergeCell ref="L37:L38"/>
    <mergeCell ref="B27:C27"/>
    <mergeCell ref="B28:C28"/>
    <mergeCell ref="B32:L32"/>
    <mergeCell ref="P32:W32"/>
    <mergeCell ref="R35:W35"/>
    <mergeCell ref="D35:I35"/>
    <mergeCell ref="J35:L35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D41:H50">
    <cfRule type="cellIs" dxfId="17" priority="12" operator="equal">
      <formula>0</formula>
    </cfRule>
  </conditionalFormatting>
  <conditionalFormatting sqref="D11:O25">
    <cfRule type="cellIs" dxfId="16" priority="17" operator="equal">
      <formula>0</formula>
    </cfRule>
  </conditionalFormatting>
  <conditionalFormatting sqref="H11:H27 O11:O27">
    <cfRule type="cellIs" dxfId="15" priority="16" operator="lessThan">
      <formula>0</formula>
    </cfRule>
  </conditionalFormatting>
  <conditionalFormatting sqref="H41:H52">
    <cfRule type="cellIs" dxfId="14" priority="7" operator="lessThan">
      <formula>0</formula>
    </cfRule>
  </conditionalFormatting>
  <conditionalFormatting sqref="I41:I50">
    <cfRule type="cellIs" dxfId="13" priority="13" operator="lessThan">
      <formula>0</formula>
    </cfRule>
    <cfRule type="cellIs" dxfId="12" priority="14" operator="equal">
      <formula>0</formula>
    </cfRule>
    <cfRule type="cellIs" dxfId="11" priority="15" operator="greaterThan">
      <formula>0</formula>
    </cfRule>
  </conditionalFormatting>
  <conditionalFormatting sqref="J11:J25">
    <cfRule type="cellIs" dxfId="10" priority="18" operator="lessThan">
      <formula>0</formula>
    </cfRule>
  </conditionalFormatting>
  <conditionalFormatting sqref="J41:K50">
    <cfRule type="cellIs" dxfId="9" priority="11" operator="equal">
      <formula>0</formula>
    </cfRule>
  </conditionalFormatting>
  <conditionalFormatting sqref="K52">
    <cfRule type="cellIs" dxfId="8" priority="6" operator="lessThan">
      <formula>0</formula>
    </cfRule>
  </conditionalFormatting>
  <conditionalFormatting sqref="K41:L50">
    <cfRule type="cellIs" dxfId="7" priority="8" operator="lessThan">
      <formula>0</formula>
    </cfRule>
  </conditionalFormatting>
  <conditionalFormatting sqref="L41:L50">
    <cfRule type="cellIs" dxfId="6" priority="9" operator="equal">
      <formula>0</formula>
    </cfRule>
    <cfRule type="cellIs" dxfId="5" priority="10" operator="greaterThan">
      <formula>0</formula>
    </cfRule>
  </conditionalFormatting>
  <conditionalFormatting sqref="R41:V50">
    <cfRule type="cellIs" dxfId="4" priority="2" operator="equal">
      <formula>0</formula>
    </cfRule>
  </conditionalFormatting>
  <conditionalFormatting sqref="V41:V52">
    <cfRule type="cellIs" dxfId="3" priority="1" operator="lessThan">
      <formula>0</formula>
    </cfRule>
  </conditionalFormatting>
  <conditionalFormatting sqref="W41:W50">
    <cfRule type="cellIs" dxfId="2" priority="3" operator="lessThan">
      <formula>0</formula>
    </cfRule>
    <cfRule type="cellIs" dxfId="1" priority="4" operator="equal">
      <formula>0</formula>
    </cfRule>
    <cfRule type="cellIs" dxfId="0" priority="5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2012-07-06T16:37:03Z</cp:lastPrinted>
  <dcterms:created xsi:type="dcterms:W3CDTF">2011-02-21T10:08:17Z</dcterms:created>
  <dcterms:modified xsi:type="dcterms:W3CDTF">2024-01-05T10:00:36Z</dcterms:modified>
</cp:coreProperties>
</file>