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SOiSD\"/>
    </mc:Choice>
  </mc:AlternateContent>
  <xr:revisionPtr revIDLastSave="0" documentId="13_ncr:1_{78703EA3-D60F-4E8E-86BB-BD08AC2688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/>
  <c r="S70" i="12"/>
  <c r="T70" i="12"/>
  <c r="Q70" i="11"/>
  <c r="R70" i="11"/>
  <c r="S70" i="11"/>
  <c r="T70" i="11"/>
  <c r="U70" i="12"/>
  <c r="U70" i="11"/>
  <c r="S27" i="7"/>
  <c r="T27" i="7"/>
  <c r="Q27" i="7"/>
  <c r="R27" i="7"/>
  <c r="J27" i="7"/>
  <c r="F27" i="7"/>
  <c r="G27" i="7"/>
  <c r="D27" i="7"/>
  <c r="E27" i="7"/>
  <c r="S26" i="7"/>
  <c r="T26" i="7"/>
  <c r="Q26" i="7"/>
  <c r="R26" i="7"/>
  <c r="J26" i="7"/>
  <c r="F26" i="7"/>
  <c r="G26" i="7"/>
  <c r="D26" i="7"/>
  <c r="S32" i="4"/>
  <c r="T32" i="4"/>
  <c r="Q32" i="4"/>
  <c r="J32" i="4"/>
  <c r="F32" i="4"/>
  <c r="G32" i="4"/>
  <c r="D32" i="4"/>
  <c r="S31" i="4"/>
  <c r="T31" i="4"/>
  <c r="Q31" i="4"/>
  <c r="J31" i="4"/>
  <c r="F31" i="4"/>
  <c r="G31" i="4"/>
  <c r="D31" i="4"/>
  <c r="E31" i="4"/>
  <c r="D70" i="11"/>
  <c r="E70" i="11"/>
  <c r="F70" i="11"/>
  <c r="G70" i="11"/>
  <c r="J70" i="11"/>
  <c r="K70" i="11"/>
  <c r="J53" i="7"/>
  <c r="U31" i="4"/>
  <c r="U27" i="7"/>
  <c r="K27" i="7"/>
  <c r="U26" i="7"/>
  <c r="H26" i="7"/>
  <c r="H27" i="7"/>
  <c r="E26" i="7"/>
  <c r="K26" i="7"/>
  <c r="R31" i="4"/>
  <c r="K31" i="4"/>
  <c r="U32" i="4"/>
  <c r="H32" i="4"/>
  <c r="E32" i="4"/>
  <c r="K32" i="4"/>
  <c r="R32" i="4"/>
  <c r="H31" i="4"/>
  <c r="H70" i="11"/>
  <c r="G7" i="9"/>
  <c r="F7" i="9"/>
  <c r="D7" i="9"/>
  <c r="C7" i="9"/>
  <c r="Q52" i="7"/>
  <c r="H7" i="9"/>
  <c r="E7" i="9"/>
  <c r="S33" i="11"/>
  <c r="T33" i="11"/>
  <c r="Q33" i="11"/>
  <c r="R33" i="11"/>
  <c r="S32" i="11"/>
  <c r="T32" i="11"/>
  <c r="Q32" i="11"/>
  <c r="R32" i="11"/>
  <c r="Q69" i="11"/>
  <c r="R69" i="11"/>
  <c r="S69" i="11"/>
  <c r="T69" i="11"/>
  <c r="D31" i="1"/>
  <c r="E31" i="1"/>
  <c r="F31" i="1"/>
  <c r="G31" i="1"/>
  <c r="I31" i="1"/>
  <c r="K31" i="1"/>
  <c r="L31" i="1"/>
  <c r="M31" i="1"/>
  <c r="N31" i="1"/>
  <c r="D32" i="1"/>
  <c r="F32" i="1"/>
  <c r="G32" i="1"/>
  <c r="I32" i="1"/>
  <c r="K32" i="1"/>
  <c r="L32" i="1"/>
  <c r="M32" i="1"/>
  <c r="N32" i="1"/>
  <c r="D52" i="7"/>
  <c r="D53" i="7"/>
  <c r="F52" i="7"/>
  <c r="J52" i="7"/>
  <c r="R52" i="7"/>
  <c r="Q53" i="7"/>
  <c r="S52" i="7"/>
  <c r="D32" i="12"/>
  <c r="F32" i="12"/>
  <c r="G32" i="12"/>
  <c r="J32" i="12"/>
  <c r="Q32" i="12"/>
  <c r="S32" i="12"/>
  <c r="T32" i="12"/>
  <c r="D33" i="12"/>
  <c r="E33" i="12"/>
  <c r="F33" i="12"/>
  <c r="G33" i="12"/>
  <c r="J33" i="12"/>
  <c r="Q33" i="12"/>
  <c r="S33" i="12"/>
  <c r="T33" i="12"/>
  <c r="D69" i="12"/>
  <c r="F69" i="12"/>
  <c r="G69" i="12"/>
  <c r="J69" i="12"/>
  <c r="Q69" i="12"/>
  <c r="R69" i="12"/>
  <c r="S69" i="12"/>
  <c r="T69" i="12"/>
  <c r="D70" i="12"/>
  <c r="F70" i="12"/>
  <c r="J70" i="12"/>
  <c r="D32" i="11"/>
  <c r="E32" i="11"/>
  <c r="F32" i="11"/>
  <c r="J32" i="11"/>
  <c r="D33" i="11"/>
  <c r="F33" i="11"/>
  <c r="G33" i="11"/>
  <c r="J33" i="11"/>
  <c r="D69" i="11"/>
  <c r="F69" i="11"/>
  <c r="G69" i="11"/>
  <c r="J69" i="11"/>
  <c r="D67" i="4"/>
  <c r="E67" i="4"/>
  <c r="F67" i="4"/>
  <c r="G67" i="4"/>
  <c r="J67" i="4"/>
  <c r="Q67" i="4"/>
  <c r="R67" i="4"/>
  <c r="S67" i="4"/>
  <c r="T67" i="4"/>
  <c r="D68" i="4"/>
  <c r="E68" i="4"/>
  <c r="F68" i="4"/>
  <c r="G68" i="4"/>
  <c r="J68" i="4"/>
  <c r="Q68" i="4"/>
  <c r="R68" i="4"/>
  <c r="S68" i="4"/>
  <c r="T68" i="4"/>
  <c r="H70" i="12"/>
  <c r="U52" i="7"/>
  <c r="S53" i="7"/>
  <c r="T53" i="7"/>
  <c r="G52" i="7"/>
  <c r="F53" i="7"/>
  <c r="G53" i="7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/>
  <c r="H53" i="7"/>
  <c r="E53" i="7"/>
  <c r="K53" i="7"/>
</calcChain>
</file>

<file path=xl/sharedStrings.xml><?xml version="1.0" encoding="utf-8"?>
<sst xmlns="http://schemas.openxmlformats.org/spreadsheetml/2006/main" count="908" uniqueCount="195">
  <si>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</si>
  <si>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</si>
  <si>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</si>
  <si>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</si>
  <si>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</si>
  <si>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</si>
  <si>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</si>
  <si>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</si>
  <si>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</si>
  <si>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</si>
  <si>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</si>
  <si>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</si>
  <si>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</si>
  <si>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</si>
  <si>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</si>
  <si>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</si>
  <si>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</si>
  <si>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</si>
  <si>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</si>
  <si>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</si>
  <si>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</si>
  <si>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</si>
  <si>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</si>
  <si>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</si>
  <si>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</si>
  <si>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</si>
  <si>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</si>
  <si>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</si>
  <si>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</si>
  <si>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</si>
  <si>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</si>
  <si>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</si>
  <si>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</si>
  <si>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</si>
  <si>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</si>
  <si>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</si>
  <si>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</si>
  <si>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</si>
  <si>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</si>
  <si>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</si>
  <si>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</si>
  <si>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</si>
  <si>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</si>
  <si>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</si>
  <si>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</si>
  <si>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</si>
  <si>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</si>
  <si>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</si>
  <si>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</si>
  <si>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</si>
  <si>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</si>
  <si>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</si>
  <si>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</si>
  <si>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</si>
  <si>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</si>
  <si>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</si>
  <si>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</si>
  <si>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</si>
  <si>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</si>
  <si>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</si>
  <si>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</si>
  <si>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</si>
  <si>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</si>
  <si>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</si>
  <si>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</si>
  <si>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</si>
  <si>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</si>
  <si>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</si>
  <si>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</si>
  <si>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</si>
  <si>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</si>
  <si>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</si>
  <si>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</si>
  <si>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</si>
  <si>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</si>
  <si>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</si>
  <si>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</si>
  <si>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</si>
  <si>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</si>
  <si>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</si>
  <si>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</si>
  <si>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</si>
  <si>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</si>
  <si>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</si>
  <si>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</si>
  <si>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</si>
  <si>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</si>
  <si>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</si>
  <si>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</si>
  <si>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</si>
  <si>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</si>
  <si>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</si>
  <si>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</si>
  <si>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</si>
  <si>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</si>
  <si>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</si>
  <si>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</si>
  <si>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</si>
  <si>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</si>
  <si>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</si>
  <si>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</si>
  <si>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</si>
  <si>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</si>
  <si>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</si>
  <si>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</si>
  <si>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</si>
  <si>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Ford Focus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</si>
  <si>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</si>
  <si>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</si>
  <si>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</si>
  <si>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</si>
  <si>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</si>
  <si>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</si>
  <si>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</si>
  <si>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</si>
  <si>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</si>
  <si>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SEAT</t>
  </si>
  <si>
    <t>Volkswagen T-Cross</t>
  </si>
  <si>
    <t>Dec/Nov Ch position</t>
  </si>
  <si>
    <t>Audi Q5</t>
  </si>
  <si>
    <t>Hyundai Kona</t>
  </si>
  <si>
    <t>Toyota Proace Max</t>
  </si>
  <si>
    <t>-0,7 pp</t>
  </si>
  <si>
    <t>+0,4 pp</t>
  </si>
  <si>
    <t>2025
Lut</t>
  </si>
  <si>
    <t>2024
Lut</t>
  </si>
  <si>
    <t>2025
Sty - Lut</t>
  </si>
  <si>
    <t>2024
Sty - Lut</t>
  </si>
  <si>
    <t>BENIMAR</t>
  </si>
  <si>
    <t>ROLLER TEAM</t>
  </si>
  <si>
    <t>MAXUS</t>
  </si>
  <si>
    <t>KGM-SSANGYONG</t>
  </si>
  <si>
    <t>Luty</t>
  </si>
  <si>
    <t>February</t>
  </si>
  <si>
    <t>Styczeń</t>
  </si>
  <si>
    <t>January</t>
  </si>
  <si>
    <t>Lut/Sty
Zmiana %</t>
  </si>
  <si>
    <t>Lut/Sty
Zmiana poz</t>
  </si>
  <si>
    <t>Feb/NJanCh %</t>
  </si>
  <si>
    <t>Rok narastająco Styczeń -Luty</t>
  </si>
  <si>
    <t>YTD January - February</t>
  </si>
  <si>
    <t>january</t>
  </si>
  <si>
    <t>Feb/Jan Ch %</t>
  </si>
  <si>
    <t>Rok narastająco Styczeń - Luty</t>
  </si>
  <si>
    <t>Rejestracje nowych samochodów dostawczych do 3,5T, ranking marek - Luty  2025</t>
  </si>
  <si>
    <t>Rejestracje nowych samochodów dostawczych do 3,5T, ranking modeli - Luty  2025</t>
  </si>
  <si>
    <t>Toyota Camry</t>
  </si>
  <si>
    <t>Volkswagen Golf</t>
  </si>
  <si>
    <t>Audi A3</t>
  </si>
  <si>
    <t>Volvo XC40</t>
  </si>
  <si>
    <t>OMODA</t>
  </si>
  <si>
    <t>Rejestracje nowych samochodów osobowych na KLIENTÓW INDYWIDUALNYCH, ranking modeli - Luty 2025</t>
  </si>
  <si>
    <t>Registrations of New PC For Individual Customers, Top Models - February 2025</t>
  </si>
  <si>
    <t>Rejestracje nowych samochodów osobowych na Inywidualnych Klentów,
ranking modeli - 2025 narastająco</t>
  </si>
  <si>
    <t>Honda HR-V</t>
  </si>
  <si>
    <t>MG ZS</t>
  </si>
  <si>
    <t>Toyota Corolla Cross</t>
  </si>
  <si>
    <t>Omoda OMODA5</t>
  </si>
  <si>
    <t>Volkswagen Passat</t>
  </si>
  <si>
    <t>Audi A5</t>
  </si>
  <si>
    <t>Rejestracje nowych samochodów osobowych na REGON, ranking modeli - Luty 2025</t>
  </si>
  <si>
    <t>Registrations of New PC For Business Activity, Top Models - February 2025</t>
  </si>
  <si>
    <t>Rejestracje nowych samochodów osobowych na REGON,
ranking modeli - 2025 narastająco</t>
  </si>
  <si>
    <t>Rejestracje nowych samochodów osobowych na REGON, ranking marek - Luty  2025</t>
  </si>
  <si>
    <t>Registrations of New PC For Business Activity, Top Makes - February  2025</t>
  </si>
  <si>
    <t>Rejestracje nowych samochodów osobowych na REGON,
ranking marek - 2025 narastająco</t>
  </si>
  <si>
    <t>JAECOO</t>
  </si>
  <si>
    <t>Rejestracje nowych samochodów osobowych na KLIENTÓW INDYWIDUALNYCH, ranking marek - Luty 2025</t>
  </si>
  <si>
    <t>Registrations of New PC For Individual Customers, Top Makes - February 2025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</si>
  <si>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</si>
  <si>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</si>
  <si>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</si>
  <si>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</si>
  <si>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Rejestracje nowych samochodów osobowych OGÓŁEM, ranking marek - Luty 2025</t>
  </si>
  <si>
    <t>Registrations of new PC, Top Brands - February 2025</t>
  </si>
  <si>
    <t>Registrations of new PC, Top Brands - 2025 YTD</t>
  </si>
  <si>
    <t>Rejestracje nowych samochodów osobowych OGÓŁEM, ranking marek - 2025 narastająco</t>
  </si>
  <si>
    <t>Rejestracje nowych samochodów osobowych OGÓŁEM, ranking modeli - Luty 2025</t>
  </si>
  <si>
    <t>Registrations of new PC, Top Models - February 2025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</si>
  <si>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</si>
  <si>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</si>
  <si>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</si>
  <si>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</si>
  <si>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</si>
  <si>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</si>
  <si>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Registrations of new LCV up to 3.5T, Top Brands - February 2025</t>
  </si>
  <si>
    <t>Registrations of new LCV up to 3.5T, Top Models - February 2025</t>
  </si>
  <si>
    <t>-5,6 pp</t>
  </si>
  <si>
    <t>+5,2 pp</t>
  </si>
  <si>
    <t>+0,3 pp</t>
  </si>
  <si>
    <t>+1,2 pp</t>
  </si>
  <si>
    <t>+1,6 pp</t>
  </si>
  <si>
    <t>+2,7 pp</t>
  </si>
  <si>
    <t>Sty-Lut 2024</t>
  </si>
  <si>
    <t>Sty-Lut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</si>
</sst>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8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22</xdr:row>
      <xdr:rowOff>0</xdr:rowOff>
    </xdr:from>
    <xdr:to>
      <xdr:col>18</xdr:col>
      <xdr:colOff>198525</xdr:colOff>
      <xdr:row>41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0E704E-2DD6-0069-5E01-01753AC00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4152900"/>
          <a:ext cx="5608725" cy="3514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171450</xdr:rowOff>
    </xdr:from>
    <xdr:to>
      <xdr:col>8</xdr:col>
      <xdr:colOff>247650</xdr:colOff>
      <xdr:row>41</xdr:row>
      <xdr:rowOff>20433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3A8352E-DEDD-BCE5-A7A2-A69B9E36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962400"/>
          <a:ext cx="5781675" cy="3649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45721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70</v>
      </c>
      <c r="H2" s="6" t="s">
        <v>67</v>
      </c>
    </row>
    <row r="3" spans="1:256" ht="24.75" customHeight="1" x14ac:dyDescent="0.2">
      <c r="B3" s="82" t="s">
        <v>100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124</v>
      </c>
      <c r="D4" s="8" t="s">
        <v>125</v>
      </c>
      <c r="E4" s="9" t="s">
        <v>54</v>
      </c>
      <c r="F4" s="8" t="s">
        <v>126</v>
      </c>
      <c r="G4" s="8" t="s">
        <v>127</v>
      </c>
      <c r="H4" s="9" t="s">
        <v>54</v>
      </c>
    </row>
    <row r="5" spans="1:256" ht="24.75" customHeight="1" x14ac:dyDescent="0.2">
      <c r="B5" s="10" t="s">
        <v>48</v>
      </c>
      <c r="C5" s="11">
        <v>44795</v>
      </c>
      <c r="D5" s="11">
        <v>45973</v>
      </c>
      <c r="E5" s="12">
        <v>-2.5623735670937342E-2</v>
      </c>
      <c r="F5" s="11">
        <v>89043</v>
      </c>
      <c r="G5" s="11">
        <v>88769</v>
      </c>
      <c r="H5" s="12">
        <v>3.086663136905976E-3</v>
      </c>
    </row>
    <row r="6" spans="1:256" ht="24.75" customHeight="1" x14ac:dyDescent="0.2">
      <c r="B6" s="10" t="s">
        <v>49</v>
      </c>
      <c r="C6" s="11">
        <v>4976</v>
      </c>
      <c r="D6" s="11">
        <v>5196</v>
      </c>
      <c r="E6" s="12">
        <v>-4.2340261739799878E-2</v>
      </c>
      <c r="F6" s="11">
        <v>9900</v>
      </c>
      <c r="G6" s="11">
        <v>9834</v>
      </c>
      <c r="H6" s="12">
        <v>6.7114093959732557E-3</v>
      </c>
    </row>
    <row r="7" spans="1:256" ht="24.75" customHeight="1" x14ac:dyDescent="0.2">
      <c r="B7" s="13" t="s">
        <v>50</v>
      </c>
      <c r="C7" s="14">
        <f>C6-C8</f>
        <v>4813</v>
      </c>
      <c r="D7" s="14">
        <f>D6-D8</f>
        <v>5045</v>
      </c>
      <c r="E7" s="15">
        <f>C7/D7-1</f>
        <v>-4.5986124876114975E-2</v>
      </c>
      <c r="F7" s="14">
        <f>F6-F8</f>
        <v>9601</v>
      </c>
      <c r="G7" s="14">
        <f>G6-G8</f>
        <v>9543</v>
      </c>
      <c r="H7" s="15">
        <f>F7/G7-1</f>
        <v>6.0777533270459649E-3</v>
      </c>
    </row>
    <row r="8" spans="1:256" ht="24.75" customHeight="1" x14ac:dyDescent="0.2">
      <c r="B8" s="16" t="s">
        <v>51</v>
      </c>
      <c r="C8" s="14">
        <v>163</v>
      </c>
      <c r="D8" s="14">
        <v>151</v>
      </c>
      <c r="E8" s="17">
        <v>7.9470198675496651E-2</v>
      </c>
      <c r="F8" s="14">
        <v>299</v>
      </c>
      <c r="G8" s="14">
        <v>291</v>
      </c>
      <c r="H8" s="17">
        <v>2.7491408934707806E-2</v>
      </c>
    </row>
    <row r="9" spans="1:256" ht="25.5" customHeight="1" x14ac:dyDescent="0.2">
      <c r="B9" s="79" t="s">
        <v>52</v>
      </c>
      <c r="C9" s="18">
        <v>49771</v>
      </c>
      <c r="D9" s="18">
        <v>51169</v>
      </c>
      <c r="E9" s="19">
        <v>-2.7321229650765111E-2</v>
      </c>
      <c r="F9" s="18">
        <v>98943</v>
      </c>
      <c r="G9" s="18">
        <v>98603</v>
      </c>
      <c r="H9" s="19">
        <v>3.4481709481455347E-3</v>
      </c>
    </row>
    <row r="10" spans="1:256" x14ac:dyDescent="0.2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V1" sqref="V1"/>
    </sheetView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45721</v>
      </c>
    </row>
    <row r="2" spans="2:22" ht="14.45" customHeight="1" x14ac:dyDescent="0.25">
      <c r="B2" s="85" t="s">
        <v>173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176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174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50"/>
      <c r="O3" s="116" t="s">
        <v>175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132</v>
      </c>
      <c r="E5" s="87"/>
      <c r="F5" s="87"/>
      <c r="G5" s="87"/>
      <c r="H5" s="87"/>
      <c r="I5" s="88"/>
      <c r="J5" s="86" t="s">
        <v>134</v>
      </c>
      <c r="K5" s="87"/>
      <c r="L5" s="88"/>
      <c r="O5" s="89" t="s">
        <v>0</v>
      </c>
      <c r="P5" s="89" t="s">
        <v>1</v>
      </c>
      <c r="Q5" s="86" t="s">
        <v>139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133</v>
      </c>
      <c r="E6" s="92"/>
      <c r="F6" s="92"/>
      <c r="G6" s="92"/>
      <c r="H6" s="92"/>
      <c r="I6" s="93"/>
      <c r="J6" s="91" t="s">
        <v>135</v>
      </c>
      <c r="K6" s="92"/>
      <c r="L6" s="93"/>
      <c r="O6" s="90"/>
      <c r="P6" s="90"/>
      <c r="Q6" s="91" t="s">
        <v>140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2023</v>
      </c>
      <c r="K7" s="94" t="s">
        <v>136</v>
      </c>
      <c r="L7" s="96" t="s">
        <v>137</v>
      </c>
      <c r="O7" s="90"/>
      <c r="P7" s="90"/>
      <c r="Q7" s="98">
        <v>2024</v>
      </c>
      <c r="R7" s="99"/>
      <c r="S7" s="98">
        <v>2023</v>
      </c>
      <c r="T7" s="99"/>
      <c r="U7" s="94" t="s">
        <v>5</v>
      </c>
      <c r="V7" s="96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138</v>
      </c>
      <c r="L9" s="104" t="s">
        <v>118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">
      <c r="B11" s="31">
        <v>1</v>
      </c>
      <c r="C11" s="32" t="s">
        <v>19</v>
      </c>
      <c r="D11" s="33">
        <v>7840</v>
      </c>
      <c r="E11" s="34">
        <v>0.17501953343007032</v>
      </c>
      <c r="F11" s="33">
        <v>9782</v>
      </c>
      <c r="G11" s="34">
        <v>0.21277706479890371</v>
      </c>
      <c r="H11" s="35">
        <v>-0.19852790840318957</v>
      </c>
      <c r="I11" s="52">
        <v>0</v>
      </c>
      <c r="J11" s="33">
        <v>9006</v>
      </c>
      <c r="K11" s="35">
        <v>-0.12946924272707083</v>
      </c>
      <c r="L11" s="52">
        <v>0</v>
      </c>
      <c r="O11" s="31">
        <v>1</v>
      </c>
      <c r="P11" s="32" t="s">
        <v>19</v>
      </c>
      <c r="Q11" s="33">
        <v>16846</v>
      </c>
      <c r="R11" s="34">
        <v>0.18918949271700189</v>
      </c>
      <c r="S11" s="33">
        <v>19589</v>
      </c>
      <c r="T11" s="34">
        <v>0.22067388390091136</v>
      </c>
      <c r="U11" s="35">
        <v>-0.14002756649139825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4144</v>
      </c>
      <c r="E12" s="39">
        <v>9.251032481303717E-2</v>
      </c>
      <c r="F12" s="38">
        <v>5180</v>
      </c>
      <c r="G12" s="39">
        <v>0.11267483087899419</v>
      </c>
      <c r="H12" s="40">
        <v>-0.19999999999999996</v>
      </c>
      <c r="I12" s="53">
        <v>0</v>
      </c>
      <c r="J12" s="38">
        <v>4067</v>
      </c>
      <c r="K12" s="40">
        <v>1.8932874354561147E-2</v>
      </c>
      <c r="L12" s="53">
        <v>0</v>
      </c>
      <c r="O12" s="36">
        <v>2</v>
      </c>
      <c r="P12" s="37" t="s">
        <v>17</v>
      </c>
      <c r="Q12" s="38">
        <v>8211</v>
      </c>
      <c r="R12" s="39">
        <v>9.221387419561336E-2</v>
      </c>
      <c r="S12" s="38">
        <v>9186</v>
      </c>
      <c r="T12" s="39">
        <v>0.1034820714438599</v>
      </c>
      <c r="U12" s="40">
        <v>-0.10613977792292617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3088</v>
      </c>
      <c r="E13" s="34">
        <v>6.8936265208170561E-2</v>
      </c>
      <c r="F13" s="33">
        <v>2438</v>
      </c>
      <c r="G13" s="34">
        <v>5.303112696582777E-2</v>
      </c>
      <c r="H13" s="35">
        <v>0.26661197703035278</v>
      </c>
      <c r="I13" s="52">
        <v>2</v>
      </c>
      <c r="J13" s="33">
        <v>3438</v>
      </c>
      <c r="K13" s="35">
        <v>-0.10180337405468298</v>
      </c>
      <c r="L13" s="52">
        <v>0</v>
      </c>
      <c r="O13" s="31">
        <v>3</v>
      </c>
      <c r="P13" s="32" t="s">
        <v>18</v>
      </c>
      <c r="Q13" s="33">
        <v>6526</v>
      </c>
      <c r="R13" s="34">
        <v>7.3290432712285081E-2</v>
      </c>
      <c r="S13" s="33">
        <v>4375</v>
      </c>
      <c r="T13" s="34">
        <v>4.9285223445121609E-2</v>
      </c>
      <c r="U13" s="35">
        <v>0.49165714285714279</v>
      </c>
      <c r="V13" s="52">
        <v>4</v>
      </c>
    </row>
    <row r="14" spans="2:22" ht="14.45" customHeight="1" thickBot="1" x14ac:dyDescent="0.3">
      <c r="B14" s="36">
        <v>4</v>
      </c>
      <c r="C14" s="37" t="s">
        <v>32</v>
      </c>
      <c r="D14" s="38">
        <v>2610</v>
      </c>
      <c r="E14" s="39">
        <v>5.8265431409755555E-2</v>
      </c>
      <c r="F14" s="38">
        <v>2117</v>
      </c>
      <c r="G14" s="39">
        <v>4.6048767754986619E-2</v>
      </c>
      <c r="H14" s="40">
        <v>0.23287671232876717</v>
      </c>
      <c r="I14" s="53">
        <v>4</v>
      </c>
      <c r="J14" s="38">
        <v>2444</v>
      </c>
      <c r="K14" s="40">
        <v>6.7921440261865751E-2</v>
      </c>
      <c r="L14" s="53">
        <v>2</v>
      </c>
      <c r="O14" s="36">
        <v>4</v>
      </c>
      <c r="P14" s="37" t="s">
        <v>22</v>
      </c>
      <c r="Q14" s="38">
        <v>5472</v>
      </c>
      <c r="R14" s="39">
        <v>6.1453455072268452E-2</v>
      </c>
      <c r="S14" s="38">
        <v>5936</v>
      </c>
      <c r="T14" s="39">
        <v>6.6870191170341001E-2</v>
      </c>
      <c r="U14" s="40">
        <v>-7.816711590296499E-2</v>
      </c>
      <c r="V14" s="53">
        <v>-1</v>
      </c>
    </row>
    <row r="15" spans="2:22" ht="14.45" customHeight="1" thickBot="1" x14ac:dyDescent="0.3">
      <c r="B15" s="31">
        <v>5</v>
      </c>
      <c r="C15" s="32" t="s">
        <v>22</v>
      </c>
      <c r="D15" s="33">
        <v>2560</v>
      </c>
      <c r="E15" s="34">
        <v>5.7149235405737249E-2</v>
      </c>
      <c r="F15" s="33">
        <v>2870</v>
      </c>
      <c r="G15" s="34">
        <v>6.2427946838361649E-2</v>
      </c>
      <c r="H15" s="35">
        <v>-0.10801393728222997</v>
      </c>
      <c r="I15" s="52">
        <v>-2</v>
      </c>
      <c r="J15" s="33">
        <v>2912</v>
      </c>
      <c r="K15" s="35">
        <v>-0.12087912087912089</v>
      </c>
      <c r="L15" s="52">
        <v>-1</v>
      </c>
      <c r="O15" s="31">
        <v>5</v>
      </c>
      <c r="P15" s="32" t="s">
        <v>23</v>
      </c>
      <c r="Q15" s="33">
        <v>5126</v>
      </c>
      <c r="R15" s="34">
        <v>5.756769201397078E-2</v>
      </c>
      <c r="S15" s="33">
        <v>5113</v>
      </c>
      <c r="T15" s="34">
        <v>5.7598936565692975E-2</v>
      </c>
      <c r="U15" s="35">
        <v>2.5425386270292449E-3</v>
      </c>
      <c r="V15" s="52">
        <v>-1</v>
      </c>
    </row>
    <row r="16" spans="2:22" ht="14.45" customHeight="1" thickBot="1" x14ac:dyDescent="0.3">
      <c r="B16" s="36">
        <v>6</v>
      </c>
      <c r="C16" s="37" t="s">
        <v>23</v>
      </c>
      <c r="D16" s="38">
        <v>2515</v>
      </c>
      <c r="E16" s="39">
        <v>5.6144659002120775E-2</v>
      </c>
      <c r="F16" s="38">
        <v>2612</v>
      </c>
      <c r="G16" s="39">
        <v>5.6815957192265024E-2</v>
      </c>
      <c r="H16" s="40">
        <v>-3.7136294027565131E-2</v>
      </c>
      <c r="I16" s="53">
        <v>-2</v>
      </c>
      <c r="J16" s="38">
        <v>2611</v>
      </c>
      <c r="K16" s="40">
        <v>-3.6767522022213672E-2</v>
      </c>
      <c r="L16" s="53">
        <v>-1</v>
      </c>
      <c r="O16" s="36">
        <v>6</v>
      </c>
      <c r="P16" s="37" t="s">
        <v>32</v>
      </c>
      <c r="Q16" s="38">
        <v>5054</v>
      </c>
      <c r="R16" s="39">
        <v>5.6759093920914612E-2</v>
      </c>
      <c r="S16" s="38">
        <v>4462</v>
      </c>
      <c r="T16" s="39">
        <v>5.0265295317058881E-2</v>
      </c>
      <c r="U16" s="40">
        <v>0.13267593007619904</v>
      </c>
      <c r="V16" s="53">
        <v>0</v>
      </c>
    </row>
    <row r="17" spans="2:22" ht="14.45" customHeight="1" thickBot="1" x14ac:dyDescent="0.3">
      <c r="B17" s="31">
        <v>7</v>
      </c>
      <c r="C17" s="32" t="s">
        <v>16</v>
      </c>
      <c r="D17" s="33">
        <v>2208</v>
      </c>
      <c r="E17" s="34">
        <v>4.9291215537448377E-2</v>
      </c>
      <c r="F17" s="33">
        <v>2127</v>
      </c>
      <c r="G17" s="34">
        <v>4.62662867335175E-2</v>
      </c>
      <c r="H17" s="35">
        <v>3.8081805359661436E-2</v>
      </c>
      <c r="I17" s="52">
        <v>0</v>
      </c>
      <c r="J17" s="33">
        <v>1762</v>
      </c>
      <c r="K17" s="35">
        <v>0.2531214528944381</v>
      </c>
      <c r="L17" s="52">
        <v>2</v>
      </c>
      <c r="O17" s="31">
        <v>7</v>
      </c>
      <c r="P17" s="32" t="s">
        <v>31</v>
      </c>
      <c r="Q17" s="33">
        <v>3980</v>
      </c>
      <c r="R17" s="34">
        <v>4.4697505699493503E-2</v>
      </c>
      <c r="S17" s="33">
        <v>3949</v>
      </c>
      <c r="T17" s="34">
        <v>4.4486250830808052E-2</v>
      </c>
      <c r="U17" s="35">
        <v>7.8500886300330031E-3</v>
      </c>
      <c r="V17" s="52">
        <v>1</v>
      </c>
    </row>
    <row r="18" spans="2:22" ht="14.45" customHeight="1" thickBot="1" x14ac:dyDescent="0.3">
      <c r="B18" s="36">
        <v>8</v>
      </c>
      <c r="C18" s="37" t="s">
        <v>31</v>
      </c>
      <c r="D18" s="38">
        <v>2035</v>
      </c>
      <c r="E18" s="39">
        <v>4.5429177363545035E-2</v>
      </c>
      <c r="F18" s="38">
        <v>2177</v>
      </c>
      <c r="G18" s="39">
        <v>4.7353881626171886E-2</v>
      </c>
      <c r="H18" s="40">
        <v>-6.5227377124483232E-2</v>
      </c>
      <c r="I18" s="53">
        <v>-2</v>
      </c>
      <c r="J18" s="38">
        <v>1945</v>
      </c>
      <c r="K18" s="40">
        <v>4.6272493573264795E-2</v>
      </c>
      <c r="L18" s="53">
        <v>0</v>
      </c>
      <c r="O18" s="36">
        <v>8</v>
      </c>
      <c r="P18" s="37" t="s">
        <v>16</v>
      </c>
      <c r="Q18" s="38">
        <v>3970</v>
      </c>
      <c r="R18" s="39">
        <v>4.4585200408791256E-2</v>
      </c>
      <c r="S18" s="38">
        <v>4533</v>
      </c>
      <c r="T18" s="39">
        <v>5.1065124086111142E-2</v>
      </c>
      <c r="U18" s="40">
        <v>-0.12420030884623867</v>
      </c>
      <c r="V18" s="53">
        <v>-3</v>
      </c>
    </row>
    <row r="19" spans="2:22" ht="14.45" customHeight="1" thickBot="1" x14ac:dyDescent="0.3">
      <c r="B19" s="31">
        <v>9</v>
      </c>
      <c r="C19" s="32" t="s">
        <v>33</v>
      </c>
      <c r="D19" s="33">
        <v>2025</v>
      </c>
      <c r="E19" s="34">
        <v>4.5205938162741377E-2</v>
      </c>
      <c r="F19" s="33">
        <v>1701</v>
      </c>
      <c r="G19" s="34">
        <v>3.6999978248102146E-2</v>
      </c>
      <c r="H19" s="35">
        <v>0.19047619047619047</v>
      </c>
      <c r="I19" s="52">
        <v>0</v>
      </c>
      <c r="J19" s="33">
        <v>953</v>
      </c>
      <c r="K19" s="35">
        <v>1.1248688352570828</v>
      </c>
      <c r="L19" s="52">
        <v>6</v>
      </c>
      <c r="O19" s="31">
        <v>9</v>
      </c>
      <c r="P19" s="32" t="s">
        <v>64</v>
      </c>
      <c r="Q19" s="33">
        <v>3730</v>
      </c>
      <c r="R19" s="34">
        <v>4.1889873431937376E-2</v>
      </c>
      <c r="S19" s="33">
        <v>2474</v>
      </c>
      <c r="T19" s="34">
        <v>2.7870089783595623E-2</v>
      </c>
      <c r="U19" s="35">
        <v>0.50767987065481002</v>
      </c>
      <c r="V19" s="52">
        <v>3</v>
      </c>
    </row>
    <row r="20" spans="2:22" ht="14.45" customHeight="1" thickBot="1" x14ac:dyDescent="0.3">
      <c r="B20" s="36">
        <v>10</v>
      </c>
      <c r="C20" s="37" t="s">
        <v>64</v>
      </c>
      <c r="D20" s="38">
        <v>1684</v>
      </c>
      <c r="E20" s="39">
        <v>3.7593481415336534E-2</v>
      </c>
      <c r="F20" s="38">
        <v>1206</v>
      </c>
      <c r="G20" s="39">
        <v>2.6232788810823745E-2</v>
      </c>
      <c r="H20" s="40">
        <v>0.39635157545605315</v>
      </c>
      <c r="I20" s="53">
        <v>1</v>
      </c>
      <c r="J20" s="38">
        <v>2046</v>
      </c>
      <c r="K20" s="40">
        <v>-0.17693059628543495</v>
      </c>
      <c r="L20" s="53">
        <v>-3</v>
      </c>
      <c r="O20" s="36">
        <v>10</v>
      </c>
      <c r="P20" s="37" t="s">
        <v>33</v>
      </c>
      <c r="Q20" s="38">
        <v>2978</v>
      </c>
      <c r="R20" s="39">
        <v>3.3444515571128555E-2</v>
      </c>
      <c r="S20" s="38">
        <v>2785</v>
      </c>
      <c r="T20" s="39">
        <v>3.137356509592313E-2</v>
      </c>
      <c r="U20" s="40">
        <v>6.9299820466786288E-2</v>
      </c>
      <c r="V20" s="53">
        <v>0</v>
      </c>
    </row>
    <row r="21" spans="2:22" ht="14.45" customHeight="1" thickBot="1" x14ac:dyDescent="0.3">
      <c r="B21" s="31">
        <v>11</v>
      </c>
      <c r="C21" s="32" t="s">
        <v>29</v>
      </c>
      <c r="D21" s="33">
        <v>1520</v>
      </c>
      <c r="E21" s="34">
        <v>3.3932358522156487E-2</v>
      </c>
      <c r="F21" s="33">
        <v>1444</v>
      </c>
      <c r="G21" s="34">
        <v>3.1409740499858611E-2</v>
      </c>
      <c r="H21" s="35">
        <v>5.2631578947368363E-2</v>
      </c>
      <c r="I21" s="52">
        <v>-1</v>
      </c>
      <c r="J21" s="33">
        <v>1216</v>
      </c>
      <c r="K21" s="35">
        <v>0.25</v>
      </c>
      <c r="L21" s="52">
        <v>0</v>
      </c>
      <c r="O21" s="31">
        <v>11</v>
      </c>
      <c r="P21" s="32" t="s">
        <v>29</v>
      </c>
      <c r="Q21" s="33">
        <v>2736</v>
      </c>
      <c r="R21" s="34">
        <v>3.0726727536134226E-2</v>
      </c>
      <c r="S21" s="33">
        <v>2838</v>
      </c>
      <c r="T21" s="34">
        <v>3.1970620374229743E-2</v>
      </c>
      <c r="U21" s="35">
        <v>-3.5940803382663811E-2</v>
      </c>
      <c r="V21" s="52">
        <v>-2</v>
      </c>
    </row>
    <row r="22" spans="2:22" ht="14.45" customHeight="1" thickBot="1" x14ac:dyDescent="0.3">
      <c r="B22" s="36">
        <v>12</v>
      </c>
      <c r="C22" s="37" t="s">
        <v>24</v>
      </c>
      <c r="D22" s="38">
        <v>1303</v>
      </c>
      <c r="E22" s="39">
        <v>2.9088067864717043E-2</v>
      </c>
      <c r="F22" s="38">
        <v>1164</v>
      </c>
      <c r="G22" s="39">
        <v>2.5319209100994063E-2</v>
      </c>
      <c r="H22" s="40">
        <v>0.11941580756013748</v>
      </c>
      <c r="I22" s="53">
        <v>0</v>
      </c>
      <c r="J22" s="38">
        <v>1084</v>
      </c>
      <c r="K22" s="40">
        <v>0.20202952029520294</v>
      </c>
      <c r="L22" s="53">
        <v>1</v>
      </c>
      <c r="O22" s="36">
        <v>12</v>
      </c>
      <c r="P22" s="37" t="s">
        <v>21</v>
      </c>
      <c r="Q22" s="38">
        <v>2475</v>
      </c>
      <c r="R22" s="39">
        <v>2.7795559448805632E-2</v>
      </c>
      <c r="S22" s="38">
        <v>1787</v>
      </c>
      <c r="T22" s="39">
        <v>2.0130901553470242E-2</v>
      </c>
      <c r="U22" s="40">
        <v>0.38500279798545045</v>
      </c>
      <c r="V22" s="53">
        <v>4</v>
      </c>
    </row>
    <row r="23" spans="2:22" ht="14.25" customHeight="1" thickBot="1" x14ac:dyDescent="0.3">
      <c r="B23" s="31">
        <v>13</v>
      </c>
      <c r="C23" s="32" t="s">
        <v>21</v>
      </c>
      <c r="D23" s="33">
        <v>1148</v>
      </c>
      <c r="E23" s="34">
        <v>2.5627860252260298E-2</v>
      </c>
      <c r="F23" s="33">
        <v>922</v>
      </c>
      <c r="G23" s="34">
        <v>2.0055249820546843E-2</v>
      </c>
      <c r="H23" s="35">
        <v>0.24511930585683306</v>
      </c>
      <c r="I23" s="52">
        <v>5</v>
      </c>
      <c r="J23" s="33">
        <v>1327</v>
      </c>
      <c r="K23" s="35">
        <v>-0.13489073097211757</v>
      </c>
      <c r="L23" s="52">
        <v>-3</v>
      </c>
      <c r="O23" s="31">
        <v>13</v>
      </c>
      <c r="P23" s="32" t="s">
        <v>24</v>
      </c>
      <c r="Q23" s="33">
        <v>2387</v>
      </c>
      <c r="R23" s="34">
        <v>2.6807272890625879E-2</v>
      </c>
      <c r="S23" s="33">
        <v>2773</v>
      </c>
      <c r="T23" s="34">
        <v>3.1238382768759364E-2</v>
      </c>
      <c r="U23" s="35">
        <v>-0.13919942300757304</v>
      </c>
      <c r="V23" s="52">
        <v>-2</v>
      </c>
    </row>
    <row r="24" spans="2:22" ht="14.25" customHeight="1" thickBot="1" x14ac:dyDescent="0.3">
      <c r="B24" s="36">
        <v>14</v>
      </c>
      <c r="C24" s="37" t="s">
        <v>25</v>
      </c>
      <c r="D24" s="38">
        <v>987</v>
      </c>
      <c r="E24" s="39">
        <v>2.2033709119321353E-2</v>
      </c>
      <c r="F24" s="38">
        <v>997</v>
      </c>
      <c r="G24" s="39">
        <v>2.1686642159528417E-2</v>
      </c>
      <c r="H24" s="40">
        <v>-1.0030090270812475E-2</v>
      </c>
      <c r="I24" s="53">
        <v>1</v>
      </c>
      <c r="J24" s="38">
        <v>693</v>
      </c>
      <c r="K24" s="40">
        <v>0.42424242424242431</v>
      </c>
      <c r="L24" s="53">
        <v>4</v>
      </c>
      <c r="O24" s="36">
        <v>14</v>
      </c>
      <c r="P24" s="37" t="s">
        <v>101</v>
      </c>
      <c r="Q24" s="38">
        <v>1874</v>
      </c>
      <c r="R24" s="39">
        <v>2.1046011477600709E-2</v>
      </c>
      <c r="S24" s="38">
        <v>1820</v>
      </c>
      <c r="T24" s="39">
        <v>2.0502652953170587E-2</v>
      </c>
      <c r="U24" s="40">
        <v>2.9670329670329565E-2</v>
      </c>
      <c r="V24" s="53">
        <v>0</v>
      </c>
    </row>
    <row r="25" spans="2:22" ht="14.25" customHeight="1" thickBot="1" x14ac:dyDescent="0.3">
      <c r="B25" s="31">
        <v>15</v>
      </c>
      <c r="C25" s="32" t="s">
        <v>27</v>
      </c>
      <c r="D25" s="33">
        <v>847</v>
      </c>
      <c r="E25" s="34">
        <v>1.8908360308070096E-2</v>
      </c>
      <c r="F25" s="33">
        <v>1147</v>
      </c>
      <c r="G25" s="34">
        <v>2.4949426837491573E-2</v>
      </c>
      <c r="H25" s="35">
        <v>-0.26155187445510031</v>
      </c>
      <c r="I25" s="52">
        <v>-2</v>
      </c>
      <c r="J25" s="33">
        <v>707</v>
      </c>
      <c r="K25" s="35">
        <v>0.19801980198019797</v>
      </c>
      <c r="L25" s="52">
        <v>2</v>
      </c>
      <c r="O25" s="31">
        <v>15</v>
      </c>
      <c r="P25" s="32" t="s">
        <v>107</v>
      </c>
      <c r="Q25" s="33">
        <v>1801</v>
      </c>
      <c r="R25" s="34">
        <v>2.0226182855474322E-2</v>
      </c>
      <c r="S25" s="33">
        <v>411</v>
      </c>
      <c r="T25" s="34">
        <v>4.629994705358853E-3</v>
      </c>
      <c r="U25" s="35">
        <v>3.3819951338199514</v>
      </c>
      <c r="V25" s="52">
        <v>12</v>
      </c>
    </row>
    <row r="26" spans="2:22" ht="14.45" customHeight="1" thickBot="1" x14ac:dyDescent="0.3">
      <c r="B26" s="36">
        <v>16</v>
      </c>
      <c r="C26" s="37" t="s">
        <v>107</v>
      </c>
      <c r="D26" s="38">
        <v>816</v>
      </c>
      <c r="E26" s="39">
        <v>1.8216318785578747E-2</v>
      </c>
      <c r="F26" s="38">
        <v>259</v>
      </c>
      <c r="G26" s="39">
        <v>5.6337415439497093E-3</v>
      </c>
      <c r="H26" s="40">
        <v>2.1505791505791505</v>
      </c>
      <c r="I26" s="53">
        <v>10</v>
      </c>
      <c r="J26" s="38">
        <v>985</v>
      </c>
      <c r="K26" s="40">
        <v>-0.17157360406091371</v>
      </c>
      <c r="L26" s="53">
        <v>-2</v>
      </c>
      <c r="O26" s="36">
        <v>16</v>
      </c>
      <c r="P26" s="37" t="s">
        <v>25</v>
      </c>
      <c r="Q26" s="38">
        <v>1680</v>
      </c>
      <c r="R26" s="39">
        <v>1.8867288837977156E-2</v>
      </c>
      <c r="S26" s="38">
        <v>1633</v>
      </c>
      <c r="T26" s="39">
        <v>1.8396061688201962E-2</v>
      </c>
      <c r="U26" s="40">
        <v>2.8781383955909456E-2</v>
      </c>
      <c r="V26" s="53">
        <v>4</v>
      </c>
    </row>
    <row r="27" spans="2:22" ht="14.45" customHeight="1" thickBot="1" x14ac:dyDescent="0.3">
      <c r="B27" s="31">
        <v>17</v>
      </c>
      <c r="C27" s="32" t="s">
        <v>101</v>
      </c>
      <c r="D27" s="33">
        <v>775</v>
      </c>
      <c r="E27" s="34">
        <v>1.7301038062283738E-2</v>
      </c>
      <c r="F27" s="33">
        <v>791</v>
      </c>
      <c r="G27" s="34">
        <v>1.7205751201792355E-2</v>
      </c>
      <c r="H27" s="35">
        <v>-2.0227560050568916E-2</v>
      </c>
      <c r="I27" s="52">
        <v>3</v>
      </c>
      <c r="J27" s="33">
        <v>1099</v>
      </c>
      <c r="K27" s="35">
        <v>-0.29481346678798903</v>
      </c>
      <c r="L27" s="52">
        <v>-5</v>
      </c>
      <c r="O27" s="31">
        <v>17</v>
      </c>
      <c r="P27" s="32" t="s">
        <v>27</v>
      </c>
      <c r="Q27" s="33">
        <v>1554</v>
      </c>
      <c r="R27" s="34">
        <v>1.7452242175128869E-2</v>
      </c>
      <c r="S27" s="33">
        <v>2171</v>
      </c>
      <c r="T27" s="34">
        <v>2.4456736022710632E-2</v>
      </c>
      <c r="U27" s="35">
        <v>-0.28420082911100875</v>
      </c>
      <c r="V27" s="52">
        <v>-4</v>
      </c>
    </row>
    <row r="28" spans="2:22" ht="14.45" customHeight="1" thickBot="1" x14ac:dyDescent="0.3">
      <c r="B28" s="36">
        <v>18</v>
      </c>
      <c r="C28" s="37" t="s">
        <v>30</v>
      </c>
      <c r="D28" s="38">
        <v>753</v>
      </c>
      <c r="E28" s="39">
        <v>1.6809911820515683E-2</v>
      </c>
      <c r="F28" s="38">
        <v>948</v>
      </c>
      <c r="G28" s="39">
        <v>2.0620799164727123E-2</v>
      </c>
      <c r="H28" s="40">
        <v>-0.20569620253164556</v>
      </c>
      <c r="I28" s="53">
        <v>-2</v>
      </c>
      <c r="J28" s="38">
        <v>719</v>
      </c>
      <c r="K28" s="40">
        <v>4.7287899860917859E-2</v>
      </c>
      <c r="L28" s="53">
        <v>-2</v>
      </c>
      <c r="O28" s="36">
        <v>18</v>
      </c>
      <c r="P28" s="37" t="s">
        <v>30</v>
      </c>
      <c r="Q28" s="38">
        <v>1472</v>
      </c>
      <c r="R28" s="39">
        <v>1.6531338791370462E-2</v>
      </c>
      <c r="S28" s="38">
        <v>1785</v>
      </c>
      <c r="T28" s="39">
        <v>2.0108371165609616E-2</v>
      </c>
      <c r="U28" s="40">
        <v>-0.17535014005602245</v>
      </c>
      <c r="V28" s="53">
        <v>-1</v>
      </c>
    </row>
    <row r="29" spans="2:22" ht="14.45" customHeight="1" thickBot="1" x14ac:dyDescent="0.3">
      <c r="B29" s="31">
        <v>19</v>
      </c>
      <c r="C29" s="32" t="s">
        <v>20</v>
      </c>
      <c r="D29" s="33">
        <v>642</v>
      </c>
      <c r="E29" s="34">
        <v>1.4331956691595043E-2</v>
      </c>
      <c r="F29" s="33">
        <v>927</v>
      </c>
      <c r="G29" s="34">
        <v>2.016400930981228E-2</v>
      </c>
      <c r="H29" s="35">
        <v>-0.30744336569579289</v>
      </c>
      <c r="I29" s="52">
        <v>-2</v>
      </c>
      <c r="J29" s="33">
        <v>478</v>
      </c>
      <c r="K29" s="35">
        <v>0.34309623430962333</v>
      </c>
      <c r="L29" s="52">
        <v>2</v>
      </c>
      <c r="O29" s="31">
        <v>19</v>
      </c>
      <c r="P29" s="32" t="s">
        <v>20</v>
      </c>
      <c r="Q29" s="33">
        <v>1120</v>
      </c>
      <c r="R29" s="34">
        <v>1.2578192558651438E-2</v>
      </c>
      <c r="S29" s="33">
        <v>1799</v>
      </c>
      <c r="T29" s="34">
        <v>2.0266083880634004E-2</v>
      </c>
      <c r="U29" s="35">
        <v>-0.37743190661478598</v>
      </c>
      <c r="V29" s="52">
        <v>-4</v>
      </c>
    </row>
    <row r="30" spans="2:22" ht="14.45" customHeight="1" thickBot="1" x14ac:dyDescent="0.3">
      <c r="B30" s="36">
        <v>20</v>
      </c>
      <c r="C30" s="37" t="s">
        <v>108</v>
      </c>
      <c r="D30" s="38">
        <v>558</v>
      </c>
      <c r="E30" s="39">
        <v>1.2456747404844291E-2</v>
      </c>
      <c r="F30" s="38">
        <v>324</v>
      </c>
      <c r="G30" s="39">
        <v>7.0476149044004085E-3</v>
      </c>
      <c r="H30" s="40">
        <v>0.72222222222222232</v>
      </c>
      <c r="I30" s="53">
        <v>4</v>
      </c>
      <c r="J30" s="38">
        <v>356</v>
      </c>
      <c r="K30" s="40">
        <v>0.56741573033707859</v>
      </c>
      <c r="L30" s="53">
        <v>4</v>
      </c>
      <c r="O30" s="36">
        <v>20</v>
      </c>
      <c r="P30" s="37" t="s">
        <v>28</v>
      </c>
      <c r="Q30" s="38">
        <v>1053</v>
      </c>
      <c r="R30" s="39">
        <v>1.1825747110946397E-2</v>
      </c>
      <c r="S30" s="38">
        <v>1670</v>
      </c>
      <c r="T30" s="39">
        <v>1.8812873863623562E-2</v>
      </c>
      <c r="U30" s="40">
        <v>-0.36946107784431137</v>
      </c>
      <c r="V30" s="53">
        <v>-2</v>
      </c>
    </row>
    <row r="31" spans="2:22" ht="14.45" customHeight="1" thickBot="1" x14ac:dyDescent="0.3">
      <c r="B31" s="108" t="s">
        <v>41</v>
      </c>
      <c r="C31" s="109"/>
      <c r="D31" s="41">
        <f>SUM(D11:D30)</f>
        <v>40058</v>
      </c>
      <c r="E31" s="42">
        <f>D31/D33</f>
        <v>0.8942515905793057</v>
      </c>
      <c r="F31" s="41">
        <f>SUM(F11:F30)</f>
        <v>41133</v>
      </c>
      <c r="G31" s="42">
        <f>F31/F33</f>
        <v>0.89472081439105566</v>
      </c>
      <c r="H31" s="43">
        <f>D31/F31-1</f>
        <v>-2.6134733668830346E-2</v>
      </c>
      <c r="I31" s="54"/>
      <c r="J31" s="41">
        <f>SUM(J11:J30)</f>
        <v>39848</v>
      </c>
      <c r="K31" s="42">
        <f>E31/J31-1</f>
        <v>-0.9999775584322782</v>
      </c>
      <c r="L31" s="41"/>
      <c r="O31" s="108" t="s">
        <v>41</v>
      </c>
      <c r="P31" s="109"/>
      <c r="Q31" s="41">
        <f>SUM(Q11:Q30)</f>
        <v>80045</v>
      </c>
      <c r="R31" s="42">
        <f>Q31/Q33</f>
        <v>0.89894769942611996</v>
      </c>
      <c r="S31" s="41">
        <f>SUM(S11:S30)</f>
        <v>81089</v>
      </c>
      <c r="T31" s="42">
        <f>S31/S33</f>
        <v>0.91348331061519228</v>
      </c>
      <c r="U31" s="43">
        <f>Q31/S31-1</f>
        <v>-1.2874742566809316E-2</v>
      </c>
      <c r="V31" s="54"/>
    </row>
    <row r="32" spans="2:22" ht="14.45" customHeight="1" thickBot="1" x14ac:dyDescent="0.3">
      <c r="B32" s="108" t="s">
        <v>12</v>
      </c>
      <c r="C32" s="109"/>
      <c r="D32" s="41">
        <f>D33-SUM(D11:D30)</f>
        <v>4737</v>
      </c>
      <c r="E32" s="42">
        <f>D32/D33</f>
        <v>0.10574840942069427</v>
      </c>
      <c r="F32" s="41">
        <f>F33-SUM(F11:F30)</f>
        <v>4840</v>
      </c>
      <c r="G32" s="42">
        <f>F32/F33</f>
        <v>0.10527918560894438</v>
      </c>
      <c r="H32" s="43">
        <f>D32/F32-1</f>
        <v>-2.1280991735537214E-2</v>
      </c>
      <c r="I32" s="54"/>
      <c r="J32" s="41">
        <f>J33-SUM(J11:J30)</f>
        <v>4400</v>
      </c>
      <c r="K32" s="42">
        <f>E32/J32-1</f>
        <v>-0.99997596627058616</v>
      </c>
      <c r="L32" s="41"/>
      <c r="O32" s="108" t="s">
        <v>12</v>
      </c>
      <c r="P32" s="109"/>
      <c r="Q32" s="41">
        <f>Q33-SUM(Q11:Q30)</f>
        <v>8998</v>
      </c>
      <c r="R32" s="42">
        <f>Q32/Q33</f>
        <v>0.10105230057388004</v>
      </c>
      <c r="S32" s="41">
        <f>S33-SUM(S11:S30)</f>
        <v>7680</v>
      </c>
      <c r="T32" s="42">
        <f>S32/S33</f>
        <v>8.6516689384807763E-2</v>
      </c>
      <c r="U32" s="43">
        <f>Q32/S32-1</f>
        <v>0.17161458333333335</v>
      </c>
      <c r="V32" s="55"/>
    </row>
    <row r="33" spans="2:22" ht="14.45" customHeight="1" thickBot="1" x14ac:dyDescent="0.3">
      <c r="B33" s="110" t="s">
        <v>34</v>
      </c>
      <c r="C33" s="111"/>
      <c r="D33" s="44">
        <v>44795</v>
      </c>
      <c r="E33" s="45">
        <v>1</v>
      </c>
      <c r="F33" s="44">
        <v>45973</v>
      </c>
      <c r="G33" s="45">
        <v>1</v>
      </c>
      <c r="H33" s="46">
        <v>-2.5623735670937342E-2</v>
      </c>
      <c r="I33" s="56"/>
      <c r="J33" s="44">
        <v>44248</v>
      </c>
      <c r="K33" s="46">
        <v>1.2362140661724919E-2</v>
      </c>
      <c r="L33" s="44"/>
      <c r="N33" s="47"/>
      <c r="O33" s="110" t="s">
        <v>34</v>
      </c>
      <c r="P33" s="111"/>
      <c r="Q33" s="44">
        <v>89043</v>
      </c>
      <c r="R33" s="45">
        <v>1</v>
      </c>
      <c r="S33" s="44">
        <v>88769</v>
      </c>
      <c r="T33" s="45">
        <v>1</v>
      </c>
      <c r="U33" s="46">
        <v>3.086663136905976E-3</v>
      </c>
      <c r="V33" s="56"/>
    </row>
    <row r="34" spans="2:22" ht="14.45" customHeight="1" x14ac:dyDescent="0.25">
      <c r="B34" s="48" t="s">
        <v>72</v>
      </c>
      <c r="O34" s="48" t="s">
        <v>72</v>
      </c>
    </row>
    <row r="35" spans="2:22" x14ac:dyDescent="0.25">
      <c r="B35" s="49" t="s">
        <v>71</v>
      </c>
      <c r="O35" s="49" t="s">
        <v>71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85" t="s">
        <v>177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180</v>
      </c>
      <c r="P38" s="85"/>
      <c r="Q38" s="85"/>
      <c r="R38" s="85"/>
      <c r="S38" s="85"/>
      <c r="T38" s="85"/>
      <c r="U38" s="85"/>
      <c r="V38" s="85"/>
    </row>
    <row r="39" spans="2:22" x14ac:dyDescent="0.25">
      <c r="B39" s="116" t="s">
        <v>178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50"/>
      <c r="O39" s="116" t="s">
        <v>179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12" t="s">
        <v>0</v>
      </c>
      <c r="C41" s="89" t="s">
        <v>40</v>
      </c>
      <c r="D41" s="86" t="s">
        <v>132</v>
      </c>
      <c r="E41" s="87"/>
      <c r="F41" s="87"/>
      <c r="G41" s="87"/>
      <c r="H41" s="87"/>
      <c r="I41" s="88"/>
      <c r="J41" s="86" t="s">
        <v>134</v>
      </c>
      <c r="K41" s="87"/>
      <c r="L41" s="88"/>
      <c r="O41" s="112" t="s">
        <v>0</v>
      </c>
      <c r="P41" s="89" t="s">
        <v>40</v>
      </c>
      <c r="Q41" s="86" t="s">
        <v>139</v>
      </c>
      <c r="R41" s="87"/>
      <c r="S41" s="87"/>
      <c r="T41" s="87"/>
      <c r="U41" s="87"/>
      <c r="V41" s="88"/>
    </row>
    <row r="42" spans="2:22" ht="15" customHeight="1" thickBot="1" x14ac:dyDescent="0.3">
      <c r="B42" s="113"/>
      <c r="C42" s="90"/>
      <c r="D42" s="91" t="s">
        <v>133</v>
      </c>
      <c r="E42" s="92"/>
      <c r="F42" s="92"/>
      <c r="G42" s="92"/>
      <c r="H42" s="92"/>
      <c r="I42" s="93"/>
      <c r="J42" s="91" t="s">
        <v>135</v>
      </c>
      <c r="K42" s="92"/>
      <c r="L42" s="93"/>
      <c r="O42" s="113"/>
      <c r="P42" s="90"/>
      <c r="Q42" s="91" t="s">
        <v>140</v>
      </c>
      <c r="R42" s="92"/>
      <c r="S42" s="92"/>
      <c r="T42" s="92"/>
      <c r="U42" s="92"/>
      <c r="V42" s="93"/>
    </row>
    <row r="43" spans="2:22" ht="15" customHeight="1" x14ac:dyDescent="0.25">
      <c r="B43" s="113"/>
      <c r="C43" s="90"/>
      <c r="D43" s="98">
        <v>2025</v>
      </c>
      <c r="E43" s="99"/>
      <c r="F43" s="98">
        <v>2024</v>
      </c>
      <c r="G43" s="99"/>
      <c r="H43" s="94" t="s">
        <v>5</v>
      </c>
      <c r="I43" s="94" t="s">
        <v>43</v>
      </c>
      <c r="J43" s="94">
        <v>2023</v>
      </c>
      <c r="K43" s="94" t="s">
        <v>136</v>
      </c>
      <c r="L43" s="96" t="s">
        <v>137</v>
      </c>
      <c r="O43" s="113"/>
      <c r="P43" s="90"/>
      <c r="Q43" s="98">
        <v>2024</v>
      </c>
      <c r="R43" s="99"/>
      <c r="S43" s="98">
        <v>2023</v>
      </c>
      <c r="T43" s="99"/>
      <c r="U43" s="94" t="s">
        <v>5</v>
      </c>
      <c r="V43" s="96" t="s">
        <v>65</v>
      </c>
    </row>
    <row r="44" spans="2:22" ht="15" customHeight="1" thickBot="1" x14ac:dyDescent="0.3">
      <c r="B44" s="114" t="s">
        <v>6</v>
      </c>
      <c r="C44" s="102" t="s">
        <v>40</v>
      </c>
      <c r="D44" s="100"/>
      <c r="E44" s="101"/>
      <c r="F44" s="100"/>
      <c r="G44" s="101"/>
      <c r="H44" s="95"/>
      <c r="I44" s="95"/>
      <c r="J44" s="95"/>
      <c r="K44" s="95"/>
      <c r="L44" s="97"/>
      <c r="O44" s="114" t="s">
        <v>6</v>
      </c>
      <c r="P44" s="102" t="s">
        <v>40</v>
      </c>
      <c r="Q44" s="100"/>
      <c r="R44" s="101"/>
      <c r="S44" s="100"/>
      <c r="T44" s="101"/>
      <c r="U44" s="95"/>
      <c r="V44" s="97"/>
    </row>
    <row r="45" spans="2:22" ht="15" customHeight="1" x14ac:dyDescent="0.25">
      <c r="B45" s="114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44</v>
      </c>
      <c r="J45" s="106" t="s">
        <v>8</v>
      </c>
      <c r="K45" s="106" t="s">
        <v>138</v>
      </c>
      <c r="L45" s="104" t="s">
        <v>118</v>
      </c>
      <c r="O45" s="114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66</v>
      </c>
    </row>
    <row r="46" spans="2:22" ht="15" customHeight="1" thickBot="1" x14ac:dyDescent="0.3">
      <c r="B46" s="115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5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.75" thickBot="1" x14ac:dyDescent="0.3">
      <c r="B47" s="31">
        <v>1</v>
      </c>
      <c r="C47" s="32" t="s">
        <v>46</v>
      </c>
      <c r="D47" s="33">
        <v>1667</v>
      </c>
      <c r="E47" s="34">
        <v>3.7213974773970308E-2</v>
      </c>
      <c r="F47" s="33">
        <v>2529</v>
      </c>
      <c r="G47" s="34">
        <v>5.501054967045875E-2</v>
      </c>
      <c r="H47" s="35">
        <v>-0.34084618426255442</v>
      </c>
      <c r="I47" s="52">
        <v>0</v>
      </c>
      <c r="J47" s="33">
        <v>2257</v>
      </c>
      <c r="K47" s="35">
        <v>-0.26140894993354014</v>
      </c>
      <c r="L47" s="52">
        <v>0</v>
      </c>
      <c r="O47" s="31">
        <v>1</v>
      </c>
      <c r="P47" s="32" t="s">
        <v>46</v>
      </c>
      <c r="Q47" s="33">
        <v>3924</v>
      </c>
      <c r="R47" s="34">
        <v>4.4068596071560932E-2</v>
      </c>
      <c r="S47" s="33">
        <v>5603</v>
      </c>
      <c r="T47" s="34">
        <v>6.3118881591546605E-2</v>
      </c>
      <c r="U47" s="35">
        <v>-0.29966089594859902</v>
      </c>
      <c r="V47" s="52">
        <v>0</v>
      </c>
    </row>
    <row r="48" spans="2:22" ht="15" customHeight="1" thickBot="1" x14ac:dyDescent="0.3">
      <c r="B48" s="36">
        <v>2</v>
      </c>
      <c r="C48" s="37" t="s">
        <v>55</v>
      </c>
      <c r="D48" s="38">
        <v>1530</v>
      </c>
      <c r="E48" s="39">
        <v>3.4155597722960153E-2</v>
      </c>
      <c r="F48" s="38">
        <v>1223</v>
      </c>
      <c r="G48" s="39">
        <v>2.6602571074326235E-2</v>
      </c>
      <c r="H48" s="40">
        <v>0.25102207686017985</v>
      </c>
      <c r="I48" s="53">
        <v>2</v>
      </c>
      <c r="J48" s="38">
        <v>1626</v>
      </c>
      <c r="K48" s="40">
        <v>-5.9040590405904037E-2</v>
      </c>
      <c r="L48" s="53">
        <v>0</v>
      </c>
      <c r="O48" s="36">
        <v>2</v>
      </c>
      <c r="P48" s="37" t="s">
        <v>55</v>
      </c>
      <c r="Q48" s="38">
        <v>3156</v>
      </c>
      <c r="R48" s="39">
        <v>3.5443549745628515E-2</v>
      </c>
      <c r="S48" s="38">
        <v>2354</v>
      </c>
      <c r="T48" s="39">
        <v>2.6518266511958002E-2</v>
      </c>
      <c r="U48" s="40">
        <v>0.34069668649107898</v>
      </c>
      <c r="V48" s="53">
        <v>4</v>
      </c>
    </row>
    <row r="49" spans="2:22" ht="15" customHeight="1" thickBot="1" x14ac:dyDescent="0.3">
      <c r="B49" s="31">
        <v>3</v>
      </c>
      <c r="C49" s="32" t="s">
        <v>35</v>
      </c>
      <c r="D49" s="33">
        <v>1432</v>
      </c>
      <c r="E49" s="34">
        <v>3.1967853555084275E-2</v>
      </c>
      <c r="F49" s="33">
        <v>1864</v>
      </c>
      <c r="G49" s="34">
        <v>4.0545537598155441E-2</v>
      </c>
      <c r="H49" s="35">
        <v>-0.23175965665236054</v>
      </c>
      <c r="I49" s="52">
        <v>0</v>
      </c>
      <c r="J49" s="33">
        <v>1363</v>
      </c>
      <c r="K49" s="35">
        <v>5.0623624358033803E-2</v>
      </c>
      <c r="L49" s="52">
        <v>0</v>
      </c>
      <c r="O49" s="31">
        <v>3</v>
      </c>
      <c r="P49" s="32" t="s">
        <v>35</v>
      </c>
      <c r="Q49" s="33">
        <v>2795</v>
      </c>
      <c r="R49" s="34">
        <v>3.1389328751277472E-2</v>
      </c>
      <c r="S49" s="33">
        <v>3291</v>
      </c>
      <c r="T49" s="34">
        <v>3.7073753224661762E-2</v>
      </c>
      <c r="U49" s="35">
        <v>-0.1507140686721361</v>
      </c>
      <c r="V49" s="52">
        <v>0</v>
      </c>
    </row>
    <row r="50" spans="2:22" ht="15.75" thickBot="1" x14ac:dyDescent="0.3">
      <c r="B50" s="36">
        <v>4</v>
      </c>
      <c r="C50" s="37" t="s">
        <v>94</v>
      </c>
      <c r="D50" s="38">
        <v>1109</v>
      </c>
      <c r="E50" s="39">
        <v>2.4757227369126018E-2</v>
      </c>
      <c r="F50" s="38">
        <v>2113</v>
      </c>
      <c r="G50" s="39">
        <v>4.596176016357427E-2</v>
      </c>
      <c r="H50" s="40">
        <v>-0.47515380974917176</v>
      </c>
      <c r="I50" s="53">
        <v>-2</v>
      </c>
      <c r="J50" s="38">
        <v>852</v>
      </c>
      <c r="K50" s="40">
        <v>0.30164319248826299</v>
      </c>
      <c r="L50" s="53">
        <v>6</v>
      </c>
      <c r="O50" s="36">
        <v>4</v>
      </c>
      <c r="P50" s="37" t="s">
        <v>39</v>
      </c>
      <c r="Q50" s="38">
        <v>2347</v>
      </c>
      <c r="R50" s="39">
        <v>2.6358051727816897E-2</v>
      </c>
      <c r="S50" s="38">
        <v>2401</v>
      </c>
      <c r="T50" s="39">
        <v>2.7047730626682739E-2</v>
      </c>
      <c r="U50" s="40">
        <v>-2.2490628904623056E-2</v>
      </c>
      <c r="V50" s="53">
        <v>1</v>
      </c>
    </row>
    <row r="51" spans="2:22" ht="15" customHeight="1" thickBot="1" x14ac:dyDescent="0.3">
      <c r="B51" s="31">
        <v>5</v>
      </c>
      <c r="C51" s="32" t="s">
        <v>96</v>
      </c>
      <c r="D51" s="33">
        <v>1077</v>
      </c>
      <c r="E51" s="34">
        <v>2.4042861926554304E-2</v>
      </c>
      <c r="F51" s="33">
        <v>599</v>
      </c>
      <c r="G51" s="34">
        <v>1.3029386813999521E-2</v>
      </c>
      <c r="H51" s="35">
        <v>0.79799666110183631</v>
      </c>
      <c r="I51" s="52">
        <v>9</v>
      </c>
      <c r="J51" s="33">
        <v>586</v>
      </c>
      <c r="K51" s="35">
        <v>0.83788395904436852</v>
      </c>
      <c r="L51" s="52">
        <v>10</v>
      </c>
      <c r="O51" s="31">
        <v>5</v>
      </c>
      <c r="P51" s="32" t="s">
        <v>94</v>
      </c>
      <c r="Q51" s="33">
        <v>1961</v>
      </c>
      <c r="R51" s="34">
        <v>2.202306750671024E-2</v>
      </c>
      <c r="S51" s="33">
        <v>3717</v>
      </c>
      <c r="T51" s="34">
        <v>4.1872725838975319E-2</v>
      </c>
      <c r="U51" s="35">
        <v>-0.47242399784772671</v>
      </c>
      <c r="V51" s="52">
        <v>-3</v>
      </c>
    </row>
    <row r="52" spans="2:22" ht="15.75" thickBot="1" x14ac:dyDescent="0.3">
      <c r="B52" s="36">
        <v>6</v>
      </c>
      <c r="C52" s="37" t="s">
        <v>39</v>
      </c>
      <c r="D52" s="38">
        <v>1070</v>
      </c>
      <c r="E52" s="39">
        <v>2.388659448599174E-2</v>
      </c>
      <c r="F52" s="38">
        <v>1196</v>
      </c>
      <c r="G52" s="39">
        <v>2.6015269832292867E-2</v>
      </c>
      <c r="H52" s="40">
        <v>-0.10535117056856191</v>
      </c>
      <c r="I52" s="53">
        <v>-1</v>
      </c>
      <c r="J52" s="38">
        <v>1277</v>
      </c>
      <c r="K52" s="40">
        <v>-0.16209866875489432</v>
      </c>
      <c r="L52" s="53">
        <v>-2</v>
      </c>
      <c r="O52" s="36">
        <v>6</v>
      </c>
      <c r="P52" s="37" t="s">
        <v>47</v>
      </c>
      <c r="Q52" s="38">
        <v>1919</v>
      </c>
      <c r="R52" s="39">
        <v>2.1551385285760814E-2</v>
      </c>
      <c r="S52" s="38">
        <v>2298</v>
      </c>
      <c r="T52" s="39">
        <v>2.5887415651860448E-2</v>
      </c>
      <c r="U52" s="40">
        <v>-0.16492602262837253</v>
      </c>
      <c r="V52" s="53">
        <v>1</v>
      </c>
    </row>
    <row r="53" spans="2:22" ht="15.75" thickBot="1" x14ac:dyDescent="0.3">
      <c r="B53" s="31">
        <v>7</v>
      </c>
      <c r="C53" s="32" t="s">
        <v>38</v>
      </c>
      <c r="D53" s="33">
        <v>925</v>
      </c>
      <c r="E53" s="34">
        <v>2.0649626074338654E-2</v>
      </c>
      <c r="F53" s="33">
        <v>973</v>
      </c>
      <c r="G53" s="34">
        <v>2.1164596611054316E-2</v>
      </c>
      <c r="H53" s="35">
        <v>-4.9331963001027712E-2</v>
      </c>
      <c r="I53" s="52">
        <v>1</v>
      </c>
      <c r="J53" s="33">
        <v>970</v>
      </c>
      <c r="K53" s="35">
        <v>-4.6391752577319534E-2</v>
      </c>
      <c r="L53" s="52">
        <v>1</v>
      </c>
      <c r="O53" s="31">
        <v>7</v>
      </c>
      <c r="P53" s="32" t="s">
        <v>38</v>
      </c>
      <c r="Q53" s="33">
        <v>1895</v>
      </c>
      <c r="R53" s="34">
        <v>2.1281852588075426E-2</v>
      </c>
      <c r="S53" s="33">
        <v>2439</v>
      </c>
      <c r="T53" s="34">
        <v>2.7475807996034652E-2</v>
      </c>
      <c r="U53" s="35">
        <v>-0.2230422304223042</v>
      </c>
      <c r="V53" s="52">
        <v>-3</v>
      </c>
    </row>
    <row r="54" spans="2:22" ht="15.75" thickBot="1" x14ac:dyDescent="0.3">
      <c r="B54" s="36">
        <v>8</v>
      </c>
      <c r="C54" s="37" t="s">
        <v>113</v>
      </c>
      <c r="D54" s="38">
        <v>890</v>
      </c>
      <c r="E54" s="39">
        <v>1.9868288871525839E-2</v>
      </c>
      <c r="F54" s="38">
        <v>349</v>
      </c>
      <c r="G54" s="39">
        <v>7.5914123507276011E-3</v>
      </c>
      <c r="H54" s="40">
        <v>1.5501432664756445</v>
      </c>
      <c r="I54" s="53">
        <v>28</v>
      </c>
      <c r="J54" s="38">
        <v>986</v>
      </c>
      <c r="K54" s="40">
        <v>-9.7363083164300201E-2</v>
      </c>
      <c r="L54" s="53">
        <v>-1</v>
      </c>
      <c r="O54" s="36">
        <v>8</v>
      </c>
      <c r="P54" s="37" t="s">
        <v>113</v>
      </c>
      <c r="Q54" s="38">
        <v>1876</v>
      </c>
      <c r="R54" s="39">
        <v>2.1068472535741158E-2</v>
      </c>
      <c r="S54" s="38">
        <v>832</v>
      </c>
      <c r="T54" s="39">
        <v>9.3726413500208414E-3</v>
      </c>
      <c r="U54" s="40">
        <v>1.2548076923076925</v>
      </c>
      <c r="V54" s="53">
        <v>18</v>
      </c>
    </row>
    <row r="55" spans="2:22" ht="15.75" thickBot="1" x14ac:dyDescent="0.3">
      <c r="B55" s="31">
        <v>9</v>
      </c>
      <c r="C55" s="32" t="s">
        <v>47</v>
      </c>
      <c r="D55" s="33">
        <v>853</v>
      </c>
      <c r="E55" s="34">
        <v>1.9042303828552293E-2</v>
      </c>
      <c r="F55" s="33">
        <v>1150</v>
      </c>
      <c r="G55" s="34">
        <v>2.5014682531050835E-2</v>
      </c>
      <c r="H55" s="35">
        <v>-0.25826086956521743</v>
      </c>
      <c r="I55" s="52">
        <v>-3</v>
      </c>
      <c r="J55" s="33">
        <v>1066</v>
      </c>
      <c r="K55" s="35">
        <v>-0.19981238273921198</v>
      </c>
      <c r="L55" s="52">
        <v>-4</v>
      </c>
      <c r="O55" s="31">
        <v>9</v>
      </c>
      <c r="P55" s="32" t="s">
        <v>61</v>
      </c>
      <c r="Q55" s="33">
        <v>1806</v>
      </c>
      <c r="R55" s="34">
        <v>2.0282335500825442E-2</v>
      </c>
      <c r="S55" s="33">
        <v>2088</v>
      </c>
      <c r="T55" s="34">
        <v>2.3521724926494611E-2</v>
      </c>
      <c r="U55" s="35">
        <v>-0.13505747126436785</v>
      </c>
      <c r="V55" s="52">
        <v>-1</v>
      </c>
    </row>
    <row r="56" spans="2:22" ht="15.75" thickBot="1" x14ac:dyDescent="0.3">
      <c r="B56" s="36">
        <v>10</v>
      </c>
      <c r="C56" s="37" t="s">
        <v>61</v>
      </c>
      <c r="D56" s="38">
        <v>774</v>
      </c>
      <c r="E56" s="39">
        <v>1.7278714142203371E-2</v>
      </c>
      <c r="F56" s="38">
        <v>1050</v>
      </c>
      <c r="G56" s="39">
        <v>2.2839492745742065E-2</v>
      </c>
      <c r="H56" s="40">
        <v>-0.2628571428571429</v>
      </c>
      <c r="I56" s="53">
        <v>-3</v>
      </c>
      <c r="J56" s="38">
        <v>1032</v>
      </c>
      <c r="K56" s="40">
        <v>-0.25</v>
      </c>
      <c r="L56" s="53">
        <v>-4</v>
      </c>
      <c r="O56" s="36">
        <v>10</v>
      </c>
      <c r="P56" s="37" t="s">
        <v>96</v>
      </c>
      <c r="Q56" s="38">
        <v>1663</v>
      </c>
      <c r="R56" s="39">
        <v>1.867636984378334E-2</v>
      </c>
      <c r="S56" s="38">
        <v>1047</v>
      </c>
      <c r="T56" s="39">
        <v>1.1794658045038245E-2</v>
      </c>
      <c r="U56" s="40">
        <v>0.58834765998089789</v>
      </c>
      <c r="V56" s="53">
        <v>5</v>
      </c>
    </row>
    <row r="57" spans="2:22" ht="15.75" thickBot="1" x14ac:dyDescent="0.3">
      <c r="B57" s="31">
        <v>11</v>
      </c>
      <c r="C57" s="32" t="s">
        <v>37</v>
      </c>
      <c r="D57" s="33">
        <v>618</v>
      </c>
      <c r="E57" s="34">
        <v>1.3796182609666257E-2</v>
      </c>
      <c r="F57" s="33">
        <v>677</v>
      </c>
      <c r="G57" s="34">
        <v>1.4726034846540361E-2</v>
      </c>
      <c r="H57" s="35">
        <v>-8.7149187592319044E-2</v>
      </c>
      <c r="I57" s="52">
        <v>1</v>
      </c>
      <c r="J57" s="33">
        <v>549</v>
      </c>
      <c r="K57" s="35">
        <v>0.12568306010928953</v>
      </c>
      <c r="L57" s="52">
        <v>6</v>
      </c>
      <c r="O57" s="31">
        <v>11</v>
      </c>
      <c r="P57" s="32" t="s">
        <v>68</v>
      </c>
      <c r="Q57" s="33">
        <v>1474</v>
      </c>
      <c r="R57" s="34">
        <v>1.6553799849510911E-2</v>
      </c>
      <c r="S57" s="33">
        <v>1183</v>
      </c>
      <c r="T57" s="34">
        <v>1.3326724419560882E-2</v>
      </c>
      <c r="U57" s="35">
        <v>0.24598478444632299</v>
      </c>
      <c r="V57" s="52">
        <v>2</v>
      </c>
    </row>
    <row r="58" spans="2:22" ht="15.75" thickBot="1" x14ac:dyDescent="0.3">
      <c r="B58" s="36">
        <v>12</v>
      </c>
      <c r="C58" s="37" t="s">
        <v>146</v>
      </c>
      <c r="D58" s="38">
        <v>583</v>
      </c>
      <c r="E58" s="39">
        <v>1.3014845406853444E-2</v>
      </c>
      <c r="F58" s="38">
        <v>428</v>
      </c>
      <c r="G58" s="39">
        <v>9.3098122811215277E-3</v>
      </c>
      <c r="H58" s="40">
        <v>0.36214953271028039</v>
      </c>
      <c r="I58" s="53">
        <v>14</v>
      </c>
      <c r="J58" s="38">
        <v>604</v>
      </c>
      <c r="K58" s="40">
        <v>-3.4768211920529812E-2</v>
      </c>
      <c r="L58" s="53">
        <v>1</v>
      </c>
      <c r="O58" s="36">
        <v>12</v>
      </c>
      <c r="P58" s="37" t="s">
        <v>146</v>
      </c>
      <c r="Q58" s="38">
        <v>1187</v>
      </c>
      <c r="R58" s="39">
        <v>1.333063800635648E-2</v>
      </c>
      <c r="S58" s="38">
        <v>854</v>
      </c>
      <c r="T58" s="39">
        <v>9.6204756164877375E-3</v>
      </c>
      <c r="U58" s="40">
        <v>0.38992974238875888</v>
      </c>
      <c r="V58" s="53">
        <v>11</v>
      </c>
    </row>
    <row r="59" spans="2:22" ht="15.75" thickBot="1" x14ac:dyDescent="0.3">
      <c r="B59" s="31">
        <v>13</v>
      </c>
      <c r="C59" s="32" t="s">
        <v>102</v>
      </c>
      <c r="D59" s="33">
        <v>578</v>
      </c>
      <c r="E59" s="34">
        <v>1.2903225806451613E-2</v>
      </c>
      <c r="F59" s="33">
        <v>700</v>
      </c>
      <c r="G59" s="34">
        <v>1.5226328497161377E-2</v>
      </c>
      <c r="H59" s="35">
        <v>-0.17428571428571427</v>
      </c>
      <c r="I59" s="52">
        <v>-3</v>
      </c>
      <c r="J59" s="33">
        <v>480</v>
      </c>
      <c r="K59" s="35">
        <v>0.20416666666666661</v>
      </c>
      <c r="L59" s="52">
        <v>8</v>
      </c>
      <c r="O59" s="31">
        <v>13</v>
      </c>
      <c r="P59" s="32" t="s">
        <v>37</v>
      </c>
      <c r="Q59" s="33">
        <v>1167</v>
      </c>
      <c r="R59" s="34">
        <v>1.310602742495199E-2</v>
      </c>
      <c r="S59" s="33">
        <v>1285</v>
      </c>
      <c r="T59" s="34">
        <v>1.4475774200452861E-2</v>
      </c>
      <c r="U59" s="35">
        <v>-9.1828793774319073E-2</v>
      </c>
      <c r="V59" s="52">
        <v>-2</v>
      </c>
    </row>
    <row r="60" spans="2:22" ht="15.75" thickBot="1" x14ac:dyDescent="0.3">
      <c r="B60" s="36">
        <v>14</v>
      </c>
      <c r="C60" s="37" t="s">
        <v>36</v>
      </c>
      <c r="D60" s="38">
        <v>558</v>
      </c>
      <c r="E60" s="39">
        <v>1.2456747404844291E-2</v>
      </c>
      <c r="F60" s="38">
        <v>489</v>
      </c>
      <c r="G60" s="39">
        <v>1.0636678050159876E-2</v>
      </c>
      <c r="H60" s="40">
        <v>0.14110429447852768</v>
      </c>
      <c r="I60" s="53">
        <v>7</v>
      </c>
      <c r="J60" s="38">
        <v>459</v>
      </c>
      <c r="K60" s="40">
        <v>0.21568627450980382</v>
      </c>
      <c r="L60" s="53">
        <v>12</v>
      </c>
      <c r="O60" s="36">
        <v>14</v>
      </c>
      <c r="P60" s="37" t="s">
        <v>102</v>
      </c>
      <c r="Q60" s="38">
        <v>1058</v>
      </c>
      <c r="R60" s="39">
        <v>1.1881899756297519E-2</v>
      </c>
      <c r="S60" s="38">
        <v>1030</v>
      </c>
      <c r="T60" s="39">
        <v>1.1603149748222916E-2</v>
      </c>
      <c r="U60" s="40">
        <v>2.7184466019417375E-2</v>
      </c>
      <c r="V60" s="53">
        <v>2</v>
      </c>
    </row>
    <row r="61" spans="2:22" ht="15.75" thickBot="1" x14ac:dyDescent="0.3">
      <c r="B61" s="31">
        <v>15</v>
      </c>
      <c r="C61" s="32" t="s">
        <v>147</v>
      </c>
      <c r="D61" s="33">
        <v>553</v>
      </c>
      <c r="E61" s="34">
        <v>1.234512780444246E-2</v>
      </c>
      <c r="F61" s="33">
        <v>355</v>
      </c>
      <c r="G61" s="34">
        <v>7.7219237378461274E-3</v>
      </c>
      <c r="H61" s="35">
        <v>0.55774647887323936</v>
      </c>
      <c r="I61" s="52">
        <v>20</v>
      </c>
      <c r="J61" s="33">
        <v>462</v>
      </c>
      <c r="K61" s="35">
        <v>0.19696969696969702</v>
      </c>
      <c r="L61" s="52">
        <v>9</v>
      </c>
      <c r="O61" s="31">
        <v>15</v>
      </c>
      <c r="P61" s="32" t="s">
        <v>105</v>
      </c>
      <c r="Q61" s="33">
        <v>1050</v>
      </c>
      <c r="R61" s="34">
        <v>1.1792055523735722E-2</v>
      </c>
      <c r="S61" s="33">
        <v>606</v>
      </c>
      <c r="T61" s="34">
        <v>6.826707521769987E-3</v>
      </c>
      <c r="U61" s="35">
        <v>0.73267326732673266</v>
      </c>
      <c r="V61" s="52">
        <v>24</v>
      </c>
    </row>
    <row r="62" spans="2:22" ht="15.75" thickBot="1" x14ac:dyDescent="0.3">
      <c r="B62" s="36">
        <v>16</v>
      </c>
      <c r="C62" s="37" t="s">
        <v>148</v>
      </c>
      <c r="D62" s="38">
        <v>550</v>
      </c>
      <c r="E62" s="39">
        <v>1.2278156044201361E-2</v>
      </c>
      <c r="F62" s="38">
        <v>499</v>
      </c>
      <c r="G62" s="39">
        <v>1.0854197028690754E-2</v>
      </c>
      <c r="H62" s="40">
        <v>0.10220440881763526</v>
      </c>
      <c r="I62" s="53">
        <v>3</v>
      </c>
      <c r="J62" s="38">
        <v>372</v>
      </c>
      <c r="K62" s="40">
        <v>0.478494623655914</v>
      </c>
      <c r="L62" s="53">
        <v>19</v>
      </c>
      <c r="O62" s="36">
        <v>16</v>
      </c>
      <c r="P62" s="37" t="s">
        <v>119</v>
      </c>
      <c r="Q62" s="38">
        <v>1046</v>
      </c>
      <c r="R62" s="39">
        <v>1.1747133407454825E-2</v>
      </c>
      <c r="S62" s="38">
        <v>832</v>
      </c>
      <c r="T62" s="39">
        <v>9.3726413500208414E-3</v>
      </c>
      <c r="U62" s="40">
        <v>0.25721153846153855</v>
      </c>
      <c r="V62" s="53">
        <v>10</v>
      </c>
    </row>
    <row r="63" spans="2:22" ht="15.75" thickBot="1" x14ac:dyDescent="0.3">
      <c r="B63" s="31">
        <v>17</v>
      </c>
      <c r="C63" s="32" t="s">
        <v>103</v>
      </c>
      <c r="D63" s="33">
        <v>548</v>
      </c>
      <c r="E63" s="34">
        <v>1.2233508204040629E-2</v>
      </c>
      <c r="F63" s="33">
        <v>498</v>
      </c>
      <c r="G63" s="34">
        <v>1.0832445130837665E-2</v>
      </c>
      <c r="H63" s="35">
        <v>0.10040160642570273</v>
      </c>
      <c r="I63" s="52">
        <v>3</v>
      </c>
      <c r="J63" s="33">
        <v>462</v>
      </c>
      <c r="K63" s="35">
        <v>0.18614718614718617</v>
      </c>
      <c r="L63" s="52">
        <v>7</v>
      </c>
      <c r="O63" s="31">
        <v>17</v>
      </c>
      <c r="P63" s="32" t="s">
        <v>114</v>
      </c>
      <c r="Q63" s="33">
        <v>1036</v>
      </c>
      <c r="R63" s="34">
        <v>1.163482811675258E-2</v>
      </c>
      <c r="S63" s="33">
        <v>220</v>
      </c>
      <c r="T63" s="34">
        <v>2.4783426646689723E-3</v>
      </c>
      <c r="U63" s="35">
        <v>3.709090909090909</v>
      </c>
      <c r="V63" s="52">
        <v>85</v>
      </c>
    </row>
    <row r="64" spans="2:22" x14ac:dyDescent="0.25">
      <c r="B64" s="36">
        <v>18</v>
      </c>
      <c r="C64" s="37" t="s">
        <v>105</v>
      </c>
      <c r="D64" s="38">
        <v>544</v>
      </c>
      <c r="E64" s="39">
        <v>1.2144212523719165E-2</v>
      </c>
      <c r="F64" s="38">
        <v>414</v>
      </c>
      <c r="G64" s="39">
        <v>9.0052857111783003E-3</v>
      </c>
      <c r="H64" s="40">
        <v>0.31400966183574885</v>
      </c>
      <c r="I64" s="53">
        <v>10</v>
      </c>
      <c r="J64" s="38">
        <v>506</v>
      </c>
      <c r="K64" s="40">
        <v>7.5098814229249022E-2</v>
      </c>
      <c r="L64" s="53">
        <v>2</v>
      </c>
      <c r="O64" s="36">
        <v>18</v>
      </c>
      <c r="P64" s="37" t="s">
        <v>36</v>
      </c>
      <c r="Q64" s="38">
        <v>1017</v>
      </c>
      <c r="R64" s="39">
        <v>1.1421448064418315E-2</v>
      </c>
      <c r="S64" s="38">
        <v>983</v>
      </c>
      <c r="T64" s="39">
        <v>1.1073685633498181E-2</v>
      </c>
      <c r="U64" s="40">
        <v>3.4587995930823956E-2</v>
      </c>
      <c r="V64" s="53">
        <v>0</v>
      </c>
    </row>
    <row r="65" spans="2:22" ht="15.75" thickBot="1" x14ac:dyDescent="0.3">
      <c r="B65" s="31">
        <v>19</v>
      </c>
      <c r="C65" s="32" t="s">
        <v>149</v>
      </c>
      <c r="D65" s="33">
        <v>535</v>
      </c>
      <c r="E65" s="34">
        <v>1.194329724299587E-2</v>
      </c>
      <c r="F65" s="33">
        <v>392</v>
      </c>
      <c r="G65" s="34">
        <v>8.5267439584103717E-3</v>
      </c>
      <c r="H65" s="35">
        <v>0.36479591836734704</v>
      </c>
      <c r="I65" s="52">
        <v>11</v>
      </c>
      <c r="J65" s="33">
        <v>108</v>
      </c>
      <c r="K65" s="35">
        <v>3.9537037037037033</v>
      </c>
      <c r="L65" s="52">
        <v>84</v>
      </c>
      <c r="O65" s="31">
        <v>19</v>
      </c>
      <c r="P65" s="32" t="s">
        <v>147</v>
      </c>
      <c r="Q65" s="33">
        <v>1015</v>
      </c>
      <c r="R65" s="34">
        <v>1.1398987006277866E-2</v>
      </c>
      <c r="S65" s="33">
        <v>411</v>
      </c>
      <c r="T65" s="34">
        <v>4.629994705358853E-3</v>
      </c>
      <c r="U65" s="35">
        <v>1.4695863746958637</v>
      </c>
      <c r="V65" s="52">
        <v>46</v>
      </c>
    </row>
    <row r="66" spans="2:22" ht="15.75" thickBot="1" x14ac:dyDescent="0.3">
      <c r="B66" s="36">
        <v>20</v>
      </c>
      <c r="C66" s="37" t="s">
        <v>68</v>
      </c>
      <c r="D66" s="38">
        <v>508</v>
      </c>
      <c r="E66" s="39">
        <v>1.1340551400825984E-2</v>
      </c>
      <c r="F66" s="38">
        <v>585</v>
      </c>
      <c r="G66" s="39">
        <v>1.2724860244056294E-2</v>
      </c>
      <c r="H66" s="40">
        <v>-0.1316239316239316</v>
      </c>
      <c r="I66" s="53">
        <v>-5</v>
      </c>
      <c r="J66" s="38">
        <v>966</v>
      </c>
      <c r="K66" s="40">
        <v>-0.47412008281573503</v>
      </c>
      <c r="L66" s="53">
        <v>-11</v>
      </c>
      <c r="O66" s="36">
        <v>20</v>
      </c>
      <c r="P66" s="37" t="s">
        <v>103</v>
      </c>
      <c r="Q66" s="38">
        <v>1010</v>
      </c>
      <c r="R66" s="39">
        <v>1.1342834360926743E-2</v>
      </c>
      <c r="S66" s="38">
        <v>700</v>
      </c>
      <c r="T66" s="39">
        <v>7.8856357512194566E-3</v>
      </c>
      <c r="U66" s="40">
        <v>0.44285714285714284</v>
      </c>
      <c r="V66" s="53">
        <v>14</v>
      </c>
    </row>
    <row r="67" spans="2:22" ht="15.75" thickBot="1" x14ac:dyDescent="0.3">
      <c r="B67" s="108" t="s">
        <v>41</v>
      </c>
      <c r="C67" s="109"/>
      <c r="D67" s="41">
        <f>SUM(D47:D66)</f>
        <v>16902</v>
      </c>
      <c r="E67" s="42">
        <f>D67/D69</f>
        <v>0.37731889719834805</v>
      </c>
      <c r="F67" s="41">
        <f>SUM(F47:F66)</f>
        <v>18083</v>
      </c>
      <c r="G67" s="42">
        <f>F67/F69</f>
        <v>0.39333956887738453</v>
      </c>
      <c r="H67" s="43">
        <f>D67/F67-1</f>
        <v>-6.5309959630592274E-2</v>
      </c>
      <c r="I67" s="54"/>
      <c r="J67" s="41">
        <f>SUM(J47:J66)</f>
        <v>16983</v>
      </c>
      <c r="K67" s="42">
        <f>E67/J67-1</f>
        <v>-0.99997778255330638</v>
      </c>
      <c r="L67" s="41"/>
      <c r="O67" s="108" t="s">
        <v>41</v>
      </c>
      <c r="P67" s="109"/>
      <c r="Q67" s="41">
        <f>SUM(Q47:Q66)</f>
        <v>34402</v>
      </c>
      <c r="R67" s="42">
        <f>Q67/Q69</f>
        <v>0.38635266107386318</v>
      </c>
      <c r="S67" s="41">
        <f>SUM(S47:S66)</f>
        <v>34174</v>
      </c>
      <c r="T67" s="42">
        <f>S67/S69</f>
        <v>0.38497673737453392</v>
      </c>
      <c r="U67" s="43">
        <f>Q67/S67-1</f>
        <v>6.6717387487562618E-3</v>
      </c>
      <c r="V67" s="54"/>
    </row>
    <row r="68" spans="2:22" ht="15.75" thickBot="1" x14ac:dyDescent="0.3">
      <c r="B68" s="108" t="s">
        <v>12</v>
      </c>
      <c r="C68" s="109"/>
      <c r="D68" s="41">
        <f>D69-SUM(D47:D66)</f>
        <v>27893</v>
      </c>
      <c r="E68" s="42">
        <f>D68/D69</f>
        <v>0.62268110280165201</v>
      </c>
      <c r="F68" s="41">
        <f>F69-SUM(F47:F66)</f>
        <v>27890</v>
      </c>
      <c r="G68" s="42">
        <f>F68/F69</f>
        <v>0.60666043112261547</v>
      </c>
      <c r="H68" s="43">
        <f>D68/F68-1</f>
        <v>1.075654356399447E-4</v>
      </c>
      <c r="I68" s="54"/>
      <c r="J68" s="41">
        <f>J69-SUM(J47:J66)</f>
        <v>27265</v>
      </c>
      <c r="K68" s="42">
        <f>E68/J68-1</f>
        <v>-0.99997716188876573</v>
      </c>
      <c r="L68" s="41"/>
      <c r="O68" s="108" t="s">
        <v>12</v>
      </c>
      <c r="P68" s="109"/>
      <c r="Q68" s="41">
        <f>Q69-SUM(Q47:Q66)</f>
        <v>54641</v>
      </c>
      <c r="R68" s="42">
        <f>Q68/Q69</f>
        <v>0.61364733892613677</v>
      </c>
      <c r="S68" s="41">
        <f>S69-SUM(S47:S66)</f>
        <v>54595</v>
      </c>
      <c r="T68" s="42">
        <f>S68/S69</f>
        <v>0.61502326262546614</v>
      </c>
      <c r="U68" s="43">
        <f>Q68/S68-1</f>
        <v>8.4256800073267968E-4</v>
      </c>
      <c r="V68" s="55"/>
    </row>
    <row r="69" spans="2:22" ht="15.75" thickBot="1" x14ac:dyDescent="0.3">
      <c r="B69" s="110" t="s">
        <v>34</v>
      </c>
      <c r="C69" s="111"/>
      <c r="D69" s="44">
        <v>44795</v>
      </c>
      <c r="E69" s="45">
        <v>1</v>
      </c>
      <c r="F69" s="44">
        <v>45973</v>
      </c>
      <c r="G69" s="45">
        <v>1</v>
      </c>
      <c r="H69" s="46">
        <v>-2.5623735670937342E-2</v>
      </c>
      <c r="I69" s="56"/>
      <c r="J69" s="44">
        <v>44248</v>
      </c>
      <c r="K69" s="46">
        <v>1.2362140661724919E-2</v>
      </c>
      <c r="L69" s="44"/>
      <c r="N69" s="47"/>
      <c r="O69" s="110" t="s">
        <v>34</v>
      </c>
      <c r="P69" s="111"/>
      <c r="Q69" s="44">
        <v>89043</v>
      </c>
      <c r="R69" s="45">
        <v>1</v>
      </c>
      <c r="S69" s="44">
        <v>88769</v>
      </c>
      <c r="T69" s="45">
        <v>1</v>
      </c>
      <c r="U69" s="46">
        <v>3.086663136905976E-3</v>
      </c>
      <c r="V69" s="56"/>
    </row>
    <row r="70" spans="2:22" x14ac:dyDescent="0.25">
      <c r="B70" s="48" t="s">
        <v>72</v>
      </c>
      <c r="O70" s="48" t="s">
        <v>72</v>
      </c>
    </row>
    <row r="71" spans="2:22" x14ac:dyDescent="0.25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G18" sqref="G18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45721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5" customHeight="1" x14ac:dyDescent="0.2">
      <c r="A3" s="50"/>
      <c r="B3" s="117" t="s">
        <v>74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75</v>
      </c>
      <c r="C5" s="125" t="s">
        <v>193</v>
      </c>
      <c r="D5" s="126"/>
      <c r="E5" s="125" t="s">
        <v>194</v>
      </c>
      <c r="F5" s="126"/>
      <c r="G5" s="127" t="s">
        <v>88</v>
      </c>
      <c r="H5" s="127" t="s">
        <v>89</v>
      </c>
    </row>
    <row r="6" spans="1:8" ht="21" customHeight="1" x14ac:dyDescent="0.2">
      <c r="A6" s="50"/>
      <c r="B6" s="124"/>
      <c r="C6" s="59" t="s">
        <v>90</v>
      </c>
      <c r="D6" s="60" t="s">
        <v>76</v>
      </c>
      <c r="E6" s="59" t="s">
        <v>90</v>
      </c>
      <c r="F6" s="60" t="s">
        <v>76</v>
      </c>
      <c r="G6" s="128"/>
      <c r="H6" s="128"/>
    </row>
    <row r="7" spans="1:8" x14ac:dyDescent="0.2">
      <c r="A7" s="50"/>
      <c r="B7" s="61" t="s">
        <v>77</v>
      </c>
      <c r="C7" s="68">
        <v>32799</v>
      </c>
      <c r="D7" s="62">
        <v>0.36948709572035282</v>
      </c>
      <c r="E7" s="68">
        <v>27918</v>
      </c>
      <c r="F7" s="62">
        <v>0.31353391058252755</v>
      </c>
      <c r="G7" s="63">
        <v>-0.14881551266806914</v>
      </c>
      <c r="H7" s="64" t="s">
        <v>187</v>
      </c>
    </row>
    <row r="8" spans="1:8" x14ac:dyDescent="0.2">
      <c r="A8" s="50"/>
      <c r="B8" s="61" t="s">
        <v>78</v>
      </c>
      <c r="C8" s="68">
        <v>6403</v>
      </c>
      <c r="D8" s="62">
        <v>7.2131036735797405E-2</v>
      </c>
      <c r="E8" s="68">
        <v>6813</v>
      </c>
      <c r="F8" s="62">
        <v>7.6513594555439504E-2</v>
      </c>
      <c r="G8" s="65">
        <v>6.4032484772762688E-2</v>
      </c>
      <c r="H8" s="64" t="s">
        <v>123</v>
      </c>
    </row>
    <row r="9" spans="1:8" x14ac:dyDescent="0.2">
      <c r="A9" s="50"/>
      <c r="B9" s="61" t="s">
        <v>91</v>
      </c>
      <c r="C9" s="68">
        <v>49567</v>
      </c>
      <c r="D9" s="62">
        <v>0.55838186754384977</v>
      </c>
      <c r="E9" s="68">
        <v>54312</v>
      </c>
      <c r="F9" s="62">
        <v>0.60995249486203296</v>
      </c>
      <c r="G9" s="65">
        <v>9.5729013254786555E-2</v>
      </c>
      <c r="H9" s="66" t="s">
        <v>188</v>
      </c>
    </row>
    <row r="10" spans="1:8" x14ac:dyDescent="0.2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80</v>
      </c>
      <c r="C11" s="68">
        <v>2486</v>
      </c>
      <c r="D11" s="62">
        <v>2.8005272110759385E-2</v>
      </c>
      <c r="E11" s="68">
        <v>2796</v>
      </c>
      <c r="F11" s="62">
        <v>3.1400559280347698E-2</v>
      </c>
      <c r="G11" s="65">
        <v>0.12469831053901848</v>
      </c>
      <c r="H11" s="66" t="s">
        <v>189</v>
      </c>
    </row>
    <row r="12" spans="1:8" x14ac:dyDescent="0.2">
      <c r="A12" s="50"/>
      <c r="B12" s="67" t="s">
        <v>81</v>
      </c>
      <c r="C12" s="68">
        <v>2371</v>
      </c>
      <c r="D12" s="62">
        <v>2.6709774808773332E-2</v>
      </c>
      <c r="E12" s="68">
        <v>3418</v>
      </c>
      <c r="F12" s="62">
        <v>3.8385948362027335E-2</v>
      </c>
      <c r="G12" s="65">
        <v>0.44158582876423447</v>
      </c>
      <c r="H12" s="66" t="s">
        <v>190</v>
      </c>
    </row>
    <row r="13" spans="1:8" x14ac:dyDescent="0.2">
      <c r="A13" s="50"/>
      <c r="B13" s="67" t="s">
        <v>82</v>
      </c>
      <c r="C13" s="68">
        <v>1</v>
      </c>
      <c r="D13" s="62">
        <v>1.1265193930313511E-5</v>
      </c>
      <c r="E13" s="68">
        <v>1</v>
      </c>
      <c r="F13" s="62">
        <v>1.1230529070224498E-5</v>
      </c>
      <c r="G13" s="65">
        <v>0</v>
      </c>
      <c r="H13" s="66" t="s">
        <v>93</v>
      </c>
    </row>
    <row r="14" spans="1:8" x14ac:dyDescent="0.2">
      <c r="A14" s="50"/>
      <c r="B14" s="67" t="s">
        <v>83</v>
      </c>
      <c r="C14" s="68">
        <v>21620</v>
      </c>
      <c r="D14" s="62">
        <v>0.24355349277337809</v>
      </c>
      <c r="E14" s="68">
        <v>23144</v>
      </c>
      <c r="F14" s="62">
        <v>0.25991936480127581</v>
      </c>
      <c r="G14" s="65">
        <v>7.0490286771507815E-2</v>
      </c>
      <c r="H14" s="66" t="s">
        <v>191</v>
      </c>
    </row>
    <row r="15" spans="1:8" x14ac:dyDescent="0.2">
      <c r="A15" s="50"/>
      <c r="B15" s="67" t="s">
        <v>84</v>
      </c>
      <c r="C15" s="68">
        <v>20410</v>
      </c>
      <c r="D15" s="62">
        <v>0.22992260811769874</v>
      </c>
      <c r="E15" s="68">
        <v>22888</v>
      </c>
      <c r="F15" s="62">
        <v>0.25704434935929832</v>
      </c>
      <c r="G15" s="65">
        <v>0.12141107300342968</v>
      </c>
      <c r="H15" s="66" t="s">
        <v>192</v>
      </c>
    </row>
    <row r="16" spans="1:8" x14ac:dyDescent="0.2">
      <c r="A16" s="50"/>
      <c r="B16" s="67" t="s">
        <v>85</v>
      </c>
      <c r="C16" s="68">
        <v>2657</v>
      </c>
      <c r="D16" s="62">
        <v>2.9931620272842997E-2</v>
      </c>
      <c r="E16" s="68">
        <v>2063</v>
      </c>
      <c r="F16" s="62">
        <v>2.3168581471873138E-2</v>
      </c>
      <c r="G16" s="65">
        <v>-0.22356040647346631</v>
      </c>
      <c r="H16" s="64" t="s">
        <v>122</v>
      </c>
    </row>
    <row r="17" spans="1:8" x14ac:dyDescent="0.2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115</v>
      </c>
      <c r="H17" s="66" t="s">
        <v>93</v>
      </c>
    </row>
    <row r="18" spans="1:8" x14ac:dyDescent="0.2">
      <c r="A18" s="50"/>
      <c r="B18" s="71" t="s">
        <v>92</v>
      </c>
      <c r="C18" s="80">
        <v>0</v>
      </c>
      <c r="D18" s="72">
        <v>2.4783426646690643E-4</v>
      </c>
      <c r="E18" s="80">
        <v>0</v>
      </c>
      <c r="F18" s="72">
        <v>2.246105814041055E-5</v>
      </c>
      <c r="G18" s="73"/>
      <c r="H18" s="74" t="s">
        <v>93</v>
      </c>
    </row>
    <row r="19" spans="1:8" x14ac:dyDescent="0.2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>
      <selection activeCell="V1" sqref="V1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81">
        <v>45721</v>
      </c>
    </row>
    <row r="2" spans="2:22" x14ac:dyDescent="0.2">
      <c r="D2" s="3"/>
      <c r="L2" s="4"/>
      <c r="O2" s="129" t="s">
        <v>169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167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168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170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132</v>
      </c>
      <c r="E6" s="87"/>
      <c r="F6" s="87"/>
      <c r="G6" s="87"/>
      <c r="H6" s="87"/>
      <c r="I6" s="88"/>
      <c r="J6" s="86" t="s">
        <v>134</v>
      </c>
      <c r="K6" s="87"/>
      <c r="L6" s="88"/>
      <c r="M6" s="47"/>
      <c r="N6" s="47"/>
      <c r="O6" s="112" t="s">
        <v>0</v>
      </c>
      <c r="P6" s="89" t="s">
        <v>1</v>
      </c>
      <c r="Q6" s="86" t="s">
        <v>139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133</v>
      </c>
      <c r="E7" s="92"/>
      <c r="F7" s="92"/>
      <c r="G7" s="92"/>
      <c r="H7" s="92"/>
      <c r="I7" s="93"/>
      <c r="J7" s="91" t="s">
        <v>135</v>
      </c>
      <c r="K7" s="92"/>
      <c r="L7" s="93"/>
      <c r="M7" s="47"/>
      <c r="N7" s="47"/>
      <c r="O7" s="113"/>
      <c r="P7" s="90"/>
      <c r="Q7" s="91" t="s">
        <v>140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2023</v>
      </c>
      <c r="K8" s="94" t="s">
        <v>136</v>
      </c>
      <c r="L8" s="96" t="s">
        <v>137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138</v>
      </c>
      <c r="L10" s="104" t="s">
        <v>118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2882</v>
      </c>
      <c r="E12" s="34">
        <v>0.17928460342146191</v>
      </c>
      <c r="F12" s="33">
        <v>3635</v>
      </c>
      <c r="G12" s="34">
        <v>0.23792381201727975</v>
      </c>
      <c r="H12" s="35">
        <v>-0.20715268225584593</v>
      </c>
      <c r="I12" s="52">
        <v>0</v>
      </c>
      <c r="J12" s="33">
        <v>3236</v>
      </c>
      <c r="K12" s="35">
        <v>-0.10939431396786159</v>
      </c>
      <c r="L12" s="52">
        <v>0</v>
      </c>
      <c r="M12" s="47"/>
      <c r="N12" s="47"/>
      <c r="O12" s="31">
        <v>1</v>
      </c>
      <c r="P12" s="32" t="s">
        <v>19</v>
      </c>
      <c r="Q12" s="33">
        <v>6118</v>
      </c>
      <c r="R12" s="34">
        <v>0.18894379246448426</v>
      </c>
      <c r="S12" s="33">
        <v>6893</v>
      </c>
      <c r="T12" s="34">
        <v>0.23652335037573347</v>
      </c>
      <c r="U12" s="35">
        <v>-0.11243290294501673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1314</v>
      </c>
      <c r="E13" s="39">
        <v>8.174183514774494E-2</v>
      </c>
      <c r="F13" s="38">
        <v>1462</v>
      </c>
      <c r="G13" s="39">
        <v>9.569315355413012E-2</v>
      </c>
      <c r="H13" s="40">
        <v>-0.10123119015047877</v>
      </c>
      <c r="I13" s="53">
        <v>0</v>
      </c>
      <c r="J13" s="38">
        <v>1534</v>
      </c>
      <c r="K13" s="40">
        <v>-0.14341590612777055</v>
      </c>
      <c r="L13" s="53">
        <v>0</v>
      </c>
      <c r="M13" s="47"/>
      <c r="N13" s="47"/>
      <c r="O13" s="36">
        <v>2</v>
      </c>
      <c r="P13" s="37" t="s">
        <v>22</v>
      </c>
      <c r="Q13" s="38">
        <v>2848</v>
      </c>
      <c r="R13" s="39">
        <v>8.7955528103767763E-2</v>
      </c>
      <c r="S13" s="38">
        <v>2953</v>
      </c>
      <c r="T13" s="39">
        <v>0.10132793466698693</v>
      </c>
      <c r="U13" s="40">
        <v>-3.5557060616322356E-2</v>
      </c>
      <c r="V13" s="53">
        <v>0</v>
      </c>
    </row>
    <row r="14" spans="2:22" ht="14.45" customHeight="1" thickBot="1" x14ac:dyDescent="0.25">
      <c r="B14" s="31">
        <v>3</v>
      </c>
      <c r="C14" s="32" t="s">
        <v>23</v>
      </c>
      <c r="D14" s="33">
        <v>1204</v>
      </c>
      <c r="E14" s="34">
        <v>7.4898911353032657E-2</v>
      </c>
      <c r="F14" s="33">
        <v>1025</v>
      </c>
      <c r="G14" s="34">
        <v>6.7089933237334726E-2</v>
      </c>
      <c r="H14" s="35">
        <v>0.17463414634146335</v>
      </c>
      <c r="I14" s="52">
        <v>1</v>
      </c>
      <c r="J14" s="33">
        <v>1099</v>
      </c>
      <c r="K14" s="35">
        <v>9.5541401273885329E-2</v>
      </c>
      <c r="L14" s="52">
        <v>2</v>
      </c>
      <c r="M14" s="47"/>
      <c r="N14" s="47"/>
      <c r="O14" s="31">
        <v>3</v>
      </c>
      <c r="P14" s="32" t="s">
        <v>18</v>
      </c>
      <c r="Q14" s="33">
        <v>2573</v>
      </c>
      <c r="R14" s="34">
        <v>7.9462631253860411E-2</v>
      </c>
      <c r="S14" s="33">
        <v>1414</v>
      </c>
      <c r="T14" s="34">
        <v>4.8519370003088223E-2</v>
      </c>
      <c r="U14" s="35">
        <v>0.8196605374823196</v>
      </c>
      <c r="V14" s="52">
        <v>3</v>
      </c>
    </row>
    <row r="15" spans="2:22" ht="14.45" customHeight="1" thickBot="1" x14ac:dyDescent="0.25">
      <c r="B15" s="36">
        <v>4</v>
      </c>
      <c r="C15" s="37" t="s">
        <v>18</v>
      </c>
      <c r="D15" s="38">
        <v>1052</v>
      </c>
      <c r="E15" s="39">
        <v>6.544323483670296E-2</v>
      </c>
      <c r="F15" s="38">
        <v>813</v>
      </c>
      <c r="G15" s="39">
        <v>5.321377143605184E-2</v>
      </c>
      <c r="H15" s="40">
        <v>0.29397293972939731</v>
      </c>
      <c r="I15" s="53">
        <v>2</v>
      </c>
      <c r="J15" s="38">
        <v>1521</v>
      </c>
      <c r="K15" s="40">
        <v>-0.30834976988823137</v>
      </c>
      <c r="L15" s="53">
        <v>-1</v>
      </c>
      <c r="M15" s="47"/>
      <c r="N15" s="47"/>
      <c r="O15" s="36">
        <v>4</v>
      </c>
      <c r="P15" s="37" t="s">
        <v>23</v>
      </c>
      <c r="Q15" s="38">
        <v>2303</v>
      </c>
      <c r="R15" s="39">
        <v>7.1124150710315012E-2</v>
      </c>
      <c r="S15" s="38">
        <v>2023</v>
      </c>
      <c r="T15" s="39">
        <v>6.9416326390556907E-2</v>
      </c>
      <c r="U15" s="40">
        <v>0.1384083044982698</v>
      </c>
      <c r="V15" s="53">
        <v>0</v>
      </c>
    </row>
    <row r="16" spans="2:22" ht="14.45" customHeight="1" thickBot="1" x14ac:dyDescent="0.25">
      <c r="B16" s="31">
        <v>5</v>
      </c>
      <c r="C16" s="32" t="s">
        <v>17</v>
      </c>
      <c r="D16" s="33">
        <v>992</v>
      </c>
      <c r="E16" s="34">
        <v>6.1710730948678072E-2</v>
      </c>
      <c r="F16" s="33">
        <v>1403</v>
      </c>
      <c r="G16" s="34">
        <v>9.183139154339573E-2</v>
      </c>
      <c r="H16" s="35">
        <v>-0.292943692088382</v>
      </c>
      <c r="I16" s="52">
        <v>-2</v>
      </c>
      <c r="J16" s="33">
        <v>1112</v>
      </c>
      <c r="K16" s="35">
        <v>-0.1079136690647482</v>
      </c>
      <c r="L16" s="52">
        <v>-1</v>
      </c>
      <c r="M16" s="47"/>
      <c r="N16" s="47"/>
      <c r="O16" s="31">
        <v>5</v>
      </c>
      <c r="P16" s="32" t="s">
        <v>17</v>
      </c>
      <c r="Q16" s="33">
        <v>2104</v>
      </c>
      <c r="R16" s="34">
        <v>6.4978381717109332E-2</v>
      </c>
      <c r="S16" s="33">
        <v>2467</v>
      </c>
      <c r="T16" s="34">
        <v>8.465154582575575E-2</v>
      </c>
      <c r="U16" s="35">
        <v>-0.14714227807053104</v>
      </c>
      <c r="V16" s="52">
        <v>-2</v>
      </c>
    </row>
    <row r="17" spans="2:22" ht="14.45" customHeight="1" thickBot="1" x14ac:dyDescent="0.25">
      <c r="B17" s="36">
        <v>6</v>
      </c>
      <c r="C17" s="37" t="s">
        <v>29</v>
      </c>
      <c r="D17" s="38">
        <v>990</v>
      </c>
      <c r="E17" s="39">
        <v>6.1586314152410573E-2</v>
      </c>
      <c r="F17" s="38">
        <v>814</v>
      </c>
      <c r="G17" s="39">
        <v>5.3279225029454119E-2</v>
      </c>
      <c r="H17" s="40">
        <v>0.21621621621621623</v>
      </c>
      <c r="I17" s="53">
        <v>-1</v>
      </c>
      <c r="J17" s="38">
        <v>736</v>
      </c>
      <c r="K17" s="40">
        <v>0.34510869565217384</v>
      </c>
      <c r="L17" s="53">
        <v>0</v>
      </c>
      <c r="M17" s="47"/>
      <c r="N17" s="47"/>
      <c r="O17" s="36">
        <v>6</v>
      </c>
      <c r="P17" s="37" t="s">
        <v>29</v>
      </c>
      <c r="Q17" s="38">
        <v>1726</v>
      </c>
      <c r="R17" s="39">
        <v>5.3304508956145767E-2</v>
      </c>
      <c r="S17" s="38">
        <v>1602</v>
      </c>
      <c r="T17" s="39">
        <v>5.497031877294719E-2</v>
      </c>
      <c r="U17" s="40">
        <v>7.7403245942571752E-2</v>
      </c>
      <c r="V17" s="53">
        <v>-1</v>
      </c>
    </row>
    <row r="18" spans="2:22" ht="14.45" customHeight="1" thickBot="1" x14ac:dyDescent="0.25">
      <c r="B18" s="31">
        <v>7</v>
      </c>
      <c r="C18" s="32" t="s">
        <v>64</v>
      </c>
      <c r="D18" s="33">
        <v>599</v>
      </c>
      <c r="E18" s="34">
        <v>3.7262830482115088E-2</v>
      </c>
      <c r="F18" s="33">
        <v>327</v>
      </c>
      <c r="G18" s="34">
        <v>2.1403325042544837E-2</v>
      </c>
      <c r="H18" s="35">
        <v>0.83180428134556572</v>
      </c>
      <c r="I18" s="52">
        <v>7</v>
      </c>
      <c r="J18" s="33">
        <v>708</v>
      </c>
      <c r="K18" s="35">
        <v>-0.153954802259887</v>
      </c>
      <c r="L18" s="52">
        <v>0</v>
      </c>
      <c r="M18" s="47"/>
      <c r="N18" s="47"/>
      <c r="O18" s="31">
        <v>7</v>
      </c>
      <c r="P18" s="32" t="s">
        <v>64</v>
      </c>
      <c r="Q18" s="33">
        <v>1307</v>
      </c>
      <c r="R18" s="34">
        <v>4.0364422483014209E-2</v>
      </c>
      <c r="S18" s="33">
        <v>661</v>
      </c>
      <c r="T18" s="34">
        <v>2.2681261366365852E-2</v>
      </c>
      <c r="U18" s="35">
        <v>0.9773071104387292</v>
      </c>
      <c r="V18" s="52">
        <v>6</v>
      </c>
    </row>
    <row r="19" spans="2:22" ht="14.45" customHeight="1" thickBot="1" x14ac:dyDescent="0.25">
      <c r="B19" s="36">
        <v>8</v>
      </c>
      <c r="C19" s="37" t="s">
        <v>24</v>
      </c>
      <c r="D19" s="38">
        <v>583</v>
      </c>
      <c r="E19" s="39">
        <v>3.626749611197512E-2</v>
      </c>
      <c r="F19" s="38">
        <v>500</v>
      </c>
      <c r="G19" s="39">
        <v>3.2726796701138892E-2</v>
      </c>
      <c r="H19" s="40">
        <v>0.16599999999999993</v>
      </c>
      <c r="I19" s="53">
        <v>0</v>
      </c>
      <c r="J19" s="38">
        <v>546</v>
      </c>
      <c r="K19" s="40">
        <v>6.7765567765567747E-2</v>
      </c>
      <c r="L19" s="53">
        <v>1</v>
      </c>
      <c r="M19" s="47"/>
      <c r="N19" s="47"/>
      <c r="O19" s="36">
        <v>8</v>
      </c>
      <c r="P19" s="37" t="s">
        <v>107</v>
      </c>
      <c r="Q19" s="38">
        <v>1136</v>
      </c>
      <c r="R19" s="39">
        <v>3.5083384805435457E-2</v>
      </c>
      <c r="S19" s="38">
        <v>219</v>
      </c>
      <c r="T19" s="39">
        <v>7.5146690457399716E-3</v>
      </c>
      <c r="U19" s="40">
        <v>4.1872146118721458</v>
      </c>
      <c r="V19" s="53">
        <v>17</v>
      </c>
    </row>
    <row r="20" spans="2:22" ht="14.45" customHeight="1" thickBot="1" x14ac:dyDescent="0.25">
      <c r="B20" s="31">
        <v>9</v>
      </c>
      <c r="C20" s="32" t="s">
        <v>33</v>
      </c>
      <c r="D20" s="33">
        <v>540</v>
      </c>
      <c r="E20" s="34">
        <v>3.3592534992223949E-2</v>
      </c>
      <c r="F20" s="33">
        <v>308</v>
      </c>
      <c r="G20" s="34">
        <v>2.0159706767901558E-2</v>
      </c>
      <c r="H20" s="35">
        <v>0.75324675324675328</v>
      </c>
      <c r="I20" s="52">
        <v>6</v>
      </c>
      <c r="J20" s="33">
        <v>166</v>
      </c>
      <c r="K20" s="35">
        <v>2.2530120481927711</v>
      </c>
      <c r="L20" s="52">
        <v>15</v>
      </c>
      <c r="M20" s="47"/>
      <c r="N20" s="47"/>
      <c r="O20" s="31">
        <v>9</v>
      </c>
      <c r="P20" s="32" t="s">
        <v>24</v>
      </c>
      <c r="Q20" s="33">
        <v>1129</v>
      </c>
      <c r="R20" s="34">
        <v>3.4867201976528719E-2</v>
      </c>
      <c r="S20" s="33">
        <v>1332</v>
      </c>
      <c r="T20" s="34">
        <v>4.5705658305596544E-2</v>
      </c>
      <c r="U20" s="35">
        <v>-0.15240240240240244</v>
      </c>
      <c r="V20" s="52">
        <v>-2</v>
      </c>
    </row>
    <row r="21" spans="2:22" ht="14.45" customHeight="1" thickBot="1" x14ac:dyDescent="0.25">
      <c r="B21" s="36">
        <v>10</v>
      </c>
      <c r="C21" s="37" t="s">
        <v>107</v>
      </c>
      <c r="D21" s="38">
        <v>532</v>
      </c>
      <c r="E21" s="39">
        <v>3.3094867807153969E-2</v>
      </c>
      <c r="F21" s="38">
        <v>148</v>
      </c>
      <c r="G21" s="39">
        <v>9.6871318235371116E-3</v>
      </c>
      <c r="H21" s="40">
        <v>2.5945945945945947</v>
      </c>
      <c r="I21" s="53">
        <v>12</v>
      </c>
      <c r="J21" s="38">
        <v>604</v>
      </c>
      <c r="K21" s="40">
        <v>-0.11920529801324509</v>
      </c>
      <c r="L21" s="53">
        <v>-2</v>
      </c>
      <c r="M21" s="47"/>
      <c r="N21" s="47"/>
      <c r="O21" s="36">
        <v>10</v>
      </c>
      <c r="P21" s="37" t="s">
        <v>32</v>
      </c>
      <c r="Q21" s="38">
        <v>972</v>
      </c>
      <c r="R21" s="39">
        <v>3.0018529956763434E-2</v>
      </c>
      <c r="S21" s="38">
        <v>762</v>
      </c>
      <c r="T21" s="39">
        <v>2.6146930652300723E-2</v>
      </c>
      <c r="U21" s="40">
        <v>0.27559055118110232</v>
      </c>
      <c r="V21" s="53">
        <v>-1</v>
      </c>
    </row>
    <row r="22" spans="2:22" ht="14.45" customHeight="1" thickBot="1" x14ac:dyDescent="0.25">
      <c r="B22" s="31">
        <v>11</v>
      </c>
      <c r="C22" s="32" t="s">
        <v>32</v>
      </c>
      <c r="D22" s="33">
        <v>507</v>
      </c>
      <c r="E22" s="34">
        <v>3.1539657853810264E-2</v>
      </c>
      <c r="F22" s="33">
        <v>374</v>
      </c>
      <c r="G22" s="34">
        <v>2.4479643932451892E-2</v>
      </c>
      <c r="H22" s="35">
        <v>0.35561497326203217</v>
      </c>
      <c r="I22" s="52">
        <v>1</v>
      </c>
      <c r="J22" s="33">
        <v>465</v>
      </c>
      <c r="K22" s="35">
        <v>9.0322580645161299E-2</v>
      </c>
      <c r="L22" s="52">
        <v>0</v>
      </c>
      <c r="M22" s="47"/>
      <c r="N22" s="47"/>
      <c r="O22" s="31">
        <v>11</v>
      </c>
      <c r="P22" s="32" t="s">
        <v>30</v>
      </c>
      <c r="Q22" s="33">
        <v>954</v>
      </c>
      <c r="R22" s="34">
        <v>2.9462631253860408E-2</v>
      </c>
      <c r="S22" s="33">
        <v>1213</v>
      </c>
      <c r="T22" s="34">
        <v>4.1622344988504957E-2</v>
      </c>
      <c r="U22" s="35">
        <v>-0.21352019785655396</v>
      </c>
      <c r="V22" s="52">
        <v>-3</v>
      </c>
    </row>
    <row r="23" spans="2:22" ht="14.45" customHeight="1" thickBot="1" x14ac:dyDescent="0.25">
      <c r="B23" s="36">
        <v>12</v>
      </c>
      <c r="C23" s="37" t="s">
        <v>30</v>
      </c>
      <c r="D23" s="38">
        <v>469</v>
      </c>
      <c r="E23" s="39">
        <v>2.917573872472784E-2</v>
      </c>
      <c r="F23" s="38">
        <v>619</v>
      </c>
      <c r="G23" s="39">
        <v>4.0515774316009952E-2</v>
      </c>
      <c r="H23" s="40">
        <v>-0.2423263327948304</v>
      </c>
      <c r="I23" s="53">
        <v>-5</v>
      </c>
      <c r="J23" s="38">
        <v>485</v>
      </c>
      <c r="K23" s="40">
        <v>-3.2989690721649478E-2</v>
      </c>
      <c r="L23" s="53">
        <v>-2</v>
      </c>
      <c r="M23" s="47"/>
      <c r="N23" s="47"/>
      <c r="O23" s="36">
        <v>12</v>
      </c>
      <c r="P23" s="37" t="s">
        <v>25</v>
      </c>
      <c r="Q23" s="38">
        <v>845</v>
      </c>
      <c r="R23" s="39">
        <v>2.6096355775169857E-2</v>
      </c>
      <c r="S23" s="38">
        <v>683</v>
      </c>
      <c r="T23" s="39">
        <v>2.3436159626668496E-2</v>
      </c>
      <c r="U23" s="40">
        <v>0.23718887262079069</v>
      </c>
      <c r="V23" s="53">
        <v>0</v>
      </c>
    </row>
    <row r="24" spans="2:22" ht="14.45" customHeight="1" thickBot="1" x14ac:dyDescent="0.25">
      <c r="B24" s="31">
        <v>13</v>
      </c>
      <c r="C24" s="32" t="s">
        <v>25</v>
      </c>
      <c r="D24" s="33">
        <v>445</v>
      </c>
      <c r="E24" s="34">
        <v>2.7682737169517885E-2</v>
      </c>
      <c r="F24" s="33">
        <v>415</v>
      </c>
      <c r="G24" s="34">
        <v>2.7163241261945279E-2</v>
      </c>
      <c r="H24" s="35">
        <v>7.2289156626506035E-2</v>
      </c>
      <c r="I24" s="52">
        <v>-4</v>
      </c>
      <c r="J24" s="33">
        <v>400</v>
      </c>
      <c r="K24" s="35">
        <v>0.11250000000000004</v>
      </c>
      <c r="L24" s="52">
        <v>0</v>
      </c>
      <c r="M24" s="47"/>
      <c r="N24" s="47"/>
      <c r="O24" s="31">
        <v>13</v>
      </c>
      <c r="P24" s="32" t="s">
        <v>21</v>
      </c>
      <c r="Q24" s="33">
        <v>782</v>
      </c>
      <c r="R24" s="34">
        <v>2.4150710315009264E-2</v>
      </c>
      <c r="S24" s="33">
        <v>530</v>
      </c>
      <c r="T24" s="34">
        <v>1.8186185361836461E-2</v>
      </c>
      <c r="U24" s="35">
        <v>0.47547169811320744</v>
      </c>
      <c r="V24" s="52">
        <v>2</v>
      </c>
    </row>
    <row r="25" spans="2:22" ht="14.45" customHeight="1" thickBot="1" x14ac:dyDescent="0.25">
      <c r="B25" s="36">
        <v>14</v>
      </c>
      <c r="C25" s="37" t="s">
        <v>108</v>
      </c>
      <c r="D25" s="38">
        <v>409</v>
      </c>
      <c r="E25" s="39">
        <v>2.5443234836702956E-2</v>
      </c>
      <c r="F25" s="38">
        <v>169</v>
      </c>
      <c r="G25" s="39">
        <v>1.1061657284984946E-2</v>
      </c>
      <c r="H25" s="40">
        <v>1.4201183431952664</v>
      </c>
      <c r="I25" s="53">
        <v>7</v>
      </c>
      <c r="J25" s="38">
        <v>233</v>
      </c>
      <c r="K25" s="40">
        <v>0.75536480686695273</v>
      </c>
      <c r="L25" s="53">
        <v>4</v>
      </c>
      <c r="M25" s="47"/>
      <c r="N25" s="47"/>
      <c r="O25" s="36">
        <v>14</v>
      </c>
      <c r="P25" s="37" t="s">
        <v>33</v>
      </c>
      <c r="Q25" s="38">
        <v>706</v>
      </c>
      <c r="R25" s="39">
        <v>2.1803582458307599E-2</v>
      </c>
      <c r="S25" s="38">
        <v>480</v>
      </c>
      <c r="T25" s="39">
        <v>1.6470507497512266E-2</v>
      </c>
      <c r="U25" s="40">
        <v>0.47083333333333344</v>
      </c>
      <c r="V25" s="53">
        <v>3</v>
      </c>
    </row>
    <row r="26" spans="2:22" ht="14.45" customHeight="1" thickBot="1" x14ac:dyDescent="0.25">
      <c r="B26" s="31">
        <v>15</v>
      </c>
      <c r="C26" s="32" t="s">
        <v>21</v>
      </c>
      <c r="D26" s="33">
        <v>377</v>
      </c>
      <c r="E26" s="34">
        <v>2.3452566096423016E-2</v>
      </c>
      <c r="F26" s="33">
        <v>268</v>
      </c>
      <c r="G26" s="34">
        <v>1.7541563031810446E-2</v>
      </c>
      <c r="H26" s="35">
        <v>0.40671641791044766</v>
      </c>
      <c r="I26" s="52">
        <v>1</v>
      </c>
      <c r="J26" s="33">
        <v>405</v>
      </c>
      <c r="K26" s="35">
        <v>-6.9135802469135754E-2</v>
      </c>
      <c r="L26" s="52">
        <v>-3</v>
      </c>
      <c r="M26" s="47"/>
      <c r="N26" s="47"/>
      <c r="O26" s="31">
        <v>15</v>
      </c>
      <c r="P26" s="32" t="s">
        <v>31</v>
      </c>
      <c r="Q26" s="33">
        <v>649</v>
      </c>
      <c r="R26" s="34">
        <v>2.0043236565781348E-2</v>
      </c>
      <c r="S26" s="33">
        <v>577</v>
      </c>
      <c r="T26" s="34">
        <v>1.9798922554301206E-2</v>
      </c>
      <c r="U26" s="35">
        <v>0.12478336221837094</v>
      </c>
      <c r="V26" s="52">
        <v>-1</v>
      </c>
    </row>
    <row r="27" spans="2:22" ht="14.45" customHeight="1" thickBot="1" x14ac:dyDescent="0.25">
      <c r="B27" s="36">
        <v>16</v>
      </c>
      <c r="C27" s="37" t="s">
        <v>31</v>
      </c>
      <c r="D27" s="38">
        <v>337</v>
      </c>
      <c r="E27" s="39">
        <v>2.0964230171073094E-2</v>
      </c>
      <c r="F27" s="38">
        <v>342</v>
      </c>
      <c r="G27" s="39">
        <v>2.2385128943579004E-2</v>
      </c>
      <c r="H27" s="40">
        <v>-1.4619883040935644E-2</v>
      </c>
      <c r="I27" s="53">
        <v>-3</v>
      </c>
      <c r="J27" s="38">
        <v>312</v>
      </c>
      <c r="K27" s="40">
        <v>8.0128205128205066E-2</v>
      </c>
      <c r="L27" s="53">
        <v>0</v>
      </c>
      <c r="M27" s="47"/>
      <c r="N27" s="47"/>
      <c r="O27" s="36">
        <v>16</v>
      </c>
      <c r="P27" s="37" t="s">
        <v>108</v>
      </c>
      <c r="Q27" s="38">
        <v>642</v>
      </c>
      <c r="R27" s="39">
        <v>1.9827053736874614E-2</v>
      </c>
      <c r="S27" s="38">
        <v>347</v>
      </c>
      <c r="T27" s="39">
        <v>1.1906804378409909E-2</v>
      </c>
      <c r="U27" s="40">
        <v>0.85014409221902021</v>
      </c>
      <c r="V27" s="53">
        <v>5</v>
      </c>
    </row>
    <row r="28" spans="2:22" ht="14.45" customHeight="1" thickBot="1" x14ac:dyDescent="0.25">
      <c r="B28" s="31">
        <v>17</v>
      </c>
      <c r="C28" s="32" t="s">
        <v>16</v>
      </c>
      <c r="D28" s="33">
        <v>300</v>
      </c>
      <c r="E28" s="34">
        <v>1.8662519440124418E-2</v>
      </c>
      <c r="F28" s="33">
        <v>215</v>
      </c>
      <c r="G28" s="34">
        <v>1.4072522581489723E-2</v>
      </c>
      <c r="H28" s="35">
        <v>0.39534883720930236</v>
      </c>
      <c r="I28" s="52">
        <v>2</v>
      </c>
      <c r="J28" s="33">
        <v>209</v>
      </c>
      <c r="K28" s="35">
        <v>0.43540669856459324</v>
      </c>
      <c r="L28" s="52">
        <v>2</v>
      </c>
      <c r="M28" s="47"/>
      <c r="N28" s="47"/>
      <c r="O28" s="31">
        <v>17</v>
      </c>
      <c r="P28" s="32" t="s">
        <v>101</v>
      </c>
      <c r="Q28" s="33">
        <v>585</v>
      </c>
      <c r="R28" s="34">
        <v>1.8066707844348363E-2</v>
      </c>
      <c r="S28" s="33">
        <v>514</v>
      </c>
      <c r="T28" s="34">
        <v>1.7637168445252718E-2</v>
      </c>
      <c r="U28" s="35">
        <v>0.13813229571984431</v>
      </c>
      <c r="V28" s="52">
        <v>-1</v>
      </c>
    </row>
    <row r="29" spans="2:22" ht="14.45" customHeight="1" thickBot="1" x14ac:dyDescent="0.25">
      <c r="B29" s="36">
        <v>18</v>
      </c>
      <c r="C29" s="37" t="s">
        <v>101</v>
      </c>
      <c r="D29" s="38">
        <v>234</v>
      </c>
      <c r="E29" s="39">
        <v>1.4556765163297045E-2</v>
      </c>
      <c r="F29" s="38">
        <v>238</v>
      </c>
      <c r="G29" s="39">
        <v>1.5577955229742113E-2</v>
      </c>
      <c r="H29" s="40">
        <v>-1.6806722689075682E-2</v>
      </c>
      <c r="I29" s="53">
        <v>0</v>
      </c>
      <c r="J29" s="38">
        <v>351</v>
      </c>
      <c r="K29" s="40">
        <v>-0.33333333333333337</v>
      </c>
      <c r="L29" s="53">
        <v>-4</v>
      </c>
      <c r="M29" s="47"/>
      <c r="N29" s="47"/>
      <c r="O29" s="36">
        <v>18</v>
      </c>
      <c r="P29" s="37" t="s">
        <v>16</v>
      </c>
      <c r="Q29" s="38">
        <v>509</v>
      </c>
      <c r="R29" s="39">
        <v>1.5719579987646694E-2</v>
      </c>
      <c r="S29" s="38">
        <v>404</v>
      </c>
      <c r="T29" s="39">
        <v>1.3862677143739491E-2</v>
      </c>
      <c r="U29" s="40">
        <v>0.25990099009900991</v>
      </c>
      <c r="V29" s="53">
        <v>1</v>
      </c>
    </row>
    <row r="30" spans="2:22" ht="14.45" customHeight="1" thickBot="1" x14ac:dyDescent="0.25">
      <c r="B30" s="31" t="s">
        <v>115</v>
      </c>
      <c r="C30" s="32" t="s">
        <v>150</v>
      </c>
      <c r="D30" s="33">
        <v>234</v>
      </c>
      <c r="E30" s="34">
        <v>1.4556765163297045E-2</v>
      </c>
      <c r="F30" s="33">
        <v>0</v>
      </c>
      <c r="G30" s="34">
        <v>0</v>
      </c>
      <c r="H30" s="35" t="s">
        <v>115</v>
      </c>
      <c r="I30" s="52" t="s">
        <v>115</v>
      </c>
      <c r="J30" s="33">
        <v>178</v>
      </c>
      <c r="K30" s="35">
        <v>0.31460674157303381</v>
      </c>
      <c r="L30" s="52">
        <v>3</v>
      </c>
      <c r="O30" s="31">
        <v>19</v>
      </c>
      <c r="P30" s="32" t="s">
        <v>116</v>
      </c>
      <c r="Q30" s="33">
        <v>500</v>
      </c>
      <c r="R30" s="34">
        <v>1.5441630636195183E-2</v>
      </c>
      <c r="S30" s="33">
        <v>300</v>
      </c>
      <c r="T30" s="34">
        <v>1.0294067185945168E-2</v>
      </c>
      <c r="U30" s="35">
        <v>0.66666666666666674</v>
      </c>
      <c r="V30" s="52">
        <v>3</v>
      </c>
    </row>
    <row r="31" spans="2:22" ht="14.45" customHeight="1" thickBot="1" x14ac:dyDescent="0.25">
      <c r="B31" s="36">
        <v>20</v>
      </c>
      <c r="C31" s="37" t="s">
        <v>20</v>
      </c>
      <c r="D31" s="38">
        <v>226</v>
      </c>
      <c r="E31" s="39">
        <v>1.4059097978227061E-2</v>
      </c>
      <c r="F31" s="38">
        <v>399</v>
      </c>
      <c r="G31" s="39">
        <v>2.6115983767508837E-2</v>
      </c>
      <c r="H31" s="40">
        <v>-0.4335839598997494</v>
      </c>
      <c r="I31" s="53">
        <v>-9</v>
      </c>
      <c r="J31" s="38">
        <v>195</v>
      </c>
      <c r="K31" s="40">
        <v>0.15897435897435908</v>
      </c>
      <c r="L31" s="53">
        <v>0</v>
      </c>
      <c r="O31" s="36">
        <v>20</v>
      </c>
      <c r="P31" s="37" t="s">
        <v>28</v>
      </c>
      <c r="Q31" s="38">
        <v>484</v>
      </c>
      <c r="R31" s="39">
        <v>1.4947498455836936E-2</v>
      </c>
      <c r="S31" s="38">
        <v>391</v>
      </c>
      <c r="T31" s="39">
        <v>1.3416600899015202E-2</v>
      </c>
      <c r="U31" s="40">
        <v>0.23785166240409206</v>
      </c>
      <c r="V31" s="53">
        <v>0</v>
      </c>
    </row>
    <row r="32" spans="2:22" ht="14.45" customHeight="1" thickBot="1" x14ac:dyDescent="0.25">
      <c r="B32" s="108" t="s">
        <v>41</v>
      </c>
      <c r="C32" s="109"/>
      <c r="D32" s="41">
        <f>SUM(D12:D31)</f>
        <v>14226</v>
      </c>
      <c r="E32" s="42">
        <f>D32/D34</f>
        <v>0.88497667185069984</v>
      </c>
      <c r="F32" s="41">
        <f>SUM(F12:F31)</f>
        <v>13474</v>
      </c>
      <c r="G32" s="42">
        <f>F32/F34</f>
        <v>0.88192171750229087</v>
      </c>
      <c r="H32" s="43">
        <f>D32/F32-1</f>
        <v>5.5811191925189352E-2</v>
      </c>
      <c r="I32" s="54"/>
      <c r="J32" s="41">
        <f>SUM(J12:J31)</f>
        <v>14495</v>
      </c>
      <c r="K32" s="42">
        <f>D32/J32-1</f>
        <v>-1.8558123490858947E-2</v>
      </c>
      <c r="L32" s="41"/>
      <c r="O32" s="108" t="s">
        <v>41</v>
      </c>
      <c r="P32" s="109"/>
      <c r="Q32" s="41">
        <f>SUM(Q12:Q31)</f>
        <v>28872</v>
      </c>
      <c r="R32" s="42">
        <f>Q32/Q34</f>
        <v>0.89166151945645455</v>
      </c>
      <c r="S32" s="41">
        <f>SUM(S12:S31)</f>
        <v>25765</v>
      </c>
      <c r="T32" s="42">
        <f>S32/S34</f>
        <v>0.8840888034862574</v>
      </c>
      <c r="U32" s="43">
        <f>Q32/S32-1</f>
        <v>0.12058994760333785</v>
      </c>
      <c r="V32" s="54"/>
    </row>
    <row r="33" spans="2:23" ht="14.45" customHeight="1" thickBot="1" x14ac:dyDescent="0.25">
      <c r="B33" s="108" t="s">
        <v>12</v>
      </c>
      <c r="C33" s="109"/>
      <c r="D33" s="41">
        <f>D34-SUM(D12:D31)</f>
        <v>1849</v>
      </c>
      <c r="E33" s="42">
        <f>D33/D34</f>
        <v>0.11502332814930015</v>
      </c>
      <c r="F33" s="41">
        <f>F34-SUM(F12:F31)</f>
        <v>1804</v>
      </c>
      <c r="G33" s="42">
        <f>F33/F34</f>
        <v>0.11807828249770913</v>
      </c>
      <c r="H33" s="43">
        <f>D33/F33-1</f>
        <v>2.4944567627494418E-2</v>
      </c>
      <c r="I33" s="54"/>
      <c r="J33" s="41">
        <f>J34-SUM(J12:J31)</f>
        <v>1810</v>
      </c>
      <c r="K33" s="42">
        <f>D33/J33-1</f>
        <v>2.1546961325966896E-2</v>
      </c>
      <c r="L33" s="41"/>
      <c r="O33" s="108" t="s">
        <v>12</v>
      </c>
      <c r="P33" s="109"/>
      <c r="Q33" s="41">
        <f>Q34-SUM(Q12:Q31)</f>
        <v>3508</v>
      </c>
      <c r="R33" s="42">
        <f>Q33/Q34</f>
        <v>0.1083384805435454</v>
      </c>
      <c r="S33" s="41">
        <f>S34-SUM(S12:S31)</f>
        <v>3378</v>
      </c>
      <c r="T33" s="42">
        <f>S33/S34</f>
        <v>0.11591119651374258</v>
      </c>
      <c r="U33" s="43">
        <f>Q33/S33-1</f>
        <v>3.8484310242747233E-2</v>
      </c>
      <c r="V33" s="54"/>
    </row>
    <row r="34" spans="2:23" ht="14.45" customHeight="1" thickBot="1" x14ac:dyDescent="0.25">
      <c r="B34" s="110" t="s">
        <v>34</v>
      </c>
      <c r="C34" s="111"/>
      <c r="D34" s="44">
        <v>16075</v>
      </c>
      <c r="E34" s="45">
        <v>1</v>
      </c>
      <c r="F34" s="44">
        <v>15278</v>
      </c>
      <c r="G34" s="45">
        <v>0.99914910328577022</v>
      </c>
      <c r="H34" s="46">
        <v>5.2166513941615422E-2</v>
      </c>
      <c r="I34" s="56"/>
      <c r="J34" s="44">
        <v>16305</v>
      </c>
      <c r="K34" s="46">
        <v>-1.4106102422569711E-2</v>
      </c>
      <c r="L34" s="44"/>
      <c r="M34" s="47"/>
      <c r="N34" s="47"/>
      <c r="O34" s="110" t="s">
        <v>34</v>
      </c>
      <c r="P34" s="111"/>
      <c r="Q34" s="44">
        <v>32380</v>
      </c>
      <c r="R34" s="45">
        <v>1</v>
      </c>
      <c r="S34" s="44">
        <v>29143</v>
      </c>
      <c r="T34" s="45">
        <v>1</v>
      </c>
      <c r="U34" s="46">
        <v>0.11107298493634832</v>
      </c>
      <c r="V34" s="56"/>
    </row>
    <row r="35" spans="2:23" ht="14.45" customHeight="1" x14ac:dyDescent="0.2">
      <c r="B35" s="48" t="s">
        <v>72</v>
      </c>
      <c r="O35" s="48" t="s">
        <v>72</v>
      </c>
    </row>
    <row r="36" spans="2:23" x14ac:dyDescent="0.2">
      <c r="B36" s="49" t="s">
        <v>71</v>
      </c>
      <c r="O36" s="49" t="s">
        <v>71</v>
      </c>
    </row>
    <row r="38" spans="2:23" x14ac:dyDescent="0.2">
      <c r="W38" s="4"/>
    </row>
    <row r="39" spans="2:23" ht="15" customHeight="1" x14ac:dyDescent="0.2">
      <c r="O39" s="129" t="s">
        <v>153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151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16" t="s">
        <v>152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181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12" t="s">
        <v>0</v>
      </c>
      <c r="C43" s="89" t="s">
        <v>40</v>
      </c>
      <c r="D43" s="86" t="s">
        <v>132</v>
      </c>
      <c r="E43" s="87"/>
      <c r="F43" s="87"/>
      <c r="G43" s="87"/>
      <c r="H43" s="87"/>
      <c r="I43" s="88"/>
      <c r="J43" s="86" t="s">
        <v>134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139</v>
      </c>
      <c r="R43" s="87"/>
      <c r="S43" s="87"/>
      <c r="T43" s="87"/>
      <c r="U43" s="87"/>
      <c r="V43" s="88"/>
    </row>
    <row r="44" spans="2:23" ht="15" thickBot="1" x14ac:dyDescent="0.25">
      <c r="B44" s="113"/>
      <c r="C44" s="90"/>
      <c r="D44" s="91" t="s">
        <v>133</v>
      </c>
      <c r="E44" s="92"/>
      <c r="F44" s="92"/>
      <c r="G44" s="92"/>
      <c r="H44" s="92"/>
      <c r="I44" s="93"/>
      <c r="J44" s="91" t="s">
        <v>135</v>
      </c>
      <c r="K44" s="92"/>
      <c r="L44" s="93"/>
      <c r="M44" s="47"/>
      <c r="N44" s="47"/>
      <c r="O44" s="113"/>
      <c r="P44" s="90"/>
      <c r="Q44" s="91" t="s">
        <v>140</v>
      </c>
      <c r="R44" s="92"/>
      <c r="S44" s="92"/>
      <c r="T44" s="92"/>
      <c r="U44" s="92"/>
      <c r="V44" s="93"/>
    </row>
    <row r="45" spans="2:23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2023</v>
      </c>
      <c r="K45" s="94" t="s">
        <v>136</v>
      </c>
      <c r="L45" s="96" t="s">
        <v>137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3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138</v>
      </c>
      <c r="L47" s="104" t="s">
        <v>118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3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55</v>
      </c>
      <c r="D49" s="33">
        <v>881</v>
      </c>
      <c r="E49" s="34">
        <v>5.480559875583204E-2</v>
      </c>
      <c r="F49" s="33">
        <v>581</v>
      </c>
      <c r="G49" s="34">
        <v>3.8028537766723394E-2</v>
      </c>
      <c r="H49" s="35">
        <v>0.51635111876075723</v>
      </c>
      <c r="I49" s="52">
        <v>2</v>
      </c>
      <c r="J49" s="33">
        <v>890</v>
      </c>
      <c r="K49" s="35">
        <v>-1.0112359550561778E-2</v>
      </c>
      <c r="L49" s="52">
        <v>0</v>
      </c>
      <c r="M49" s="47"/>
      <c r="N49" s="47"/>
      <c r="O49" s="31">
        <v>1</v>
      </c>
      <c r="P49" s="32" t="s">
        <v>55</v>
      </c>
      <c r="Q49" s="33">
        <v>1771</v>
      </c>
      <c r="R49" s="34">
        <v>5.4694255713403334E-2</v>
      </c>
      <c r="S49" s="33">
        <v>1106</v>
      </c>
      <c r="T49" s="34">
        <v>3.7950794358851181E-2</v>
      </c>
      <c r="U49" s="35">
        <v>0.60126582278481022</v>
      </c>
      <c r="V49" s="52">
        <v>2</v>
      </c>
    </row>
    <row r="50" spans="2:22" ht="15" thickBot="1" x14ac:dyDescent="0.25">
      <c r="B50" s="36">
        <v>2</v>
      </c>
      <c r="C50" s="37" t="s">
        <v>94</v>
      </c>
      <c r="D50" s="38">
        <v>647</v>
      </c>
      <c r="E50" s="39">
        <v>4.0248833592534991E-2</v>
      </c>
      <c r="F50" s="38">
        <v>1325</v>
      </c>
      <c r="G50" s="39">
        <v>8.6726011258018071E-2</v>
      </c>
      <c r="H50" s="40">
        <v>-0.5116981132075471</v>
      </c>
      <c r="I50" s="53">
        <v>-1</v>
      </c>
      <c r="J50" s="38">
        <v>552</v>
      </c>
      <c r="K50" s="40">
        <v>0.17210144927536231</v>
      </c>
      <c r="L50" s="53">
        <v>2</v>
      </c>
      <c r="M50" s="47"/>
      <c r="N50" s="47"/>
      <c r="O50" s="36">
        <v>2</v>
      </c>
      <c r="P50" s="37" t="s">
        <v>39</v>
      </c>
      <c r="Q50" s="38">
        <v>1319</v>
      </c>
      <c r="R50" s="39">
        <v>4.0735021618282893E-2</v>
      </c>
      <c r="S50" s="38">
        <v>1390</v>
      </c>
      <c r="T50" s="39">
        <v>4.7695844628212608E-2</v>
      </c>
      <c r="U50" s="40">
        <v>-5.1079136690647453E-2</v>
      </c>
      <c r="V50" s="53">
        <v>0</v>
      </c>
    </row>
    <row r="51" spans="2:22" ht="15" thickBot="1" x14ac:dyDescent="0.25">
      <c r="B51" s="31">
        <v>3</v>
      </c>
      <c r="C51" s="32" t="s">
        <v>39</v>
      </c>
      <c r="D51" s="33">
        <v>533</v>
      </c>
      <c r="E51" s="34">
        <v>3.3157076205287711E-2</v>
      </c>
      <c r="F51" s="33">
        <v>679</v>
      </c>
      <c r="G51" s="34">
        <v>4.4442989920146614E-2</v>
      </c>
      <c r="H51" s="35">
        <v>-0.21502209131075112</v>
      </c>
      <c r="I51" s="52">
        <v>-1</v>
      </c>
      <c r="J51" s="33">
        <v>786</v>
      </c>
      <c r="K51" s="35">
        <v>-0.32188295165394398</v>
      </c>
      <c r="L51" s="52">
        <v>-1</v>
      </c>
      <c r="M51" s="47"/>
      <c r="N51" s="47"/>
      <c r="O51" s="31">
        <v>3</v>
      </c>
      <c r="P51" s="32" t="s">
        <v>94</v>
      </c>
      <c r="Q51" s="33">
        <v>1199</v>
      </c>
      <c r="R51" s="34">
        <v>3.702903026559605E-2</v>
      </c>
      <c r="S51" s="33">
        <v>2158</v>
      </c>
      <c r="T51" s="34">
        <v>7.404865662423224E-2</v>
      </c>
      <c r="U51" s="35">
        <v>-0.44439295644114918</v>
      </c>
      <c r="V51" s="52">
        <v>-2</v>
      </c>
    </row>
    <row r="52" spans="2:22" ht="15" thickBot="1" x14ac:dyDescent="0.25">
      <c r="B52" s="36">
        <v>4</v>
      </c>
      <c r="C52" s="37" t="s">
        <v>47</v>
      </c>
      <c r="D52" s="38">
        <v>396</v>
      </c>
      <c r="E52" s="39">
        <v>2.4634525660964229E-2</v>
      </c>
      <c r="F52" s="38">
        <v>446</v>
      </c>
      <c r="G52" s="39">
        <v>2.9192302657415892E-2</v>
      </c>
      <c r="H52" s="40">
        <v>-0.11210762331838564</v>
      </c>
      <c r="I52" s="53">
        <v>1</v>
      </c>
      <c r="J52" s="38">
        <v>409</v>
      </c>
      <c r="K52" s="40">
        <v>-3.1784841075794601E-2</v>
      </c>
      <c r="L52" s="53">
        <v>1</v>
      </c>
      <c r="M52" s="47"/>
      <c r="N52" s="47"/>
      <c r="O52" s="36">
        <v>4</v>
      </c>
      <c r="P52" s="37" t="s">
        <v>68</v>
      </c>
      <c r="Q52" s="38">
        <v>984</v>
      </c>
      <c r="R52" s="39">
        <v>3.0389129092032119E-2</v>
      </c>
      <c r="S52" s="38">
        <v>626</v>
      </c>
      <c r="T52" s="39">
        <v>2.1480286861338915E-2</v>
      </c>
      <c r="U52" s="40">
        <v>0.5718849840255591</v>
      </c>
      <c r="V52" s="53">
        <v>7</v>
      </c>
    </row>
    <row r="53" spans="2:22" ht="15" thickBot="1" x14ac:dyDescent="0.25">
      <c r="B53" s="31">
        <v>5</v>
      </c>
      <c r="C53" s="32" t="s">
        <v>37</v>
      </c>
      <c r="D53" s="33">
        <v>380</v>
      </c>
      <c r="E53" s="34">
        <v>2.3639191290824261E-2</v>
      </c>
      <c r="F53" s="33">
        <v>335</v>
      </c>
      <c r="G53" s="34">
        <v>2.192695378976306E-2</v>
      </c>
      <c r="H53" s="35">
        <v>0.13432835820895517</v>
      </c>
      <c r="I53" s="52">
        <v>4</v>
      </c>
      <c r="J53" s="33">
        <v>308</v>
      </c>
      <c r="K53" s="35">
        <v>0.23376623376623384</v>
      </c>
      <c r="L53" s="52">
        <v>9</v>
      </c>
      <c r="M53" s="47"/>
      <c r="N53" s="47"/>
      <c r="O53" s="31">
        <v>5</v>
      </c>
      <c r="P53" s="32" t="s">
        <v>47</v>
      </c>
      <c r="Q53" s="33">
        <v>805</v>
      </c>
      <c r="R53" s="34">
        <v>2.4861025324274245E-2</v>
      </c>
      <c r="S53" s="33">
        <v>958</v>
      </c>
      <c r="T53" s="34">
        <v>3.2872387880451569E-2</v>
      </c>
      <c r="U53" s="35">
        <v>-0.15970772442588721</v>
      </c>
      <c r="V53" s="52">
        <v>0</v>
      </c>
    </row>
    <row r="54" spans="2:22" ht="15" thickBot="1" x14ac:dyDescent="0.25">
      <c r="B54" s="36">
        <v>6</v>
      </c>
      <c r="C54" s="37" t="s">
        <v>38</v>
      </c>
      <c r="D54" s="38">
        <v>320</v>
      </c>
      <c r="E54" s="39">
        <v>1.9906687402799376E-2</v>
      </c>
      <c r="F54" s="38">
        <v>339</v>
      </c>
      <c r="G54" s="39">
        <v>2.2188768163372168E-2</v>
      </c>
      <c r="H54" s="40">
        <v>-5.6047197640118007E-2</v>
      </c>
      <c r="I54" s="53">
        <v>2</v>
      </c>
      <c r="J54" s="38">
        <v>357</v>
      </c>
      <c r="K54" s="40">
        <v>-0.10364145658263302</v>
      </c>
      <c r="L54" s="53">
        <v>3</v>
      </c>
      <c r="M54" s="47"/>
      <c r="N54" s="47"/>
      <c r="O54" s="36">
        <v>6</v>
      </c>
      <c r="P54" s="37" t="s">
        <v>37</v>
      </c>
      <c r="Q54" s="38">
        <v>688</v>
      </c>
      <c r="R54" s="39">
        <v>2.1247683755404572E-2</v>
      </c>
      <c r="S54" s="38">
        <v>656</v>
      </c>
      <c r="T54" s="39">
        <v>2.2509693579933432E-2</v>
      </c>
      <c r="U54" s="40">
        <v>4.8780487804878092E-2</v>
      </c>
      <c r="V54" s="53">
        <v>3</v>
      </c>
    </row>
    <row r="55" spans="2:22" ht="15" thickBot="1" x14ac:dyDescent="0.25">
      <c r="B55" s="31">
        <v>7</v>
      </c>
      <c r="C55" s="32" t="s">
        <v>120</v>
      </c>
      <c r="D55" s="33">
        <v>316</v>
      </c>
      <c r="E55" s="34">
        <v>1.9657853810264386E-2</v>
      </c>
      <c r="F55" s="33">
        <v>176</v>
      </c>
      <c r="G55" s="34">
        <v>1.151983243880089E-2</v>
      </c>
      <c r="H55" s="35">
        <v>0.79545454545454541</v>
      </c>
      <c r="I55" s="52">
        <v>17</v>
      </c>
      <c r="J55" s="33">
        <v>149</v>
      </c>
      <c r="K55" s="35">
        <v>1.1208053691275168</v>
      </c>
      <c r="L55" s="52">
        <v>28</v>
      </c>
      <c r="M55" s="47"/>
      <c r="N55" s="47"/>
      <c r="O55" s="31">
        <v>7</v>
      </c>
      <c r="P55" s="32" t="s">
        <v>38</v>
      </c>
      <c r="Q55" s="33">
        <v>677</v>
      </c>
      <c r="R55" s="34">
        <v>2.0907967881408276E-2</v>
      </c>
      <c r="S55" s="33">
        <v>905</v>
      </c>
      <c r="T55" s="34">
        <v>3.1053769344267922E-2</v>
      </c>
      <c r="U55" s="35">
        <v>-0.25193370165745854</v>
      </c>
      <c r="V55" s="52">
        <v>-1</v>
      </c>
    </row>
    <row r="56" spans="2:22" ht="15" thickBot="1" x14ac:dyDescent="0.25">
      <c r="B56" s="36" t="s">
        <v>115</v>
      </c>
      <c r="C56" s="37" t="s">
        <v>68</v>
      </c>
      <c r="D56" s="38">
        <v>316</v>
      </c>
      <c r="E56" s="39">
        <v>1.9657853810264386E-2</v>
      </c>
      <c r="F56" s="38">
        <v>321</v>
      </c>
      <c r="G56" s="39">
        <v>2.1010603482131168E-2</v>
      </c>
      <c r="H56" s="40">
        <v>-1.5576323987538943E-2</v>
      </c>
      <c r="I56" s="53">
        <v>4</v>
      </c>
      <c r="J56" s="38">
        <v>668</v>
      </c>
      <c r="K56" s="40">
        <v>-0.52694610778443107</v>
      </c>
      <c r="L56" s="53">
        <v>-4</v>
      </c>
      <c r="M56" s="47"/>
      <c r="N56" s="47"/>
      <c r="O56" s="36">
        <v>8</v>
      </c>
      <c r="P56" s="37" t="s">
        <v>113</v>
      </c>
      <c r="Q56" s="38">
        <v>648</v>
      </c>
      <c r="R56" s="39">
        <v>2.0012353304508956E-2</v>
      </c>
      <c r="S56" s="38">
        <v>277</v>
      </c>
      <c r="T56" s="39">
        <v>9.5048553683560379E-3</v>
      </c>
      <c r="U56" s="40">
        <v>1.3393501805054151</v>
      </c>
      <c r="V56" s="53">
        <v>20</v>
      </c>
    </row>
    <row r="57" spans="2:22" ht="15" thickBot="1" x14ac:dyDescent="0.25">
      <c r="B57" s="31">
        <v>9</v>
      </c>
      <c r="C57" s="32" t="s">
        <v>73</v>
      </c>
      <c r="D57" s="33">
        <v>309</v>
      </c>
      <c r="E57" s="34">
        <v>1.9222395023328148E-2</v>
      </c>
      <c r="F57" s="33">
        <v>347</v>
      </c>
      <c r="G57" s="34">
        <v>2.2712396910590391E-2</v>
      </c>
      <c r="H57" s="35">
        <v>-0.10951008645533145</v>
      </c>
      <c r="I57" s="52">
        <v>-2</v>
      </c>
      <c r="J57" s="33">
        <v>296</v>
      </c>
      <c r="K57" s="35">
        <v>4.3918918918918859E-2</v>
      </c>
      <c r="L57" s="52">
        <v>7</v>
      </c>
      <c r="M57" s="47"/>
      <c r="N57" s="47"/>
      <c r="O57" s="31">
        <v>9</v>
      </c>
      <c r="P57" s="32" t="s">
        <v>63</v>
      </c>
      <c r="Q57" s="33">
        <v>643</v>
      </c>
      <c r="R57" s="34">
        <v>1.9857936998147006E-2</v>
      </c>
      <c r="S57" s="33">
        <v>761</v>
      </c>
      <c r="T57" s="34">
        <v>2.6112617095014241E-2</v>
      </c>
      <c r="U57" s="35">
        <v>-0.15505913272010508</v>
      </c>
      <c r="V57" s="52">
        <v>-2</v>
      </c>
    </row>
    <row r="58" spans="2:22" ht="15" thickBot="1" x14ac:dyDescent="0.25">
      <c r="B58" s="36">
        <v>10</v>
      </c>
      <c r="C58" s="37" t="s">
        <v>113</v>
      </c>
      <c r="D58" s="38">
        <v>294</v>
      </c>
      <c r="E58" s="39">
        <v>1.828926905132193E-2</v>
      </c>
      <c r="F58" s="38">
        <v>114</v>
      </c>
      <c r="G58" s="39">
        <v>7.4617096478596674E-3</v>
      </c>
      <c r="H58" s="40">
        <v>1.5789473684210527</v>
      </c>
      <c r="I58" s="53">
        <v>27</v>
      </c>
      <c r="J58" s="38">
        <v>354</v>
      </c>
      <c r="K58" s="40">
        <v>-0.16949152542372881</v>
      </c>
      <c r="L58" s="53">
        <v>0</v>
      </c>
      <c r="M58" s="47"/>
      <c r="N58" s="47"/>
      <c r="O58" s="36">
        <v>10</v>
      </c>
      <c r="P58" s="37" t="s">
        <v>73</v>
      </c>
      <c r="Q58" s="38">
        <v>605</v>
      </c>
      <c r="R58" s="39">
        <v>1.8684373069796169E-2</v>
      </c>
      <c r="S58" s="38">
        <v>639</v>
      </c>
      <c r="T58" s="39">
        <v>2.1926363106063204E-2</v>
      </c>
      <c r="U58" s="40">
        <v>-5.3208137715179959E-2</v>
      </c>
      <c r="V58" s="53">
        <v>0</v>
      </c>
    </row>
    <row r="59" spans="2:22" ht="15" thickBot="1" x14ac:dyDescent="0.25">
      <c r="B59" s="31">
        <v>11</v>
      </c>
      <c r="C59" s="32" t="s">
        <v>102</v>
      </c>
      <c r="D59" s="33">
        <v>284</v>
      </c>
      <c r="E59" s="34">
        <v>1.7667185069984447E-2</v>
      </c>
      <c r="F59" s="33">
        <v>283</v>
      </c>
      <c r="G59" s="34">
        <v>1.8523366932844613E-2</v>
      </c>
      <c r="H59" s="35">
        <v>3.5335689045936647E-3</v>
      </c>
      <c r="I59" s="52">
        <v>3</v>
      </c>
      <c r="J59" s="33">
        <v>301</v>
      </c>
      <c r="K59" s="35">
        <v>-5.6478405315614655E-2</v>
      </c>
      <c r="L59" s="52">
        <v>4</v>
      </c>
      <c r="M59" s="47"/>
      <c r="N59" s="47"/>
      <c r="O59" s="31">
        <v>11</v>
      </c>
      <c r="P59" s="32" t="s">
        <v>61</v>
      </c>
      <c r="Q59" s="33">
        <v>603</v>
      </c>
      <c r="R59" s="34">
        <v>1.862260654725139E-2</v>
      </c>
      <c r="S59" s="33">
        <v>608</v>
      </c>
      <c r="T59" s="34">
        <v>2.0862642830182205E-2</v>
      </c>
      <c r="U59" s="35">
        <v>-8.2236842105263275E-3</v>
      </c>
      <c r="V59" s="52">
        <v>1</v>
      </c>
    </row>
    <row r="60" spans="2:22" ht="15" thickBot="1" x14ac:dyDescent="0.25">
      <c r="B60" s="36" t="s">
        <v>115</v>
      </c>
      <c r="C60" s="37" t="s">
        <v>154</v>
      </c>
      <c r="D60" s="38">
        <v>284</v>
      </c>
      <c r="E60" s="39">
        <v>1.7667185069984447E-2</v>
      </c>
      <c r="F60" s="38">
        <v>48</v>
      </c>
      <c r="G60" s="39">
        <v>3.1417724833093337E-3</v>
      </c>
      <c r="H60" s="40">
        <v>4.916666666666667</v>
      </c>
      <c r="I60" s="53">
        <v>61</v>
      </c>
      <c r="J60" s="38">
        <v>112</v>
      </c>
      <c r="K60" s="40">
        <v>1.5357142857142856</v>
      </c>
      <c r="L60" s="53">
        <v>34</v>
      </c>
      <c r="M60" s="47"/>
      <c r="N60" s="47"/>
      <c r="O60" s="36">
        <v>12</v>
      </c>
      <c r="P60" s="37" t="s">
        <v>114</v>
      </c>
      <c r="Q60" s="38">
        <v>594</v>
      </c>
      <c r="R60" s="39">
        <v>1.8344657195799877E-2</v>
      </c>
      <c r="S60" s="38">
        <v>109</v>
      </c>
      <c r="T60" s="39">
        <v>3.7401777442267439E-3</v>
      </c>
      <c r="U60" s="40">
        <v>4.4495412844036695</v>
      </c>
      <c r="V60" s="53">
        <v>51</v>
      </c>
    </row>
    <row r="61" spans="2:22" ht="15" thickBot="1" x14ac:dyDescent="0.25">
      <c r="B61" s="31">
        <v>13</v>
      </c>
      <c r="C61" s="32" t="s">
        <v>155</v>
      </c>
      <c r="D61" s="33">
        <v>269</v>
      </c>
      <c r="E61" s="34">
        <v>1.6734059097978229E-2</v>
      </c>
      <c r="F61" s="33">
        <v>65</v>
      </c>
      <c r="G61" s="34">
        <v>4.2544835711480558E-3</v>
      </c>
      <c r="H61" s="35">
        <v>3.1384615384615389</v>
      </c>
      <c r="I61" s="52">
        <v>44</v>
      </c>
      <c r="J61" s="33">
        <v>181</v>
      </c>
      <c r="K61" s="35">
        <v>0.48618784530386749</v>
      </c>
      <c r="L61" s="52">
        <v>13</v>
      </c>
      <c r="M61" s="47"/>
      <c r="N61" s="47"/>
      <c r="O61" s="31">
        <v>13</v>
      </c>
      <c r="P61" s="32" t="s">
        <v>102</v>
      </c>
      <c r="Q61" s="33">
        <v>585</v>
      </c>
      <c r="R61" s="34">
        <v>1.8066707844348363E-2</v>
      </c>
      <c r="S61" s="33">
        <v>409</v>
      </c>
      <c r="T61" s="34">
        <v>1.4034244930171911E-2</v>
      </c>
      <c r="U61" s="35">
        <v>0.43031784841075793</v>
      </c>
      <c r="V61" s="52">
        <v>6</v>
      </c>
    </row>
    <row r="62" spans="2:22" ht="15" thickBot="1" x14ac:dyDescent="0.25">
      <c r="B62" s="36">
        <v>14</v>
      </c>
      <c r="C62" s="37" t="s">
        <v>104</v>
      </c>
      <c r="D62" s="38">
        <v>267</v>
      </c>
      <c r="E62" s="39">
        <v>1.660964230171073E-2</v>
      </c>
      <c r="F62" s="38">
        <v>218</v>
      </c>
      <c r="G62" s="39">
        <v>1.4268883361696558E-2</v>
      </c>
      <c r="H62" s="40">
        <v>0.22477064220183496</v>
      </c>
      <c r="I62" s="53">
        <v>3</v>
      </c>
      <c r="J62" s="38">
        <v>272</v>
      </c>
      <c r="K62" s="40">
        <v>-1.8382352941176516E-2</v>
      </c>
      <c r="L62" s="53">
        <v>3</v>
      </c>
      <c r="M62" s="47"/>
      <c r="N62" s="47"/>
      <c r="O62" s="36">
        <v>14</v>
      </c>
      <c r="P62" s="37" t="s">
        <v>117</v>
      </c>
      <c r="Q62" s="38">
        <v>545</v>
      </c>
      <c r="R62" s="39">
        <v>1.6831377393452748E-2</v>
      </c>
      <c r="S62" s="38">
        <v>106</v>
      </c>
      <c r="T62" s="39">
        <v>3.6372370723672925E-3</v>
      </c>
      <c r="U62" s="40">
        <v>4.1415094339622645</v>
      </c>
      <c r="V62" s="53">
        <v>50</v>
      </c>
    </row>
    <row r="63" spans="2:22" ht="15" thickBot="1" x14ac:dyDescent="0.25">
      <c r="B63" s="31">
        <v>15</v>
      </c>
      <c r="C63" s="32" t="s">
        <v>156</v>
      </c>
      <c r="D63" s="33">
        <v>266</v>
      </c>
      <c r="E63" s="34">
        <v>1.6547433903576984E-2</v>
      </c>
      <c r="F63" s="33">
        <v>327</v>
      </c>
      <c r="G63" s="34">
        <v>2.1403325042544837E-2</v>
      </c>
      <c r="H63" s="35">
        <v>-0.18654434250764529</v>
      </c>
      <c r="I63" s="52">
        <v>-5</v>
      </c>
      <c r="J63" s="33">
        <v>189</v>
      </c>
      <c r="K63" s="35">
        <v>0.40740740740740744</v>
      </c>
      <c r="L63" s="52">
        <v>7</v>
      </c>
      <c r="M63" s="47"/>
      <c r="N63" s="47"/>
      <c r="O63" s="31">
        <v>15</v>
      </c>
      <c r="P63" s="32" t="s">
        <v>104</v>
      </c>
      <c r="Q63" s="33">
        <v>539</v>
      </c>
      <c r="R63" s="34">
        <v>1.6646077825818405E-2</v>
      </c>
      <c r="S63" s="33">
        <v>734</v>
      </c>
      <c r="T63" s="34">
        <v>2.5186151048279176E-2</v>
      </c>
      <c r="U63" s="35">
        <v>-0.26566757493188009</v>
      </c>
      <c r="V63" s="52">
        <v>-7</v>
      </c>
    </row>
    <row r="64" spans="2:22" ht="15" thickBot="1" x14ac:dyDescent="0.25">
      <c r="B64" s="36">
        <v>16</v>
      </c>
      <c r="C64" s="37" t="s">
        <v>96</v>
      </c>
      <c r="D64" s="38">
        <v>265</v>
      </c>
      <c r="E64" s="39">
        <v>1.6485225505443235E-2</v>
      </c>
      <c r="F64" s="38">
        <v>106</v>
      </c>
      <c r="G64" s="39">
        <v>6.9380809006414452E-3</v>
      </c>
      <c r="H64" s="40">
        <v>1.5</v>
      </c>
      <c r="I64" s="53">
        <v>25</v>
      </c>
      <c r="J64" s="38">
        <v>118</v>
      </c>
      <c r="K64" s="40">
        <v>1.2457627118644066</v>
      </c>
      <c r="L64" s="53">
        <v>27</v>
      </c>
      <c r="M64" s="47"/>
      <c r="N64" s="47"/>
      <c r="O64" s="36">
        <v>16</v>
      </c>
      <c r="P64" s="37" t="s">
        <v>46</v>
      </c>
      <c r="Q64" s="38">
        <v>503</v>
      </c>
      <c r="R64" s="39">
        <v>1.5534280420012354E-2</v>
      </c>
      <c r="S64" s="38">
        <v>1057</v>
      </c>
      <c r="T64" s="39">
        <v>3.6269430051813469E-2</v>
      </c>
      <c r="U64" s="40">
        <v>-0.52412488174077576</v>
      </c>
      <c r="V64" s="53">
        <v>-12</v>
      </c>
    </row>
    <row r="65" spans="2:22" ht="15" thickBot="1" x14ac:dyDescent="0.25">
      <c r="B65" s="31">
        <v>17</v>
      </c>
      <c r="C65" s="32" t="s">
        <v>63</v>
      </c>
      <c r="D65" s="33">
        <v>261</v>
      </c>
      <c r="E65" s="34">
        <v>1.6236391912908241E-2</v>
      </c>
      <c r="F65" s="33">
        <v>363</v>
      </c>
      <c r="G65" s="34">
        <v>2.3759654405026837E-2</v>
      </c>
      <c r="H65" s="35">
        <v>-0.28099173553719003</v>
      </c>
      <c r="I65" s="52">
        <v>-11</v>
      </c>
      <c r="J65" s="33">
        <v>382</v>
      </c>
      <c r="K65" s="35">
        <v>-0.31675392670157065</v>
      </c>
      <c r="L65" s="52">
        <v>-11</v>
      </c>
      <c r="M65" s="47"/>
      <c r="N65" s="47"/>
      <c r="O65" s="31">
        <v>17</v>
      </c>
      <c r="P65" s="32" t="s">
        <v>111</v>
      </c>
      <c r="Q65" s="33">
        <v>475</v>
      </c>
      <c r="R65" s="34">
        <v>1.4669549104385423E-2</v>
      </c>
      <c r="S65" s="33">
        <v>350</v>
      </c>
      <c r="T65" s="34">
        <v>1.2009745050269362E-2</v>
      </c>
      <c r="U65" s="35">
        <v>0.35714285714285721</v>
      </c>
      <c r="V65" s="52">
        <v>6</v>
      </c>
    </row>
    <row r="66" spans="2:22" ht="15" thickBot="1" x14ac:dyDescent="0.25">
      <c r="B66" s="36">
        <v>18</v>
      </c>
      <c r="C66" s="37" t="s">
        <v>61</v>
      </c>
      <c r="D66" s="38">
        <v>237</v>
      </c>
      <c r="E66" s="39">
        <v>1.474339035769829E-2</v>
      </c>
      <c r="F66" s="38">
        <v>302</v>
      </c>
      <c r="G66" s="39">
        <v>1.9766985207487892E-2</v>
      </c>
      <c r="H66" s="40">
        <v>-0.21523178807947019</v>
      </c>
      <c r="I66" s="53">
        <v>-6</v>
      </c>
      <c r="J66" s="38">
        <v>366</v>
      </c>
      <c r="K66" s="40">
        <v>-0.35245901639344257</v>
      </c>
      <c r="L66" s="53">
        <v>-10</v>
      </c>
      <c r="M66" s="47"/>
      <c r="N66" s="47"/>
      <c r="O66" s="36">
        <v>18</v>
      </c>
      <c r="P66" s="37" t="s">
        <v>120</v>
      </c>
      <c r="Q66" s="38">
        <v>465</v>
      </c>
      <c r="R66" s="39">
        <v>1.436071649166152E-2</v>
      </c>
      <c r="S66" s="38">
        <v>359</v>
      </c>
      <c r="T66" s="39">
        <v>1.2318567065847717E-2</v>
      </c>
      <c r="U66" s="40">
        <v>0.29526462395543174</v>
      </c>
      <c r="V66" s="53">
        <v>4</v>
      </c>
    </row>
    <row r="67" spans="2:22" ht="15" thickBot="1" x14ac:dyDescent="0.25">
      <c r="B67" s="31">
        <v>19</v>
      </c>
      <c r="C67" s="32" t="s">
        <v>157</v>
      </c>
      <c r="D67" s="33">
        <v>234</v>
      </c>
      <c r="E67" s="34">
        <v>1.4556765163297045E-2</v>
      </c>
      <c r="F67" s="33">
        <v>0</v>
      </c>
      <c r="G67" s="34">
        <v>0</v>
      </c>
      <c r="H67" s="35" t="s">
        <v>115</v>
      </c>
      <c r="I67" s="52" t="s">
        <v>115</v>
      </c>
      <c r="J67" s="33">
        <v>178</v>
      </c>
      <c r="K67" s="35">
        <v>0.31460674157303381</v>
      </c>
      <c r="L67" s="52">
        <v>8</v>
      </c>
      <c r="O67" s="31">
        <v>19</v>
      </c>
      <c r="P67" s="32" t="s">
        <v>156</v>
      </c>
      <c r="Q67" s="33">
        <v>455</v>
      </c>
      <c r="R67" s="34">
        <v>1.4051883878937617E-2</v>
      </c>
      <c r="S67" s="33">
        <v>506</v>
      </c>
      <c r="T67" s="34">
        <v>1.7362659986960849E-2</v>
      </c>
      <c r="U67" s="35">
        <v>-0.10079051383399207</v>
      </c>
      <c r="V67" s="52">
        <v>-6</v>
      </c>
    </row>
    <row r="68" spans="2:22" ht="15" thickBot="1" x14ac:dyDescent="0.25">
      <c r="B68" s="36">
        <v>20</v>
      </c>
      <c r="C68" s="37" t="s">
        <v>149</v>
      </c>
      <c r="D68" s="38">
        <v>228</v>
      </c>
      <c r="E68" s="39">
        <v>1.4183514774494557E-2</v>
      </c>
      <c r="F68" s="38">
        <v>149</v>
      </c>
      <c r="G68" s="39">
        <v>9.7525854169393904E-3</v>
      </c>
      <c r="H68" s="40">
        <v>0.53020134228187921</v>
      </c>
      <c r="I68" s="53">
        <v>9</v>
      </c>
      <c r="J68" s="38">
        <v>35</v>
      </c>
      <c r="K68" s="40">
        <v>5.5142857142857142</v>
      </c>
      <c r="L68" s="53">
        <v>67</v>
      </c>
      <c r="O68" s="36">
        <v>20</v>
      </c>
      <c r="P68" s="37" t="s">
        <v>155</v>
      </c>
      <c r="Q68" s="38">
        <v>450</v>
      </c>
      <c r="R68" s="39">
        <v>1.3897467572575664E-2</v>
      </c>
      <c r="S68" s="38">
        <v>95</v>
      </c>
      <c r="T68" s="39">
        <v>3.2597879422159694E-3</v>
      </c>
      <c r="U68" s="40">
        <v>3.7368421052631575</v>
      </c>
      <c r="V68" s="53">
        <v>50</v>
      </c>
    </row>
    <row r="69" spans="2:22" ht="15" thickBot="1" x14ac:dyDescent="0.25">
      <c r="B69" s="108" t="s">
        <v>41</v>
      </c>
      <c r="C69" s="109"/>
      <c r="D69" s="41">
        <f>SUM(D49:D68)</f>
        <v>6987</v>
      </c>
      <c r="E69" s="42">
        <f>D69/D71</f>
        <v>0.43465007776049769</v>
      </c>
      <c r="F69" s="41">
        <f>SUM(F49:F68)</f>
        <v>6524</v>
      </c>
      <c r="G69" s="42">
        <f>F69/F71</f>
        <v>0.42701924335646024</v>
      </c>
      <c r="H69" s="43">
        <f>D69/F69-1</f>
        <v>7.0968730839975569E-2</v>
      </c>
      <c r="I69" s="54"/>
      <c r="J69" s="41">
        <f>SUM(J49:J68)</f>
        <v>6903</v>
      </c>
      <c r="K69" s="42">
        <f>D69/J69-1</f>
        <v>1.2168622338113888E-2</v>
      </c>
      <c r="L69" s="41"/>
      <c r="O69" s="108" t="s">
        <v>41</v>
      </c>
      <c r="P69" s="109"/>
      <c r="Q69" s="41">
        <f>SUM(Q49:Q68)</f>
        <v>14553</v>
      </c>
      <c r="R69" s="42">
        <f>Q69/Q71</f>
        <v>0.449444101297097</v>
      </c>
      <c r="S69" s="41">
        <f>SUM(S49:S68)</f>
        <v>13809</v>
      </c>
      <c r="T69" s="42">
        <f>S69/S71</f>
        <v>0.47383591256905605</v>
      </c>
      <c r="U69" s="43">
        <f>Q69/S69-1</f>
        <v>5.3877905713664909E-2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9088</v>
      </c>
      <c r="E70" s="42">
        <f>D70/D71</f>
        <v>0.56534992223950231</v>
      </c>
      <c r="F70" s="41">
        <f>F71-SUM(F49:F68)</f>
        <v>8754</v>
      </c>
      <c r="G70" s="42">
        <f>F70/F71</f>
        <v>0.57298075664353976</v>
      </c>
      <c r="H70" s="43">
        <f>D70/F70-1</f>
        <v>3.8153986748914681E-2</v>
      </c>
      <c r="I70" s="54"/>
      <c r="J70" s="41">
        <f>J71-SUM(J49:J68)</f>
        <v>9402</v>
      </c>
      <c r="K70" s="42">
        <f>D70/J70-1</f>
        <v>-3.3397149542650495E-2</v>
      </c>
      <c r="L70" s="41"/>
      <c r="O70" s="108" t="s">
        <v>12</v>
      </c>
      <c r="P70" s="109"/>
      <c r="Q70" s="41">
        <f>Q71-SUM(Q49:Q68)</f>
        <v>17827</v>
      </c>
      <c r="R70" s="42">
        <f>Q70/Q71</f>
        <v>0.550555898702903</v>
      </c>
      <c r="S70" s="41">
        <f>S71-SUM(S49:S68)</f>
        <v>15334</v>
      </c>
      <c r="T70" s="42">
        <f>S70/S71</f>
        <v>0.52616408743094401</v>
      </c>
      <c r="U70" s="43">
        <f>Q70/S70-1</f>
        <v>0.16257988783096389</v>
      </c>
      <c r="V70" s="54"/>
    </row>
    <row r="71" spans="2:22" ht="15" thickBot="1" x14ac:dyDescent="0.25">
      <c r="B71" s="110" t="s">
        <v>34</v>
      </c>
      <c r="C71" s="111"/>
      <c r="D71" s="44">
        <v>16075</v>
      </c>
      <c r="E71" s="45">
        <v>1</v>
      </c>
      <c r="F71" s="44">
        <v>15278</v>
      </c>
      <c r="G71" s="45">
        <v>0.99914910328577022</v>
      </c>
      <c r="H71" s="46">
        <v>5.2166513941615422E-2</v>
      </c>
      <c r="I71" s="56"/>
      <c r="J71" s="44">
        <v>16305</v>
      </c>
      <c r="K71" s="46">
        <v>-1.4106102422569711E-2</v>
      </c>
      <c r="L71" s="44"/>
      <c r="M71" s="47"/>
      <c r="O71" s="110" t="s">
        <v>34</v>
      </c>
      <c r="P71" s="111"/>
      <c r="Q71" s="44">
        <v>32380</v>
      </c>
      <c r="R71" s="45">
        <v>1</v>
      </c>
      <c r="S71" s="44">
        <v>29143</v>
      </c>
      <c r="T71" s="45">
        <v>1</v>
      </c>
      <c r="U71" s="46">
        <v>0.11107298493634832</v>
      </c>
      <c r="V71" s="56"/>
    </row>
    <row r="72" spans="2:22" x14ac:dyDescent="0.2">
      <c r="B72" s="48" t="s">
        <v>72</v>
      </c>
    </row>
    <row r="73" spans="2:22" ht="15" customHeight="1" x14ac:dyDescent="0.2">
      <c r="B73" s="49" t="s">
        <v>71</v>
      </c>
      <c r="O73" s="48" t="s">
        <v>72</v>
      </c>
    </row>
    <row r="74" spans="2:22" x14ac:dyDescent="0.2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H12" sqref="H12:H13"/>
    </sheetView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45721</v>
      </c>
    </row>
    <row r="2" spans="2:22" ht="15" customHeight="1" x14ac:dyDescent="0.2">
      <c r="D2" s="3"/>
      <c r="L2" s="4"/>
      <c r="O2" s="129" t="s">
        <v>165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163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164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182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132</v>
      </c>
      <c r="E6" s="87"/>
      <c r="F6" s="87"/>
      <c r="G6" s="87"/>
      <c r="H6" s="87"/>
      <c r="I6" s="88"/>
      <c r="J6" s="86" t="s">
        <v>134</v>
      </c>
      <c r="K6" s="87"/>
      <c r="L6" s="88"/>
      <c r="M6" s="47"/>
      <c r="N6" s="47"/>
      <c r="O6" s="112" t="s">
        <v>0</v>
      </c>
      <c r="P6" s="89" t="s">
        <v>1</v>
      </c>
      <c r="Q6" s="86" t="s">
        <v>139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133</v>
      </c>
      <c r="E7" s="92"/>
      <c r="F7" s="92"/>
      <c r="G7" s="92"/>
      <c r="H7" s="92"/>
      <c r="I7" s="93"/>
      <c r="J7" s="91" t="s">
        <v>135</v>
      </c>
      <c r="K7" s="92"/>
      <c r="L7" s="93"/>
      <c r="M7" s="47"/>
      <c r="N7" s="47"/>
      <c r="O7" s="113"/>
      <c r="P7" s="90"/>
      <c r="Q7" s="91" t="s">
        <v>140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2023</v>
      </c>
      <c r="K8" s="94" t="s">
        <v>136</v>
      </c>
      <c r="L8" s="96" t="s">
        <v>137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138</v>
      </c>
      <c r="L10" s="104" t="s">
        <v>118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4958</v>
      </c>
      <c r="E12" s="34">
        <v>0.17263231197771589</v>
      </c>
      <c r="F12" s="33">
        <v>6147</v>
      </c>
      <c r="G12" s="34">
        <v>0.20026062876690015</v>
      </c>
      <c r="H12" s="35">
        <v>-0.19342768830323731</v>
      </c>
      <c r="I12" s="52">
        <v>0</v>
      </c>
      <c r="J12" s="33">
        <v>5770</v>
      </c>
      <c r="K12" s="35">
        <v>-0.1407279029462738</v>
      </c>
      <c r="L12" s="52">
        <v>0</v>
      </c>
      <c r="M12" s="47"/>
      <c r="N12" s="47"/>
      <c r="O12" s="31">
        <v>1</v>
      </c>
      <c r="P12" s="32" t="s">
        <v>19</v>
      </c>
      <c r="Q12" s="33">
        <v>10728</v>
      </c>
      <c r="R12" s="34">
        <v>0.18932989781691756</v>
      </c>
      <c r="S12" s="33">
        <v>12696</v>
      </c>
      <c r="T12" s="34">
        <v>0.2129272465032033</v>
      </c>
      <c r="U12" s="35">
        <v>-0.15500945179584125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3152</v>
      </c>
      <c r="E13" s="39">
        <v>0.10974930362116991</v>
      </c>
      <c r="F13" s="38">
        <v>3777</v>
      </c>
      <c r="G13" s="39">
        <v>0.12304935657273172</v>
      </c>
      <c r="H13" s="40">
        <v>-0.16547524490336241</v>
      </c>
      <c r="I13" s="53">
        <v>0</v>
      </c>
      <c r="J13" s="38">
        <v>2955</v>
      </c>
      <c r="K13" s="40">
        <v>6.6666666666666652E-2</v>
      </c>
      <c r="L13" s="53">
        <v>0</v>
      </c>
      <c r="M13" s="47"/>
      <c r="N13" s="47"/>
      <c r="O13" s="36">
        <v>2</v>
      </c>
      <c r="P13" s="37" t="s">
        <v>17</v>
      </c>
      <c r="Q13" s="38">
        <v>6107</v>
      </c>
      <c r="R13" s="39">
        <v>0.1077775620775462</v>
      </c>
      <c r="S13" s="38">
        <v>6719</v>
      </c>
      <c r="T13" s="39">
        <v>0.11268574111964579</v>
      </c>
      <c r="U13" s="40">
        <v>-9.1084982884357846E-2</v>
      </c>
      <c r="V13" s="53">
        <v>0</v>
      </c>
    </row>
    <row r="14" spans="2:22" ht="14.45" customHeight="1" thickBot="1" x14ac:dyDescent="0.25">
      <c r="B14" s="31">
        <v>3</v>
      </c>
      <c r="C14" s="32" t="s">
        <v>32</v>
      </c>
      <c r="D14" s="33">
        <v>2103</v>
      </c>
      <c r="E14" s="34">
        <v>7.322423398328691E-2</v>
      </c>
      <c r="F14" s="33">
        <v>1743</v>
      </c>
      <c r="G14" s="34">
        <v>5.6784492588369442E-2</v>
      </c>
      <c r="H14" s="35">
        <v>0.20654044750430289</v>
      </c>
      <c r="I14" s="52">
        <v>2</v>
      </c>
      <c r="J14" s="33">
        <v>1979</v>
      </c>
      <c r="K14" s="35">
        <v>6.2657908034360776E-2</v>
      </c>
      <c r="L14" s="52">
        <v>0</v>
      </c>
      <c r="M14" s="47"/>
      <c r="N14" s="47"/>
      <c r="O14" s="31">
        <v>3</v>
      </c>
      <c r="P14" s="32" t="s">
        <v>32</v>
      </c>
      <c r="Q14" s="33">
        <v>4082</v>
      </c>
      <c r="R14" s="34">
        <v>7.2039955526534069E-2</v>
      </c>
      <c r="S14" s="33">
        <v>3700</v>
      </c>
      <c r="T14" s="34">
        <v>6.2053466608526481E-2</v>
      </c>
      <c r="U14" s="35">
        <v>0.1032432432432433</v>
      </c>
      <c r="V14" s="52">
        <v>1</v>
      </c>
    </row>
    <row r="15" spans="2:22" ht="14.45" customHeight="1" thickBot="1" x14ac:dyDescent="0.25">
      <c r="B15" s="36">
        <v>4</v>
      </c>
      <c r="C15" s="37" t="s">
        <v>18</v>
      </c>
      <c r="D15" s="38">
        <v>2036</v>
      </c>
      <c r="E15" s="39">
        <v>7.089136490250697E-2</v>
      </c>
      <c r="F15" s="38">
        <v>1625</v>
      </c>
      <c r="G15" s="39">
        <v>5.2940218276592281E-2</v>
      </c>
      <c r="H15" s="40">
        <v>0.25292307692307703</v>
      </c>
      <c r="I15" s="53">
        <v>2</v>
      </c>
      <c r="J15" s="38">
        <v>1917</v>
      </c>
      <c r="K15" s="40">
        <v>6.2076160667710045E-2</v>
      </c>
      <c r="L15" s="53">
        <v>0</v>
      </c>
      <c r="M15" s="47"/>
      <c r="N15" s="47"/>
      <c r="O15" s="36">
        <v>4</v>
      </c>
      <c r="P15" s="37" t="s">
        <v>18</v>
      </c>
      <c r="Q15" s="38">
        <v>3953</v>
      </c>
      <c r="R15" s="39">
        <v>6.976333762772885E-2</v>
      </c>
      <c r="S15" s="38">
        <v>2961</v>
      </c>
      <c r="T15" s="39">
        <v>4.9659544494012678E-2</v>
      </c>
      <c r="U15" s="40">
        <v>0.33502195204322871</v>
      </c>
      <c r="V15" s="53">
        <v>4</v>
      </c>
    </row>
    <row r="16" spans="2:22" ht="14.45" customHeight="1" thickBot="1" x14ac:dyDescent="0.25">
      <c r="B16" s="31">
        <v>5</v>
      </c>
      <c r="C16" s="32" t="s">
        <v>16</v>
      </c>
      <c r="D16" s="33">
        <v>1908</v>
      </c>
      <c r="E16" s="34">
        <v>6.6434540389972138E-2</v>
      </c>
      <c r="F16" s="33">
        <v>1912</v>
      </c>
      <c r="G16" s="34">
        <v>6.2290275289135041E-2</v>
      </c>
      <c r="H16" s="35">
        <v>-2.0920502092049986E-3</v>
      </c>
      <c r="I16" s="52">
        <v>-2</v>
      </c>
      <c r="J16" s="33">
        <v>1553</v>
      </c>
      <c r="K16" s="35">
        <v>0.22858982614294909</v>
      </c>
      <c r="L16" s="52">
        <v>1</v>
      </c>
      <c r="M16" s="47"/>
      <c r="N16" s="47"/>
      <c r="O16" s="31">
        <v>5</v>
      </c>
      <c r="P16" s="32" t="s">
        <v>16</v>
      </c>
      <c r="Q16" s="33">
        <v>3461</v>
      </c>
      <c r="R16" s="34">
        <v>6.1080422850890354E-2</v>
      </c>
      <c r="S16" s="33">
        <v>4129</v>
      </c>
      <c r="T16" s="34">
        <v>6.9248314493677257E-2</v>
      </c>
      <c r="U16" s="35">
        <v>-0.16178251392589005</v>
      </c>
      <c r="V16" s="52">
        <v>-2</v>
      </c>
    </row>
    <row r="17" spans="2:22" ht="14.45" customHeight="1" thickBot="1" x14ac:dyDescent="0.25">
      <c r="B17" s="36">
        <v>6</v>
      </c>
      <c r="C17" s="37" t="s">
        <v>31</v>
      </c>
      <c r="D17" s="38">
        <v>1698</v>
      </c>
      <c r="E17" s="39">
        <v>5.9122562674094707E-2</v>
      </c>
      <c r="F17" s="38">
        <v>1835</v>
      </c>
      <c r="G17" s="39">
        <v>5.978172340772113E-2</v>
      </c>
      <c r="H17" s="40">
        <v>-7.465940054495912E-2</v>
      </c>
      <c r="I17" s="53">
        <v>-2</v>
      </c>
      <c r="J17" s="38">
        <v>1633</v>
      </c>
      <c r="K17" s="40">
        <v>3.9804041641151144E-2</v>
      </c>
      <c r="L17" s="53">
        <v>-1</v>
      </c>
      <c r="M17" s="47"/>
      <c r="N17" s="47"/>
      <c r="O17" s="36">
        <v>6</v>
      </c>
      <c r="P17" s="37" t="s">
        <v>31</v>
      </c>
      <c r="Q17" s="38">
        <v>3331</v>
      </c>
      <c r="R17" s="39">
        <v>5.87861567513192E-2</v>
      </c>
      <c r="S17" s="38">
        <v>3372</v>
      </c>
      <c r="T17" s="39">
        <v>5.6552510649716566E-2</v>
      </c>
      <c r="U17" s="40">
        <v>-1.2158956109134089E-2</v>
      </c>
      <c r="V17" s="53">
        <v>-1</v>
      </c>
    </row>
    <row r="18" spans="2:22" ht="14.45" customHeight="1" thickBot="1" x14ac:dyDescent="0.25">
      <c r="B18" s="31">
        <v>7</v>
      </c>
      <c r="C18" s="32" t="s">
        <v>33</v>
      </c>
      <c r="D18" s="33">
        <v>1485</v>
      </c>
      <c r="E18" s="34">
        <v>5.1706128133704739E-2</v>
      </c>
      <c r="F18" s="33">
        <v>1393</v>
      </c>
      <c r="G18" s="34">
        <v>4.5381984036488028E-2</v>
      </c>
      <c r="H18" s="35">
        <v>6.6044508255563628E-2</v>
      </c>
      <c r="I18" s="52">
        <v>2</v>
      </c>
      <c r="J18" s="33">
        <v>787</v>
      </c>
      <c r="K18" s="35">
        <v>0.8869123252858957</v>
      </c>
      <c r="L18" s="52">
        <v>4</v>
      </c>
      <c r="M18" s="47"/>
      <c r="N18" s="47"/>
      <c r="O18" s="31">
        <v>7</v>
      </c>
      <c r="P18" s="32" t="s">
        <v>23</v>
      </c>
      <c r="Q18" s="33">
        <v>2823</v>
      </c>
      <c r="R18" s="34">
        <v>4.9820870762225793E-2</v>
      </c>
      <c r="S18" s="33">
        <v>3090</v>
      </c>
      <c r="T18" s="34">
        <v>5.182303022171536E-2</v>
      </c>
      <c r="U18" s="35">
        <v>-8.640776699029129E-2</v>
      </c>
      <c r="V18" s="52">
        <v>-1</v>
      </c>
    </row>
    <row r="19" spans="2:22" ht="14.45" customHeight="1" thickBot="1" x14ac:dyDescent="0.25">
      <c r="B19" s="36">
        <v>8</v>
      </c>
      <c r="C19" s="37" t="s">
        <v>23</v>
      </c>
      <c r="D19" s="38">
        <v>1311</v>
      </c>
      <c r="E19" s="39">
        <v>4.5647632311977715E-2</v>
      </c>
      <c r="F19" s="38">
        <v>1587</v>
      </c>
      <c r="G19" s="39">
        <v>5.1702231633816584E-2</v>
      </c>
      <c r="H19" s="40">
        <v>-0.17391304347826086</v>
      </c>
      <c r="I19" s="53">
        <v>-1</v>
      </c>
      <c r="J19" s="38">
        <v>1512</v>
      </c>
      <c r="K19" s="40">
        <v>-0.13293650793650791</v>
      </c>
      <c r="L19" s="53">
        <v>-1</v>
      </c>
      <c r="M19" s="47"/>
      <c r="N19" s="47"/>
      <c r="O19" s="36">
        <v>8</v>
      </c>
      <c r="P19" s="37" t="s">
        <v>22</v>
      </c>
      <c r="Q19" s="38">
        <v>2624</v>
      </c>
      <c r="R19" s="39">
        <v>4.6308878809805339E-2</v>
      </c>
      <c r="S19" s="38">
        <v>2983</v>
      </c>
      <c r="T19" s="39">
        <v>5.0028511052225541E-2</v>
      </c>
      <c r="U19" s="40">
        <v>-0.12034864230640296</v>
      </c>
      <c r="V19" s="53">
        <v>-1</v>
      </c>
    </row>
    <row r="20" spans="2:22" ht="14.45" customHeight="1" thickBot="1" x14ac:dyDescent="0.25">
      <c r="B20" s="31">
        <v>9</v>
      </c>
      <c r="C20" s="32" t="s">
        <v>22</v>
      </c>
      <c r="D20" s="33">
        <v>1246</v>
      </c>
      <c r="E20" s="34">
        <v>4.3384401114206127E-2</v>
      </c>
      <c r="F20" s="33">
        <v>1408</v>
      </c>
      <c r="G20" s="34">
        <v>4.5870662974425803E-2</v>
      </c>
      <c r="H20" s="35">
        <v>-0.11505681818181823</v>
      </c>
      <c r="I20" s="52">
        <v>-1</v>
      </c>
      <c r="J20" s="33">
        <v>1378</v>
      </c>
      <c r="K20" s="35">
        <v>-9.5791001451378754E-2</v>
      </c>
      <c r="L20" s="52">
        <v>-1</v>
      </c>
      <c r="M20" s="47"/>
      <c r="N20" s="47"/>
      <c r="O20" s="31">
        <v>9</v>
      </c>
      <c r="P20" s="32" t="s">
        <v>64</v>
      </c>
      <c r="Q20" s="33">
        <v>2423</v>
      </c>
      <c r="R20" s="34">
        <v>4.2761590455853024E-2</v>
      </c>
      <c r="S20" s="33">
        <v>1813</v>
      </c>
      <c r="T20" s="34">
        <v>3.0406198638177975E-2</v>
      </c>
      <c r="U20" s="35">
        <v>0.33645890788747934</v>
      </c>
      <c r="V20" s="52">
        <v>1</v>
      </c>
    </row>
    <row r="21" spans="2:22" ht="14.45" customHeight="1" thickBot="1" x14ac:dyDescent="0.25">
      <c r="B21" s="36">
        <v>10</v>
      </c>
      <c r="C21" s="37" t="s">
        <v>64</v>
      </c>
      <c r="D21" s="38">
        <v>1085</v>
      </c>
      <c r="E21" s="39">
        <v>3.7778551532033425E-2</v>
      </c>
      <c r="F21" s="38">
        <v>879</v>
      </c>
      <c r="G21" s="39">
        <v>2.8636585763153609E-2</v>
      </c>
      <c r="H21" s="40">
        <v>0.23435722411831628</v>
      </c>
      <c r="I21" s="53">
        <v>1</v>
      </c>
      <c r="J21" s="38">
        <v>1338</v>
      </c>
      <c r="K21" s="40">
        <v>-0.18908819133034382</v>
      </c>
      <c r="L21" s="53">
        <v>-1</v>
      </c>
      <c r="M21" s="47"/>
      <c r="N21" s="47"/>
      <c r="O21" s="36">
        <v>10</v>
      </c>
      <c r="P21" s="37" t="s">
        <v>33</v>
      </c>
      <c r="Q21" s="38">
        <v>2272</v>
      </c>
      <c r="R21" s="39">
        <v>4.0096712140197305E-2</v>
      </c>
      <c r="S21" s="38">
        <v>2305</v>
      </c>
      <c r="T21" s="39">
        <v>3.8657632576392847E-2</v>
      </c>
      <c r="U21" s="40">
        <v>-1.4316702819956562E-2</v>
      </c>
      <c r="V21" s="53">
        <v>-1</v>
      </c>
    </row>
    <row r="22" spans="2:22" ht="14.45" customHeight="1" thickBot="1" x14ac:dyDescent="0.25">
      <c r="B22" s="31">
        <v>11</v>
      </c>
      <c r="C22" s="32" t="s">
        <v>21</v>
      </c>
      <c r="D22" s="33">
        <v>771</v>
      </c>
      <c r="E22" s="34">
        <v>2.6845403899721447E-2</v>
      </c>
      <c r="F22" s="33">
        <v>654</v>
      </c>
      <c r="G22" s="34">
        <v>2.1306401694086985E-2</v>
      </c>
      <c r="H22" s="35">
        <v>0.17889908256880727</v>
      </c>
      <c r="I22" s="52">
        <v>3</v>
      </c>
      <c r="J22" s="33">
        <v>922</v>
      </c>
      <c r="K22" s="35">
        <v>-0.16377440347071581</v>
      </c>
      <c r="L22" s="52">
        <v>-1</v>
      </c>
      <c r="M22" s="47"/>
      <c r="N22" s="47"/>
      <c r="O22" s="31">
        <v>11</v>
      </c>
      <c r="P22" s="32" t="s">
        <v>21</v>
      </c>
      <c r="Q22" s="33">
        <v>1693</v>
      </c>
      <c r="R22" s="34">
        <v>2.9878403896722729E-2</v>
      </c>
      <c r="S22" s="33">
        <v>1257</v>
      </c>
      <c r="T22" s="34">
        <v>2.108140743970751E-2</v>
      </c>
      <c r="U22" s="35">
        <v>0.34685759745425626</v>
      </c>
      <c r="V22" s="52">
        <v>4</v>
      </c>
    </row>
    <row r="23" spans="2:22" ht="14.45" customHeight="1" thickBot="1" x14ac:dyDescent="0.25">
      <c r="B23" s="36">
        <v>12</v>
      </c>
      <c r="C23" s="37" t="s">
        <v>24</v>
      </c>
      <c r="D23" s="38">
        <v>720</v>
      </c>
      <c r="E23" s="39">
        <v>2.5069637883008356E-2</v>
      </c>
      <c r="F23" s="38">
        <v>664</v>
      </c>
      <c r="G23" s="39">
        <v>2.163218765271217E-2</v>
      </c>
      <c r="H23" s="40">
        <v>8.43373493975903E-2</v>
      </c>
      <c r="I23" s="53">
        <v>1</v>
      </c>
      <c r="J23" s="38">
        <v>538</v>
      </c>
      <c r="K23" s="40">
        <v>0.3382899628252789</v>
      </c>
      <c r="L23" s="53">
        <v>1</v>
      </c>
      <c r="M23" s="47"/>
      <c r="N23" s="47"/>
      <c r="O23" s="36">
        <v>12</v>
      </c>
      <c r="P23" s="37" t="s">
        <v>101</v>
      </c>
      <c r="Q23" s="38">
        <v>1289</v>
      </c>
      <c r="R23" s="39">
        <v>2.2748530787286236E-2</v>
      </c>
      <c r="S23" s="38">
        <v>1306</v>
      </c>
      <c r="T23" s="39">
        <v>2.1903196592090699E-2</v>
      </c>
      <c r="U23" s="40">
        <v>-1.3016845329249627E-2</v>
      </c>
      <c r="V23" s="53">
        <v>1</v>
      </c>
    </row>
    <row r="24" spans="2:22" ht="14.45" customHeight="1" thickBot="1" x14ac:dyDescent="0.25">
      <c r="B24" s="31">
        <v>13</v>
      </c>
      <c r="C24" s="32" t="s">
        <v>27</v>
      </c>
      <c r="D24" s="33">
        <v>673</v>
      </c>
      <c r="E24" s="34">
        <v>2.3433147632311978E-2</v>
      </c>
      <c r="F24" s="33">
        <v>906</v>
      </c>
      <c r="G24" s="34">
        <v>2.9516207851441604E-2</v>
      </c>
      <c r="H24" s="35">
        <v>-0.25717439293598232</v>
      </c>
      <c r="I24" s="52">
        <v>-3</v>
      </c>
      <c r="J24" s="33">
        <v>537</v>
      </c>
      <c r="K24" s="35">
        <v>0.25325884543761634</v>
      </c>
      <c r="L24" s="52">
        <v>1</v>
      </c>
      <c r="M24" s="47"/>
      <c r="N24" s="47"/>
      <c r="O24" s="31">
        <v>13</v>
      </c>
      <c r="P24" s="32" t="s">
        <v>24</v>
      </c>
      <c r="Q24" s="33">
        <v>1258</v>
      </c>
      <c r="R24" s="34">
        <v>2.2201436563542346E-2</v>
      </c>
      <c r="S24" s="33">
        <v>1441</v>
      </c>
      <c r="T24" s="34">
        <v>2.416730956294234E-2</v>
      </c>
      <c r="U24" s="35">
        <v>-0.12699514226231778</v>
      </c>
      <c r="V24" s="52">
        <v>-1</v>
      </c>
    </row>
    <row r="25" spans="2:22" ht="14.45" customHeight="1" thickBot="1" x14ac:dyDescent="0.25">
      <c r="B25" s="36">
        <v>14</v>
      </c>
      <c r="C25" s="37" t="s">
        <v>25</v>
      </c>
      <c r="D25" s="38">
        <v>542</v>
      </c>
      <c r="E25" s="39">
        <v>1.8871866295264623E-2</v>
      </c>
      <c r="F25" s="38">
        <v>582</v>
      </c>
      <c r="G25" s="39">
        <v>1.8960742791985664E-2</v>
      </c>
      <c r="H25" s="40">
        <v>-6.8728522336769737E-2</v>
      </c>
      <c r="I25" s="53">
        <v>2</v>
      </c>
      <c r="J25" s="38">
        <v>293</v>
      </c>
      <c r="K25" s="40">
        <v>0.84982935153583616</v>
      </c>
      <c r="L25" s="53">
        <v>4</v>
      </c>
      <c r="M25" s="47"/>
      <c r="N25" s="47"/>
      <c r="O25" s="36">
        <v>14</v>
      </c>
      <c r="P25" s="37" t="s">
        <v>27</v>
      </c>
      <c r="Q25" s="38">
        <v>1210</v>
      </c>
      <c r="R25" s="39">
        <v>2.1354322926777615E-2</v>
      </c>
      <c r="S25" s="38">
        <v>1694</v>
      </c>
      <c r="T25" s="39">
        <v>2.8410424982390232E-2</v>
      </c>
      <c r="U25" s="40">
        <v>-0.2857142857142857</v>
      </c>
      <c r="V25" s="53">
        <v>-3</v>
      </c>
    </row>
    <row r="26" spans="2:22" ht="14.45" customHeight="1" thickBot="1" x14ac:dyDescent="0.25">
      <c r="B26" s="31">
        <v>15</v>
      </c>
      <c r="C26" s="32" t="s">
        <v>101</v>
      </c>
      <c r="D26" s="33">
        <v>541</v>
      </c>
      <c r="E26" s="34">
        <v>1.8837047353760447E-2</v>
      </c>
      <c r="F26" s="33">
        <v>553</v>
      </c>
      <c r="G26" s="34">
        <v>1.8015963511972634E-2</v>
      </c>
      <c r="H26" s="35">
        <v>-2.1699819168173651E-2</v>
      </c>
      <c r="I26" s="52">
        <v>2</v>
      </c>
      <c r="J26" s="33">
        <v>748</v>
      </c>
      <c r="K26" s="35">
        <v>-0.2767379679144385</v>
      </c>
      <c r="L26" s="52">
        <v>-3</v>
      </c>
      <c r="M26" s="47"/>
      <c r="N26" s="47"/>
      <c r="O26" s="31">
        <v>15</v>
      </c>
      <c r="P26" s="32" t="s">
        <v>29</v>
      </c>
      <c r="Q26" s="33">
        <v>1010</v>
      </c>
      <c r="R26" s="34">
        <v>1.7824682773591231E-2</v>
      </c>
      <c r="S26" s="33">
        <v>1236</v>
      </c>
      <c r="T26" s="34">
        <v>2.0729212088686142E-2</v>
      </c>
      <c r="U26" s="35">
        <v>-0.18284789644012944</v>
      </c>
      <c r="V26" s="52">
        <v>1</v>
      </c>
    </row>
    <row r="27" spans="2:22" ht="14.45" customHeight="1" thickBot="1" x14ac:dyDescent="0.25">
      <c r="B27" s="36">
        <v>16</v>
      </c>
      <c r="C27" s="37" t="s">
        <v>29</v>
      </c>
      <c r="D27" s="38">
        <v>530</v>
      </c>
      <c r="E27" s="39">
        <v>1.8454038997214484E-2</v>
      </c>
      <c r="F27" s="38">
        <v>630</v>
      </c>
      <c r="G27" s="39">
        <v>2.0524515393386546E-2</v>
      </c>
      <c r="H27" s="40">
        <v>-0.15873015873015872</v>
      </c>
      <c r="I27" s="53">
        <v>-1</v>
      </c>
      <c r="J27" s="38">
        <v>480</v>
      </c>
      <c r="K27" s="40">
        <v>0.10416666666666674</v>
      </c>
      <c r="L27" s="53">
        <v>-1</v>
      </c>
      <c r="M27" s="47"/>
      <c r="N27" s="47"/>
      <c r="O27" s="36">
        <v>16</v>
      </c>
      <c r="P27" s="37" t="s">
        <v>25</v>
      </c>
      <c r="Q27" s="38">
        <v>835</v>
      </c>
      <c r="R27" s="39">
        <v>1.4736247639553147E-2</v>
      </c>
      <c r="S27" s="38">
        <v>950</v>
      </c>
      <c r="T27" s="39">
        <v>1.5932646831918962E-2</v>
      </c>
      <c r="U27" s="40">
        <v>-0.12105263157894741</v>
      </c>
      <c r="V27" s="53">
        <v>2</v>
      </c>
    </row>
    <row r="28" spans="2:22" ht="14.45" customHeight="1" thickBot="1" x14ac:dyDescent="0.25">
      <c r="B28" s="31">
        <v>17</v>
      </c>
      <c r="C28" s="32" t="s">
        <v>20</v>
      </c>
      <c r="D28" s="33">
        <v>416</v>
      </c>
      <c r="E28" s="34">
        <v>1.4484679665738161E-2</v>
      </c>
      <c r="F28" s="33">
        <v>528</v>
      </c>
      <c r="G28" s="34">
        <v>1.7201498615409677E-2</v>
      </c>
      <c r="H28" s="35">
        <v>-0.21212121212121215</v>
      </c>
      <c r="I28" s="52">
        <v>1</v>
      </c>
      <c r="J28" s="33">
        <v>283</v>
      </c>
      <c r="K28" s="35">
        <v>0.46996466431095407</v>
      </c>
      <c r="L28" s="52">
        <v>2</v>
      </c>
      <c r="M28" s="47"/>
      <c r="N28" s="47"/>
      <c r="O28" s="31">
        <v>17</v>
      </c>
      <c r="P28" s="32" t="s">
        <v>20</v>
      </c>
      <c r="Q28" s="33">
        <v>699</v>
      </c>
      <c r="R28" s="34">
        <v>1.2336092335386408E-2</v>
      </c>
      <c r="S28" s="33">
        <v>1048</v>
      </c>
      <c r="T28" s="34">
        <v>1.7576225136685338E-2</v>
      </c>
      <c r="U28" s="35">
        <v>-0.3330152671755725</v>
      </c>
      <c r="V28" s="52">
        <v>0</v>
      </c>
    </row>
    <row r="29" spans="2:22" ht="14.45" customHeight="1" thickBot="1" x14ac:dyDescent="0.25">
      <c r="B29" s="36">
        <v>18</v>
      </c>
      <c r="C29" s="37" t="s">
        <v>28</v>
      </c>
      <c r="D29" s="38">
        <v>319</v>
      </c>
      <c r="E29" s="39">
        <v>1.1107242339832868E-2</v>
      </c>
      <c r="F29" s="38">
        <v>803</v>
      </c>
      <c r="G29" s="39">
        <v>2.6160612477602214E-2</v>
      </c>
      <c r="H29" s="40">
        <v>-0.60273972602739723</v>
      </c>
      <c r="I29" s="53">
        <v>-6</v>
      </c>
      <c r="J29" s="38">
        <v>250</v>
      </c>
      <c r="K29" s="40">
        <v>0.27600000000000002</v>
      </c>
      <c r="L29" s="53">
        <v>2</v>
      </c>
      <c r="M29" s="47"/>
      <c r="N29" s="47"/>
      <c r="O29" s="36">
        <v>18</v>
      </c>
      <c r="P29" s="37" t="s">
        <v>107</v>
      </c>
      <c r="Q29" s="38">
        <v>665</v>
      </c>
      <c r="R29" s="39">
        <v>1.1736053509344722E-2</v>
      </c>
      <c r="S29" s="38">
        <v>192</v>
      </c>
      <c r="T29" s="39">
        <v>3.2200717807667795E-3</v>
      </c>
      <c r="U29" s="40">
        <v>2.4635416666666665</v>
      </c>
      <c r="V29" s="53">
        <v>11</v>
      </c>
    </row>
    <row r="30" spans="2:22" ht="14.45" customHeight="1" thickBot="1" x14ac:dyDescent="0.25">
      <c r="B30" s="31">
        <v>19</v>
      </c>
      <c r="C30" s="32" t="s">
        <v>166</v>
      </c>
      <c r="D30" s="33">
        <v>292</v>
      </c>
      <c r="E30" s="34">
        <v>1.0167130919220056E-2</v>
      </c>
      <c r="F30" s="33">
        <v>0</v>
      </c>
      <c r="G30" s="34">
        <v>0</v>
      </c>
      <c r="H30" s="35" t="s">
        <v>115</v>
      </c>
      <c r="I30" s="52" t="s">
        <v>115</v>
      </c>
      <c r="J30" s="33">
        <v>204</v>
      </c>
      <c r="K30" s="35">
        <v>0.43137254901960786</v>
      </c>
      <c r="L30" s="52">
        <v>5</v>
      </c>
      <c r="O30" s="31">
        <v>19</v>
      </c>
      <c r="P30" s="32" t="s">
        <v>28</v>
      </c>
      <c r="Q30" s="33">
        <v>569</v>
      </c>
      <c r="R30" s="34">
        <v>1.0041826235815258E-2</v>
      </c>
      <c r="S30" s="33">
        <v>1279</v>
      </c>
      <c r="T30" s="34">
        <v>2.145037399792037E-2</v>
      </c>
      <c r="U30" s="35">
        <v>-0.5551211884284597</v>
      </c>
      <c r="V30" s="52">
        <v>-5</v>
      </c>
    </row>
    <row r="31" spans="2:22" ht="14.45" customHeight="1" thickBot="1" x14ac:dyDescent="0.25">
      <c r="B31" s="36">
        <v>20</v>
      </c>
      <c r="C31" s="37" t="s">
        <v>107</v>
      </c>
      <c r="D31" s="38">
        <v>284</v>
      </c>
      <c r="E31" s="39">
        <v>9.8885793871866298E-3</v>
      </c>
      <c r="F31" s="38">
        <v>111</v>
      </c>
      <c r="G31" s="39">
        <v>3.6162241407395341E-3</v>
      </c>
      <c r="H31" s="40">
        <v>1.5585585585585586</v>
      </c>
      <c r="I31" s="53">
        <v>9</v>
      </c>
      <c r="J31" s="38">
        <v>381</v>
      </c>
      <c r="K31" s="40">
        <v>-0.25459317585301833</v>
      </c>
      <c r="L31" s="53">
        <v>-4</v>
      </c>
      <c r="O31" s="36">
        <v>20</v>
      </c>
      <c r="P31" s="37" t="s">
        <v>30</v>
      </c>
      <c r="Q31" s="38">
        <v>518</v>
      </c>
      <c r="R31" s="39">
        <v>9.141767996752731E-3</v>
      </c>
      <c r="S31" s="38">
        <v>572</v>
      </c>
      <c r="T31" s="39">
        <v>9.5931305135343644E-3</v>
      </c>
      <c r="U31" s="40">
        <v>-9.4405594405594373E-2</v>
      </c>
      <c r="V31" s="53">
        <v>2</v>
      </c>
    </row>
    <row r="32" spans="2:22" ht="14.45" customHeight="1" thickBot="1" x14ac:dyDescent="0.25">
      <c r="B32" s="108" t="s">
        <v>41</v>
      </c>
      <c r="C32" s="109"/>
      <c r="D32" s="41">
        <f>SUM(D12:D31)</f>
        <v>26070</v>
      </c>
      <c r="E32" s="42">
        <f>D32/D34</f>
        <v>0.90772980501392753</v>
      </c>
      <c r="F32" s="41">
        <f>SUM(F12:F31)</f>
        <v>27737</v>
      </c>
      <c r="G32" s="42">
        <f>F32/F34</f>
        <v>0.90363251343867079</v>
      </c>
      <c r="H32" s="43">
        <f>D32/F32-1</f>
        <v>-6.0100227133431883E-2</v>
      </c>
      <c r="I32" s="54"/>
      <c r="J32" s="41">
        <f>SUM(J12:J31)</f>
        <v>25458</v>
      </c>
      <c r="K32" s="42">
        <f>D32/J32-1</f>
        <v>2.4039594626443561E-2</v>
      </c>
      <c r="L32" s="41"/>
      <c r="O32" s="108" t="s">
        <v>41</v>
      </c>
      <c r="P32" s="109"/>
      <c r="Q32" s="41">
        <f>SUM(Q12:Q31)</f>
        <v>51550</v>
      </c>
      <c r="R32" s="42">
        <f>Q32/Q34</f>
        <v>0.90976474948379016</v>
      </c>
      <c r="S32" s="41">
        <f>SUM(S12:S31)</f>
        <v>54743</v>
      </c>
      <c r="T32" s="42">
        <f>S32/S34</f>
        <v>0.91810619528393655</v>
      </c>
      <c r="U32" s="43">
        <f>Q32/S32-1</f>
        <v>-5.8327092048298446E-2</v>
      </c>
      <c r="V32" s="54"/>
    </row>
    <row r="33" spans="2:22" ht="14.45" customHeight="1" thickBot="1" x14ac:dyDescent="0.25">
      <c r="B33" s="108" t="s">
        <v>12</v>
      </c>
      <c r="C33" s="109"/>
      <c r="D33" s="41">
        <f>D34-SUM(D12:D31)</f>
        <v>2650</v>
      </c>
      <c r="E33" s="42">
        <f>D33/D34</f>
        <v>9.2270194986072418E-2</v>
      </c>
      <c r="F33" s="41">
        <f>F34-SUM(F12:F31)</f>
        <v>2958</v>
      </c>
      <c r="G33" s="42">
        <f>F33/F34</f>
        <v>9.6367486561329208E-2</v>
      </c>
      <c r="H33" s="43">
        <f>D33/F33-1</f>
        <v>-0.10412440838404324</v>
      </c>
      <c r="I33" s="54"/>
      <c r="J33" s="41">
        <f>J34-SUM(J12:J31)</f>
        <v>2485</v>
      </c>
      <c r="K33" s="42">
        <f>D33/J33-1</f>
        <v>6.6398390342052416E-2</v>
      </c>
      <c r="L33" s="41"/>
      <c r="O33" s="108" t="s">
        <v>12</v>
      </c>
      <c r="P33" s="109"/>
      <c r="Q33" s="41">
        <f>Q34-SUM(Q12:Q31)</f>
        <v>5113</v>
      </c>
      <c r="R33" s="42">
        <f>Q33/Q34</f>
        <v>9.0235250516209869E-2</v>
      </c>
      <c r="S33" s="41">
        <f>S34-SUM(S12:S31)</f>
        <v>4883</v>
      </c>
      <c r="T33" s="42">
        <f>S33/S34</f>
        <v>8.1893804716063459E-2</v>
      </c>
      <c r="U33" s="43">
        <f>Q33/S33-1</f>
        <v>4.710219127585491E-2</v>
      </c>
      <c r="V33" s="54"/>
    </row>
    <row r="34" spans="2:22" ht="14.45" customHeight="1" thickBot="1" x14ac:dyDescent="0.25">
      <c r="B34" s="110" t="s">
        <v>34</v>
      </c>
      <c r="C34" s="111"/>
      <c r="D34" s="44">
        <v>28720</v>
      </c>
      <c r="E34" s="45">
        <v>1</v>
      </c>
      <c r="F34" s="44">
        <v>30695</v>
      </c>
      <c r="G34" s="45">
        <v>1</v>
      </c>
      <c r="H34" s="46">
        <v>-6.434272682847364E-2</v>
      </c>
      <c r="I34" s="56"/>
      <c r="J34" s="44">
        <v>27943</v>
      </c>
      <c r="K34" s="46">
        <v>2.7806606305693649E-2</v>
      </c>
      <c r="L34" s="44"/>
      <c r="M34" s="47"/>
      <c r="N34" s="47"/>
      <c r="O34" s="110" t="s">
        <v>34</v>
      </c>
      <c r="P34" s="111"/>
      <c r="Q34" s="44">
        <v>56663</v>
      </c>
      <c r="R34" s="45">
        <v>1</v>
      </c>
      <c r="S34" s="44">
        <v>59626</v>
      </c>
      <c r="T34" s="45">
        <v>1</v>
      </c>
      <c r="U34" s="46">
        <v>-4.9693086908395689E-2</v>
      </c>
      <c r="V34" s="56"/>
    </row>
    <row r="35" spans="2:22" ht="14.45" customHeight="1" x14ac:dyDescent="0.2">
      <c r="B35" s="48" t="s">
        <v>72</v>
      </c>
      <c r="O35" s="48" t="s">
        <v>72</v>
      </c>
    </row>
    <row r="36" spans="2:22" x14ac:dyDescent="0.2">
      <c r="B36" s="49" t="s">
        <v>71</v>
      </c>
      <c r="O36" s="49" t="s">
        <v>71</v>
      </c>
    </row>
    <row r="39" spans="2:22" ht="15" customHeight="1" x14ac:dyDescent="0.2">
      <c r="O39" s="129" t="s">
        <v>162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160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16" t="s">
        <v>161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181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12" t="s">
        <v>0</v>
      </c>
      <c r="C43" s="89" t="s">
        <v>40</v>
      </c>
      <c r="D43" s="86" t="s">
        <v>132</v>
      </c>
      <c r="E43" s="87"/>
      <c r="F43" s="87"/>
      <c r="G43" s="87"/>
      <c r="H43" s="87"/>
      <c r="I43" s="88"/>
      <c r="J43" s="86" t="s">
        <v>134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139</v>
      </c>
      <c r="R43" s="87"/>
      <c r="S43" s="87"/>
      <c r="T43" s="87"/>
      <c r="U43" s="87"/>
      <c r="V43" s="88"/>
    </row>
    <row r="44" spans="2:22" ht="15" customHeight="1" thickBot="1" x14ac:dyDescent="0.25">
      <c r="B44" s="113"/>
      <c r="C44" s="90"/>
      <c r="D44" s="91" t="s">
        <v>133</v>
      </c>
      <c r="E44" s="92"/>
      <c r="F44" s="92"/>
      <c r="G44" s="92"/>
      <c r="H44" s="92"/>
      <c r="I44" s="93"/>
      <c r="J44" s="91" t="s">
        <v>135</v>
      </c>
      <c r="K44" s="92"/>
      <c r="L44" s="93"/>
      <c r="M44" s="47"/>
      <c r="N44" s="47"/>
      <c r="O44" s="113"/>
      <c r="P44" s="90"/>
      <c r="Q44" s="91" t="s">
        <v>140</v>
      </c>
      <c r="R44" s="92"/>
      <c r="S44" s="92"/>
      <c r="T44" s="92"/>
      <c r="U44" s="92"/>
      <c r="V44" s="93"/>
    </row>
    <row r="45" spans="2:22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2023</v>
      </c>
      <c r="K45" s="94" t="s">
        <v>136</v>
      </c>
      <c r="L45" s="96" t="s">
        <v>137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2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138</v>
      </c>
      <c r="L47" s="104" t="s">
        <v>118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2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46</v>
      </c>
      <c r="D49" s="33">
        <v>1474</v>
      </c>
      <c r="E49" s="34">
        <v>5.1323119777158775E-2</v>
      </c>
      <c r="F49" s="33">
        <v>2051</v>
      </c>
      <c r="G49" s="34">
        <v>6.681870011402509E-2</v>
      </c>
      <c r="H49" s="35">
        <v>-0.28132618235007312</v>
      </c>
      <c r="I49" s="52">
        <v>0</v>
      </c>
      <c r="J49" s="33">
        <v>1947</v>
      </c>
      <c r="K49" s="35">
        <v>-0.24293785310734461</v>
      </c>
      <c r="L49" s="52">
        <v>0</v>
      </c>
      <c r="M49" s="47"/>
      <c r="N49" s="47"/>
      <c r="O49" s="31">
        <v>1</v>
      </c>
      <c r="P49" s="32" t="s">
        <v>46</v>
      </c>
      <c r="Q49" s="33">
        <v>3421</v>
      </c>
      <c r="R49" s="34">
        <v>6.0374494820253075E-2</v>
      </c>
      <c r="S49" s="33">
        <v>4546</v>
      </c>
      <c r="T49" s="34">
        <v>7.6241907892530103E-2</v>
      </c>
      <c r="U49" s="35">
        <v>-0.24747030356357236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1224</v>
      </c>
      <c r="E50" s="39">
        <v>4.2618384401114207E-2</v>
      </c>
      <c r="F50" s="38">
        <v>1564</v>
      </c>
      <c r="G50" s="39">
        <v>5.0952923928978662E-2</v>
      </c>
      <c r="H50" s="40">
        <v>-0.21739130434782605</v>
      </c>
      <c r="I50" s="53">
        <v>0</v>
      </c>
      <c r="J50" s="38">
        <v>1193</v>
      </c>
      <c r="K50" s="40">
        <v>2.5984911986588477E-2</v>
      </c>
      <c r="L50" s="53">
        <v>0</v>
      </c>
      <c r="M50" s="47"/>
      <c r="N50" s="47"/>
      <c r="O50" s="36">
        <v>2</v>
      </c>
      <c r="P50" s="37" t="s">
        <v>35</v>
      </c>
      <c r="Q50" s="38">
        <v>2417</v>
      </c>
      <c r="R50" s="39">
        <v>4.2655701251257436E-2</v>
      </c>
      <c r="S50" s="38">
        <v>2792</v>
      </c>
      <c r="T50" s="39">
        <v>4.682521047865025E-2</v>
      </c>
      <c r="U50" s="40">
        <v>-0.13431232091690548</v>
      </c>
      <c r="V50" s="53">
        <v>0</v>
      </c>
    </row>
    <row r="51" spans="2:22" ht="15" thickBot="1" x14ac:dyDescent="0.25">
      <c r="B51" s="31">
        <v>3</v>
      </c>
      <c r="C51" s="32" t="s">
        <v>96</v>
      </c>
      <c r="D51" s="33">
        <v>812</v>
      </c>
      <c r="E51" s="34">
        <v>2.8272980501392757E-2</v>
      </c>
      <c r="F51" s="33">
        <v>493</v>
      </c>
      <c r="G51" s="34">
        <v>1.6061247760221536E-2</v>
      </c>
      <c r="H51" s="35">
        <v>0.64705882352941169</v>
      </c>
      <c r="I51" s="52">
        <v>6</v>
      </c>
      <c r="J51" s="33">
        <v>468</v>
      </c>
      <c r="K51" s="35">
        <v>0.7350427350427351</v>
      </c>
      <c r="L51" s="52">
        <v>8</v>
      </c>
      <c r="M51" s="47"/>
      <c r="N51" s="47"/>
      <c r="O51" s="31">
        <v>3</v>
      </c>
      <c r="P51" s="32" t="s">
        <v>55</v>
      </c>
      <c r="Q51" s="33">
        <v>1385</v>
      </c>
      <c r="R51" s="34">
        <v>2.4442758060815698E-2</v>
      </c>
      <c r="S51" s="33">
        <v>1248</v>
      </c>
      <c r="T51" s="34">
        <v>2.0930466574984069E-2</v>
      </c>
      <c r="U51" s="35">
        <v>0.10977564102564097</v>
      </c>
      <c r="V51" s="52">
        <v>4</v>
      </c>
    </row>
    <row r="52" spans="2:22" ht="15" thickBot="1" x14ac:dyDescent="0.25">
      <c r="B52" s="36">
        <v>4</v>
      </c>
      <c r="C52" s="37" t="s">
        <v>55</v>
      </c>
      <c r="D52" s="38">
        <v>649</v>
      </c>
      <c r="E52" s="39">
        <v>2.25974930362117E-2</v>
      </c>
      <c r="F52" s="38">
        <v>642</v>
      </c>
      <c r="G52" s="39">
        <v>2.0915458543736765E-2</v>
      </c>
      <c r="H52" s="40">
        <v>1.0903426791277315E-2</v>
      </c>
      <c r="I52" s="53">
        <v>2</v>
      </c>
      <c r="J52" s="38">
        <v>736</v>
      </c>
      <c r="K52" s="40">
        <v>-0.11820652173913049</v>
      </c>
      <c r="L52" s="53">
        <v>-1</v>
      </c>
      <c r="M52" s="47"/>
      <c r="N52" s="47"/>
      <c r="O52" s="36">
        <v>4</v>
      </c>
      <c r="P52" s="37" t="s">
        <v>96</v>
      </c>
      <c r="Q52" s="38">
        <v>1280</v>
      </c>
      <c r="R52" s="39">
        <v>2.258969698039285E-2</v>
      </c>
      <c r="S52" s="38">
        <v>861</v>
      </c>
      <c r="T52" s="39">
        <v>1.4440009391876027E-2</v>
      </c>
      <c r="U52" s="40">
        <v>0.48664343786295006</v>
      </c>
      <c r="V52" s="53">
        <v>6</v>
      </c>
    </row>
    <row r="53" spans="2:22" ht="15" thickBot="1" x14ac:dyDescent="0.25">
      <c r="B53" s="31">
        <v>5</v>
      </c>
      <c r="C53" s="32" t="s">
        <v>38</v>
      </c>
      <c r="D53" s="33">
        <v>605</v>
      </c>
      <c r="E53" s="34">
        <v>2.1065459610027856E-2</v>
      </c>
      <c r="F53" s="33">
        <v>634</v>
      </c>
      <c r="G53" s="34">
        <v>2.0654829776836619E-2</v>
      </c>
      <c r="H53" s="35">
        <v>-4.5741324921135695E-2</v>
      </c>
      <c r="I53" s="52">
        <v>2</v>
      </c>
      <c r="J53" s="33">
        <v>613</v>
      </c>
      <c r="K53" s="35">
        <v>-1.3050570962479635E-2</v>
      </c>
      <c r="L53" s="52">
        <v>2</v>
      </c>
      <c r="M53" s="47"/>
      <c r="N53" s="47"/>
      <c r="O53" s="31">
        <v>5</v>
      </c>
      <c r="P53" s="32" t="s">
        <v>113</v>
      </c>
      <c r="Q53" s="33">
        <v>1228</v>
      </c>
      <c r="R53" s="34">
        <v>2.167199054056439E-2</v>
      </c>
      <c r="S53" s="33">
        <v>555</v>
      </c>
      <c r="T53" s="34">
        <v>9.3080199912789728E-3</v>
      </c>
      <c r="U53" s="35">
        <v>1.2126126126126127</v>
      </c>
      <c r="V53" s="52">
        <v>24</v>
      </c>
    </row>
    <row r="54" spans="2:22" ht="15" thickBot="1" x14ac:dyDescent="0.25">
      <c r="B54" s="36">
        <v>6</v>
      </c>
      <c r="C54" s="37" t="s">
        <v>113</v>
      </c>
      <c r="D54" s="38">
        <v>596</v>
      </c>
      <c r="E54" s="39">
        <v>2.0752089136490251E-2</v>
      </c>
      <c r="F54" s="38">
        <v>235</v>
      </c>
      <c r="G54" s="39">
        <v>7.6559700276918061E-3</v>
      </c>
      <c r="H54" s="40">
        <v>1.5361702127659576</v>
      </c>
      <c r="I54" s="53">
        <v>31</v>
      </c>
      <c r="J54" s="38">
        <v>632</v>
      </c>
      <c r="K54" s="40">
        <v>-5.6962025316455667E-2</v>
      </c>
      <c r="L54" s="53">
        <v>0</v>
      </c>
      <c r="M54" s="47"/>
      <c r="N54" s="47"/>
      <c r="O54" s="36">
        <v>6</v>
      </c>
      <c r="P54" s="37" t="s">
        <v>38</v>
      </c>
      <c r="Q54" s="38">
        <v>1218</v>
      </c>
      <c r="R54" s="39">
        <v>2.1495508532905071E-2</v>
      </c>
      <c r="S54" s="38">
        <v>1534</v>
      </c>
      <c r="T54" s="39">
        <v>2.5727031831751249E-2</v>
      </c>
      <c r="U54" s="40">
        <v>-0.20599739243807036</v>
      </c>
      <c r="V54" s="53">
        <v>-2</v>
      </c>
    </row>
    <row r="55" spans="2:22" ht="15" thickBot="1" x14ac:dyDescent="0.25">
      <c r="B55" s="31">
        <v>7</v>
      </c>
      <c r="C55" s="32" t="s">
        <v>39</v>
      </c>
      <c r="D55" s="33">
        <v>537</v>
      </c>
      <c r="E55" s="34">
        <v>1.8697771587743734E-2</v>
      </c>
      <c r="F55" s="33">
        <v>517</v>
      </c>
      <c r="G55" s="34">
        <v>1.6843134060921975E-2</v>
      </c>
      <c r="H55" s="35">
        <v>3.8684719535783341E-2</v>
      </c>
      <c r="I55" s="52">
        <v>1</v>
      </c>
      <c r="J55" s="33">
        <v>491</v>
      </c>
      <c r="K55" s="35">
        <v>9.368635437881867E-2</v>
      </c>
      <c r="L55" s="52">
        <v>1</v>
      </c>
      <c r="M55" s="47"/>
      <c r="N55" s="47"/>
      <c r="O55" s="31">
        <v>7</v>
      </c>
      <c r="P55" s="32" t="s">
        <v>61</v>
      </c>
      <c r="Q55" s="33">
        <v>1203</v>
      </c>
      <c r="R55" s="34">
        <v>2.1230785521416093E-2</v>
      </c>
      <c r="S55" s="33">
        <v>1480</v>
      </c>
      <c r="T55" s="34">
        <v>2.4821386643410593E-2</v>
      </c>
      <c r="U55" s="35">
        <v>-0.18716216216216219</v>
      </c>
      <c r="V55" s="52">
        <v>-2</v>
      </c>
    </row>
    <row r="56" spans="2:22" ht="15" thickBot="1" x14ac:dyDescent="0.25">
      <c r="B56" s="36" t="s">
        <v>115</v>
      </c>
      <c r="C56" s="37" t="s">
        <v>61</v>
      </c>
      <c r="D56" s="38">
        <v>537</v>
      </c>
      <c r="E56" s="39">
        <v>1.8697771587743734E-2</v>
      </c>
      <c r="F56" s="38">
        <v>748</v>
      </c>
      <c r="G56" s="39">
        <v>2.4368789705163707E-2</v>
      </c>
      <c r="H56" s="40">
        <v>-0.28208556149732622</v>
      </c>
      <c r="I56" s="53">
        <v>-3</v>
      </c>
      <c r="J56" s="38">
        <v>666</v>
      </c>
      <c r="K56" s="40">
        <v>-0.19369369369369371</v>
      </c>
      <c r="L56" s="53">
        <v>-3</v>
      </c>
      <c r="M56" s="47"/>
      <c r="N56" s="47"/>
      <c r="O56" s="36">
        <v>8</v>
      </c>
      <c r="P56" s="37" t="s">
        <v>47</v>
      </c>
      <c r="Q56" s="38">
        <v>1114</v>
      </c>
      <c r="R56" s="39">
        <v>1.9660095653248152E-2</v>
      </c>
      <c r="S56" s="38">
        <v>1340</v>
      </c>
      <c r="T56" s="39">
        <v>2.2473417636601482E-2</v>
      </c>
      <c r="U56" s="40">
        <v>-0.16865671641791047</v>
      </c>
      <c r="V56" s="53">
        <v>-2</v>
      </c>
    </row>
    <row r="57" spans="2:22" ht="15" thickBot="1" x14ac:dyDescent="0.25">
      <c r="B57" s="31">
        <v>9</v>
      </c>
      <c r="C57" s="32" t="s">
        <v>146</v>
      </c>
      <c r="D57" s="33">
        <v>477</v>
      </c>
      <c r="E57" s="34">
        <v>1.6608635097493035E-2</v>
      </c>
      <c r="F57" s="33">
        <v>375</v>
      </c>
      <c r="G57" s="34">
        <v>1.2216973448444373E-2</v>
      </c>
      <c r="H57" s="35">
        <v>0.27200000000000002</v>
      </c>
      <c r="I57" s="52">
        <v>10</v>
      </c>
      <c r="J57" s="33">
        <v>475</v>
      </c>
      <c r="K57" s="35">
        <v>4.2105263157894424E-3</v>
      </c>
      <c r="L57" s="52">
        <v>0</v>
      </c>
      <c r="M57" s="47"/>
      <c r="N57" s="47"/>
      <c r="O57" s="31">
        <v>9</v>
      </c>
      <c r="P57" s="32" t="s">
        <v>39</v>
      </c>
      <c r="Q57" s="33">
        <v>1028</v>
      </c>
      <c r="R57" s="34">
        <v>1.8142350387378006E-2</v>
      </c>
      <c r="S57" s="33">
        <v>1011</v>
      </c>
      <c r="T57" s="34">
        <v>1.6955690470600075E-2</v>
      </c>
      <c r="U57" s="35">
        <v>1.6815034619188873E-2</v>
      </c>
      <c r="V57" s="52">
        <v>0</v>
      </c>
    </row>
    <row r="58" spans="2:22" ht="15" thickBot="1" x14ac:dyDescent="0.25">
      <c r="B58" s="36">
        <v>10</v>
      </c>
      <c r="C58" s="37" t="s">
        <v>94</v>
      </c>
      <c r="D58" s="38">
        <v>462</v>
      </c>
      <c r="E58" s="39">
        <v>1.6086350974930361E-2</v>
      </c>
      <c r="F58" s="38">
        <v>788</v>
      </c>
      <c r="G58" s="39">
        <v>2.5671933539664439E-2</v>
      </c>
      <c r="H58" s="40">
        <v>-0.41370558375634514</v>
      </c>
      <c r="I58" s="53">
        <v>-7</v>
      </c>
      <c r="J58" s="38">
        <v>300</v>
      </c>
      <c r="K58" s="40">
        <v>0.54</v>
      </c>
      <c r="L58" s="53">
        <v>13</v>
      </c>
      <c r="M58" s="47"/>
      <c r="N58" s="47"/>
      <c r="O58" s="36">
        <v>10</v>
      </c>
      <c r="P58" s="37" t="s">
        <v>146</v>
      </c>
      <c r="Q58" s="38">
        <v>952</v>
      </c>
      <c r="R58" s="39">
        <v>1.680108712916718E-2</v>
      </c>
      <c r="S58" s="38">
        <v>759</v>
      </c>
      <c r="T58" s="39">
        <v>1.2729346258343675E-2</v>
      </c>
      <c r="U58" s="40">
        <v>0.25428194993412379</v>
      </c>
      <c r="V58" s="53">
        <v>5</v>
      </c>
    </row>
    <row r="59" spans="2:22" ht="15" thickBot="1" x14ac:dyDescent="0.25">
      <c r="B59" s="31">
        <v>11</v>
      </c>
      <c r="C59" s="32" t="s">
        <v>47</v>
      </c>
      <c r="D59" s="33">
        <v>457</v>
      </c>
      <c r="E59" s="34">
        <v>1.5912256267409469E-2</v>
      </c>
      <c r="F59" s="33">
        <v>704</v>
      </c>
      <c r="G59" s="34">
        <v>2.2935331487212902E-2</v>
      </c>
      <c r="H59" s="35">
        <v>-0.35085227272727271</v>
      </c>
      <c r="I59" s="52">
        <v>-6</v>
      </c>
      <c r="J59" s="33">
        <v>657</v>
      </c>
      <c r="K59" s="35">
        <v>-0.30441400304414001</v>
      </c>
      <c r="L59" s="52">
        <v>-6</v>
      </c>
      <c r="M59" s="47"/>
      <c r="N59" s="47"/>
      <c r="O59" s="31">
        <v>11</v>
      </c>
      <c r="P59" s="32" t="s">
        <v>42</v>
      </c>
      <c r="Q59" s="33">
        <v>831</v>
      </c>
      <c r="R59" s="34">
        <v>1.466565483648942E-2</v>
      </c>
      <c r="S59" s="33">
        <v>779</v>
      </c>
      <c r="T59" s="34">
        <v>1.3064770402173548E-2</v>
      </c>
      <c r="U59" s="35">
        <v>6.6752246469833132E-2</v>
      </c>
      <c r="V59" s="52">
        <v>2</v>
      </c>
    </row>
    <row r="60" spans="2:22" ht="15" thickBot="1" x14ac:dyDescent="0.25">
      <c r="B60" s="36">
        <v>12</v>
      </c>
      <c r="C60" s="37" t="s">
        <v>103</v>
      </c>
      <c r="D60" s="38">
        <v>447</v>
      </c>
      <c r="E60" s="39">
        <v>1.5564066852367688E-2</v>
      </c>
      <c r="F60" s="38">
        <v>387</v>
      </c>
      <c r="G60" s="39">
        <v>1.2607916598794592E-2</v>
      </c>
      <c r="H60" s="40">
        <v>0.15503875968992253</v>
      </c>
      <c r="I60" s="53">
        <v>6</v>
      </c>
      <c r="J60" s="38">
        <v>376</v>
      </c>
      <c r="K60" s="40">
        <v>0.18882978723404253</v>
      </c>
      <c r="L60" s="53">
        <v>5</v>
      </c>
      <c r="M60" s="47"/>
      <c r="N60" s="47"/>
      <c r="O60" s="36">
        <v>12</v>
      </c>
      <c r="P60" s="37" t="s">
        <v>103</v>
      </c>
      <c r="Q60" s="38">
        <v>823</v>
      </c>
      <c r="R60" s="39">
        <v>1.4524469230361964E-2</v>
      </c>
      <c r="S60" s="38">
        <v>542</v>
      </c>
      <c r="T60" s="39">
        <v>9.0899942977895557E-3</v>
      </c>
      <c r="U60" s="40">
        <v>0.51845018450184499</v>
      </c>
      <c r="V60" s="53">
        <v>19</v>
      </c>
    </row>
    <row r="61" spans="2:22" ht="15" thickBot="1" x14ac:dyDescent="0.25">
      <c r="B61" s="31">
        <v>13</v>
      </c>
      <c r="C61" s="32" t="s">
        <v>158</v>
      </c>
      <c r="D61" s="33">
        <v>440</v>
      </c>
      <c r="E61" s="34">
        <v>1.532033426183844E-2</v>
      </c>
      <c r="F61" s="33">
        <v>210</v>
      </c>
      <c r="G61" s="34">
        <v>6.8415051311288486E-3</v>
      </c>
      <c r="H61" s="35">
        <v>1.0952380952380953</v>
      </c>
      <c r="I61" s="52">
        <v>31</v>
      </c>
      <c r="J61" s="33">
        <v>358</v>
      </c>
      <c r="K61" s="35">
        <v>0.22905027932960897</v>
      </c>
      <c r="L61" s="52">
        <v>5</v>
      </c>
      <c r="M61" s="47"/>
      <c r="N61" s="47"/>
      <c r="O61" s="31">
        <v>13</v>
      </c>
      <c r="P61" s="32" t="s">
        <v>158</v>
      </c>
      <c r="Q61" s="33">
        <v>798</v>
      </c>
      <c r="R61" s="34">
        <v>1.4083264211213666E-2</v>
      </c>
      <c r="S61" s="33">
        <v>492</v>
      </c>
      <c r="T61" s="34">
        <v>8.2514339382148728E-3</v>
      </c>
      <c r="U61" s="35">
        <v>0.62195121951219523</v>
      </c>
      <c r="V61" s="52">
        <v>21</v>
      </c>
    </row>
    <row r="62" spans="2:22" ht="15" thickBot="1" x14ac:dyDescent="0.25">
      <c r="B62" s="36">
        <v>14</v>
      </c>
      <c r="C62" s="37" t="s">
        <v>42</v>
      </c>
      <c r="D62" s="38">
        <v>436</v>
      </c>
      <c r="E62" s="39">
        <v>1.5181058495821726E-2</v>
      </c>
      <c r="F62" s="38">
        <v>423</v>
      </c>
      <c r="G62" s="39">
        <v>1.3780746049845251E-2</v>
      </c>
      <c r="H62" s="40">
        <v>3.0732860520094496E-2</v>
      </c>
      <c r="I62" s="53">
        <v>0</v>
      </c>
      <c r="J62" s="38">
        <v>395</v>
      </c>
      <c r="K62" s="40">
        <v>0.10379746835443049</v>
      </c>
      <c r="L62" s="53">
        <v>-1</v>
      </c>
      <c r="M62" s="47"/>
      <c r="N62" s="47"/>
      <c r="O62" s="36" t="s">
        <v>115</v>
      </c>
      <c r="P62" s="37" t="s">
        <v>119</v>
      </c>
      <c r="Q62" s="38">
        <v>798</v>
      </c>
      <c r="R62" s="39">
        <v>1.4083264211213666E-2</v>
      </c>
      <c r="S62" s="38">
        <v>671</v>
      </c>
      <c r="T62" s="39">
        <v>1.1253480025492235E-2</v>
      </c>
      <c r="U62" s="40">
        <v>0.18926974664679586</v>
      </c>
      <c r="V62" s="53">
        <v>6</v>
      </c>
    </row>
    <row r="63" spans="2:22" ht="15" thickBot="1" x14ac:dyDescent="0.25">
      <c r="B63" s="31">
        <v>15</v>
      </c>
      <c r="C63" s="32" t="s">
        <v>147</v>
      </c>
      <c r="D63" s="33">
        <v>427</v>
      </c>
      <c r="E63" s="34">
        <v>1.4867688022284123E-2</v>
      </c>
      <c r="F63" s="33">
        <v>293</v>
      </c>
      <c r="G63" s="34">
        <v>9.5455285877178702E-3</v>
      </c>
      <c r="H63" s="35">
        <v>0.45733788395904429</v>
      </c>
      <c r="I63" s="52">
        <v>12</v>
      </c>
      <c r="J63" s="33">
        <v>320</v>
      </c>
      <c r="K63" s="35">
        <v>0.33437500000000009</v>
      </c>
      <c r="L63" s="52">
        <v>5</v>
      </c>
      <c r="M63" s="47"/>
      <c r="N63" s="47"/>
      <c r="O63" s="31">
        <v>15</v>
      </c>
      <c r="P63" s="32" t="s">
        <v>106</v>
      </c>
      <c r="Q63" s="33">
        <v>781</v>
      </c>
      <c r="R63" s="34">
        <v>1.3783244798192824E-2</v>
      </c>
      <c r="S63" s="33">
        <v>431</v>
      </c>
      <c r="T63" s="34">
        <v>7.2283902995337601E-3</v>
      </c>
      <c r="U63" s="35">
        <v>0.81206496519721583</v>
      </c>
      <c r="V63" s="52">
        <v>22</v>
      </c>
    </row>
    <row r="64" spans="2:22" ht="15" thickBot="1" x14ac:dyDescent="0.25">
      <c r="B64" s="36">
        <v>16</v>
      </c>
      <c r="C64" s="37" t="s">
        <v>148</v>
      </c>
      <c r="D64" s="38">
        <v>396</v>
      </c>
      <c r="E64" s="39">
        <v>1.3788300835654596E-2</v>
      </c>
      <c r="F64" s="38">
        <v>393</v>
      </c>
      <c r="G64" s="39">
        <v>1.2803388173969702E-2</v>
      </c>
      <c r="H64" s="40">
        <v>7.6335877862594437E-3</v>
      </c>
      <c r="I64" s="53">
        <v>1</v>
      </c>
      <c r="J64" s="38">
        <v>295</v>
      </c>
      <c r="K64" s="40">
        <v>0.34237288135593213</v>
      </c>
      <c r="L64" s="53">
        <v>9</v>
      </c>
      <c r="M64" s="47"/>
      <c r="N64" s="47"/>
      <c r="O64" s="36">
        <v>16</v>
      </c>
      <c r="P64" s="37" t="s">
        <v>109</v>
      </c>
      <c r="Q64" s="38">
        <v>765</v>
      </c>
      <c r="R64" s="39">
        <v>1.3500873585937913E-2</v>
      </c>
      <c r="S64" s="38">
        <v>618</v>
      </c>
      <c r="T64" s="39">
        <v>1.0364606044343071E-2</v>
      </c>
      <c r="U64" s="40">
        <v>0.23786407766990281</v>
      </c>
      <c r="V64" s="53">
        <v>9</v>
      </c>
    </row>
    <row r="65" spans="2:22" ht="15" thickBot="1" x14ac:dyDescent="0.25">
      <c r="B65" s="31">
        <v>17</v>
      </c>
      <c r="C65" s="32" t="s">
        <v>109</v>
      </c>
      <c r="D65" s="33">
        <v>387</v>
      </c>
      <c r="E65" s="34">
        <v>1.3474930362116992E-2</v>
      </c>
      <c r="F65" s="33">
        <v>425</v>
      </c>
      <c r="G65" s="34">
        <v>1.3845903241570288E-2</v>
      </c>
      <c r="H65" s="35">
        <v>-8.9411764705882302E-2</v>
      </c>
      <c r="I65" s="52">
        <v>-4</v>
      </c>
      <c r="J65" s="33">
        <v>378</v>
      </c>
      <c r="K65" s="35">
        <v>2.3809523809523725E-2</v>
      </c>
      <c r="L65" s="52">
        <v>-2</v>
      </c>
      <c r="M65" s="47"/>
      <c r="N65" s="47"/>
      <c r="O65" s="31">
        <v>17</v>
      </c>
      <c r="P65" s="32" t="s">
        <v>94</v>
      </c>
      <c r="Q65" s="33">
        <v>762</v>
      </c>
      <c r="R65" s="34">
        <v>1.3447928983640119E-2</v>
      </c>
      <c r="S65" s="33">
        <v>1559</v>
      </c>
      <c r="T65" s="34">
        <v>2.6146312011538591E-2</v>
      </c>
      <c r="U65" s="35">
        <v>-0.51122514432328414</v>
      </c>
      <c r="V65" s="52">
        <v>-14</v>
      </c>
    </row>
    <row r="66" spans="2:22" ht="15" thickBot="1" x14ac:dyDescent="0.25">
      <c r="B66" s="36" t="s">
        <v>115</v>
      </c>
      <c r="C66" s="37" t="s">
        <v>36</v>
      </c>
      <c r="D66" s="38">
        <v>387</v>
      </c>
      <c r="E66" s="39">
        <v>1.3474930362116992E-2</v>
      </c>
      <c r="F66" s="38">
        <v>318</v>
      </c>
      <c r="G66" s="39">
        <v>1.0359993484280827E-2</v>
      </c>
      <c r="H66" s="40">
        <v>0.21698113207547176</v>
      </c>
      <c r="I66" s="53">
        <v>7</v>
      </c>
      <c r="J66" s="38">
        <v>270</v>
      </c>
      <c r="K66" s="40">
        <v>0.43333333333333335</v>
      </c>
      <c r="L66" s="53">
        <v>13</v>
      </c>
      <c r="M66" s="47"/>
      <c r="N66" s="47"/>
      <c r="O66" s="36">
        <v>18</v>
      </c>
      <c r="P66" s="37" t="s">
        <v>147</v>
      </c>
      <c r="Q66" s="38">
        <v>747</v>
      </c>
      <c r="R66" s="39">
        <v>1.3183205972151139E-2</v>
      </c>
      <c r="S66" s="38">
        <v>338</v>
      </c>
      <c r="T66" s="39">
        <v>5.6686680307248515E-3</v>
      </c>
      <c r="U66" s="40">
        <v>1.2100591715976332</v>
      </c>
      <c r="V66" s="53">
        <v>36</v>
      </c>
    </row>
    <row r="67" spans="2:22" ht="15" thickBot="1" x14ac:dyDescent="0.25">
      <c r="B67" s="31">
        <v>19</v>
      </c>
      <c r="C67" s="32" t="s">
        <v>159</v>
      </c>
      <c r="D67" s="33">
        <v>365</v>
      </c>
      <c r="E67" s="34">
        <v>1.270891364902507E-2</v>
      </c>
      <c r="F67" s="33">
        <v>88</v>
      </c>
      <c r="G67" s="34">
        <v>2.8669164359016127E-3</v>
      </c>
      <c r="H67" s="35">
        <v>3.1477272727272725</v>
      </c>
      <c r="I67" s="52">
        <v>76</v>
      </c>
      <c r="J67" s="33">
        <v>318</v>
      </c>
      <c r="K67" s="35">
        <v>0.14779874213836486</v>
      </c>
      <c r="L67" s="52">
        <v>2</v>
      </c>
      <c r="O67" s="31">
        <v>19</v>
      </c>
      <c r="P67" s="32" t="s">
        <v>112</v>
      </c>
      <c r="Q67" s="33">
        <v>730</v>
      </c>
      <c r="R67" s="34">
        <v>1.2883186559130297E-2</v>
      </c>
      <c r="S67" s="33">
        <v>686</v>
      </c>
      <c r="T67" s="34">
        <v>1.1505048133364639E-2</v>
      </c>
      <c r="U67" s="35">
        <v>6.4139941690962043E-2</v>
      </c>
      <c r="V67" s="52">
        <v>-1</v>
      </c>
    </row>
    <row r="68" spans="2:22" ht="15" thickBot="1" x14ac:dyDescent="0.25">
      <c r="B68" s="36">
        <v>20</v>
      </c>
      <c r="C68" s="37" t="s">
        <v>112</v>
      </c>
      <c r="D68" s="38">
        <v>352</v>
      </c>
      <c r="E68" s="39">
        <v>1.2256267409470752E-2</v>
      </c>
      <c r="F68" s="38">
        <v>401</v>
      </c>
      <c r="G68" s="39">
        <v>1.3064016940869849E-2</v>
      </c>
      <c r="H68" s="40">
        <v>-0.12219451371571077</v>
      </c>
      <c r="I68" s="53">
        <v>-4</v>
      </c>
      <c r="J68" s="38">
        <v>378</v>
      </c>
      <c r="K68" s="40">
        <v>-6.8783068783068835E-2</v>
      </c>
      <c r="L68" s="53">
        <v>-5</v>
      </c>
      <c r="O68" s="36">
        <v>20</v>
      </c>
      <c r="P68" s="37" t="s">
        <v>148</v>
      </c>
      <c r="Q68" s="38">
        <v>691</v>
      </c>
      <c r="R68" s="39">
        <v>1.2194906729258952E-2</v>
      </c>
      <c r="S68" s="38">
        <v>796</v>
      </c>
      <c r="T68" s="39">
        <v>1.3349880924428941E-2</v>
      </c>
      <c r="U68" s="40">
        <v>-0.13190954773869346</v>
      </c>
      <c r="V68" s="53">
        <v>-8</v>
      </c>
    </row>
    <row r="69" spans="2:22" ht="15" thickBot="1" x14ac:dyDescent="0.25">
      <c r="B69" s="108" t="s">
        <v>41</v>
      </c>
      <c r="C69" s="109"/>
      <c r="D69" s="41">
        <f>SUM(D49:D68)</f>
        <v>11467</v>
      </c>
      <c r="E69" s="42">
        <f>D69/D71</f>
        <v>0.39926880222841227</v>
      </c>
      <c r="F69" s="41">
        <f>SUM(F49:F68)</f>
        <v>11689</v>
      </c>
      <c r="G69" s="42">
        <f>F69/F71</f>
        <v>0.38081120703697668</v>
      </c>
      <c r="H69" s="43">
        <f>D69/F69-1</f>
        <v>-1.8992214902900151E-2</v>
      </c>
      <c r="I69" s="54"/>
      <c r="J69" s="41">
        <f>SUM(J49:J68)</f>
        <v>11266</v>
      </c>
      <c r="K69" s="42">
        <f>D69/J69-1</f>
        <v>1.7841292384164653E-2</v>
      </c>
      <c r="L69" s="41"/>
      <c r="O69" s="108" t="s">
        <v>41</v>
      </c>
      <c r="P69" s="109"/>
      <c r="Q69" s="41">
        <f>SUM(Q49:Q68)</f>
        <v>22972</v>
      </c>
      <c r="R69" s="42">
        <f>Q69/Q71</f>
        <v>0.40541446799498793</v>
      </c>
      <c r="S69" s="41">
        <f>SUM(S49:S68)</f>
        <v>23038</v>
      </c>
      <c r="T69" s="42">
        <f>S69/S71</f>
        <v>0.38637507127763054</v>
      </c>
      <c r="U69" s="43">
        <f>Q69/S69-1</f>
        <v>-2.8648320166680952E-3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17253</v>
      </c>
      <c r="E70" s="42">
        <f>D70/D71</f>
        <v>0.60073119777158779</v>
      </c>
      <c r="F70" s="41">
        <f>F71-SUM(F49:F68)</f>
        <v>19006</v>
      </c>
      <c r="G70" s="42">
        <f>F70/F71</f>
        <v>0.61918879296302332</v>
      </c>
      <c r="H70" s="43">
        <f>D70/F70-1</f>
        <v>-9.2234031358518376E-2</v>
      </c>
      <c r="I70" s="54"/>
      <c r="J70" s="41">
        <f>J71-SUM(J49:J68)</f>
        <v>16677</v>
      </c>
      <c r="K70" s="42">
        <f>D70/J70-1</f>
        <v>3.4538586076632516E-2</v>
      </c>
      <c r="L70" s="76"/>
      <c r="O70" s="108" t="s">
        <v>12</v>
      </c>
      <c r="P70" s="109"/>
      <c r="Q70" s="41">
        <f>Q71-SUM(Q49:Q68)</f>
        <v>33691</v>
      </c>
      <c r="R70" s="42">
        <f>Q70/Q71</f>
        <v>0.59458553200501207</v>
      </c>
      <c r="S70" s="41">
        <f>S71-SUM(S49:S68)</f>
        <v>36588</v>
      </c>
      <c r="T70" s="42">
        <f>S70/S71</f>
        <v>0.6136249287223694</v>
      </c>
      <c r="U70" s="43">
        <f>Q70/S70-1</f>
        <v>-7.9178965781130373E-2</v>
      </c>
      <c r="V70" s="54"/>
    </row>
    <row r="71" spans="2:22" ht="15" thickBot="1" x14ac:dyDescent="0.25">
      <c r="B71" s="110" t="s">
        <v>34</v>
      </c>
      <c r="C71" s="111"/>
      <c r="D71" s="44">
        <v>28720</v>
      </c>
      <c r="E71" s="45">
        <v>1</v>
      </c>
      <c r="F71" s="44">
        <v>30695</v>
      </c>
      <c r="G71" s="45">
        <v>1</v>
      </c>
      <c r="H71" s="46">
        <v>-6.434272682847364E-2</v>
      </c>
      <c r="I71" s="56"/>
      <c r="J71" s="44">
        <v>27943</v>
      </c>
      <c r="K71" s="46">
        <v>2.7806606305693649E-2</v>
      </c>
      <c r="L71" s="44"/>
      <c r="M71" s="47"/>
      <c r="O71" s="110" t="s">
        <v>34</v>
      </c>
      <c r="P71" s="111"/>
      <c r="Q71" s="44">
        <v>56663</v>
      </c>
      <c r="R71" s="45">
        <v>1</v>
      </c>
      <c r="S71" s="44">
        <v>59626</v>
      </c>
      <c r="T71" s="45">
        <v>1</v>
      </c>
      <c r="U71" s="46">
        <v>-4.9693086908395689E-2</v>
      </c>
      <c r="V71" s="56"/>
    </row>
    <row r="72" spans="2:22" x14ac:dyDescent="0.2">
      <c r="B72" s="48" t="s">
        <v>72</v>
      </c>
      <c r="O72" s="48" t="s">
        <v>72</v>
      </c>
    </row>
    <row r="73" spans="2:22" x14ac:dyDescent="0.2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>
      <selection activeCell="V1" sqref="V1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81">
        <v>45721</v>
      </c>
    </row>
    <row r="2" spans="2:22" ht="14.45" customHeight="1" x14ac:dyDescent="0.25">
      <c r="B2" s="85" t="s">
        <v>144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172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185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/>
      <c r="N3" s="50"/>
      <c r="O3" s="116" t="s">
        <v>183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132</v>
      </c>
      <c r="E5" s="87"/>
      <c r="F5" s="87"/>
      <c r="G5" s="87"/>
      <c r="H5" s="87"/>
      <c r="I5" s="88"/>
      <c r="J5" s="86" t="s">
        <v>134</v>
      </c>
      <c r="K5" s="87"/>
      <c r="L5" s="88"/>
      <c r="M5"/>
      <c r="O5" s="89" t="s">
        <v>0</v>
      </c>
      <c r="P5" s="89" t="s">
        <v>1</v>
      </c>
      <c r="Q5" s="86" t="s">
        <v>139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133</v>
      </c>
      <c r="E6" s="92"/>
      <c r="F6" s="92"/>
      <c r="G6" s="92"/>
      <c r="H6" s="92"/>
      <c r="I6" s="93"/>
      <c r="J6" s="91" t="s">
        <v>135</v>
      </c>
      <c r="K6" s="92"/>
      <c r="L6" s="93"/>
      <c r="M6"/>
      <c r="O6" s="90"/>
      <c r="P6" s="90"/>
      <c r="Q6" s="91" t="s">
        <v>140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2023</v>
      </c>
      <c r="K7" s="94" t="s">
        <v>136</v>
      </c>
      <c r="L7" s="96" t="s">
        <v>137</v>
      </c>
      <c r="M7"/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4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138</v>
      </c>
      <c r="L9" s="104" t="s">
        <v>118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5" customHeight="1" thickBot="1" x14ac:dyDescent="0.3">
      <c r="B11" s="31">
        <v>1</v>
      </c>
      <c r="C11" s="32" t="s">
        <v>21</v>
      </c>
      <c r="D11" s="33">
        <v>948</v>
      </c>
      <c r="E11" s="34">
        <v>0.19051446945337622</v>
      </c>
      <c r="F11" s="33">
        <v>728</v>
      </c>
      <c r="G11" s="34">
        <v>0.14010777521170131</v>
      </c>
      <c r="H11" s="35">
        <v>0.30219780219780223</v>
      </c>
      <c r="I11" s="52">
        <v>2</v>
      </c>
      <c r="J11" s="33">
        <v>820</v>
      </c>
      <c r="K11" s="35">
        <v>0.15609756097560967</v>
      </c>
      <c r="L11" s="52">
        <v>0</v>
      </c>
      <c r="M11"/>
      <c r="O11" s="31">
        <v>1</v>
      </c>
      <c r="P11" s="32" t="s">
        <v>21</v>
      </c>
      <c r="Q11" s="33">
        <v>1768</v>
      </c>
      <c r="R11" s="34">
        <v>0.1785858585858586</v>
      </c>
      <c r="S11" s="33">
        <v>1367</v>
      </c>
      <c r="T11" s="34">
        <v>0.13900752491356519</v>
      </c>
      <c r="U11" s="35">
        <v>0.29334308705193846</v>
      </c>
      <c r="V11" s="52">
        <v>2</v>
      </c>
    </row>
    <row r="12" spans="2:22" ht="14.45" customHeight="1" thickBot="1" x14ac:dyDescent="0.3">
      <c r="B12" s="36">
        <v>2</v>
      </c>
      <c r="C12" s="37" t="s">
        <v>24</v>
      </c>
      <c r="D12" s="38">
        <v>833</v>
      </c>
      <c r="E12" s="39">
        <v>0.16740353697749197</v>
      </c>
      <c r="F12" s="38">
        <v>963</v>
      </c>
      <c r="G12" s="39">
        <v>0.18533487297921478</v>
      </c>
      <c r="H12" s="40">
        <v>-0.13499480789200413</v>
      </c>
      <c r="I12" s="53">
        <v>-1</v>
      </c>
      <c r="J12" s="38">
        <v>607</v>
      </c>
      <c r="K12" s="40">
        <v>0.37232289950576614</v>
      </c>
      <c r="L12" s="53">
        <v>2</v>
      </c>
      <c r="M12"/>
      <c r="O12" s="36">
        <v>2</v>
      </c>
      <c r="P12" s="37" t="s">
        <v>19</v>
      </c>
      <c r="Q12" s="38">
        <v>1535</v>
      </c>
      <c r="R12" s="39">
        <v>0.15505050505050505</v>
      </c>
      <c r="S12" s="38">
        <v>1146</v>
      </c>
      <c r="T12" s="39">
        <v>0.11653447223917023</v>
      </c>
      <c r="U12" s="40">
        <v>0.33944153577661429</v>
      </c>
      <c r="V12" s="53">
        <v>2</v>
      </c>
    </row>
    <row r="13" spans="2:22" ht="14.45" customHeight="1" thickBot="1" x14ac:dyDescent="0.3">
      <c r="B13" s="31">
        <v>3</v>
      </c>
      <c r="C13" s="32" t="s">
        <v>19</v>
      </c>
      <c r="D13" s="33">
        <v>745</v>
      </c>
      <c r="E13" s="34">
        <v>0.14971864951768488</v>
      </c>
      <c r="F13" s="33">
        <v>612</v>
      </c>
      <c r="G13" s="34">
        <v>0.11778290993071594</v>
      </c>
      <c r="H13" s="35">
        <v>0.21732026143790839</v>
      </c>
      <c r="I13" s="52">
        <v>1</v>
      </c>
      <c r="J13" s="33">
        <v>790</v>
      </c>
      <c r="K13" s="35">
        <v>-5.6962025316455667E-2</v>
      </c>
      <c r="L13" s="52">
        <v>-1</v>
      </c>
      <c r="M13"/>
      <c r="O13" s="31">
        <v>3</v>
      </c>
      <c r="P13" s="32" t="s">
        <v>24</v>
      </c>
      <c r="Q13" s="33">
        <v>1440</v>
      </c>
      <c r="R13" s="34">
        <v>0.14545454545454545</v>
      </c>
      <c r="S13" s="33">
        <v>1783</v>
      </c>
      <c r="T13" s="34">
        <v>0.18130974171242628</v>
      </c>
      <c r="U13" s="35">
        <v>-0.19237240605720696</v>
      </c>
      <c r="V13" s="52">
        <v>-2</v>
      </c>
    </row>
    <row r="14" spans="2:22" ht="14.45" customHeight="1" thickBot="1" x14ac:dyDescent="0.3">
      <c r="B14" s="36">
        <v>4</v>
      </c>
      <c r="C14" s="37" t="s">
        <v>18</v>
      </c>
      <c r="D14" s="38">
        <v>562</v>
      </c>
      <c r="E14" s="39">
        <v>0.11294212218649517</v>
      </c>
      <c r="F14" s="38">
        <v>458</v>
      </c>
      <c r="G14" s="39">
        <v>8.8144726712856045E-2</v>
      </c>
      <c r="H14" s="40">
        <v>0.22707423580786035</v>
      </c>
      <c r="I14" s="53">
        <v>1</v>
      </c>
      <c r="J14" s="38">
        <v>639</v>
      </c>
      <c r="K14" s="40">
        <v>-0.12050078247261342</v>
      </c>
      <c r="L14" s="53">
        <v>-1</v>
      </c>
      <c r="M14"/>
      <c r="O14" s="36">
        <v>4</v>
      </c>
      <c r="P14" s="37" t="s">
        <v>18</v>
      </c>
      <c r="Q14" s="38">
        <v>1201</v>
      </c>
      <c r="R14" s="39">
        <v>0.12131313131313132</v>
      </c>
      <c r="S14" s="38">
        <v>927</v>
      </c>
      <c r="T14" s="39">
        <v>9.4264795607077484E-2</v>
      </c>
      <c r="U14" s="40">
        <v>0.29557713052858681</v>
      </c>
      <c r="V14" s="53">
        <v>1</v>
      </c>
    </row>
    <row r="15" spans="2:22" ht="14.45" customHeight="1" thickBot="1" x14ac:dyDescent="0.3">
      <c r="B15" s="31">
        <v>5</v>
      </c>
      <c r="C15" s="32" t="s">
        <v>26</v>
      </c>
      <c r="D15" s="33">
        <v>465</v>
      </c>
      <c r="E15" s="34">
        <v>9.3448553054662375E-2</v>
      </c>
      <c r="F15" s="33">
        <v>859</v>
      </c>
      <c r="G15" s="34">
        <v>0.1653194765204003</v>
      </c>
      <c r="H15" s="35">
        <v>-0.45867287543655411</v>
      </c>
      <c r="I15" s="52">
        <v>-3</v>
      </c>
      <c r="J15" s="33">
        <v>476</v>
      </c>
      <c r="K15" s="35">
        <v>-2.3109243697479021E-2</v>
      </c>
      <c r="L15" s="52">
        <v>1</v>
      </c>
      <c r="M15"/>
      <c r="O15" s="31">
        <v>5</v>
      </c>
      <c r="P15" s="32" t="s">
        <v>26</v>
      </c>
      <c r="Q15" s="33">
        <v>941</v>
      </c>
      <c r="R15" s="34">
        <v>9.5050505050505052E-2</v>
      </c>
      <c r="S15" s="33">
        <v>1507</v>
      </c>
      <c r="T15" s="34">
        <v>0.15324384787472037</v>
      </c>
      <c r="U15" s="35">
        <v>-0.37558062375580625</v>
      </c>
      <c r="V15" s="52">
        <v>-3</v>
      </c>
    </row>
    <row r="16" spans="2:22" ht="14.45" customHeight="1" thickBot="1" x14ac:dyDescent="0.3">
      <c r="B16" s="36">
        <v>6</v>
      </c>
      <c r="C16" s="37" t="s">
        <v>31</v>
      </c>
      <c r="D16" s="38">
        <v>376</v>
      </c>
      <c r="E16" s="39">
        <v>7.5562700964630219E-2</v>
      </c>
      <c r="F16" s="38">
        <v>425</v>
      </c>
      <c r="G16" s="39">
        <v>8.179368745188606E-2</v>
      </c>
      <c r="H16" s="40">
        <v>-0.11529411764705877</v>
      </c>
      <c r="I16" s="53">
        <v>0</v>
      </c>
      <c r="J16" s="38">
        <v>535</v>
      </c>
      <c r="K16" s="40">
        <v>-0.297196261682243</v>
      </c>
      <c r="L16" s="53">
        <v>-1</v>
      </c>
      <c r="M16"/>
      <c r="O16" s="36">
        <v>6</v>
      </c>
      <c r="P16" s="37" t="s">
        <v>31</v>
      </c>
      <c r="Q16" s="38">
        <v>911</v>
      </c>
      <c r="R16" s="39">
        <v>9.2020202020202016E-2</v>
      </c>
      <c r="S16" s="38">
        <v>906</v>
      </c>
      <c r="T16" s="39">
        <v>9.2129347162904204E-2</v>
      </c>
      <c r="U16" s="40">
        <v>5.5187637969094094E-3</v>
      </c>
      <c r="V16" s="53">
        <v>0</v>
      </c>
    </row>
    <row r="17" spans="2:22" ht="14.45" customHeight="1" thickBot="1" x14ac:dyDescent="0.3">
      <c r="B17" s="31">
        <v>7</v>
      </c>
      <c r="C17" s="32" t="s">
        <v>20</v>
      </c>
      <c r="D17" s="33">
        <v>313</v>
      </c>
      <c r="E17" s="34">
        <v>6.2901929260450157E-2</v>
      </c>
      <c r="F17" s="33">
        <v>220</v>
      </c>
      <c r="G17" s="34">
        <v>4.2340261739799843E-2</v>
      </c>
      <c r="H17" s="35">
        <v>0.42272727272727262</v>
      </c>
      <c r="I17" s="52">
        <v>1</v>
      </c>
      <c r="J17" s="33">
        <v>231</v>
      </c>
      <c r="K17" s="35">
        <v>0.35497835497835495</v>
      </c>
      <c r="L17" s="52">
        <v>1</v>
      </c>
      <c r="M17"/>
      <c r="O17" s="31">
        <v>7</v>
      </c>
      <c r="P17" s="32" t="s">
        <v>20</v>
      </c>
      <c r="Q17" s="33">
        <v>544</v>
      </c>
      <c r="R17" s="34">
        <v>5.4949494949494949E-2</v>
      </c>
      <c r="S17" s="33">
        <v>428</v>
      </c>
      <c r="T17" s="34">
        <v>4.3522473052674392E-2</v>
      </c>
      <c r="U17" s="35">
        <v>0.27102803738317749</v>
      </c>
      <c r="V17" s="52">
        <v>1</v>
      </c>
    </row>
    <row r="18" spans="2:22" ht="14.45" customHeight="1" thickBot="1" x14ac:dyDescent="0.3">
      <c r="B18" s="36">
        <v>8</v>
      </c>
      <c r="C18" s="37" t="s">
        <v>45</v>
      </c>
      <c r="D18" s="38">
        <v>239</v>
      </c>
      <c r="E18" s="39">
        <v>4.8030546623794211E-2</v>
      </c>
      <c r="F18" s="38">
        <v>416</v>
      </c>
      <c r="G18" s="39">
        <v>8.0061585835257895E-2</v>
      </c>
      <c r="H18" s="40">
        <v>-0.42548076923076927</v>
      </c>
      <c r="I18" s="53">
        <v>-1</v>
      </c>
      <c r="J18" s="38">
        <v>232</v>
      </c>
      <c r="K18" s="40">
        <v>3.0172413793103425E-2</v>
      </c>
      <c r="L18" s="53">
        <v>-1</v>
      </c>
      <c r="M18"/>
      <c r="O18" s="36">
        <v>8</v>
      </c>
      <c r="P18" s="37" t="s">
        <v>45</v>
      </c>
      <c r="Q18" s="38">
        <v>471</v>
      </c>
      <c r="R18" s="39">
        <v>4.7575757575757577E-2</v>
      </c>
      <c r="S18" s="38">
        <v>713</v>
      </c>
      <c r="T18" s="39">
        <v>7.2503559080740285E-2</v>
      </c>
      <c r="U18" s="40">
        <v>-0.33941093969144465</v>
      </c>
      <c r="V18" s="53">
        <v>-1</v>
      </c>
    </row>
    <row r="19" spans="2:22" ht="14.45" customHeight="1" thickBot="1" x14ac:dyDescent="0.3">
      <c r="B19" s="31">
        <v>9</v>
      </c>
      <c r="C19" s="32" t="s">
        <v>28</v>
      </c>
      <c r="D19" s="33">
        <v>141</v>
      </c>
      <c r="E19" s="34">
        <v>2.8336012861736336E-2</v>
      </c>
      <c r="F19" s="33">
        <v>102</v>
      </c>
      <c r="G19" s="34">
        <v>1.9630484988452657E-2</v>
      </c>
      <c r="H19" s="35">
        <v>0.38235294117647056</v>
      </c>
      <c r="I19" s="52">
        <v>1</v>
      </c>
      <c r="J19" s="33">
        <v>180</v>
      </c>
      <c r="K19" s="35">
        <v>-0.21666666666666667</v>
      </c>
      <c r="L19" s="52">
        <v>1</v>
      </c>
      <c r="M19"/>
      <c r="O19" s="31">
        <v>9</v>
      </c>
      <c r="P19" s="32" t="s">
        <v>27</v>
      </c>
      <c r="Q19" s="33">
        <v>340</v>
      </c>
      <c r="R19" s="34">
        <v>3.4343434343434343E-2</v>
      </c>
      <c r="S19" s="33">
        <v>253</v>
      </c>
      <c r="T19" s="34">
        <v>2.5727069351230425E-2</v>
      </c>
      <c r="U19" s="35">
        <v>0.34387351778656128</v>
      </c>
      <c r="V19" s="52">
        <v>0</v>
      </c>
    </row>
    <row r="20" spans="2:22" ht="14.45" customHeight="1" thickBot="1" x14ac:dyDescent="0.3">
      <c r="B20" s="36">
        <v>10</v>
      </c>
      <c r="C20" s="37" t="s">
        <v>27</v>
      </c>
      <c r="D20" s="38">
        <v>134</v>
      </c>
      <c r="E20" s="39">
        <v>2.6929260450160773E-2</v>
      </c>
      <c r="F20" s="38">
        <v>137</v>
      </c>
      <c r="G20" s="39">
        <v>2.6366435719784448E-2</v>
      </c>
      <c r="H20" s="40">
        <v>-2.1897810218978075E-2</v>
      </c>
      <c r="I20" s="53">
        <v>-1</v>
      </c>
      <c r="J20" s="38">
        <v>206</v>
      </c>
      <c r="K20" s="40">
        <v>-0.34951456310679607</v>
      </c>
      <c r="L20" s="53">
        <v>-1</v>
      </c>
      <c r="M20"/>
      <c r="O20" s="36">
        <v>10</v>
      </c>
      <c r="P20" s="37" t="s">
        <v>28</v>
      </c>
      <c r="Q20" s="38">
        <v>321</v>
      </c>
      <c r="R20" s="39">
        <v>3.2424242424242425E-2</v>
      </c>
      <c r="S20" s="38">
        <v>223</v>
      </c>
      <c r="T20" s="39">
        <v>2.2676428716697172E-2</v>
      </c>
      <c r="U20" s="40">
        <v>0.43946188340807169</v>
      </c>
      <c r="V20" s="53">
        <v>0</v>
      </c>
    </row>
    <row r="21" spans="2:22" ht="14.45" customHeight="1" thickBot="1" x14ac:dyDescent="0.3">
      <c r="B21" s="31">
        <v>11</v>
      </c>
      <c r="C21" s="32" t="s">
        <v>56</v>
      </c>
      <c r="D21" s="33">
        <v>47</v>
      </c>
      <c r="E21" s="34">
        <v>9.4453376205787774E-3</v>
      </c>
      <c r="F21" s="33">
        <v>30</v>
      </c>
      <c r="G21" s="34">
        <v>5.7736720554272519E-3</v>
      </c>
      <c r="H21" s="35">
        <v>0.56666666666666665</v>
      </c>
      <c r="I21" s="52">
        <v>2</v>
      </c>
      <c r="J21" s="33">
        <v>46</v>
      </c>
      <c r="K21" s="35">
        <v>2.1739130434782705E-2</v>
      </c>
      <c r="L21" s="52">
        <v>0</v>
      </c>
      <c r="M21"/>
      <c r="O21" s="31">
        <v>11</v>
      </c>
      <c r="P21" s="32" t="s">
        <v>56</v>
      </c>
      <c r="Q21" s="33">
        <v>93</v>
      </c>
      <c r="R21" s="34">
        <v>9.3939393939393937E-3</v>
      </c>
      <c r="S21" s="33">
        <v>83</v>
      </c>
      <c r="T21" s="34">
        <v>8.4401057555419969E-3</v>
      </c>
      <c r="U21" s="35">
        <v>0.12048192771084332</v>
      </c>
      <c r="V21" s="52">
        <v>2</v>
      </c>
    </row>
    <row r="22" spans="2:22" ht="14.45" customHeight="1" thickBot="1" x14ac:dyDescent="0.3">
      <c r="B22" s="36">
        <v>12</v>
      </c>
      <c r="C22" s="37" t="s">
        <v>95</v>
      </c>
      <c r="D22" s="38">
        <v>24</v>
      </c>
      <c r="E22" s="39">
        <v>4.8231511254019296E-3</v>
      </c>
      <c r="F22" s="38">
        <v>50</v>
      </c>
      <c r="G22" s="39">
        <v>9.6227867590454198E-3</v>
      </c>
      <c r="H22" s="40">
        <v>-0.52</v>
      </c>
      <c r="I22" s="53">
        <v>0</v>
      </c>
      <c r="J22" s="38">
        <v>24</v>
      </c>
      <c r="K22" s="40">
        <v>0</v>
      </c>
      <c r="L22" s="53">
        <v>1</v>
      </c>
      <c r="M22"/>
      <c r="O22" s="36">
        <v>12</v>
      </c>
      <c r="P22" s="37" t="s">
        <v>95</v>
      </c>
      <c r="Q22" s="38">
        <v>48</v>
      </c>
      <c r="R22" s="39">
        <v>4.8484848484848485E-3</v>
      </c>
      <c r="S22" s="38">
        <v>103</v>
      </c>
      <c r="T22" s="39">
        <v>1.0473866178564165E-2</v>
      </c>
      <c r="U22" s="40">
        <v>-0.53398058252427183</v>
      </c>
      <c r="V22" s="53">
        <v>0</v>
      </c>
    </row>
    <row r="23" spans="2:22" ht="14.45" customHeight="1" thickBot="1" x14ac:dyDescent="0.3">
      <c r="B23" s="31">
        <v>13</v>
      </c>
      <c r="C23" s="32" t="s">
        <v>17</v>
      </c>
      <c r="D23" s="33">
        <v>17</v>
      </c>
      <c r="E23" s="34">
        <v>3.4163987138263667E-3</v>
      </c>
      <c r="F23" s="33">
        <v>15</v>
      </c>
      <c r="G23" s="34">
        <v>2.8868360277136259E-3</v>
      </c>
      <c r="H23" s="35">
        <v>0.1333333333333333</v>
      </c>
      <c r="I23" s="52">
        <v>2</v>
      </c>
      <c r="J23" s="33">
        <v>28</v>
      </c>
      <c r="K23" s="35">
        <v>-0.3928571428571429</v>
      </c>
      <c r="L23" s="52">
        <v>-1</v>
      </c>
      <c r="M23"/>
      <c r="O23" s="31">
        <v>13</v>
      </c>
      <c r="P23" s="32" t="s">
        <v>17</v>
      </c>
      <c r="Q23" s="33">
        <v>45</v>
      </c>
      <c r="R23" s="34">
        <v>4.5454545454545452E-3</v>
      </c>
      <c r="S23" s="33">
        <v>29</v>
      </c>
      <c r="T23" s="34">
        <v>2.9489526133821436E-3</v>
      </c>
      <c r="U23" s="35">
        <v>0.55172413793103448</v>
      </c>
      <c r="V23" s="52">
        <v>2</v>
      </c>
    </row>
    <row r="24" spans="2:22" ht="14.45" customHeight="1" thickBot="1" x14ac:dyDescent="0.3">
      <c r="B24" s="36">
        <v>14</v>
      </c>
      <c r="C24" s="37" t="s">
        <v>128</v>
      </c>
      <c r="D24" s="38">
        <v>12</v>
      </c>
      <c r="E24" s="39">
        <v>2.4115755627009648E-3</v>
      </c>
      <c r="F24" s="38">
        <v>20</v>
      </c>
      <c r="G24" s="39">
        <v>3.8491147036181679E-3</v>
      </c>
      <c r="H24" s="40">
        <v>-0.4</v>
      </c>
      <c r="I24" s="53">
        <v>0</v>
      </c>
      <c r="J24" s="38">
        <v>7</v>
      </c>
      <c r="K24" s="40">
        <v>0.71428571428571419</v>
      </c>
      <c r="L24" s="53">
        <v>3</v>
      </c>
      <c r="M24"/>
      <c r="O24" s="36">
        <v>14</v>
      </c>
      <c r="P24" s="37" t="s">
        <v>130</v>
      </c>
      <c r="Q24" s="38">
        <v>25</v>
      </c>
      <c r="R24" s="39">
        <v>2.5252525252525255E-3</v>
      </c>
      <c r="S24" s="38">
        <v>13</v>
      </c>
      <c r="T24" s="39">
        <v>1.3219442749644091E-3</v>
      </c>
      <c r="U24" s="40">
        <v>0.92307692307692313</v>
      </c>
      <c r="V24" s="53">
        <v>3</v>
      </c>
    </row>
    <row r="25" spans="2:22" ht="14.45" customHeight="1" thickBot="1" x14ac:dyDescent="0.3">
      <c r="B25" s="31">
        <v>15</v>
      </c>
      <c r="C25" s="32" t="s">
        <v>129</v>
      </c>
      <c r="D25" s="33">
        <v>11</v>
      </c>
      <c r="E25" s="34">
        <v>2.2106109324758843E-3</v>
      </c>
      <c r="F25" s="33">
        <v>4</v>
      </c>
      <c r="G25" s="34">
        <v>7.6982294072363352E-4</v>
      </c>
      <c r="H25" s="35">
        <v>1.75</v>
      </c>
      <c r="I25" s="52">
        <v>9</v>
      </c>
      <c r="J25" s="33">
        <v>4</v>
      </c>
      <c r="K25" s="35">
        <v>1.75</v>
      </c>
      <c r="L25" s="52">
        <v>7</v>
      </c>
      <c r="M25"/>
      <c r="O25" s="31" t="s">
        <v>115</v>
      </c>
      <c r="P25" s="32" t="s">
        <v>131</v>
      </c>
      <c r="Q25" s="33">
        <v>25</v>
      </c>
      <c r="R25" s="34">
        <v>2.5252525252525255E-3</v>
      </c>
      <c r="S25" s="33">
        <v>34</v>
      </c>
      <c r="T25" s="34">
        <v>3.4573927191376857E-3</v>
      </c>
      <c r="U25" s="35">
        <v>-0.26470588235294112</v>
      </c>
      <c r="V25" s="52">
        <v>0</v>
      </c>
    </row>
    <row r="26" spans="2:22" ht="15.75" thickBot="1" x14ac:dyDescent="0.3">
      <c r="B26" s="108" t="s">
        <v>41</v>
      </c>
      <c r="C26" s="109"/>
      <c r="D26" s="41">
        <f>SUM(D11:D25)</f>
        <v>4867</v>
      </c>
      <c r="E26" s="42">
        <f>D26/D28</f>
        <v>0.97809485530546625</v>
      </c>
      <c r="F26" s="41">
        <f>SUM(F11:F25)</f>
        <v>5039</v>
      </c>
      <c r="G26" s="42">
        <f>F26/F28</f>
        <v>0.96978444957659737</v>
      </c>
      <c r="H26" s="43">
        <f>D26/F26-1</f>
        <v>-3.4133756697757534E-2</v>
      </c>
      <c r="I26" s="54"/>
      <c r="J26" s="41">
        <f>SUM(J11:J25)</f>
        <v>4825</v>
      </c>
      <c r="K26" s="42">
        <f>E26/J26-1</f>
        <v>-0.99979728604035123</v>
      </c>
      <c r="L26" s="41"/>
      <c r="M26"/>
      <c r="O26" s="108" t="s">
        <v>41</v>
      </c>
      <c r="P26" s="109"/>
      <c r="Q26" s="41">
        <f>SUM(Q11:Q25)</f>
        <v>9708</v>
      </c>
      <c r="R26" s="42">
        <f>Q26/Q28</f>
        <v>0.98060606060606059</v>
      </c>
      <c r="S26" s="41">
        <f>SUM(S11:S25)</f>
        <v>9515</v>
      </c>
      <c r="T26" s="42">
        <f>S26/S28</f>
        <v>0.96756152125279637</v>
      </c>
      <c r="U26" s="43">
        <f>Q26/S26-1</f>
        <v>2.0283762480294287E-2</v>
      </c>
      <c r="V26" s="54"/>
    </row>
    <row r="27" spans="2:22" ht="15.75" thickBot="1" x14ac:dyDescent="0.3">
      <c r="B27" s="108" t="s">
        <v>12</v>
      </c>
      <c r="C27" s="109"/>
      <c r="D27" s="41">
        <f>D28-SUM(D11:D25)</f>
        <v>109</v>
      </c>
      <c r="E27" s="42">
        <f>D27/D28</f>
        <v>2.1905144694533762E-2</v>
      </c>
      <c r="F27" s="41">
        <f>F28-SUM(F11:F25)</f>
        <v>157</v>
      </c>
      <c r="G27" s="42">
        <f>F27/F28</f>
        <v>3.0215550423402616E-2</v>
      </c>
      <c r="H27" s="43">
        <f>D27/F27-1</f>
        <v>-0.30573248407643316</v>
      </c>
      <c r="I27" s="54"/>
      <c r="J27" s="41">
        <f>J28-SUM(J11:J25)</f>
        <v>99</v>
      </c>
      <c r="K27" s="42">
        <f>E27/J27-1</f>
        <v>-0.99977873591217647</v>
      </c>
      <c r="L27" s="41"/>
      <c r="M27"/>
      <c r="O27" s="108" t="s">
        <v>12</v>
      </c>
      <c r="P27" s="109"/>
      <c r="Q27" s="41">
        <f>Q28-SUM(Q11:Q25)</f>
        <v>192</v>
      </c>
      <c r="R27" s="42">
        <f>Q27/Q28</f>
        <v>1.9393939393939394E-2</v>
      </c>
      <c r="S27" s="41">
        <f>S28-SUM(S11:S25)</f>
        <v>319</v>
      </c>
      <c r="T27" s="42">
        <f>S27/S28</f>
        <v>3.2438478747203577E-2</v>
      </c>
      <c r="U27" s="43">
        <f>Q27/S27-1</f>
        <v>-0.39811912225705326</v>
      </c>
      <c r="V27" s="55"/>
    </row>
    <row r="28" spans="2:22" ht="15.75" thickBot="1" x14ac:dyDescent="0.3">
      <c r="B28" s="110" t="s">
        <v>34</v>
      </c>
      <c r="C28" s="111"/>
      <c r="D28" s="44">
        <v>4976</v>
      </c>
      <c r="E28" s="45">
        <v>1</v>
      </c>
      <c r="F28" s="44">
        <v>5196</v>
      </c>
      <c r="G28" s="45">
        <v>1</v>
      </c>
      <c r="H28" s="46">
        <v>-4.2340261739799878E-2</v>
      </c>
      <c r="I28" s="56"/>
      <c r="J28" s="44">
        <v>4924</v>
      </c>
      <c r="K28" s="46">
        <v>1.0560519902518273E-2</v>
      </c>
      <c r="L28" s="44"/>
      <c r="M28"/>
      <c r="N28" s="47"/>
      <c r="O28" s="110" t="s">
        <v>34</v>
      </c>
      <c r="P28" s="111"/>
      <c r="Q28" s="44">
        <v>9900</v>
      </c>
      <c r="R28" s="45">
        <v>1</v>
      </c>
      <c r="S28" s="44">
        <v>9834</v>
      </c>
      <c r="T28" s="45">
        <v>1</v>
      </c>
      <c r="U28" s="46">
        <v>6.7114093959732557E-3</v>
      </c>
      <c r="V28" s="56"/>
    </row>
    <row r="29" spans="2:22" ht="15" x14ac:dyDescent="0.25">
      <c r="B29" s="48" t="s">
        <v>72</v>
      </c>
      <c r="M29"/>
      <c r="O29" s="48" t="s">
        <v>72</v>
      </c>
    </row>
    <row r="30" spans="2:22" ht="15" x14ac:dyDescent="0.25">
      <c r="B30" s="49" t="s">
        <v>71</v>
      </c>
      <c r="M30"/>
      <c r="O30" s="49" t="s">
        <v>71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85" t="s">
        <v>145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171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">
      <c r="B34" s="116" t="s">
        <v>186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50"/>
      <c r="O34" s="116" t="s">
        <v>184</v>
      </c>
      <c r="P34" s="116"/>
      <c r="Q34" s="116"/>
      <c r="R34" s="116"/>
      <c r="S34" s="116"/>
      <c r="T34" s="116"/>
      <c r="U34" s="116"/>
      <c r="V34" s="116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12" t="s">
        <v>0</v>
      </c>
      <c r="C36" s="89" t="s">
        <v>40</v>
      </c>
      <c r="D36" s="86" t="s">
        <v>132</v>
      </c>
      <c r="E36" s="87"/>
      <c r="F36" s="87"/>
      <c r="G36" s="87"/>
      <c r="H36" s="87"/>
      <c r="I36" s="88"/>
      <c r="J36" s="86" t="s">
        <v>134</v>
      </c>
      <c r="K36" s="87"/>
      <c r="L36" s="88"/>
      <c r="O36" s="112" t="s">
        <v>0</v>
      </c>
      <c r="P36" s="89" t="s">
        <v>40</v>
      </c>
      <c r="Q36" s="86" t="s">
        <v>139</v>
      </c>
      <c r="R36" s="87"/>
      <c r="S36" s="87"/>
      <c r="T36" s="87"/>
      <c r="U36" s="87"/>
      <c r="V36" s="88"/>
    </row>
    <row r="37" spans="2:22" ht="15" customHeight="1" thickBot="1" x14ac:dyDescent="0.25">
      <c r="B37" s="113"/>
      <c r="C37" s="90"/>
      <c r="D37" s="91" t="s">
        <v>133</v>
      </c>
      <c r="E37" s="92"/>
      <c r="F37" s="92"/>
      <c r="G37" s="92"/>
      <c r="H37" s="92"/>
      <c r="I37" s="93"/>
      <c r="J37" s="91" t="s">
        <v>135</v>
      </c>
      <c r="K37" s="92"/>
      <c r="L37" s="93"/>
      <c r="O37" s="113"/>
      <c r="P37" s="90"/>
      <c r="Q37" s="91" t="s">
        <v>140</v>
      </c>
      <c r="R37" s="92"/>
      <c r="S37" s="92"/>
      <c r="T37" s="92"/>
      <c r="U37" s="92"/>
      <c r="V37" s="93"/>
    </row>
    <row r="38" spans="2:22" ht="15" customHeight="1" x14ac:dyDescent="0.2">
      <c r="B38" s="113"/>
      <c r="C38" s="90"/>
      <c r="D38" s="98">
        <v>2025</v>
      </c>
      <c r="E38" s="99"/>
      <c r="F38" s="98">
        <v>2024</v>
      </c>
      <c r="G38" s="99"/>
      <c r="H38" s="94" t="s">
        <v>5</v>
      </c>
      <c r="I38" s="94" t="s">
        <v>43</v>
      </c>
      <c r="J38" s="94">
        <v>2023</v>
      </c>
      <c r="K38" s="94" t="s">
        <v>136</v>
      </c>
      <c r="L38" s="96" t="s">
        <v>137</v>
      </c>
      <c r="O38" s="113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65</v>
      </c>
    </row>
    <row r="39" spans="2:22" ht="14.45" customHeight="1" thickBot="1" x14ac:dyDescent="0.25">
      <c r="B39" s="114" t="s">
        <v>6</v>
      </c>
      <c r="C39" s="102" t="s">
        <v>40</v>
      </c>
      <c r="D39" s="100"/>
      <c r="E39" s="101"/>
      <c r="F39" s="100"/>
      <c r="G39" s="101"/>
      <c r="H39" s="95"/>
      <c r="I39" s="95"/>
      <c r="J39" s="95"/>
      <c r="K39" s="95"/>
      <c r="L39" s="97"/>
      <c r="O39" s="114" t="s">
        <v>6</v>
      </c>
      <c r="P39" s="102" t="s">
        <v>40</v>
      </c>
      <c r="Q39" s="100"/>
      <c r="R39" s="101"/>
      <c r="S39" s="100"/>
      <c r="T39" s="101"/>
      <c r="U39" s="95"/>
      <c r="V39" s="97"/>
    </row>
    <row r="40" spans="2:22" ht="15" customHeight="1" x14ac:dyDescent="0.2">
      <c r="B40" s="114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44</v>
      </c>
      <c r="J40" s="106" t="s">
        <v>8</v>
      </c>
      <c r="K40" s="106" t="s">
        <v>138</v>
      </c>
      <c r="L40" s="104" t="s">
        <v>118</v>
      </c>
      <c r="O40" s="114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66</v>
      </c>
    </row>
    <row r="41" spans="2:22" ht="14.25" customHeight="1" thickBot="1" x14ac:dyDescent="0.25">
      <c r="B41" s="115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5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5" thickBot="1" x14ac:dyDescent="0.25">
      <c r="B42" s="31">
        <v>1</v>
      </c>
      <c r="C42" s="32" t="s">
        <v>57</v>
      </c>
      <c r="D42" s="33">
        <v>564</v>
      </c>
      <c r="E42" s="34">
        <v>0.11334405144694534</v>
      </c>
      <c r="F42" s="33">
        <v>676</v>
      </c>
      <c r="G42" s="34">
        <v>0.13010007698229406</v>
      </c>
      <c r="H42" s="35">
        <v>-0.16568047337278102</v>
      </c>
      <c r="I42" s="52">
        <v>0</v>
      </c>
      <c r="J42" s="33">
        <v>361</v>
      </c>
      <c r="K42" s="35">
        <v>0.56232686980609414</v>
      </c>
      <c r="L42" s="52">
        <v>1</v>
      </c>
      <c r="O42" s="31">
        <v>1</v>
      </c>
      <c r="P42" s="32" t="s">
        <v>57</v>
      </c>
      <c r="Q42" s="33">
        <v>925</v>
      </c>
      <c r="R42" s="34">
        <v>9.3434343434343439E-2</v>
      </c>
      <c r="S42" s="33">
        <v>1261</v>
      </c>
      <c r="T42" s="34">
        <v>0.12822859467154768</v>
      </c>
      <c r="U42" s="35">
        <v>-0.26645519429024589</v>
      </c>
      <c r="V42" s="52">
        <v>0</v>
      </c>
    </row>
    <row r="43" spans="2:22" ht="15" thickBot="1" x14ac:dyDescent="0.25">
      <c r="B43" s="36">
        <v>2</v>
      </c>
      <c r="C43" s="37" t="s">
        <v>59</v>
      </c>
      <c r="D43" s="38">
        <v>362</v>
      </c>
      <c r="E43" s="39">
        <v>7.2749196141479094E-2</v>
      </c>
      <c r="F43" s="38">
        <v>321</v>
      </c>
      <c r="G43" s="39">
        <v>6.1778290993071597E-2</v>
      </c>
      <c r="H43" s="40">
        <v>0.12772585669781922</v>
      </c>
      <c r="I43" s="53">
        <v>3</v>
      </c>
      <c r="J43" s="38">
        <v>247</v>
      </c>
      <c r="K43" s="40">
        <v>0.46558704453441302</v>
      </c>
      <c r="L43" s="53">
        <v>5</v>
      </c>
      <c r="O43" s="36">
        <v>2</v>
      </c>
      <c r="P43" s="37" t="s">
        <v>62</v>
      </c>
      <c r="Q43" s="38">
        <v>664</v>
      </c>
      <c r="R43" s="39">
        <v>6.7070707070707072E-2</v>
      </c>
      <c r="S43" s="38">
        <v>799</v>
      </c>
      <c r="T43" s="39">
        <v>8.1248728899735612E-2</v>
      </c>
      <c r="U43" s="40">
        <v>-0.16896120150187732</v>
      </c>
      <c r="V43" s="53">
        <v>1</v>
      </c>
    </row>
    <row r="44" spans="2:22" ht="15" thickBot="1" x14ac:dyDescent="0.25">
      <c r="B44" s="31">
        <v>3</v>
      </c>
      <c r="C44" s="32" t="s">
        <v>99</v>
      </c>
      <c r="D44" s="33">
        <v>303</v>
      </c>
      <c r="E44" s="34">
        <v>6.0892282958199359E-2</v>
      </c>
      <c r="F44" s="33">
        <v>207</v>
      </c>
      <c r="G44" s="34">
        <v>3.9838337182448037E-2</v>
      </c>
      <c r="H44" s="35">
        <v>0.46376811594202905</v>
      </c>
      <c r="I44" s="52">
        <v>5</v>
      </c>
      <c r="J44" s="33">
        <v>342</v>
      </c>
      <c r="K44" s="35">
        <v>-0.11403508771929827</v>
      </c>
      <c r="L44" s="52">
        <v>0</v>
      </c>
      <c r="O44" s="31">
        <v>3</v>
      </c>
      <c r="P44" s="32" t="s">
        <v>99</v>
      </c>
      <c r="Q44" s="33">
        <v>645</v>
      </c>
      <c r="R44" s="34">
        <v>6.5151515151515155E-2</v>
      </c>
      <c r="S44" s="33">
        <v>419</v>
      </c>
      <c r="T44" s="34">
        <v>4.2607280862314419E-2</v>
      </c>
      <c r="U44" s="35">
        <v>0.53937947494033422</v>
      </c>
      <c r="V44" s="52">
        <v>4</v>
      </c>
    </row>
    <row r="45" spans="2:22" ht="15" thickBot="1" x14ac:dyDescent="0.25">
      <c r="B45" s="36">
        <v>4</v>
      </c>
      <c r="C45" s="37" t="s">
        <v>62</v>
      </c>
      <c r="D45" s="38">
        <v>287</v>
      </c>
      <c r="E45" s="39">
        <v>5.767684887459807E-2</v>
      </c>
      <c r="F45" s="38">
        <v>370</v>
      </c>
      <c r="G45" s="39">
        <v>7.1208622016936104E-2</v>
      </c>
      <c r="H45" s="40">
        <v>-0.22432432432432436</v>
      </c>
      <c r="I45" s="53">
        <v>0</v>
      </c>
      <c r="J45" s="38">
        <v>377</v>
      </c>
      <c r="K45" s="40">
        <v>-0.23872679045092837</v>
      </c>
      <c r="L45" s="53">
        <v>-3</v>
      </c>
      <c r="O45" s="36">
        <v>4</v>
      </c>
      <c r="P45" s="37" t="s">
        <v>59</v>
      </c>
      <c r="Q45" s="38">
        <v>609</v>
      </c>
      <c r="R45" s="39">
        <v>6.1515151515151516E-2</v>
      </c>
      <c r="S45" s="38">
        <v>572</v>
      </c>
      <c r="T45" s="39">
        <v>5.8165548098434001E-2</v>
      </c>
      <c r="U45" s="40">
        <v>6.4685314685314577E-2</v>
      </c>
      <c r="V45" s="53">
        <v>1</v>
      </c>
    </row>
    <row r="46" spans="2:22" ht="15" thickBot="1" x14ac:dyDescent="0.25">
      <c r="B46" s="31">
        <v>5</v>
      </c>
      <c r="C46" s="32" t="s">
        <v>121</v>
      </c>
      <c r="D46" s="33">
        <v>280</v>
      </c>
      <c r="E46" s="34">
        <v>5.6270096463022508E-2</v>
      </c>
      <c r="F46" s="33">
        <v>0</v>
      </c>
      <c r="G46" s="34">
        <v>0</v>
      </c>
      <c r="H46" s="35" t="s">
        <v>115</v>
      </c>
      <c r="I46" s="52" t="s">
        <v>115</v>
      </c>
      <c r="J46" s="33">
        <v>267</v>
      </c>
      <c r="K46" s="35">
        <v>4.8689138576778923E-2</v>
      </c>
      <c r="L46" s="52">
        <v>0</v>
      </c>
      <c r="O46" s="31">
        <v>5</v>
      </c>
      <c r="P46" s="32" t="s">
        <v>121</v>
      </c>
      <c r="Q46" s="33">
        <v>547</v>
      </c>
      <c r="R46" s="34">
        <v>5.5252525252525254E-2</v>
      </c>
      <c r="S46" s="33">
        <v>0</v>
      </c>
      <c r="T46" s="34">
        <v>0</v>
      </c>
      <c r="U46" s="35" t="s">
        <v>115</v>
      </c>
      <c r="V46" s="52" t="s">
        <v>115</v>
      </c>
    </row>
    <row r="47" spans="2:22" ht="15" thickBot="1" x14ac:dyDescent="0.25">
      <c r="B47" s="36">
        <v>6</v>
      </c>
      <c r="C47" s="37" t="s">
        <v>97</v>
      </c>
      <c r="D47" s="38">
        <v>277</v>
      </c>
      <c r="E47" s="39">
        <v>5.5667202572347266E-2</v>
      </c>
      <c r="F47" s="38">
        <v>636</v>
      </c>
      <c r="G47" s="39">
        <v>0.12240184757505773</v>
      </c>
      <c r="H47" s="40">
        <v>-0.56446540880503138</v>
      </c>
      <c r="I47" s="53">
        <v>-4</v>
      </c>
      <c r="J47" s="38">
        <v>241</v>
      </c>
      <c r="K47" s="40">
        <v>0.14937759336099576</v>
      </c>
      <c r="L47" s="53">
        <v>2</v>
      </c>
      <c r="O47" s="36">
        <v>6</v>
      </c>
      <c r="P47" s="37" t="s">
        <v>97</v>
      </c>
      <c r="Q47" s="38">
        <v>518</v>
      </c>
      <c r="R47" s="39">
        <v>5.232323232323232E-2</v>
      </c>
      <c r="S47" s="38">
        <v>1099</v>
      </c>
      <c r="T47" s="39">
        <v>0.11175513524506814</v>
      </c>
      <c r="U47" s="40">
        <v>-0.5286624203821656</v>
      </c>
      <c r="V47" s="53">
        <v>-4</v>
      </c>
    </row>
    <row r="48" spans="2:22" ht="15" thickBot="1" x14ac:dyDescent="0.25">
      <c r="B48" s="31">
        <v>7</v>
      </c>
      <c r="C48" s="32" t="s">
        <v>58</v>
      </c>
      <c r="D48" s="33">
        <v>239</v>
      </c>
      <c r="E48" s="34">
        <v>4.8030546623794211E-2</v>
      </c>
      <c r="F48" s="33">
        <v>416</v>
      </c>
      <c r="G48" s="34">
        <v>8.0061585835257895E-2</v>
      </c>
      <c r="H48" s="35">
        <v>-0.42548076923076927</v>
      </c>
      <c r="I48" s="52">
        <v>-4</v>
      </c>
      <c r="J48" s="33">
        <v>232</v>
      </c>
      <c r="K48" s="35">
        <v>3.0172413793103425E-2</v>
      </c>
      <c r="L48" s="52">
        <v>2</v>
      </c>
      <c r="O48" s="31">
        <v>7</v>
      </c>
      <c r="P48" s="32" t="s">
        <v>69</v>
      </c>
      <c r="Q48" s="33">
        <v>508</v>
      </c>
      <c r="R48" s="34">
        <v>5.131313131313131E-2</v>
      </c>
      <c r="S48" s="33">
        <v>438</v>
      </c>
      <c r="T48" s="34">
        <v>4.4539353264185476E-2</v>
      </c>
      <c r="U48" s="35">
        <v>0.15981735159817356</v>
      </c>
      <c r="V48" s="52">
        <v>-1</v>
      </c>
    </row>
    <row r="49" spans="2:22" ht="15" thickBot="1" x14ac:dyDescent="0.25">
      <c r="B49" s="36">
        <v>8</v>
      </c>
      <c r="C49" s="37" t="s">
        <v>69</v>
      </c>
      <c r="D49" s="38">
        <v>215</v>
      </c>
      <c r="E49" s="39">
        <v>4.3207395498392281E-2</v>
      </c>
      <c r="F49" s="38">
        <v>231</v>
      </c>
      <c r="G49" s="39">
        <v>4.4457274826789836E-2</v>
      </c>
      <c r="H49" s="40">
        <v>-6.926406926406925E-2</v>
      </c>
      <c r="I49" s="53">
        <v>-1</v>
      </c>
      <c r="J49" s="38">
        <v>293</v>
      </c>
      <c r="K49" s="40">
        <v>-0.2662116040955631</v>
      </c>
      <c r="L49" s="53">
        <v>-4</v>
      </c>
      <c r="O49" s="36">
        <v>8</v>
      </c>
      <c r="P49" s="37" t="s">
        <v>110</v>
      </c>
      <c r="Q49" s="38">
        <v>475</v>
      </c>
      <c r="R49" s="39">
        <v>4.7979797979797977E-2</v>
      </c>
      <c r="S49" s="38">
        <v>136</v>
      </c>
      <c r="T49" s="39">
        <v>1.3829570876550743E-2</v>
      </c>
      <c r="U49" s="40">
        <v>2.4926470588235294</v>
      </c>
      <c r="V49" s="53">
        <v>12</v>
      </c>
    </row>
    <row r="50" spans="2:22" ht="15" thickBot="1" x14ac:dyDescent="0.25">
      <c r="B50" s="31">
        <v>9</v>
      </c>
      <c r="C50" s="32" t="s">
        <v>110</v>
      </c>
      <c r="D50" s="33">
        <v>214</v>
      </c>
      <c r="E50" s="34">
        <v>4.3006430868167203E-2</v>
      </c>
      <c r="F50" s="33">
        <v>70</v>
      </c>
      <c r="G50" s="34">
        <v>1.3471901462663588E-2</v>
      </c>
      <c r="H50" s="35">
        <v>2.0571428571428569</v>
      </c>
      <c r="I50" s="52">
        <v>10</v>
      </c>
      <c r="J50" s="33">
        <v>261</v>
      </c>
      <c r="K50" s="35">
        <v>-0.18007662835249039</v>
      </c>
      <c r="L50" s="52">
        <v>-3</v>
      </c>
      <c r="O50" s="31">
        <v>9</v>
      </c>
      <c r="P50" s="32" t="s">
        <v>58</v>
      </c>
      <c r="Q50" s="33">
        <v>471</v>
      </c>
      <c r="R50" s="34">
        <v>4.7575757575757577E-2</v>
      </c>
      <c r="S50" s="33">
        <v>713</v>
      </c>
      <c r="T50" s="34">
        <v>7.2503559080740285E-2</v>
      </c>
      <c r="U50" s="35">
        <v>-0.33941093969144465</v>
      </c>
      <c r="V50" s="52">
        <v>-5</v>
      </c>
    </row>
    <row r="51" spans="2:22" ht="15" thickBot="1" x14ac:dyDescent="0.25">
      <c r="B51" s="36" t="s">
        <v>115</v>
      </c>
      <c r="C51" s="37" t="s">
        <v>98</v>
      </c>
      <c r="D51" s="38">
        <v>214</v>
      </c>
      <c r="E51" s="39">
        <v>4.3006430868167203E-2</v>
      </c>
      <c r="F51" s="38">
        <v>183</v>
      </c>
      <c r="G51" s="39">
        <v>3.5219399538106239E-2</v>
      </c>
      <c r="H51" s="40">
        <v>0.1693989071038251</v>
      </c>
      <c r="I51" s="53">
        <v>0</v>
      </c>
      <c r="J51" s="38">
        <v>170</v>
      </c>
      <c r="K51" s="40">
        <v>0.25882352941176467</v>
      </c>
      <c r="L51" s="53">
        <v>1</v>
      </c>
      <c r="O51" s="36">
        <v>10</v>
      </c>
      <c r="P51" s="37" t="s">
        <v>98</v>
      </c>
      <c r="Q51" s="38">
        <v>384</v>
      </c>
      <c r="R51" s="39">
        <v>3.8787878787878788E-2</v>
      </c>
      <c r="S51" s="38">
        <v>354</v>
      </c>
      <c r="T51" s="39">
        <v>3.5997559487492371E-2</v>
      </c>
      <c r="U51" s="40">
        <v>8.4745762711864403E-2</v>
      </c>
      <c r="V51" s="53">
        <v>-1</v>
      </c>
    </row>
    <row r="52" spans="2:22" ht="15" thickBot="1" x14ac:dyDescent="0.25">
      <c r="B52" s="108" t="s">
        <v>60</v>
      </c>
      <c r="C52" s="109"/>
      <c r="D52" s="41">
        <f>SUM(D42:D51)</f>
        <v>2955</v>
      </c>
      <c r="E52" s="42">
        <f>D52/D54</f>
        <v>0.5938504823151125</v>
      </c>
      <c r="F52" s="41">
        <f>SUM(F42:F51)</f>
        <v>3110</v>
      </c>
      <c r="G52" s="42">
        <f>F52/F54</f>
        <v>0.59853733641262508</v>
      </c>
      <c r="H52" s="43">
        <f>D52/F52-1</f>
        <v>-4.9839228295819882E-2</v>
      </c>
      <c r="I52" s="54"/>
      <c r="J52" s="41">
        <f>SUM(J42:J51)</f>
        <v>2791</v>
      </c>
      <c r="K52" s="42">
        <f>D52/J52-1</f>
        <v>5.8760300967395152E-2</v>
      </c>
      <c r="L52" s="41"/>
      <c r="O52" s="108" t="s">
        <v>60</v>
      </c>
      <c r="P52" s="109"/>
      <c r="Q52" s="41">
        <f>SUM(Q42:Q51)</f>
        <v>5746</v>
      </c>
      <c r="R52" s="42">
        <f>Q52/Q54</f>
        <v>0.58040404040404037</v>
      </c>
      <c r="S52" s="41">
        <f>SUM(S42:S51)</f>
        <v>5791</v>
      </c>
      <c r="T52" s="42">
        <f>S52/S54</f>
        <v>0.58887533048606877</v>
      </c>
      <c r="U52" s="43">
        <f>Q52/S52-1</f>
        <v>-7.7706786392678362E-3</v>
      </c>
      <c r="V52" s="54"/>
    </row>
    <row r="53" spans="2:22" ht="15" thickBot="1" x14ac:dyDescent="0.25">
      <c r="B53" s="108" t="s">
        <v>12</v>
      </c>
      <c r="C53" s="109"/>
      <c r="D53" s="41">
        <f>D54-D52</f>
        <v>2021</v>
      </c>
      <c r="E53" s="42">
        <f>D53/D54</f>
        <v>0.40614951768488744</v>
      </c>
      <c r="F53" s="41">
        <f>F54-F52</f>
        <v>2086</v>
      </c>
      <c r="G53" s="42">
        <f>F53/F54</f>
        <v>0.40146266358737492</v>
      </c>
      <c r="H53" s="43">
        <f>D53/F53-1</f>
        <v>-3.1160115052732529E-2</v>
      </c>
      <c r="I53" s="55"/>
      <c r="J53" s="41">
        <f>J54-SUM(J42:J51)</f>
        <v>2133</v>
      </c>
      <c r="K53" s="43">
        <f>D53/J53-1</f>
        <v>-5.2508204406938597E-2</v>
      </c>
      <c r="L53" s="76"/>
      <c r="O53" s="108" t="s">
        <v>12</v>
      </c>
      <c r="P53" s="109"/>
      <c r="Q53" s="41">
        <f>Q54-Q52</f>
        <v>4154</v>
      </c>
      <c r="R53" s="42">
        <f>Q53/Q54</f>
        <v>0.41959595959595958</v>
      </c>
      <c r="S53" s="41">
        <f>S54-S52</f>
        <v>4043</v>
      </c>
      <c r="T53" s="42">
        <f>S53/S54</f>
        <v>0.41112466951393128</v>
      </c>
      <c r="U53" s="43">
        <f>Q53/S53-1</f>
        <v>2.7454860252287938E-2</v>
      </c>
      <c r="V53" s="55"/>
    </row>
    <row r="54" spans="2:22" ht="15" thickBot="1" x14ac:dyDescent="0.25">
      <c r="B54" s="110" t="s">
        <v>34</v>
      </c>
      <c r="C54" s="111"/>
      <c r="D54" s="44">
        <v>4976</v>
      </c>
      <c r="E54" s="45">
        <v>1</v>
      </c>
      <c r="F54" s="44">
        <v>5196</v>
      </c>
      <c r="G54" s="45">
        <v>1</v>
      </c>
      <c r="H54" s="46">
        <v>-4.2340261739799878E-2</v>
      </c>
      <c r="I54" s="56"/>
      <c r="J54" s="44">
        <v>4924</v>
      </c>
      <c r="K54" s="46">
        <v>1.0560519902518273E-2</v>
      </c>
      <c r="L54" s="44"/>
      <c r="O54" s="110" t="s">
        <v>34</v>
      </c>
      <c r="P54" s="111"/>
      <c r="Q54" s="44">
        <v>9900</v>
      </c>
      <c r="R54" s="45">
        <v>1</v>
      </c>
      <c r="S54" s="44">
        <v>9834</v>
      </c>
      <c r="T54" s="45">
        <v>1</v>
      </c>
      <c r="U54" s="46">
        <v>6.7114093959732557E-3</v>
      </c>
      <c r="V54" s="56"/>
    </row>
    <row r="55" spans="2:22" x14ac:dyDescent="0.2">
      <c r="B55" s="48" t="s">
        <v>72</v>
      </c>
      <c r="O55" s="48" t="s">
        <v>72</v>
      </c>
    </row>
    <row r="56" spans="2:22" x14ac:dyDescent="0.2">
      <c r="B56" s="49" t="s">
        <v>71</v>
      </c>
      <c r="O56" s="49" t="s">
        <v>71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O33:V33"/>
    <mergeCell ref="J9:J10"/>
    <mergeCell ref="V7:V8"/>
    <mergeCell ref="P8:P10"/>
    <mergeCell ref="O26:P26"/>
    <mergeCell ref="O27:P27"/>
    <mergeCell ref="O28:P28"/>
    <mergeCell ref="B34:L34"/>
    <mergeCell ref="O34:V34"/>
    <mergeCell ref="O36:O38"/>
    <mergeCell ref="P36:P38"/>
    <mergeCell ref="Q36:V36"/>
    <mergeCell ref="Q37:V37"/>
    <mergeCell ref="K9:K10"/>
    <mergeCell ref="L9:L10"/>
    <mergeCell ref="V9:V10"/>
    <mergeCell ref="I7:I8"/>
    <mergeCell ref="P5:P7"/>
    <mergeCell ref="B27:C2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45721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16" t="s">
        <v>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89" t="s">
        <v>1</v>
      </c>
      <c r="D5" s="86" t="s">
        <v>132</v>
      </c>
      <c r="E5" s="87"/>
      <c r="F5" s="87"/>
      <c r="G5" s="87"/>
      <c r="H5" s="134"/>
      <c r="I5" s="135" t="s">
        <v>134</v>
      </c>
      <c r="J5" s="134"/>
      <c r="K5" s="135" t="s">
        <v>143</v>
      </c>
      <c r="L5" s="87"/>
      <c r="M5" s="87"/>
      <c r="N5" s="87"/>
      <c r="O5" s="88"/>
    </row>
    <row r="6" spans="2:15" ht="14.45" customHeight="1" thickBot="1" x14ac:dyDescent="0.25">
      <c r="B6" s="113"/>
      <c r="C6" s="90"/>
      <c r="D6" s="91" t="s">
        <v>133</v>
      </c>
      <c r="E6" s="92"/>
      <c r="F6" s="92"/>
      <c r="G6" s="92"/>
      <c r="H6" s="136"/>
      <c r="I6" s="137" t="s">
        <v>141</v>
      </c>
      <c r="J6" s="136"/>
      <c r="K6" s="137" t="s">
        <v>140</v>
      </c>
      <c r="L6" s="92"/>
      <c r="M6" s="92"/>
      <c r="N6" s="92"/>
      <c r="O6" s="93"/>
    </row>
    <row r="7" spans="2:15" ht="14.45" customHeight="1" x14ac:dyDescent="0.2">
      <c r="B7" s="113"/>
      <c r="C7" s="90"/>
      <c r="D7" s="98">
        <v>2025</v>
      </c>
      <c r="E7" s="99"/>
      <c r="F7" s="98">
        <v>2024</v>
      </c>
      <c r="G7" s="99"/>
      <c r="H7" s="94" t="s">
        <v>5</v>
      </c>
      <c r="I7" s="132">
        <v>2024</v>
      </c>
      <c r="J7" s="132" t="s">
        <v>136</v>
      </c>
      <c r="K7" s="98">
        <v>2025</v>
      </c>
      <c r="L7" s="99"/>
      <c r="M7" s="98">
        <v>2024</v>
      </c>
      <c r="N7" s="99"/>
      <c r="O7" s="94" t="s">
        <v>5</v>
      </c>
    </row>
    <row r="8" spans="2:15" ht="14.45" customHeight="1" thickBot="1" x14ac:dyDescent="0.25">
      <c r="B8" s="114" t="s">
        <v>6</v>
      </c>
      <c r="C8" s="102" t="s">
        <v>7</v>
      </c>
      <c r="D8" s="100"/>
      <c r="E8" s="101"/>
      <c r="F8" s="100"/>
      <c r="G8" s="101"/>
      <c r="H8" s="95"/>
      <c r="I8" s="133"/>
      <c r="J8" s="133"/>
      <c r="K8" s="100"/>
      <c r="L8" s="101"/>
      <c r="M8" s="100"/>
      <c r="N8" s="101"/>
      <c r="O8" s="95"/>
    </row>
    <row r="9" spans="2:15" ht="14.45" customHeight="1" x14ac:dyDescent="0.2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0" t="s">
        <v>142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1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8585</v>
      </c>
      <c r="E11" s="34">
        <v>0.17249000421932451</v>
      </c>
      <c r="F11" s="33">
        <v>10394</v>
      </c>
      <c r="G11" s="34">
        <v>0.20313080185268426</v>
      </c>
      <c r="H11" s="35">
        <v>-0.17404271695208773</v>
      </c>
      <c r="I11" s="33">
        <v>9796</v>
      </c>
      <c r="J11" s="35">
        <v>-0.1236218864842793</v>
      </c>
      <c r="K11" s="33">
        <v>18381</v>
      </c>
      <c r="L11" s="34">
        <v>0.18577362723992602</v>
      </c>
      <c r="M11" s="33">
        <v>20735</v>
      </c>
      <c r="N11" s="34">
        <v>0.21028771944058497</v>
      </c>
      <c r="O11" s="35">
        <v>-0.11352785145888589</v>
      </c>
    </row>
    <row r="12" spans="2:15" ht="14.45" customHeight="1" thickBot="1" x14ac:dyDescent="0.25">
      <c r="B12" s="36">
        <v>2</v>
      </c>
      <c r="C12" s="37" t="s">
        <v>17</v>
      </c>
      <c r="D12" s="38">
        <v>4161</v>
      </c>
      <c r="E12" s="39">
        <v>8.3602901287898573E-2</v>
      </c>
      <c r="F12" s="38">
        <v>5195</v>
      </c>
      <c r="G12" s="39">
        <v>0.10152631476089038</v>
      </c>
      <c r="H12" s="40">
        <v>-0.19903753609239649</v>
      </c>
      <c r="I12" s="38">
        <v>4095</v>
      </c>
      <c r="J12" s="40">
        <v>1.611721611721606E-2</v>
      </c>
      <c r="K12" s="38">
        <v>8256</v>
      </c>
      <c r="L12" s="39">
        <v>8.344198174706649E-2</v>
      </c>
      <c r="M12" s="38">
        <v>9215</v>
      </c>
      <c r="N12" s="39">
        <v>9.3455574374004854E-2</v>
      </c>
      <c r="O12" s="40">
        <v>-0.10406945198046658</v>
      </c>
    </row>
    <row r="13" spans="2:15" ht="14.45" customHeight="1" thickBot="1" x14ac:dyDescent="0.25">
      <c r="B13" s="31">
        <v>3</v>
      </c>
      <c r="C13" s="32" t="s">
        <v>18</v>
      </c>
      <c r="D13" s="33">
        <v>3650</v>
      </c>
      <c r="E13" s="34">
        <v>7.3335878322718054E-2</v>
      </c>
      <c r="F13" s="33">
        <v>2896</v>
      </c>
      <c r="G13" s="34">
        <v>5.6596767574117142E-2</v>
      </c>
      <c r="H13" s="35">
        <v>0.26035911602209949</v>
      </c>
      <c r="I13" s="33">
        <v>4077</v>
      </c>
      <c r="J13" s="35">
        <v>-0.1047338729457935</v>
      </c>
      <c r="K13" s="33">
        <v>7727</v>
      </c>
      <c r="L13" s="34">
        <v>7.8095469108476603E-2</v>
      </c>
      <c r="M13" s="33">
        <v>5302</v>
      </c>
      <c r="N13" s="34">
        <v>5.3771183432552765E-2</v>
      </c>
      <c r="O13" s="35">
        <v>0.45737457563183703</v>
      </c>
    </row>
    <row r="14" spans="2:15" ht="14.45" customHeight="1" thickBot="1" x14ac:dyDescent="0.25">
      <c r="B14" s="36">
        <v>4</v>
      </c>
      <c r="C14" s="37" t="s">
        <v>22</v>
      </c>
      <c r="D14" s="38">
        <v>2561</v>
      </c>
      <c r="E14" s="39">
        <v>5.1455666954652306E-2</v>
      </c>
      <c r="F14" s="38">
        <v>2870</v>
      </c>
      <c r="G14" s="39">
        <v>5.6088647423244542E-2</v>
      </c>
      <c r="H14" s="40">
        <v>-0.10766550522648088</v>
      </c>
      <c r="I14" s="38">
        <v>2914</v>
      </c>
      <c r="J14" s="40">
        <v>-0.12113932738503774</v>
      </c>
      <c r="K14" s="38">
        <v>5475</v>
      </c>
      <c r="L14" s="39">
        <v>5.5334889785027742E-2</v>
      </c>
      <c r="M14" s="38">
        <v>5936</v>
      </c>
      <c r="N14" s="39">
        <v>6.0201008082918367E-2</v>
      </c>
      <c r="O14" s="40">
        <v>-7.7661725067385445E-2</v>
      </c>
    </row>
    <row r="15" spans="2:15" ht="14.45" customHeight="1" thickBot="1" x14ac:dyDescent="0.25">
      <c r="B15" s="31">
        <v>5</v>
      </c>
      <c r="C15" s="32" t="s">
        <v>23</v>
      </c>
      <c r="D15" s="33">
        <v>2515</v>
      </c>
      <c r="E15" s="34">
        <v>5.0531433967571475E-2</v>
      </c>
      <c r="F15" s="33">
        <v>2612</v>
      </c>
      <c r="G15" s="34">
        <v>5.1046532079970293E-2</v>
      </c>
      <c r="H15" s="35">
        <v>-3.7136294027565131E-2</v>
      </c>
      <c r="I15" s="33">
        <v>2611</v>
      </c>
      <c r="J15" s="35">
        <v>-3.6767522022213672E-2</v>
      </c>
      <c r="K15" s="33">
        <v>5126</v>
      </c>
      <c r="L15" s="34">
        <v>5.180760639964424E-2</v>
      </c>
      <c r="M15" s="33">
        <v>5113</v>
      </c>
      <c r="N15" s="34">
        <v>5.1854406052554182E-2</v>
      </c>
      <c r="O15" s="35">
        <v>2.5425386270292449E-3</v>
      </c>
    </row>
    <row r="16" spans="2:15" ht="14.45" customHeight="1" thickBot="1" x14ac:dyDescent="0.25">
      <c r="B16" s="36">
        <v>6</v>
      </c>
      <c r="C16" s="37" t="s">
        <v>32</v>
      </c>
      <c r="D16" s="38">
        <v>2610</v>
      </c>
      <c r="E16" s="39">
        <v>5.2440176006107973E-2</v>
      </c>
      <c r="F16" s="38">
        <v>2117</v>
      </c>
      <c r="G16" s="39">
        <v>4.137270613066505E-2</v>
      </c>
      <c r="H16" s="40">
        <v>0.23287671232876717</v>
      </c>
      <c r="I16" s="38">
        <v>2444</v>
      </c>
      <c r="J16" s="40">
        <v>6.7921440261865751E-2</v>
      </c>
      <c r="K16" s="38">
        <v>5054</v>
      </c>
      <c r="L16" s="39">
        <v>5.1079914698361685E-2</v>
      </c>
      <c r="M16" s="38">
        <v>4462</v>
      </c>
      <c r="N16" s="39">
        <v>4.5252172854781295E-2</v>
      </c>
      <c r="O16" s="40">
        <v>0.13267593007619904</v>
      </c>
    </row>
    <row r="17" spans="2:15" ht="14.45" customHeight="1" thickBot="1" x14ac:dyDescent="0.25">
      <c r="B17" s="31">
        <v>7</v>
      </c>
      <c r="C17" s="32" t="s">
        <v>31</v>
      </c>
      <c r="D17" s="33">
        <v>2411</v>
      </c>
      <c r="E17" s="34">
        <v>4.8441863735910473E-2</v>
      </c>
      <c r="F17" s="33">
        <v>2602</v>
      </c>
      <c r="G17" s="34">
        <v>5.0851101252711604E-2</v>
      </c>
      <c r="H17" s="35">
        <v>-7.3405073020753275E-2</v>
      </c>
      <c r="I17" s="33">
        <v>2480</v>
      </c>
      <c r="J17" s="35">
        <v>-2.7822580645161299E-2</v>
      </c>
      <c r="K17" s="33">
        <v>4891</v>
      </c>
      <c r="L17" s="34">
        <v>4.9432501541291453E-2</v>
      </c>
      <c r="M17" s="33">
        <v>4855</v>
      </c>
      <c r="N17" s="34">
        <v>4.9237852803667229E-2</v>
      </c>
      <c r="O17" s="35">
        <v>7.4150360453140163E-3</v>
      </c>
    </row>
    <row r="18" spans="2:15" ht="14.45" customHeight="1" thickBot="1" x14ac:dyDescent="0.25">
      <c r="B18" s="36">
        <v>8</v>
      </c>
      <c r="C18" s="37" t="s">
        <v>21</v>
      </c>
      <c r="D18" s="38">
        <v>2096</v>
      </c>
      <c r="E18" s="39">
        <v>4.211287697655261E-2</v>
      </c>
      <c r="F18" s="38">
        <v>1650</v>
      </c>
      <c r="G18" s="39">
        <v>3.2246086497684144E-2</v>
      </c>
      <c r="H18" s="40">
        <v>0.27030303030303027</v>
      </c>
      <c r="I18" s="38">
        <v>2147</v>
      </c>
      <c r="J18" s="40">
        <v>-2.3754075454122003E-2</v>
      </c>
      <c r="K18" s="38">
        <v>4243</v>
      </c>
      <c r="L18" s="39">
        <v>4.288327622974844E-2</v>
      </c>
      <c r="M18" s="38">
        <v>3154</v>
      </c>
      <c r="N18" s="39">
        <v>3.1986856383680012E-2</v>
      </c>
      <c r="O18" s="40">
        <v>0.34527584020291702</v>
      </c>
    </row>
    <row r="19" spans="2:15" ht="14.45" customHeight="1" thickBot="1" x14ac:dyDescent="0.25">
      <c r="B19" s="31">
        <v>9</v>
      </c>
      <c r="C19" s="32" t="s">
        <v>16</v>
      </c>
      <c r="D19" s="33">
        <v>2208</v>
      </c>
      <c r="E19" s="34">
        <v>4.436318337987985E-2</v>
      </c>
      <c r="F19" s="33">
        <v>2127</v>
      </c>
      <c r="G19" s="34">
        <v>4.1568136957923746E-2</v>
      </c>
      <c r="H19" s="35">
        <v>3.8081805359661436E-2</v>
      </c>
      <c r="I19" s="33">
        <v>1762</v>
      </c>
      <c r="J19" s="35">
        <v>0.2531214528944381</v>
      </c>
      <c r="K19" s="33">
        <v>3970</v>
      </c>
      <c r="L19" s="34">
        <v>4.0124111862385417E-2</v>
      </c>
      <c r="M19" s="33">
        <v>4533</v>
      </c>
      <c r="N19" s="34">
        <v>4.5972232082188168E-2</v>
      </c>
      <c r="O19" s="35">
        <v>-0.12420030884623867</v>
      </c>
    </row>
    <row r="20" spans="2:15" ht="14.45" customHeight="1" thickBot="1" x14ac:dyDescent="0.25">
      <c r="B20" s="36">
        <v>10</v>
      </c>
      <c r="C20" s="37" t="s">
        <v>24</v>
      </c>
      <c r="D20" s="38">
        <v>2136</v>
      </c>
      <c r="E20" s="39">
        <v>4.2916557834883767E-2</v>
      </c>
      <c r="F20" s="38">
        <v>2127</v>
      </c>
      <c r="G20" s="39">
        <v>4.1568136957923746E-2</v>
      </c>
      <c r="H20" s="40">
        <v>4.2313117066290484E-3</v>
      </c>
      <c r="I20" s="38">
        <v>1691</v>
      </c>
      <c r="J20" s="40">
        <v>0.26315789473684204</v>
      </c>
      <c r="K20" s="38">
        <v>3827</v>
      </c>
      <c r="L20" s="39">
        <v>3.867883528900478E-2</v>
      </c>
      <c r="M20" s="38">
        <v>4556</v>
      </c>
      <c r="N20" s="39">
        <v>4.620549070515096E-2</v>
      </c>
      <c r="O20" s="40">
        <v>-0.16000877963125548</v>
      </c>
    </row>
    <row r="21" spans="2:15" ht="14.45" customHeight="1" thickBot="1" x14ac:dyDescent="0.25">
      <c r="B21" s="31">
        <v>11</v>
      </c>
      <c r="C21" s="32" t="s">
        <v>64</v>
      </c>
      <c r="D21" s="33">
        <v>1684</v>
      </c>
      <c r="E21" s="34">
        <v>3.3834964135741698E-2</v>
      </c>
      <c r="F21" s="33">
        <v>1206</v>
      </c>
      <c r="G21" s="34">
        <v>2.356895776739823E-2</v>
      </c>
      <c r="H21" s="35">
        <v>0.39635157545605315</v>
      </c>
      <c r="I21" s="33">
        <v>2046</v>
      </c>
      <c r="J21" s="35">
        <v>-0.17693059628543495</v>
      </c>
      <c r="K21" s="33">
        <v>3730</v>
      </c>
      <c r="L21" s="34">
        <v>3.7698472858110225E-2</v>
      </c>
      <c r="M21" s="33">
        <v>2474</v>
      </c>
      <c r="N21" s="34">
        <v>2.5090514487388822E-2</v>
      </c>
      <c r="O21" s="35">
        <v>0.50767987065481002</v>
      </c>
    </row>
    <row r="22" spans="2:15" ht="14.45" customHeight="1" thickBot="1" x14ac:dyDescent="0.25">
      <c r="B22" s="36">
        <v>12</v>
      </c>
      <c r="C22" s="37" t="s">
        <v>33</v>
      </c>
      <c r="D22" s="38">
        <v>2025</v>
      </c>
      <c r="E22" s="39">
        <v>4.0686343453014806E-2</v>
      </c>
      <c r="F22" s="38">
        <v>1701</v>
      </c>
      <c r="G22" s="39">
        <v>3.3242783716703472E-2</v>
      </c>
      <c r="H22" s="40">
        <v>0.19047619047619047</v>
      </c>
      <c r="I22" s="38">
        <v>953</v>
      </c>
      <c r="J22" s="40">
        <v>1.1248688352570828</v>
      </c>
      <c r="K22" s="38">
        <v>2978</v>
      </c>
      <c r="L22" s="39">
        <v>3.00981373113813E-2</v>
      </c>
      <c r="M22" s="38">
        <v>2785</v>
      </c>
      <c r="N22" s="39">
        <v>2.8244576737016115E-2</v>
      </c>
      <c r="O22" s="40">
        <v>6.9299820466786288E-2</v>
      </c>
    </row>
    <row r="23" spans="2:15" ht="14.45" customHeight="1" thickBot="1" x14ac:dyDescent="0.25">
      <c r="B23" s="31">
        <v>13</v>
      </c>
      <c r="C23" s="32" t="s">
        <v>29</v>
      </c>
      <c r="D23" s="33">
        <v>1522</v>
      </c>
      <c r="E23" s="34">
        <v>3.0580056659500511E-2</v>
      </c>
      <c r="F23" s="33">
        <v>1453</v>
      </c>
      <c r="G23" s="34">
        <v>2.8396099200687915E-2</v>
      </c>
      <c r="H23" s="35">
        <v>4.7487955953200212E-2</v>
      </c>
      <c r="I23" s="33">
        <v>1216</v>
      </c>
      <c r="J23" s="35">
        <v>0.25164473684210531</v>
      </c>
      <c r="K23" s="33">
        <v>2738</v>
      </c>
      <c r="L23" s="34">
        <v>2.7672498307106112E-2</v>
      </c>
      <c r="M23" s="33">
        <v>2848</v>
      </c>
      <c r="N23" s="34">
        <v>2.8883502530348975E-2</v>
      </c>
      <c r="O23" s="35">
        <v>-3.8623595505618002E-2</v>
      </c>
    </row>
    <row r="24" spans="2:15" ht="14.45" customHeight="1" thickBot="1" x14ac:dyDescent="0.25">
      <c r="B24" s="36">
        <v>14</v>
      </c>
      <c r="C24" s="37" t="s">
        <v>27</v>
      </c>
      <c r="D24" s="38">
        <v>981</v>
      </c>
      <c r="E24" s="39">
        <v>1.9710273050571617E-2</v>
      </c>
      <c r="F24" s="38">
        <v>1284</v>
      </c>
      <c r="G24" s="39">
        <v>2.5093318220016026E-2</v>
      </c>
      <c r="H24" s="40">
        <v>-0.23598130841121501</v>
      </c>
      <c r="I24" s="38">
        <v>913</v>
      </c>
      <c r="J24" s="40">
        <v>7.4479737130339618E-2</v>
      </c>
      <c r="K24" s="38">
        <v>1894</v>
      </c>
      <c r="L24" s="39">
        <v>1.9142334475405032E-2</v>
      </c>
      <c r="M24" s="38">
        <v>2424</v>
      </c>
      <c r="N24" s="39">
        <v>2.4583430524426235E-2</v>
      </c>
      <c r="O24" s="40">
        <v>-0.21864686468646866</v>
      </c>
    </row>
    <row r="25" spans="2:15" ht="14.45" customHeight="1" thickBot="1" x14ac:dyDescent="0.25">
      <c r="B25" s="31">
        <v>15</v>
      </c>
      <c r="C25" s="32" t="s">
        <v>101</v>
      </c>
      <c r="D25" s="33">
        <v>775</v>
      </c>
      <c r="E25" s="34">
        <v>1.5571316630166161E-2</v>
      </c>
      <c r="F25" s="33">
        <v>791</v>
      </c>
      <c r="G25" s="34">
        <v>1.545857843616252E-2</v>
      </c>
      <c r="H25" s="35">
        <v>-2.0227560050568916E-2</v>
      </c>
      <c r="I25" s="33">
        <v>1099</v>
      </c>
      <c r="J25" s="35">
        <v>-0.29481346678798903</v>
      </c>
      <c r="K25" s="33">
        <v>1874</v>
      </c>
      <c r="L25" s="34">
        <v>1.8940197891715433E-2</v>
      </c>
      <c r="M25" s="33">
        <v>1820</v>
      </c>
      <c r="N25" s="34">
        <v>1.845785625183818E-2</v>
      </c>
      <c r="O25" s="35">
        <v>2.9670329670329565E-2</v>
      </c>
    </row>
    <row r="26" spans="2:15" ht="14.45" customHeight="1" thickBot="1" x14ac:dyDescent="0.25">
      <c r="B26" s="36">
        <v>16</v>
      </c>
      <c r="C26" s="37" t="s">
        <v>107</v>
      </c>
      <c r="D26" s="38">
        <v>816</v>
      </c>
      <c r="E26" s="39">
        <v>1.6395089509955597E-2</v>
      </c>
      <c r="F26" s="38">
        <v>259</v>
      </c>
      <c r="G26" s="39">
        <v>5.0616584260001173E-3</v>
      </c>
      <c r="H26" s="40">
        <v>2.1505791505791505</v>
      </c>
      <c r="I26" s="38">
        <v>985</v>
      </c>
      <c r="J26" s="40">
        <v>-0.17157360406091371</v>
      </c>
      <c r="K26" s="38">
        <v>1801</v>
      </c>
      <c r="L26" s="39">
        <v>1.8202399361248397E-2</v>
      </c>
      <c r="M26" s="38">
        <v>411</v>
      </c>
      <c r="N26" s="39">
        <v>4.1682301755524677E-3</v>
      </c>
      <c r="O26" s="40">
        <v>3.3819951338199514</v>
      </c>
    </row>
    <row r="27" spans="2:15" ht="14.45" customHeight="1" thickBot="1" x14ac:dyDescent="0.25">
      <c r="B27" s="31">
        <v>17</v>
      </c>
      <c r="C27" s="32" t="s">
        <v>25</v>
      </c>
      <c r="D27" s="33">
        <v>990</v>
      </c>
      <c r="E27" s="34">
        <v>1.9891101243696127E-2</v>
      </c>
      <c r="F27" s="33">
        <v>1001</v>
      </c>
      <c r="G27" s="34">
        <v>1.9562625808595049E-2</v>
      </c>
      <c r="H27" s="35">
        <v>-1.098901098901095E-2</v>
      </c>
      <c r="I27" s="33">
        <v>698</v>
      </c>
      <c r="J27" s="35">
        <v>0.41833810888252154</v>
      </c>
      <c r="K27" s="33">
        <v>1688</v>
      </c>
      <c r="L27" s="34">
        <v>1.706032766340216E-2</v>
      </c>
      <c r="M27" s="33">
        <v>1644</v>
      </c>
      <c r="N27" s="34">
        <v>1.6672920702209871E-2</v>
      </c>
      <c r="O27" s="35">
        <v>2.6763990267639981E-2</v>
      </c>
    </row>
    <row r="28" spans="2:15" ht="14.45" customHeight="1" thickBot="1" x14ac:dyDescent="0.25">
      <c r="B28" s="36">
        <v>18</v>
      </c>
      <c r="C28" s="37" t="s">
        <v>20</v>
      </c>
      <c r="D28" s="38">
        <v>955</v>
      </c>
      <c r="E28" s="39">
        <v>1.9187880492656365E-2</v>
      </c>
      <c r="F28" s="38">
        <v>1147</v>
      </c>
      <c r="G28" s="39">
        <v>2.2415915886571949E-2</v>
      </c>
      <c r="H28" s="40">
        <v>-0.1673931996512642</v>
      </c>
      <c r="I28" s="38">
        <v>709</v>
      </c>
      <c r="J28" s="40">
        <v>0.34696755994358242</v>
      </c>
      <c r="K28" s="38">
        <v>1664</v>
      </c>
      <c r="L28" s="39">
        <v>1.6817763762974641E-2</v>
      </c>
      <c r="M28" s="38">
        <v>2227</v>
      </c>
      <c r="N28" s="39">
        <v>2.2585519710353639E-2</v>
      </c>
      <c r="O28" s="40">
        <v>-0.25280646609788959</v>
      </c>
    </row>
    <row r="29" spans="2:15" ht="14.45" customHeight="1" thickBot="1" x14ac:dyDescent="0.25">
      <c r="B29" s="31">
        <v>19</v>
      </c>
      <c r="C29" s="32" t="s">
        <v>30</v>
      </c>
      <c r="D29" s="33">
        <v>754</v>
      </c>
      <c r="E29" s="34">
        <v>1.5149384179542303E-2</v>
      </c>
      <c r="F29" s="33">
        <v>1000</v>
      </c>
      <c r="G29" s="34">
        <v>1.9543082725869177E-2</v>
      </c>
      <c r="H29" s="35">
        <v>-0.246</v>
      </c>
      <c r="I29" s="33">
        <v>722</v>
      </c>
      <c r="J29" s="35">
        <v>4.4321329639889218E-2</v>
      </c>
      <c r="K29" s="33">
        <v>1476</v>
      </c>
      <c r="L29" s="34">
        <v>1.4917679876292412E-2</v>
      </c>
      <c r="M29" s="33">
        <v>1924</v>
      </c>
      <c r="N29" s="34">
        <v>1.9512590894800362E-2</v>
      </c>
      <c r="O29" s="35">
        <v>-0.23284823284823286</v>
      </c>
    </row>
    <row r="30" spans="2:15" ht="14.45" customHeight="1" thickBot="1" x14ac:dyDescent="0.25">
      <c r="B30" s="36">
        <v>20</v>
      </c>
      <c r="C30" s="37" t="s">
        <v>28</v>
      </c>
      <c r="D30" s="38">
        <v>678</v>
      </c>
      <c r="E30" s="39">
        <v>1.3622390548713106E-2</v>
      </c>
      <c r="F30" s="38">
        <v>1105</v>
      </c>
      <c r="G30" s="39">
        <v>2.1595106412085441E-2</v>
      </c>
      <c r="H30" s="40">
        <v>-0.3864253393665158</v>
      </c>
      <c r="I30" s="38">
        <v>696</v>
      </c>
      <c r="J30" s="40">
        <v>-2.5862068965517238E-2</v>
      </c>
      <c r="K30" s="38">
        <v>1374</v>
      </c>
      <c r="L30" s="39">
        <v>1.3886783299475456E-2</v>
      </c>
      <c r="M30" s="38">
        <v>1893</v>
      </c>
      <c r="N30" s="39">
        <v>1.9198198837763556E-2</v>
      </c>
      <c r="O30" s="40">
        <v>-0.27416798732171155</v>
      </c>
    </row>
    <row r="31" spans="2:15" ht="14.45" customHeight="1" thickBot="1" x14ac:dyDescent="0.25">
      <c r="B31" s="108" t="s">
        <v>41</v>
      </c>
      <c r="C31" s="109"/>
      <c r="D31" s="41">
        <f>SUM(D11:D30)</f>
        <v>44113</v>
      </c>
      <c r="E31" s="42">
        <f>D31/D33</f>
        <v>0.88631934258905787</v>
      </c>
      <c r="F31" s="41">
        <f>SUM(F11:F30)</f>
        <v>45537</v>
      </c>
      <c r="G31" s="42">
        <f>F31/F33</f>
        <v>0.88993335808790475</v>
      </c>
      <c r="H31" s="43">
        <f>D31/F31-1</f>
        <v>-3.1271273909128872E-2</v>
      </c>
      <c r="I31" s="41">
        <f>SUM(I11:I30)</f>
        <v>44054</v>
      </c>
      <c r="J31" s="42">
        <f>D31/I31-1</f>
        <v>1.3392654469515097E-3</v>
      </c>
      <c r="K31" s="41">
        <f>SUM(K11:K30)</f>
        <v>88167</v>
      </c>
      <c r="L31" s="42">
        <f>K31/K33</f>
        <v>0.89108880870804408</v>
      </c>
      <c r="M31" s="41">
        <f>SUM(M11:M30)</f>
        <v>88311</v>
      </c>
      <c r="N31" s="42">
        <f>M31/M33</f>
        <v>0.89562183706378107</v>
      </c>
      <c r="O31" s="43">
        <f>K31/M31-1</f>
        <v>-1.6306009443897151E-3</v>
      </c>
    </row>
    <row r="32" spans="2:15" ht="14.45" customHeight="1" thickBot="1" x14ac:dyDescent="0.25">
      <c r="B32" s="108" t="s">
        <v>12</v>
      </c>
      <c r="C32" s="109"/>
      <c r="D32" s="41">
        <f>D33-SUM(D11:D30)</f>
        <v>5658</v>
      </c>
      <c r="E32" s="42">
        <f>D32/D33</f>
        <v>0.11368065741094212</v>
      </c>
      <c r="F32" s="41">
        <f>F33-SUM(F11:F30)</f>
        <v>5632</v>
      </c>
      <c r="G32" s="42">
        <f>F32/F33</f>
        <v>0.11006664191209521</v>
      </c>
      <c r="H32" s="43">
        <f>D32/F32-1</f>
        <v>4.6164772727272929E-3</v>
      </c>
      <c r="I32" s="41">
        <f>I33-SUM(I11:I30)</f>
        <v>5118</v>
      </c>
      <c r="J32" s="42">
        <f>D32/I32-1</f>
        <v>0.10550996483001174</v>
      </c>
      <c r="K32" s="41">
        <f>K33-SUM(K11:K30)</f>
        <v>10776</v>
      </c>
      <c r="L32" s="42">
        <f>K32/K33</f>
        <v>0.10891119129195598</v>
      </c>
      <c r="M32" s="41">
        <f>M33-SUM(M11:M30)</f>
        <v>10292</v>
      </c>
      <c r="N32" s="42">
        <f>M32/M33</f>
        <v>0.10437816293621897</v>
      </c>
      <c r="O32" s="43">
        <f>K32/M32-1</f>
        <v>4.7026816945200167E-2</v>
      </c>
    </row>
    <row r="33" spans="2:16" ht="14.45" customHeight="1" thickBot="1" x14ac:dyDescent="0.25">
      <c r="B33" s="110" t="s">
        <v>13</v>
      </c>
      <c r="C33" s="111"/>
      <c r="D33" s="44">
        <v>49771</v>
      </c>
      <c r="E33" s="45">
        <v>1</v>
      </c>
      <c r="F33" s="44">
        <v>51169</v>
      </c>
      <c r="G33" s="45">
        <v>1.0000000000000002</v>
      </c>
      <c r="H33" s="46">
        <v>-2.7321229650765111E-2</v>
      </c>
      <c r="I33" s="44">
        <v>49172</v>
      </c>
      <c r="J33" s="46">
        <v>1.2181729439518341E-2</v>
      </c>
      <c r="K33" s="44">
        <v>98943</v>
      </c>
      <c r="L33" s="45">
        <v>1</v>
      </c>
      <c r="M33" s="44">
        <v>98603</v>
      </c>
      <c r="N33" s="45">
        <v>1.0000000000000007</v>
      </c>
      <c r="O33" s="46">
        <v>3.4481709481455347E-3</v>
      </c>
      <c r="P33" s="47"/>
    </row>
    <row r="34" spans="2:16" ht="14.45" customHeight="1" x14ac:dyDescent="0.2">
      <c r="B34" s="48" t="s">
        <v>72</v>
      </c>
    </row>
    <row r="35" spans="2:16" x14ac:dyDescent="0.2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2025-03-05T11:43:41Z</dcterms:modified>
</cp:coreProperties>
</file>