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9\SOiSD\"/>
    </mc:Choice>
  </mc:AlternateContent>
  <xr:revisionPtr revIDLastSave="0" documentId="13_ncr:1_{F3AC8C80-6DF2-4F01-BB33-7D02153211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  <externalReference r:id="rId9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<sst xmlns="http://schemas.openxmlformats.org/spreadsheetml/2006/main" count="835" uniqueCount="201">
  <si>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</si>
  <si>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</si>
  <si>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</si>
  <si>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</si>
  <si>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</si>
  <si>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</si>
  <si>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</si>
  <si>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</si>
  <si>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</si>
  <si>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</si>
  <si>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</si>
  <si>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</si>
  <si>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</si>
  <si>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</si>
  <si>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</si>
  <si>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</si>
  <si>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</si>
  <si>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</si>
  <si>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</si>
  <si>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</si>
  <si>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</si>
  <si>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</si>
  <si>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</si>
  <si>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</si>
  <si>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</si>
  <si>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</si>
  <si>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</si>
  <si>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</si>
  <si>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</si>
  <si>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</si>
  <si>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</si>
  <si>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</si>
  <si>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</si>
  <si>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</si>
  <si>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</si>
  <si>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</si>
  <si>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</si>
  <si>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</si>
  <si>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</si>
  <si>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</si>
  <si>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</si>
  <si>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</si>
  <si>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</si>
  <si>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</si>
  <si>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</si>
  <si>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</si>
  <si>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</si>
  <si>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</si>
  <si>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</si>
  <si>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</si>
  <si>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</si>
  <si>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</si>
  <si>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</si>
  <si>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</si>
  <si>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</si>
  <si>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</si>
  <si>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</si>
  <si>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</si>
  <si>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</si>
  <si>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</si>
  <si>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</si>
  <si>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</si>
  <si>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</si>
  <si>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</si>
  <si>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</si>
  <si>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</si>
  <si>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</si>
  <si>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</si>
  <si>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</si>
  <si>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</si>
  <si>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</si>
  <si>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</si>
  <si>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</si>
  <si>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</si>
  <si>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</si>
  <si>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</si>
  <si>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</si>
  <si>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</si>
  <si>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</si>
  <si>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</si>
  <si>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</si>
  <si>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</si>
  <si>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</si>
  <si>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</si>
  <si>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</si>
  <si>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</si>
  <si>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</si>
  <si>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</si>
  <si>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</si>
  <si>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</si>
  <si>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</si>
  <si>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</si>
  <si>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</si>
  <si>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</si>
  <si>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</si>
  <si>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</si>
  <si>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</si>
  <si>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</si>
  <si>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</si>
  <si>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</si>
  <si>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</si>
  <si>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</si>
  <si>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</si>
  <si>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</si>
  <si>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</si>
  <si>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</si>
  <si>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</si>
  <si>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</si>
  <si>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</si>
  <si>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</si>
  <si>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</si>
  <si>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</si>
  <si>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</si>
  <si>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</si>
  <si>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</si>
  <si>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</si>
  <si>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</si>
  <si>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</si>
  <si>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</si>
  <si>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</si>
  <si>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</si>
  <si>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</si>
  <si>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</si>
  <si>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</si>
  <si>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</si>
  <si>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</si>
  <si>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</si>
  <si>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</si>
  <si>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</si>
  <si>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</si>
  <si>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</si>
  <si>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</si>
  <si>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</si>
  <si>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</si>
  <si>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Skoda Scala</t>
  </si>
  <si>
    <t>Toyota Camry</t>
  </si>
  <si>
    <t>HONDA</t>
  </si>
  <si>
    <t>First Registrations of NEW Passenger Cars*, Market Share %</t>
  </si>
  <si>
    <t>Registrations of new PC, Top Models - 2023 YTD</t>
  </si>
  <si>
    <t>First Registrations of NEW PC and LCV up to 3.5T, Market Share %</t>
  </si>
  <si>
    <t>Sierpień</t>
  </si>
  <si>
    <t>August</t>
  </si>
  <si>
    <t>Sie/Lip
Zmiana %</t>
  </si>
  <si>
    <t>Aug/Jul Ch %</t>
  </si>
  <si>
    <t>Renault Express</t>
  </si>
  <si>
    <t>TESLA</t>
  </si>
  <si>
    <t>Hyundai Kona</t>
  </si>
  <si>
    <t>-0,9 pp</t>
  </si>
  <si>
    <t>2023
Wrz</t>
  </si>
  <si>
    <t>2022
Wrz</t>
  </si>
  <si>
    <t>2023
Sty - Wrz</t>
  </si>
  <si>
    <t>2022
Sty - Wrz</t>
  </si>
  <si>
    <t>Wrzesień</t>
  </si>
  <si>
    <t>September</t>
  </si>
  <si>
    <t>Rok narastająco Styczeń - Wrzesień</t>
  </si>
  <si>
    <t>YTD January - September</t>
  </si>
  <si>
    <t>Rejestracje nowych samochodów osobowych OGÓŁEM, ranking modeli - Wrzesień 2023</t>
  </si>
  <si>
    <t>Registrations of new PC, Top Models - September 2023</t>
  </si>
  <si>
    <t>Wrz/Sie
Zmiana %</t>
  </si>
  <si>
    <t>Sep/Aug Ch %</t>
  </si>
  <si>
    <t>Wrz/Aug
Zmiana poz</t>
  </si>
  <si>
    <t>Sep/Aug Ch position</t>
  </si>
  <si>
    <t>Rok narastająco Styczeń -Wrzesień</t>
  </si>
  <si>
    <t>Rejestracje nowych samochodów dostawczych do 3,5T, ranking modeli - Wrzesień 2023</t>
  </si>
  <si>
    <t>Registrations of new LCV up to 3.5T, Top Models - September 2023</t>
  </si>
  <si>
    <t>Ford Transit Connect</t>
  </si>
  <si>
    <t>Skoda Kodiaq</t>
  </si>
  <si>
    <t>Mercedes-Benz Klasa GLC</t>
  </si>
  <si>
    <t>Renault Clio</t>
  </si>
  <si>
    <t>Rejestracje nowych samochodów osobowych na KLIENTÓW INDYWIDUALNYCH, ranking marek - Wrzesień 2023</t>
  </si>
  <si>
    <t>Registrations of New PC For Individual Customers, Top Makes - September 2023</t>
  </si>
  <si>
    <t>Rejestracje nowych samochodów osobowych na KLIENTÓW INDYWIDUALNYCH, ranking modeli - Wrzesień 2023</t>
  </si>
  <si>
    <t>Registrations of New PC For Individual Customers, Top Models - Sepember 2023</t>
  </si>
  <si>
    <t>Rejestracje nowych samochodów osobowych na REGON, ranking marek - Wrzesień 2023</t>
  </si>
  <si>
    <t>Registrations of New PC For Business Activity, Top Makes - September 2023</t>
  </si>
  <si>
    <t>Rejestracje nowych samochodów osobowych na REGON, ranking modeli - Wrzesień 2023</t>
  </si>
  <si>
    <t>Registrations of New PC For Business Activity, Top Models - September 2023</t>
  </si>
  <si>
    <t>Citroen C3</t>
  </si>
  <si>
    <t>152,9</t>
  </si>
  <si>
    <t>-4,7 pp</t>
  </si>
  <si>
    <t>34,2</t>
  </si>
  <si>
    <t>34,6</t>
  </si>
  <si>
    <t>129,5</t>
  </si>
  <si>
    <t>162,8</t>
  </si>
  <si>
    <t>+5,6 pp</t>
  </si>
  <si>
    <t>7,9</t>
  </si>
  <si>
    <t>12,2</t>
  </si>
  <si>
    <t>+1,0 pp</t>
  </si>
  <si>
    <t>7,8</t>
  </si>
  <si>
    <t>9,4</t>
  </si>
  <si>
    <t>+0,2 pp</t>
  </si>
  <si>
    <t>49,4</t>
  </si>
  <si>
    <t>65,9</t>
  </si>
  <si>
    <t>+3,2 pp</t>
  </si>
  <si>
    <t>55,1</t>
  </si>
  <si>
    <t>66,4</t>
  </si>
  <si>
    <t>+1,5 pp</t>
  </si>
  <si>
    <t>9,3</t>
  </si>
  <si>
    <t>8,9</t>
  </si>
  <si>
    <t>Sty-Wrz 2022</t>
  </si>
  <si>
    <t>Sty-Wrz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</si>
</sst>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14" fontId="11" fillId="0" borderId="0" xfId="0" applyNumberFormat="1" applyFont="1"/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23</xdr:row>
      <xdr:rowOff>0</xdr:rowOff>
    </xdr:from>
    <xdr:to>
      <xdr:col>8</xdr:col>
      <xdr:colOff>466726</xdr:colOff>
      <xdr:row>43</xdr:row>
      <xdr:rowOff>168241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0B2BB16-5B65-861F-CA2F-0AF0E7E77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4333875"/>
          <a:ext cx="6000750" cy="3787741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23</xdr:row>
      <xdr:rowOff>85725</xdr:rowOff>
    </xdr:from>
    <xdr:to>
      <xdr:col>18</xdr:col>
      <xdr:colOff>442788</xdr:colOff>
      <xdr:row>44</xdr:row>
      <xdr:rowOff>46808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ABBFF95-4F58-EBCE-9EBC-689AE138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4419600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2023.09\dane%20szczeg&#243;&#322;owe\raporty\PZPM_CEP_RAPORT_SO_SEGMENTY.xlsm" TargetMode="External"/><Relationship Id="rId1" Type="http://schemas.openxmlformats.org/officeDocument/2006/relationships/externalLinkPath" Target="/PZPM%202023/CEP/2023.09/dane%20szczeg&#243;&#322;owe/raporty/PZPM_CEP_RAPORT_SO_SEGMEN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pdf"/>
      <sheetName val="INDEX"/>
      <sheetName val="WSZYSTKIE MARKI"/>
      <sheetName val="WSZYSTKIE MARKI - analiza1"/>
      <sheetName val="WSZYSTKIE MARKI - analiza2"/>
      <sheetName val="NAJPOPULAR. MODELE"/>
      <sheetName val="WSZYSTKIE MODELE - analiza1"/>
      <sheetName val="WSZYSTKIE MODELE - analiza2"/>
      <sheetName val="WSZYSTKIE MARKI REGON"/>
      <sheetName val="WSZYSTKIE MARKI REGON- analiza1"/>
      <sheetName val="WSZYSTKIE MARKI REGON- analiza2"/>
      <sheetName val="NAJPOP. MODELE REGON"/>
      <sheetName val="NAJPOP. MODELE REGON- analiza1"/>
      <sheetName val="NAJPOP. MODELE REGON- analiza2"/>
      <sheetName val="WSZYSTKIE MARKI INDYW"/>
      <sheetName val="WSZYSTKIE MARKI INDYW- analiza1"/>
      <sheetName val="WSZYSTKIE MARKI INDYW- analiza2"/>
      <sheetName val="NAJPOP. MODELE INDYW."/>
      <sheetName val="NAJPOP. MODELE INDYW.- analiza1"/>
      <sheetName val="NAJPOP. MODELE INDYW.- analiza2"/>
      <sheetName val="MARKI - KANAŁY DYSTRYBUCJI"/>
      <sheetName val="MARKI KANAŁY - analiza1"/>
      <sheetName val="MARKI KANAŁY - analiza2"/>
      <sheetName val="WOJEW - KANAŁY DYSTRYBUCJI"/>
      <sheetName val="KANAŁY DYSTRYBUCJI - analiza3"/>
      <sheetName val="WOJEWÓDZTWA (1)"/>
      <sheetName val="WOJEW (1) - analiza1"/>
      <sheetName val="WOJEW (1) - analiza2"/>
      <sheetName val="WOJEWÓDZTWA (2)"/>
      <sheetName val="WOJEW (2) - analiza1"/>
      <sheetName val="WOJEWÓDZTWA (3)"/>
      <sheetName val="WOJEW (3) - analiza1"/>
      <sheetName val="CAŁY RYNEK - MAPA"/>
      <sheetName val="CAŁY RYNEK - MAPA - analiza1"/>
      <sheetName val="SEGMENTY 1a"/>
      <sheetName val="SEGMENTY 1a - REGON"/>
      <sheetName val="SEGMENTY 1a - IND"/>
      <sheetName val="SEGMENTY 1b"/>
      <sheetName val="SEGMENTY - analiza3"/>
      <sheetName val="SEGMENTY - analiza4"/>
      <sheetName val="PALIWO - analiza3"/>
      <sheetName val="NADWOZIA - analiza3"/>
      <sheetName val="DCC - analiza3"/>
      <sheetName val="PALIWO_DCC - analiza3"/>
      <sheetName val="SEGMENTY 2"/>
      <sheetName val="SEGMENTY 2 - analiza2"/>
      <sheetName val="SEGMENTY 3"/>
      <sheetName val="SEGMENTY 3 - analiza2"/>
      <sheetName val="SEGMENTY 3a - IND"/>
      <sheetName val="SEGMENTY 3a - IND - analiza2"/>
      <sheetName val="SEGMENTY 3b - REGON"/>
      <sheetName val="SEGMENTY 3b - REGON - analiza2"/>
      <sheetName val="ELEKTR. I HYBRYD-MAR"/>
      <sheetName val="ELEKTR. I HYBRYD-MAR - analiza2"/>
      <sheetName val="ELEKTR. I HYBRYD"/>
      <sheetName val="ELEKTR. I HYBRYD - analiza2"/>
      <sheetName val="ELEKTR. I HYBRYD (2)"/>
      <sheetName val="ELEKTR. I HYBRYD (2) - analiza2"/>
      <sheetName val="ALFA ROMEO 1"/>
      <sheetName val="ALFA ROMEO 2"/>
      <sheetName val="ALFA ROMEO 3"/>
      <sheetName val="ALFA ROMEO - analiza1"/>
      <sheetName val="ALFA ROMEO - analiza1a"/>
      <sheetName val="ALFA ROMEO - analiza2"/>
      <sheetName val="ALFA ROMEO - analiza3"/>
      <sheetName val="ALFA ROMEO - analiza4"/>
      <sheetName val="AUDI 1"/>
      <sheetName val="AUDI 2"/>
      <sheetName val="AUDI 3"/>
      <sheetName val="AUDI - analiza1"/>
      <sheetName val="AUDI - analiza1a"/>
      <sheetName val="AUDI - analiza2"/>
      <sheetName val="AUDI - analiza3"/>
      <sheetName val="AUDI - analiza4"/>
      <sheetName val="BMW 1"/>
      <sheetName val="BMW 2"/>
      <sheetName val="BMW 3"/>
      <sheetName val="BMW - analiza1"/>
      <sheetName val="BMW - analiza1a"/>
      <sheetName val="BMW - analiza2"/>
      <sheetName val="BMW - analiza3"/>
      <sheetName val="BMW - analiza4"/>
      <sheetName val="CITROEN 1"/>
      <sheetName val="CITROEN 2"/>
      <sheetName val="CITROEN 3"/>
      <sheetName val="CITROEN - analiza1"/>
      <sheetName val="CITROEN - analiza1a"/>
      <sheetName val="CITROEN - analiza2"/>
      <sheetName val="CITROEN - analiza3"/>
      <sheetName val="CITROEN - analiza4"/>
      <sheetName val="CUPRA 1"/>
      <sheetName val="CUPRA 2"/>
      <sheetName val="CUPRA 3"/>
      <sheetName val="CUPRA - analiza1"/>
      <sheetName val="CUPRA - analiza1a"/>
      <sheetName val="CUPRA - analiza2"/>
      <sheetName val="CUPRA - analiza3"/>
      <sheetName val="CUPRA - analiza4"/>
      <sheetName val="DS 1"/>
      <sheetName val="DS 2"/>
      <sheetName val="DS 3"/>
      <sheetName val="DS - analiza1"/>
      <sheetName val="DS - analiza1a"/>
      <sheetName val="DS - analiza2"/>
      <sheetName val="DS - analiza3"/>
      <sheetName val="DS - analiza4"/>
      <sheetName val="DACIA 1"/>
      <sheetName val="DACIA 2"/>
      <sheetName val="DACIA 3"/>
      <sheetName val="DACIA - analiza1"/>
      <sheetName val="DACIA - analiza1a"/>
      <sheetName val="DACIA - analiza2"/>
      <sheetName val="DACIA - analiza3"/>
      <sheetName val="DACIA - analiza4"/>
      <sheetName val="FIAT 1"/>
      <sheetName val="FIAT 2"/>
      <sheetName val="FIAT 3"/>
      <sheetName val="FIAT - analiza1"/>
      <sheetName val="FIAT - analiza1a"/>
      <sheetName val="FIAT - analiza2"/>
      <sheetName val="FIAT - analiza3"/>
      <sheetName val="FIAT - analiza4"/>
      <sheetName val="FORD 1"/>
      <sheetName val="FORD 2"/>
      <sheetName val="FORD 3"/>
      <sheetName val="FORD - analiza1"/>
      <sheetName val="FORD - analiza1a"/>
      <sheetName val="FORD - analiza2"/>
      <sheetName val="FORD - analiza3"/>
      <sheetName val="FORD - analiza4"/>
      <sheetName val="HONDA 1"/>
      <sheetName val="HONDA 2"/>
      <sheetName val="HONDA 3"/>
      <sheetName val="HONDA - analiza1"/>
      <sheetName val="HONDA - analiza1a"/>
      <sheetName val="HONDA - analiza2"/>
      <sheetName val="HONDA - analiza3"/>
      <sheetName val="HONDA - analiza4"/>
      <sheetName val="HYUNDAI 1"/>
      <sheetName val="HYUNDAI 2"/>
      <sheetName val="HYUNDAI 3"/>
      <sheetName val="HYUNDAI - analiza1"/>
      <sheetName val="HYUNDAI - analiza1a"/>
      <sheetName val="HYUNDAI - analiza2"/>
      <sheetName val="HYUNDAI - analiza3"/>
      <sheetName val="HYUNDAI - analiza4"/>
      <sheetName val="JAGUAR 1"/>
      <sheetName val="JAGUAR 2"/>
      <sheetName val="JAGUAR 3"/>
      <sheetName val="JAGUAR - analiza1"/>
      <sheetName val="JAGUAR - analiza1a"/>
      <sheetName val="JAGUAR - analiza2"/>
      <sheetName val="JAGUAR - analiza3"/>
      <sheetName val="JAGUAR - analiza4"/>
      <sheetName val="JEEP 1"/>
      <sheetName val="JEEP 2"/>
      <sheetName val="JEEP 3"/>
      <sheetName val="JEEP - analiza1"/>
      <sheetName val="JEEP - analiza1a"/>
      <sheetName val="JEEP - analiza2"/>
      <sheetName val="JEEP - analiza3"/>
      <sheetName val="JEEP - analiza4"/>
      <sheetName val="KIA 1"/>
      <sheetName val="KIA 2"/>
      <sheetName val="KIA 3"/>
      <sheetName val="KIA - analiza1"/>
      <sheetName val="KIA - analiza1a"/>
      <sheetName val="KIA - analiza2"/>
      <sheetName val="KIA - analiza3"/>
      <sheetName val="KIA - analiza4"/>
      <sheetName val="LAND ROVER 1"/>
      <sheetName val="LAND ROVER 2"/>
      <sheetName val="LAND ROVER 3"/>
      <sheetName val="LAND ROVER - analiza1"/>
      <sheetName val="LAND ROVER - analiza1a"/>
      <sheetName val="LAND ROVER - analiza2"/>
      <sheetName val="LAND ROVER - analiza3"/>
      <sheetName val="LAND ROVER - analiza4"/>
      <sheetName val="LEXUS 1"/>
      <sheetName val="LEXUS 2"/>
      <sheetName val="LEXUS 3"/>
      <sheetName val="LEXUS - analiza1"/>
      <sheetName val="LEXUS - analiza1a"/>
      <sheetName val="LEXUS - analiza2"/>
      <sheetName val="LEXUS - analiza3"/>
      <sheetName val="LEXUS - analiza4"/>
      <sheetName val="MAZDA 1"/>
      <sheetName val="MAZDA 2"/>
      <sheetName val="MAZDA 3"/>
      <sheetName val="MAZDA - analiza1"/>
      <sheetName val="MAZDA - analiza1a"/>
      <sheetName val="MAZDA - analiza2"/>
      <sheetName val="MAZDA - analiza3"/>
      <sheetName val="MAZDA - analiza4"/>
      <sheetName val="MERCEDES-BENZ 1"/>
      <sheetName val="MERCEDES-BENZ 2"/>
      <sheetName val="MERCEDES-BENZ 3"/>
      <sheetName val="MERCEDES-BENZ - analiza1"/>
      <sheetName val="MERCEDES-BENZ - analiza1a"/>
      <sheetName val="MERCEDES-BENZ - analiza2"/>
      <sheetName val="MERCEDES-BENZ - analiza3"/>
      <sheetName val="MERCEDES-BENZ - analiza4"/>
      <sheetName val="MINI 1"/>
      <sheetName val="MINI 2"/>
      <sheetName val="MINI 3"/>
      <sheetName val="MINI - analiza1"/>
      <sheetName val="MINI - analiza1a"/>
      <sheetName val="MINI - analiza2"/>
      <sheetName val="MINI - analiza3"/>
      <sheetName val="MINI - analiza4"/>
      <sheetName val="MITSUBISHI 1"/>
      <sheetName val="MITSUBISHI 2"/>
      <sheetName val="MITSUBISHI 3"/>
      <sheetName val="MITSUBISHI - analiza1"/>
      <sheetName val="MITSUBISHI - analiza1a"/>
      <sheetName val="MITSUBISHI - analiza2"/>
      <sheetName val="MITSUBISHI - analiza3"/>
      <sheetName val="MITSUBISHI - analiza4"/>
      <sheetName val="NISSAN 1"/>
      <sheetName val="NISSAN 2"/>
      <sheetName val="NISSAN 3"/>
      <sheetName val="NISSAN - analiza1"/>
      <sheetName val="NISSAN - analiza1a"/>
      <sheetName val="NISSAN - analiza2"/>
      <sheetName val="NISSAN - analiza3"/>
      <sheetName val="NISSAN - analiza4"/>
      <sheetName val="OPEL 1"/>
      <sheetName val="OPEL 2"/>
      <sheetName val="OPEL 3"/>
      <sheetName val="OPEL - analiza1"/>
      <sheetName val="OPEL - analiza1a"/>
      <sheetName val="OPEL - analiza2"/>
      <sheetName val="OPEL - analiza3"/>
      <sheetName val="OPEL - analiza4"/>
      <sheetName val="PEUGEOT 1"/>
      <sheetName val="PEUGEOT 2"/>
      <sheetName val="PEUGEOT 3"/>
      <sheetName val="PEUGEOT - analiza1"/>
      <sheetName val="PEUGEOT - analiza1a"/>
      <sheetName val="PEUGEOT - analiza2"/>
      <sheetName val="PEUGEOT - analiza3"/>
      <sheetName val="PEUGEOT - analiza4"/>
      <sheetName val="PORSCHE 1"/>
      <sheetName val="PORSCHE 2"/>
      <sheetName val="PORSCHE 3"/>
      <sheetName val="PORSCHE - analiza1"/>
      <sheetName val="PORSCHE - analiza1a"/>
      <sheetName val="PORSCHE - analiza2"/>
      <sheetName val="PORSCHE - analiza3"/>
      <sheetName val="PORSCHE - analiza4"/>
      <sheetName val="RENAULT 1"/>
      <sheetName val="RENAULT 2"/>
      <sheetName val="RENAULT 3"/>
      <sheetName val="RENAULT - analiza1"/>
      <sheetName val="RENAULT - analiza1a"/>
      <sheetName val="RENAULT - analiza2"/>
      <sheetName val="RENAULT - analiza3"/>
      <sheetName val="RENAULT - analiza4"/>
      <sheetName val="SEAT 1"/>
      <sheetName val="SEAT 2"/>
      <sheetName val="SEAT 3"/>
      <sheetName val="SEAT - analiza1"/>
      <sheetName val="SEAT - analiza1a"/>
      <sheetName val="SEAT - analiza2"/>
      <sheetName val="SEAT - analiza3"/>
      <sheetName val="SEAT - analiza4"/>
      <sheetName val="SKODA 1"/>
      <sheetName val="SKODA 2"/>
      <sheetName val="SKODA 3"/>
      <sheetName val="SKODA - analiza1"/>
      <sheetName val="SKODA - analiza1a"/>
      <sheetName val="SKODA - analiza2"/>
      <sheetName val="SKODA - analiza3"/>
      <sheetName val="SKODA - analiza4"/>
      <sheetName val="SMART 1"/>
      <sheetName val="SMART 2"/>
      <sheetName val="SMART 3"/>
      <sheetName val="SMART - analiza1"/>
      <sheetName val="SMART - analiza1a"/>
      <sheetName val="SMART - analiza2"/>
      <sheetName val="SMART - analiza3"/>
      <sheetName val="SMART - analiza4"/>
      <sheetName val="SSANGYONG 1"/>
      <sheetName val="SSANGYONG 2"/>
      <sheetName val="SSANGYONG 3"/>
      <sheetName val="SSANGYONG - analiza1"/>
      <sheetName val="SSANGYONG - analiza1a"/>
      <sheetName val="SSANGYONG - analiza2"/>
      <sheetName val="SSANGYONG - analiza3"/>
      <sheetName val="SSANGYONG - analiza4"/>
      <sheetName val="SUBARU 1"/>
      <sheetName val="SUBARU 2"/>
      <sheetName val="SUBARU 3"/>
      <sheetName val="SUBARU - analiza1"/>
      <sheetName val="SUBARU - analiza1a"/>
      <sheetName val="SUBARU - analiza2"/>
      <sheetName val="SUBARU - analiza3"/>
      <sheetName val="SUBARU - analiza4"/>
      <sheetName val="SUZUKI 1"/>
      <sheetName val="SUZUKI 2"/>
      <sheetName val="SUZUKI 3"/>
      <sheetName val="SUZUKI - analiza1"/>
      <sheetName val="SUZUKI - analiza1a"/>
      <sheetName val="SUZUKI - analiza2"/>
      <sheetName val="SUZUKI - analiza3"/>
      <sheetName val="SUZUKI - analiza4"/>
      <sheetName val="TESLA 1"/>
      <sheetName val="TESLA 2"/>
      <sheetName val="TESLA 3"/>
      <sheetName val="TESLA - analiza1"/>
      <sheetName val="TESLA - analiza1a"/>
      <sheetName val="TESLA - analiza2"/>
      <sheetName val="TESLA - analiza3"/>
      <sheetName val="TESLA - analiza4"/>
      <sheetName val="TOYOTA 1"/>
      <sheetName val="TOYOTA 2"/>
      <sheetName val="TOYOTA 3"/>
      <sheetName val="TOYOTA - analiza1"/>
      <sheetName val="TOYOTA - analiza1a"/>
      <sheetName val="TOYOTA - analiza2"/>
      <sheetName val="TOYOTA - analiza3"/>
      <sheetName val="TOYOTA - analiza4"/>
      <sheetName val="VOLKSWAGEN 1"/>
      <sheetName val="VOLKSWAGEN 2"/>
      <sheetName val="VOLKSWAGEN 3"/>
      <sheetName val="VOLKSWAGEN - analiza1"/>
      <sheetName val="VOLKSWAGEN - analiza1a"/>
      <sheetName val="VOLKSWAGEN - analiza2"/>
      <sheetName val="VOLKSWAGEN - analiza3"/>
      <sheetName val="VOLKSWAGEN - analiza4"/>
      <sheetName val="VOLVO 1"/>
      <sheetName val="VOLVO 2"/>
      <sheetName val="VOLVO 3"/>
      <sheetName val="VOLVO - analiza1"/>
      <sheetName val="VOLVO - analiza1a"/>
      <sheetName val="VOLVO - analiza2"/>
      <sheetName val="VOLVO - analiza3"/>
      <sheetName val="VOLVO - analiza4"/>
      <sheetName val="SO i SO# - analiza2"/>
      <sheetName val="Rodzaje - analiza"/>
      <sheetName val="paliwa - analiza"/>
      <sheetName val="Historia - analiza"/>
      <sheetName val="BAZA_SO"/>
      <sheetName val="BAZA_SO_HISTORIA"/>
      <sheetName val="Korekta pisowni mode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>
        <row r="25">
          <cell r="V25" t="str">
            <v>Sty-Wrz 2022</v>
          </cell>
          <cell r="W25" t="str">
            <v>Sty-Wrz 2023</v>
          </cell>
        </row>
        <row r="26">
          <cell r="U26" t="str">
            <v>Benzyna</v>
          </cell>
          <cell r="V26">
            <v>152.9</v>
          </cell>
          <cell r="W26">
            <v>152.9</v>
          </cell>
        </row>
        <row r="27">
          <cell r="U27" t="str">
            <v>Diesel</v>
          </cell>
          <cell r="V27">
            <v>34.200000000000003</v>
          </cell>
          <cell r="W27">
            <v>34.6</v>
          </cell>
        </row>
        <row r="28">
          <cell r="U28" t="str">
            <v>Alternatywne i inne</v>
          </cell>
          <cell r="V28">
            <v>129.5</v>
          </cell>
          <cell r="W28">
            <v>162.80000000000001</v>
          </cell>
        </row>
      </sheetData>
      <sheetData sheetId="341" refreshError="1"/>
      <sheetData sheetId="342" refreshError="1"/>
      <sheetData sheetId="343" refreshError="1"/>
      <sheetData sheetId="34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B2" sqref="B2:H10"/>
    </sheetView>
  </sheetViews>
  <sheetFormatPr defaultColWidth="9.140625" defaultRowHeight="14.25" x14ac:dyDescent="0.2"/>
  <cols>
    <col min="1" max="1" width="1.140625" style="2" customWidth="1"/>
    <col min="2" max="2" width="35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45203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1" t="s">
        <v>76</v>
      </c>
      <c r="H2" s="6" t="s">
        <v>72</v>
      </c>
    </row>
    <row r="3" spans="1:256" ht="24.75" customHeight="1" x14ac:dyDescent="0.2">
      <c r="B3" s="85" t="s">
        <v>112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148</v>
      </c>
      <c r="D4" s="8" t="s">
        <v>149</v>
      </c>
      <c r="E4" s="9" t="s">
        <v>58</v>
      </c>
      <c r="F4" s="8" t="s">
        <v>150</v>
      </c>
      <c r="G4" s="8" t="s">
        <v>151</v>
      </c>
      <c r="H4" s="9" t="s">
        <v>58</v>
      </c>
    </row>
    <row r="5" spans="1:256" ht="24.75" customHeight="1" x14ac:dyDescent="0.2">
      <c r="B5" s="10" t="s">
        <v>52</v>
      </c>
      <c r="C5" s="11">
        <v>39078</v>
      </c>
      <c r="D5" s="11">
        <v>35819</v>
      </c>
      <c r="E5" s="12">
        <v>9.0985231301823122E-2</v>
      </c>
      <c r="F5" s="11">
        <v>350317</v>
      </c>
      <c r="G5" s="11">
        <v>316680</v>
      </c>
      <c r="H5" s="12">
        <v>0.10621763294177078</v>
      </c>
    </row>
    <row r="6" spans="1:256" ht="24.75" customHeight="1" x14ac:dyDescent="0.2">
      <c r="B6" s="10" t="s">
        <v>53</v>
      </c>
      <c r="C6" s="11">
        <v>5458</v>
      </c>
      <c r="D6" s="11">
        <v>4984</v>
      </c>
      <c r="E6" s="12">
        <v>9.5104333868378799E-2</v>
      </c>
      <c r="F6" s="11">
        <v>47304</v>
      </c>
      <c r="G6" s="11">
        <v>45990</v>
      </c>
      <c r="H6" s="12">
        <v>2.857142857142847E-2</v>
      </c>
    </row>
    <row r="7" spans="1:256" ht="24.75" customHeight="1" x14ac:dyDescent="0.2">
      <c r="B7" s="13" t="s">
        <v>54</v>
      </c>
      <c r="C7" s="14">
        <f>C6-C8</f>
        <v>5265</v>
      </c>
      <c r="D7" s="14">
        <f>D6-D8</f>
        <v>4845</v>
      </c>
      <c r="E7" s="15">
        <f>C7/D7-1</f>
        <v>8.6687306501547878E-2</v>
      </c>
      <c r="F7" s="14">
        <f>F6-F8</f>
        <v>45761</v>
      </c>
      <c r="G7" s="14">
        <f>G6-G8</f>
        <v>44176</v>
      </c>
      <c r="H7" s="15">
        <f>F7/G7-1</f>
        <v>3.5879210431003283E-2</v>
      </c>
    </row>
    <row r="8" spans="1:256" ht="24.75" customHeight="1" x14ac:dyDescent="0.2">
      <c r="B8" s="16" t="s">
        <v>55</v>
      </c>
      <c r="C8" s="14">
        <v>193</v>
      </c>
      <c r="D8" s="14">
        <v>139</v>
      </c>
      <c r="E8" s="17">
        <v>0.38848920863309355</v>
      </c>
      <c r="F8" s="14">
        <v>1543</v>
      </c>
      <c r="G8" s="14">
        <v>1814</v>
      </c>
      <c r="H8" s="17">
        <v>-0.14939360529217205</v>
      </c>
    </row>
    <row r="9" spans="1:256" ht="25.5" customHeight="1" x14ac:dyDescent="0.2">
      <c r="B9" s="81" t="s">
        <v>56</v>
      </c>
      <c r="C9" s="18">
        <v>44536</v>
      </c>
      <c r="D9" s="18">
        <v>40803</v>
      </c>
      <c r="E9" s="19">
        <v>9.1488370953116238E-2</v>
      </c>
      <c r="F9" s="18">
        <v>397621</v>
      </c>
      <c r="G9" s="18">
        <v>362670</v>
      </c>
      <c r="H9" s="19">
        <v>9.637135688091103E-2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abSelected="1" zoomScale="90" zoomScaleNormal="90" workbookViewId="0">
      <selection activeCell="B3" sqref="B3:O4"/>
    </sheetView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45203</v>
      </c>
    </row>
    <row r="2" spans="2:16" x14ac:dyDescent="0.2"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6" ht="14.45" customHeight="1" x14ac:dyDescent="0.2">
      <c r="B3" s="125" t="s">
        <v>137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6" ht="15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99" t="s">
        <v>0</v>
      </c>
      <c r="C5" s="101" t="s">
        <v>1</v>
      </c>
      <c r="D5" s="104" t="s">
        <v>152</v>
      </c>
      <c r="E5" s="104"/>
      <c r="F5" s="104"/>
      <c r="G5" s="104"/>
      <c r="H5" s="117"/>
      <c r="I5" s="118" t="s">
        <v>140</v>
      </c>
      <c r="J5" s="117"/>
      <c r="K5" s="118" t="s">
        <v>154</v>
      </c>
      <c r="L5" s="104"/>
      <c r="M5" s="104"/>
      <c r="N5" s="104"/>
      <c r="O5" s="105"/>
    </row>
    <row r="6" spans="2:16" ht="14.45" customHeight="1" thickBot="1" x14ac:dyDescent="0.25">
      <c r="B6" s="100"/>
      <c r="C6" s="102"/>
      <c r="D6" s="113" t="s">
        <v>153</v>
      </c>
      <c r="E6" s="113"/>
      <c r="F6" s="113"/>
      <c r="G6" s="113"/>
      <c r="H6" s="114"/>
      <c r="I6" s="119" t="s">
        <v>141</v>
      </c>
      <c r="J6" s="114"/>
      <c r="K6" s="119" t="s">
        <v>155</v>
      </c>
      <c r="L6" s="113"/>
      <c r="M6" s="113"/>
      <c r="N6" s="113"/>
      <c r="O6" s="120"/>
    </row>
    <row r="7" spans="2:16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142</v>
      </c>
      <c r="K7" s="88">
        <v>2023</v>
      </c>
      <c r="L7" s="89"/>
      <c r="M7" s="88">
        <v>2022</v>
      </c>
      <c r="N7" s="89"/>
      <c r="O7" s="92" t="s">
        <v>5</v>
      </c>
    </row>
    <row r="8" spans="2:16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6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143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6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6" ht="14.25" customHeight="1" thickBot="1" x14ac:dyDescent="0.25">
      <c r="B11" s="31">
        <v>1</v>
      </c>
      <c r="C11" s="32" t="s">
        <v>19</v>
      </c>
      <c r="D11" s="33">
        <v>8495</v>
      </c>
      <c r="E11" s="34">
        <v>0.21738574133783714</v>
      </c>
      <c r="F11" s="33">
        <v>5376</v>
      </c>
      <c r="G11" s="34">
        <v>0.15008794215360563</v>
      </c>
      <c r="H11" s="35">
        <v>0.58017113095238093</v>
      </c>
      <c r="I11" s="33">
        <v>8733</v>
      </c>
      <c r="J11" s="35">
        <v>-2.7252948585823833E-2</v>
      </c>
      <c r="K11" s="33">
        <v>67118</v>
      </c>
      <c r="L11" s="34">
        <v>0.19159218650536514</v>
      </c>
      <c r="M11" s="33">
        <v>55346</v>
      </c>
      <c r="N11" s="34">
        <v>0.17476948339017304</v>
      </c>
      <c r="O11" s="35">
        <v>0.21269829797998052</v>
      </c>
      <c r="P11" s="36"/>
    </row>
    <row r="12" spans="2:16" ht="14.45" customHeight="1" thickBot="1" x14ac:dyDescent="0.25">
      <c r="B12" s="37">
        <v>2</v>
      </c>
      <c r="C12" s="38" t="s">
        <v>17</v>
      </c>
      <c r="D12" s="39">
        <v>4405</v>
      </c>
      <c r="E12" s="40">
        <v>0.11272327140590614</v>
      </c>
      <c r="F12" s="39">
        <v>4830</v>
      </c>
      <c r="G12" s="40">
        <v>0.13484463552863005</v>
      </c>
      <c r="H12" s="41">
        <v>-8.7991718426500998E-2</v>
      </c>
      <c r="I12" s="39">
        <v>3094</v>
      </c>
      <c r="J12" s="41">
        <v>0.42372333548804142</v>
      </c>
      <c r="K12" s="39">
        <v>37592</v>
      </c>
      <c r="L12" s="40">
        <v>0.10730852342307111</v>
      </c>
      <c r="M12" s="39">
        <v>30090</v>
      </c>
      <c r="N12" s="40">
        <v>9.5017051913603642E-2</v>
      </c>
      <c r="O12" s="41">
        <v>0.24931871053506138</v>
      </c>
      <c r="P12" s="36"/>
    </row>
    <row r="13" spans="2:16" ht="14.45" customHeight="1" thickBot="1" x14ac:dyDescent="0.25">
      <c r="B13" s="31">
        <v>3</v>
      </c>
      <c r="C13" s="32" t="s">
        <v>22</v>
      </c>
      <c r="D13" s="33">
        <v>2809</v>
      </c>
      <c r="E13" s="34">
        <v>7.1881877271098835E-2</v>
      </c>
      <c r="F13" s="33">
        <v>2745</v>
      </c>
      <c r="G13" s="34">
        <v>7.6635305284904656E-2</v>
      </c>
      <c r="H13" s="35">
        <v>2.3315118397085666E-2</v>
      </c>
      <c r="I13" s="33">
        <v>2796</v>
      </c>
      <c r="J13" s="35">
        <v>4.6494992846923822E-3</v>
      </c>
      <c r="K13" s="33">
        <v>27570</v>
      </c>
      <c r="L13" s="34">
        <v>7.8700148722442811E-2</v>
      </c>
      <c r="M13" s="33">
        <v>26132</v>
      </c>
      <c r="N13" s="34">
        <v>8.251863079449287E-2</v>
      </c>
      <c r="O13" s="35">
        <v>5.5028317771314894E-2</v>
      </c>
      <c r="P13" s="36"/>
    </row>
    <row r="14" spans="2:16" ht="14.45" customHeight="1" thickBot="1" x14ac:dyDescent="0.25">
      <c r="B14" s="37">
        <v>4</v>
      </c>
      <c r="C14" s="38" t="s">
        <v>18</v>
      </c>
      <c r="D14" s="39">
        <v>2677</v>
      </c>
      <c r="E14" s="40">
        <v>6.850401760581401E-2</v>
      </c>
      <c r="F14" s="39">
        <v>2195</v>
      </c>
      <c r="G14" s="40">
        <v>6.1280326083921942E-2</v>
      </c>
      <c r="H14" s="41">
        <v>0.21958997722095663</v>
      </c>
      <c r="I14" s="39">
        <v>2436</v>
      </c>
      <c r="J14" s="41">
        <v>9.8932676518883378E-2</v>
      </c>
      <c r="K14" s="39">
        <v>25698</v>
      </c>
      <c r="L14" s="40">
        <v>7.3356417187861275E-2</v>
      </c>
      <c r="M14" s="39">
        <v>23313</v>
      </c>
      <c r="N14" s="40">
        <v>7.3616900341038266E-2</v>
      </c>
      <c r="O14" s="41">
        <v>0.1023034358512418</v>
      </c>
      <c r="P14" s="36"/>
    </row>
    <row r="15" spans="2:16" ht="14.45" customHeight="1" thickBot="1" x14ac:dyDescent="0.25">
      <c r="B15" s="31">
        <v>5</v>
      </c>
      <c r="C15" s="32" t="s">
        <v>23</v>
      </c>
      <c r="D15" s="33">
        <v>2307</v>
      </c>
      <c r="E15" s="34">
        <v>5.9035774604636881E-2</v>
      </c>
      <c r="F15" s="33">
        <v>1834</v>
      </c>
      <c r="G15" s="34">
        <v>5.120187609927692E-2</v>
      </c>
      <c r="H15" s="35">
        <v>0.25790621592148311</v>
      </c>
      <c r="I15" s="33">
        <v>2437</v>
      </c>
      <c r="J15" s="35">
        <v>-5.3344275748871572E-2</v>
      </c>
      <c r="K15" s="33">
        <v>19883</v>
      </c>
      <c r="L15" s="34">
        <v>5.6757165652823016E-2</v>
      </c>
      <c r="M15" s="33">
        <v>21150</v>
      </c>
      <c r="N15" s="34">
        <v>6.6786661614247816E-2</v>
      </c>
      <c r="O15" s="35">
        <v>-5.9905437352245849E-2</v>
      </c>
      <c r="P15" s="36"/>
    </row>
    <row r="16" spans="2:16" ht="14.45" customHeight="1" thickBot="1" x14ac:dyDescent="0.25">
      <c r="B16" s="37">
        <v>6</v>
      </c>
      <c r="C16" s="38" t="s">
        <v>32</v>
      </c>
      <c r="D16" s="39">
        <v>1922</v>
      </c>
      <c r="E16" s="40">
        <v>4.9183683914222835E-2</v>
      </c>
      <c r="F16" s="39">
        <v>1662</v>
      </c>
      <c r="G16" s="40">
        <v>4.6399955330969599E-2</v>
      </c>
      <c r="H16" s="41">
        <v>0.15643802647412763</v>
      </c>
      <c r="I16" s="39">
        <v>1840</v>
      </c>
      <c r="J16" s="41">
        <v>4.4565217391304257E-2</v>
      </c>
      <c r="K16" s="39">
        <v>18799</v>
      </c>
      <c r="L16" s="40">
        <v>5.3662825383866609E-2</v>
      </c>
      <c r="M16" s="39">
        <v>13813</v>
      </c>
      <c r="N16" s="40">
        <v>4.3618163445749654E-2</v>
      </c>
      <c r="O16" s="41">
        <v>0.36096430898429022</v>
      </c>
    </row>
    <row r="17" spans="2:16" ht="14.45" customHeight="1" thickBot="1" x14ac:dyDescent="0.25">
      <c r="B17" s="31">
        <v>7</v>
      </c>
      <c r="C17" s="32" t="s">
        <v>16</v>
      </c>
      <c r="D17" s="33">
        <v>1786</v>
      </c>
      <c r="E17" s="34">
        <v>4.5703464865141513E-2</v>
      </c>
      <c r="F17" s="33">
        <v>1761</v>
      </c>
      <c r="G17" s="34">
        <v>4.9163851587146486E-2</v>
      </c>
      <c r="H17" s="35">
        <v>1.4196479273140161E-2</v>
      </c>
      <c r="I17" s="33">
        <v>1821</v>
      </c>
      <c r="J17" s="35">
        <v>-1.9220208676551387E-2</v>
      </c>
      <c r="K17" s="33">
        <v>16769</v>
      </c>
      <c r="L17" s="34">
        <v>4.7868073773182578E-2</v>
      </c>
      <c r="M17" s="33">
        <v>17847</v>
      </c>
      <c r="N17" s="34">
        <v>5.6356574460022735E-2</v>
      </c>
      <c r="O17" s="35">
        <v>-6.0402308511234404E-2</v>
      </c>
    </row>
    <row r="18" spans="2:16" ht="14.45" customHeight="1" thickBot="1" x14ac:dyDescent="0.25">
      <c r="B18" s="37">
        <v>8</v>
      </c>
      <c r="C18" s="38" t="s">
        <v>31</v>
      </c>
      <c r="D18" s="39">
        <v>2029</v>
      </c>
      <c r="E18" s="40">
        <v>5.1921797430779466E-2</v>
      </c>
      <c r="F18" s="39">
        <v>1649</v>
      </c>
      <c r="G18" s="40">
        <v>4.6037019458946372E-2</v>
      </c>
      <c r="H18" s="41">
        <v>0.23044269254093397</v>
      </c>
      <c r="I18" s="39">
        <v>1616</v>
      </c>
      <c r="J18" s="41">
        <v>0.25556930693069302</v>
      </c>
      <c r="K18" s="39">
        <v>14940</v>
      </c>
      <c r="L18" s="40">
        <v>4.2647088208679566E-2</v>
      </c>
      <c r="M18" s="39">
        <v>16679</v>
      </c>
      <c r="N18" s="40">
        <v>5.2668308702791461E-2</v>
      </c>
      <c r="O18" s="41">
        <v>-0.10426284549433418</v>
      </c>
    </row>
    <row r="19" spans="2:16" ht="14.45" customHeight="1" thickBot="1" x14ac:dyDescent="0.25">
      <c r="B19" s="31">
        <v>9</v>
      </c>
      <c r="C19" s="32" t="s">
        <v>29</v>
      </c>
      <c r="D19" s="33">
        <v>1076</v>
      </c>
      <c r="E19" s="34">
        <v>2.7534674241261069E-2</v>
      </c>
      <c r="F19" s="33">
        <v>1770</v>
      </c>
      <c r="G19" s="34">
        <v>4.9415114883162567E-2</v>
      </c>
      <c r="H19" s="35">
        <v>-0.39209039548022595</v>
      </c>
      <c r="I19" s="33">
        <v>1270</v>
      </c>
      <c r="J19" s="35">
        <v>-0.15275590551181106</v>
      </c>
      <c r="K19" s="33">
        <v>13305</v>
      </c>
      <c r="L19" s="34">
        <v>3.7979886788251781E-2</v>
      </c>
      <c r="M19" s="33">
        <v>15572</v>
      </c>
      <c r="N19" s="34">
        <v>4.9172666414045725E-2</v>
      </c>
      <c r="O19" s="35">
        <v>-0.14558181351143074</v>
      </c>
    </row>
    <row r="20" spans="2:16" ht="14.45" customHeight="1" thickBot="1" x14ac:dyDescent="0.25">
      <c r="B20" s="37">
        <v>10</v>
      </c>
      <c r="C20" s="38" t="s">
        <v>24</v>
      </c>
      <c r="D20" s="39">
        <v>1500</v>
      </c>
      <c r="E20" s="40">
        <v>3.8384768923691082E-2</v>
      </c>
      <c r="F20" s="39">
        <v>1621</v>
      </c>
      <c r="G20" s="40">
        <v>4.5255311426896337E-2</v>
      </c>
      <c r="H20" s="41">
        <v>-7.464528069093157E-2</v>
      </c>
      <c r="I20" s="39">
        <v>992</v>
      </c>
      <c r="J20" s="41">
        <v>0.51209677419354849</v>
      </c>
      <c r="K20" s="39">
        <v>12631</v>
      </c>
      <c r="L20" s="40">
        <v>3.6055915071206937E-2</v>
      </c>
      <c r="M20" s="39">
        <v>10432</v>
      </c>
      <c r="N20" s="40">
        <v>3.2941770872805358E-2</v>
      </c>
      <c r="O20" s="41">
        <v>0.21079371165644178</v>
      </c>
    </row>
    <row r="21" spans="2:16" ht="14.45" customHeight="1" thickBot="1" x14ac:dyDescent="0.25">
      <c r="B21" s="31">
        <v>11</v>
      </c>
      <c r="C21" s="32" t="s">
        <v>33</v>
      </c>
      <c r="D21" s="33">
        <v>841</v>
      </c>
      <c r="E21" s="34">
        <v>2.1521060443216132E-2</v>
      </c>
      <c r="F21" s="33">
        <v>924</v>
      </c>
      <c r="G21" s="34">
        <v>2.5796365057650969E-2</v>
      </c>
      <c r="H21" s="35">
        <v>-8.982683982683981E-2</v>
      </c>
      <c r="I21" s="33">
        <v>714</v>
      </c>
      <c r="J21" s="35">
        <v>0.17787114845938379</v>
      </c>
      <c r="K21" s="33">
        <v>9393</v>
      </c>
      <c r="L21" s="34">
        <v>2.6812858068549342E-2</v>
      </c>
      <c r="M21" s="33">
        <v>8207</v>
      </c>
      <c r="N21" s="34">
        <v>2.5915750915750917E-2</v>
      </c>
      <c r="O21" s="35">
        <v>0.14451078347751922</v>
      </c>
    </row>
    <row r="22" spans="2:16" ht="14.45" customHeight="1" thickBot="1" x14ac:dyDescent="0.25">
      <c r="B22" s="37">
        <v>12</v>
      </c>
      <c r="C22" s="38" t="s">
        <v>21</v>
      </c>
      <c r="D22" s="39">
        <v>850</v>
      </c>
      <c r="E22" s="40">
        <v>2.1751369056758278E-2</v>
      </c>
      <c r="F22" s="39">
        <v>1426</v>
      </c>
      <c r="G22" s="40">
        <v>3.9811273346547923E-2</v>
      </c>
      <c r="H22" s="41">
        <v>-0.40392706872370265</v>
      </c>
      <c r="I22" s="39">
        <v>780</v>
      </c>
      <c r="J22" s="41">
        <v>8.9743589743589647E-2</v>
      </c>
      <c r="K22" s="39">
        <v>9347</v>
      </c>
      <c r="L22" s="40">
        <v>2.6681548426139755E-2</v>
      </c>
      <c r="M22" s="39">
        <v>13405</v>
      </c>
      <c r="N22" s="40">
        <v>4.232979664014147E-2</v>
      </c>
      <c r="O22" s="41">
        <v>-0.30272286460276021</v>
      </c>
    </row>
    <row r="23" spans="2:16" ht="14.25" customHeight="1" thickBot="1" x14ac:dyDescent="0.25">
      <c r="B23" s="31">
        <v>13</v>
      </c>
      <c r="C23" s="32" t="s">
        <v>39</v>
      </c>
      <c r="D23" s="33">
        <v>860</v>
      </c>
      <c r="E23" s="34">
        <v>2.2007267516249551E-2</v>
      </c>
      <c r="F23" s="33">
        <v>764</v>
      </c>
      <c r="G23" s="34">
        <v>2.1329462017365085E-2</v>
      </c>
      <c r="H23" s="35">
        <v>0.12565445026178002</v>
      </c>
      <c r="I23" s="33">
        <v>755</v>
      </c>
      <c r="J23" s="35">
        <v>0.13907284768211925</v>
      </c>
      <c r="K23" s="33">
        <v>8300</v>
      </c>
      <c r="L23" s="34">
        <v>2.3692826782599759E-2</v>
      </c>
      <c r="M23" s="33">
        <v>4865</v>
      </c>
      <c r="N23" s="34">
        <v>1.5362511052166225E-2</v>
      </c>
      <c r="O23" s="35">
        <v>0.70606372045220955</v>
      </c>
    </row>
    <row r="24" spans="2:16" ht="14.25" customHeight="1" thickBot="1" x14ac:dyDescent="0.25">
      <c r="B24" s="37">
        <v>14</v>
      </c>
      <c r="C24" s="38" t="s">
        <v>68</v>
      </c>
      <c r="D24" s="39">
        <v>767</v>
      </c>
      <c r="E24" s="40">
        <v>1.9627411842980707E-2</v>
      </c>
      <c r="F24" s="39">
        <v>925</v>
      </c>
      <c r="G24" s="40">
        <v>2.5824283201652753E-2</v>
      </c>
      <c r="H24" s="41">
        <v>-0.17081081081081084</v>
      </c>
      <c r="I24" s="39">
        <v>706</v>
      </c>
      <c r="J24" s="41">
        <v>8.6402266288951868E-2</v>
      </c>
      <c r="K24" s="39">
        <v>7691</v>
      </c>
      <c r="L24" s="40">
        <v>2.1954401299394549E-2</v>
      </c>
      <c r="M24" s="39">
        <v>3888</v>
      </c>
      <c r="N24" s="40">
        <v>1.2277377794619173E-2</v>
      </c>
      <c r="O24" s="41">
        <v>0.97813786008230452</v>
      </c>
    </row>
    <row r="25" spans="2:16" ht="14.25" customHeight="1" thickBot="1" x14ac:dyDescent="0.25">
      <c r="B25" s="31">
        <v>15</v>
      </c>
      <c r="C25" s="32" t="s">
        <v>20</v>
      </c>
      <c r="D25" s="33">
        <v>595</v>
      </c>
      <c r="E25" s="34">
        <v>1.5225958339730795E-2</v>
      </c>
      <c r="F25" s="33">
        <v>534</v>
      </c>
      <c r="G25" s="34">
        <v>1.4908288896954131E-2</v>
      </c>
      <c r="H25" s="35">
        <v>0.11423220973782766</v>
      </c>
      <c r="I25" s="33">
        <v>497</v>
      </c>
      <c r="J25" s="35">
        <v>0.19718309859154926</v>
      </c>
      <c r="K25" s="33">
        <v>6989</v>
      </c>
      <c r="L25" s="34">
        <v>1.9950501973926473E-2</v>
      </c>
      <c r="M25" s="33">
        <v>7911</v>
      </c>
      <c r="N25" s="34">
        <v>2.498105342932929E-2</v>
      </c>
      <c r="O25" s="35">
        <v>-0.11654658071040325</v>
      </c>
    </row>
    <row r="26" spans="2:16" ht="14.45" customHeight="1" thickBot="1" x14ac:dyDescent="0.25">
      <c r="B26" s="37">
        <v>16</v>
      </c>
      <c r="C26" s="38" t="s">
        <v>27</v>
      </c>
      <c r="D26" s="39">
        <v>789</v>
      </c>
      <c r="E26" s="40">
        <v>2.0190388453861507E-2</v>
      </c>
      <c r="F26" s="39">
        <v>567</v>
      </c>
      <c r="G26" s="40">
        <v>1.5829587649013092E-2</v>
      </c>
      <c r="H26" s="41">
        <v>0.39153439153439162</v>
      </c>
      <c r="I26" s="39">
        <v>477</v>
      </c>
      <c r="J26" s="41">
        <v>0.65408805031446549</v>
      </c>
      <c r="K26" s="39">
        <v>6715</v>
      </c>
      <c r="L26" s="40">
        <v>1.9168353234356311E-2</v>
      </c>
      <c r="M26" s="39">
        <v>7434</v>
      </c>
      <c r="N26" s="40">
        <v>2.3474801061007959E-2</v>
      </c>
      <c r="O26" s="41">
        <v>-9.6717783158461135E-2</v>
      </c>
    </row>
    <row r="27" spans="2:16" ht="14.45" customHeight="1" thickBot="1" x14ac:dyDescent="0.25">
      <c r="B27" s="31">
        <v>17</v>
      </c>
      <c r="C27" s="32" t="s">
        <v>125</v>
      </c>
      <c r="D27" s="33">
        <v>839</v>
      </c>
      <c r="E27" s="34">
        <v>2.1469880751317876E-2</v>
      </c>
      <c r="F27" s="33">
        <v>300</v>
      </c>
      <c r="G27" s="34">
        <v>8.3754432005360285E-3</v>
      </c>
      <c r="H27" s="35">
        <v>1.7966666666666669</v>
      </c>
      <c r="I27" s="33">
        <v>912</v>
      </c>
      <c r="J27" s="35">
        <v>-8.0043859649122862E-2</v>
      </c>
      <c r="K27" s="33">
        <v>6506</v>
      </c>
      <c r="L27" s="34">
        <v>1.8571750728625786E-2</v>
      </c>
      <c r="M27" s="33">
        <v>2509</v>
      </c>
      <c r="N27" s="34">
        <v>7.9228243021346473E-3</v>
      </c>
      <c r="O27" s="35">
        <v>1.5930649661219611</v>
      </c>
    </row>
    <row r="28" spans="2:16" ht="14.45" customHeight="1" thickBot="1" x14ac:dyDescent="0.25">
      <c r="B28" s="37">
        <v>18</v>
      </c>
      <c r="C28" s="38" t="s">
        <v>30</v>
      </c>
      <c r="D28" s="39">
        <v>820</v>
      </c>
      <c r="E28" s="40">
        <v>2.0983673678284458E-2</v>
      </c>
      <c r="F28" s="39">
        <v>620</v>
      </c>
      <c r="G28" s="40">
        <v>1.7309249281107792E-2</v>
      </c>
      <c r="H28" s="41">
        <v>0.32258064516129026</v>
      </c>
      <c r="I28" s="39">
        <v>754</v>
      </c>
      <c r="J28" s="41">
        <v>8.7533156498673659E-2</v>
      </c>
      <c r="K28" s="39">
        <v>6099</v>
      </c>
      <c r="L28" s="40">
        <v>1.7409945849045292E-2</v>
      </c>
      <c r="M28" s="39">
        <v>3873</v>
      </c>
      <c r="N28" s="40">
        <v>1.2230011367942403E-2</v>
      </c>
      <c r="O28" s="41">
        <v>0.57474825716498845</v>
      </c>
    </row>
    <row r="29" spans="2:16" ht="14.45" customHeight="1" thickBot="1" x14ac:dyDescent="0.25">
      <c r="B29" s="31">
        <v>19</v>
      </c>
      <c r="C29" s="32" t="s">
        <v>25</v>
      </c>
      <c r="D29" s="33">
        <v>297</v>
      </c>
      <c r="E29" s="34">
        <v>7.6001842468908336E-3</v>
      </c>
      <c r="F29" s="33">
        <v>670</v>
      </c>
      <c r="G29" s="34">
        <v>1.8705156481197131E-2</v>
      </c>
      <c r="H29" s="35">
        <v>-0.55671641791044779</v>
      </c>
      <c r="I29" s="33">
        <v>439</v>
      </c>
      <c r="J29" s="35">
        <v>-0.32346241457858771</v>
      </c>
      <c r="K29" s="33">
        <v>5025</v>
      </c>
      <c r="L29" s="34">
        <v>1.4344151154525758E-2</v>
      </c>
      <c r="M29" s="33">
        <v>4614</v>
      </c>
      <c r="N29" s="34">
        <v>1.4569912845774914E-2</v>
      </c>
      <c r="O29" s="35">
        <v>8.9076723016905168E-2</v>
      </c>
      <c r="P29" s="4"/>
    </row>
    <row r="30" spans="2:16" ht="14.45" customHeight="1" thickBot="1" x14ac:dyDescent="0.25">
      <c r="B30" s="37">
        <v>20</v>
      </c>
      <c r="C30" s="38" t="s">
        <v>28</v>
      </c>
      <c r="D30" s="39">
        <v>698</v>
      </c>
      <c r="E30" s="40">
        <v>1.7861712472490916E-2</v>
      </c>
      <c r="F30" s="39">
        <v>651</v>
      </c>
      <c r="G30" s="40">
        <v>1.8174711745163181E-2</v>
      </c>
      <c r="H30" s="41">
        <v>7.2196620583717452E-2</v>
      </c>
      <c r="I30" s="39">
        <v>381</v>
      </c>
      <c r="J30" s="41">
        <v>0.83202099737532809</v>
      </c>
      <c r="K30" s="39">
        <v>4089</v>
      </c>
      <c r="L30" s="40">
        <v>1.167228538723499E-2</v>
      </c>
      <c r="M30" s="39">
        <v>4416</v>
      </c>
      <c r="N30" s="40">
        <v>1.394467601364153E-2</v>
      </c>
      <c r="O30" s="41">
        <v>-7.4048913043478271E-2</v>
      </c>
      <c r="P30" s="4"/>
    </row>
    <row r="31" spans="2:16" ht="14.45" customHeight="1" thickBot="1" x14ac:dyDescent="0.25">
      <c r="B31" s="123" t="s">
        <v>42</v>
      </c>
      <c r="C31" s="124"/>
      <c r="D31" s="42">
        <f>SUM(D11:D30)</f>
        <v>36362</v>
      </c>
      <c r="E31" s="43">
        <f>D31/D33</f>
        <v>0.93049797840216997</v>
      </c>
      <c r="F31" s="42">
        <f>SUM(F11:F30)</f>
        <v>32824</v>
      </c>
      <c r="G31" s="43">
        <f>F31/F33</f>
        <v>0.91638515871464865</v>
      </c>
      <c r="H31" s="44">
        <f>D31/F31-1</f>
        <v>0.10778698513282969</v>
      </c>
      <c r="I31" s="42">
        <f>SUM(I11:I30)</f>
        <v>33450</v>
      </c>
      <c r="J31" s="43">
        <f>D31/I31-1</f>
        <v>8.7055306427503698E-2</v>
      </c>
      <c r="K31" s="42">
        <f>SUM(K11:K30)</f>
        <v>324459</v>
      </c>
      <c r="L31" s="43">
        <f>K31/K33</f>
        <v>0.92618685362114883</v>
      </c>
      <c r="M31" s="42">
        <f>SUM(M11:M30)</f>
        <v>291496</v>
      </c>
      <c r="N31" s="43">
        <f>M31/M33</f>
        <v>0.92047492737147907</v>
      </c>
      <c r="O31" s="44">
        <f>K31/M31-1</f>
        <v>0.11308216922359149</v>
      </c>
    </row>
    <row r="32" spans="2:16" ht="14.45" customHeight="1" thickBot="1" x14ac:dyDescent="0.25">
      <c r="B32" s="123" t="s">
        <v>12</v>
      </c>
      <c r="C32" s="124"/>
      <c r="D32" s="42">
        <f>D33-SUM(D11:D30)</f>
        <v>2716</v>
      </c>
      <c r="E32" s="43">
        <f>D32/D33</f>
        <v>6.9502021597829977E-2</v>
      </c>
      <c r="F32" s="42">
        <f>F33-SUM(F11:F30)</f>
        <v>2995</v>
      </c>
      <c r="G32" s="43">
        <f>F32/F33</f>
        <v>8.3614841285351349E-2</v>
      </c>
      <c r="H32" s="44">
        <f>D32/F32-1</f>
        <v>-9.3155258764607729E-2</v>
      </c>
      <c r="I32" s="42">
        <f>I33-SUM(I11:I30)</f>
        <v>2727</v>
      </c>
      <c r="J32" s="43">
        <f>D32/I32-1</f>
        <v>-4.0337367070040209E-3</v>
      </c>
      <c r="K32" s="42">
        <f>K33-SUM(K11:K30)</f>
        <v>25858</v>
      </c>
      <c r="L32" s="43">
        <f>K32/K33</f>
        <v>7.3813146378851155E-2</v>
      </c>
      <c r="M32" s="42">
        <f>M33-SUM(M11:M30)</f>
        <v>25184</v>
      </c>
      <c r="N32" s="43">
        <f>M32/M33</f>
        <v>7.9525072628520904E-2</v>
      </c>
      <c r="O32" s="44">
        <f>K32/M32-1</f>
        <v>2.6763024142312686E-2</v>
      </c>
    </row>
    <row r="33" spans="2:22" ht="14.45" customHeight="1" thickBot="1" x14ac:dyDescent="0.25">
      <c r="B33" s="121" t="s">
        <v>13</v>
      </c>
      <c r="C33" s="122"/>
      <c r="D33" s="45">
        <v>39078</v>
      </c>
      <c r="E33" s="46">
        <v>1</v>
      </c>
      <c r="F33" s="45">
        <v>35819</v>
      </c>
      <c r="G33" s="46">
        <v>0.99999999999999989</v>
      </c>
      <c r="H33" s="47">
        <v>9.0985231301823122E-2</v>
      </c>
      <c r="I33" s="45">
        <v>36177</v>
      </c>
      <c r="J33" s="47">
        <v>8.0189070403847706E-2</v>
      </c>
      <c r="K33" s="45">
        <v>350317</v>
      </c>
      <c r="L33" s="46">
        <v>1</v>
      </c>
      <c r="M33" s="45">
        <v>316680</v>
      </c>
      <c r="N33" s="46">
        <v>1.0000000000000002</v>
      </c>
      <c r="O33" s="47">
        <v>0.10621763294177078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98" t="s">
        <v>156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51"/>
      <c r="N38" s="51"/>
      <c r="O38" s="98" t="s">
        <v>123</v>
      </c>
      <c r="P38" s="98"/>
      <c r="Q38" s="98"/>
      <c r="R38" s="98"/>
      <c r="S38" s="98"/>
      <c r="T38" s="98"/>
      <c r="U38" s="98"/>
      <c r="V38" s="98"/>
    </row>
    <row r="39" spans="2:22" x14ac:dyDescent="0.2">
      <c r="B39" s="125" t="s">
        <v>157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51"/>
      <c r="N39" s="51"/>
      <c r="O39" s="125" t="s">
        <v>138</v>
      </c>
      <c r="P39" s="125"/>
      <c r="Q39" s="125"/>
      <c r="R39" s="125"/>
      <c r="S39" s="125"/>
      <c r="T39" s="125"/>
      <c r="U39" s="125"/>
      <c r="V39" s="125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99" t="s">
        <v>0</v>
      </c>
      <c r="C41" s="101" t="s">
        <v>41</v>
      </c>
      <c r="D41" s="103" t="s">
        <v>152</v>
      </c>
      <c r="E41" s="104"/>
      <c r="F41" s="104"/>
      <c r="G41" s="104"/>
      <c r="H41" s="104"/>
      <c r="I41" s="105"/>
      <c r="J41" s="104" t="s">
        <v>140</v>
      </c>
      <c r="K41" s="104"/>
      <c r="L41" s="105"/>
      <c r="O41" s="99" t="s">
        <v>0</v>
      </c>
      <c r="P41" s="101" t="s">
        <v>41</v>
      </c>
      <c r="Q41" s="103" t="s">
        <v>162</v>
      </c>
      <c r="R41" s="104"/>
      <c r="S41" s="104"/>
      <c r="T41" s="104"/>
      <c r="U41" s="104"/>
      <c r="V41" s="105"/>
    </row>
    <row r="42" spans="2:22" ht="15" customHeight="1" thickBot="1" x14ac:dyDescent="0.25">
      <c r="B42" s="100"/>
      <c r="C42" s="102"/>
      <c r="D42" s="106" t="s">
        <v>153</v>
      </c>
      <c r="E42" s="107"/>
      <c r="F42" s="107"/>
      <c r="G42" s="107"/>
      <c r="H42" s="107"/>
      <c r="I42" s="108"/>
      <c r="J42" s="107" t="s">
        <v>141</v>
      </c>
      <c r="K42" s="107"/>
      <c r="L42" s="108"/>
      <c r="O42" s="100"/>
      <c r="P42" s="102"/>
      <c r="Q42" s="106" t="s">
        <v>155</v>
      </c>
      <c r="R42" s="107"/>
      <c r="S42" s="107"/>
      <c r="T42" s="107"/>
      <c r="U42" s="107"/>
      <c r="V42" s="108"/>
    </row>
    <row r="43" spans="2:22" ht="15" customHeight="1" x14ac:dyDescent="0.2">
      <c r="B43" s="100"/>
      <c r="C43" s="102"/>
      <c r="D43" s="88">
        <v>2023</v>
      </c>
      <c r="E43" s="89"/>
      <c r="F43" s="88">
        <v>2022</v>
      </c>
      <c r="G43" s="89"/>
      <c r="H43" s="92" t="s">
        <v>5</v>
      </c>
      <c r="I43" s="92" t="s">
        <v>47</v>
      </c>
      <c r="J43" s="92">
        <v>2022</v>
      </c>
      <c r="K43" s="92" t="s">
        <v>158</v>
      </c>
      <c r="L43" s="92" t="s">
        <v>160</v>
      </c>
      <c r="O43" s="100"/>
      <c r="P43" s="102"/>
      <c r="Q43" s="88">
        <v>2023</v>
      </c>
      <c r="R43" s="89"/>
      <c r="S43" s="88">
        <v>2022</v>
      </c>
      <c r="T43" s="89"/>
      <c r="U43" s="92" t="s">
        <v>5</v>
      </c>
      <c r="V43" s="92" t="s">
        <v>70</v>
      </c>
    </row>
    <row r="44" spans="2:22" ht="15" customHeight="1" thickBot="1" x14ac:dyDescent="0.25">
      <c r="B44" s="115" t="s">
        <v>6</v>
      </c>
      <c r="C44" s="96" t="s">
        <v>41</v>
      </c>
      <c r="D44" s="90"/>
      <c r="E44" s="91"/>
      <c r="F44" s="90"/>
      <c r="G44" s="91"/>
      <c r="H44" s="93"/>
      <c r="I44" s="93"/>
      <c r="J44" s="93"/>
      <c r="K44" s="93"/>
      <c r="L44" s="93"/>
      <c r="O44" s="115" t="s">
        <v>6</v>
      </c>
      <c r="P44" s="96" t="s">
        <v>41</v>
      </c>
      <c r="Q44" s="90"/>
      <c r="R44" s="91"/>
      <c r="S44" s="90"/>
      <c r="T44" s="91"/>
      <c r="U44" s="93"/>
      <c r="V44" s="93"/>
    </row>
    <row r="45" spans="2:22" ht="15" customHeight="1" x14ac:dyDescent="0.2">
      <c r="B45" s="115"/>
      <c r="C45" s="96"/>
      <c r="D45" s="25" t="s">
        <v>8</v>
      </c>
      <c r="E45" s="26" t="s">
        <v>2</v>
      </c>
      <c r="F45" s="25" t="s">
        <v>8</v>
      </c>
      <c r="G45" s="26" t="s">
        <v>2</v>
      </c>
      <c r="H45" s="94" t="s">
        <v>9</v>
      </c>
      <c r="I45" s="94" t="s">
        <v>48</v>
      </c>
      <c r="J45" s="94" t="s">
        <v>8</v>
      </c>
      <c r="K45" s="94" t="s">
        <v>159</v>
      </c>
      <c r="L45" s="94" t="s">
        <v>161</v>
      </c>
      <c r="O45" s="115"/>
      <c r="P45" s="96"/>
      <c r="Q45" s="25" t="s">
        <v>8</v>
      </c>
      <c r="R45" s="26" t="s">
        <v>2</v>
      </c>
      <c r="S45" s="25" t="s">
        <v>8</v>
      </c>
      <c r="T45" s="26" t="s">
        <v>2</v>
      </c>
      <c r="U45" s="94" t="s">
        <v>9</v>
      </c>
      <c r="V45" s="94" t="s">
        <v>71</v>
      </c>
    </row>
    <row r="46" spans="2:22" ht="15" customHeight="1" thickBot="1" x14ac:dyDescent="0.25">
      <c r="B46" s="116"/>
      <c r="C46" s="97"/>
      <c r="D46" s="28" t="s">
        <v>10</v>
      </c>
      <c r="E46" s="29" t="s">
        <v>11</v>
      </c>
      <c r="F46" s="28" t="s">
        <v>10</v>
      </c>
      <c r="G46" s="29" t="s">
        <v>11</v>
      </c>
      <c r="H46" s="95"/>
      <c r="I46" s="95"/>
      <c r="J46" s="95" t="s">
        <v>10</v>
      </c>
      <c r="K46" s="95"/>
      <c r="L46" s="95"/>
      <c r="O46" s="116"/>
      <c r="P46" s="97"/>
      <c r="Q46" s="28" t="s">
        <v>10</v>
      </c>
      <c r="R46" s="29" t="s">
        <v>11</v>
      </c>
      <c r="S46" s="28" t="s">
        <v>10</v>
      </c>
      <c r="T46" s="29" t="s">
        <v>11</v>
      </c>
      <c r="U46" s="95"/>
      <c r="V46" s="95"/>
    </row>
    <row r="47" spans="2:22" ht="15" thickBot="1" x14ac:dyDescent="0.25">
      <c r="B47" s="31">
        <v>1</v>
      </c>
      <c r="C47" s="32" t="s">
        <v>50</v>
      </c>
      <c r="D47" s="33">
        <v>2726</v>
      </c>
      <c r="E47" s="34">
        <v>6.975792005732126E-2</v>
      </c>
      <c r="F47" s="33">
        <v>1646</v>
      </c>
      <c r="G47" s="34">
        <v>4.5953265026941012E-2</v>
      </c>
      <c r="H47" s="35">
        <v>0.65613608748481167</v>
      </c>
      <c r="I47" s="53">
        <v>1</v>
      </c>
      <c r="J47" s="33">
        <v>3238</v>
      </c>
      <c r="K47" s="35">
        <v>-0.1581222977146387</v>
      </c>
      <c r="L47" s="53">
        <v>0</v>
      </c>
      <c r="O47" s="31">
        <v>1</v>
      </c>
      <c r="P47" s="32" t="s">
        <v>50</v>
      </c>
      <c r="Q47" s="33">
        <v>18405</v>
      </c>
      <c r="R47" s="34">
        <v>5.2538129751054048E-2</v>
      </c>
      <c r="S47" s="33">
        <v>16156</v>
      </c>
      <c r="T47" s="34">
        <v>5.1016799292661362E-2</v>
      </c>
      <c r="U47" s="35">
        <v>0.13920524882396634</v>
      </c>
      <c r="V47" s="53">
        <v>0</v>
      </c>
    </row>
    <row r="48" spans="2:22" ht="15" customHeight="1" thickBot="1" x14ac:dyDescent="0.25">
      <c r="B48" s="37">
        <v>2</v>
      </c>
      <c r="C48" s="38" t="s">
        <v>59</v>
      </c>
      <c r="D48" s="39">
        <v>1399</v>
      </c>
      <c r="E48" s="40">
        <v>3.5800194482829215E-2</v>
      </c>
      <c r="F48" s="39">
        <v>323</v>
      </c>
      <c r="G48" s="40">
        <v>9.017560512577124E-3</v>
      </c>
      <c r="H48" s="41">
        <v>3.3312693498452015</v>
      </c>
      <c r="I48" s="54">
        <v>27</v>
      </c>
      <c r="J48" s="39">
        <v>854</v>
      </c>
      <c r="K48" s="41">
        <v>0.63817330210772827</v>
      </c>
      <c r="L48" s="54">
        <v>5</v>
      </c>
      <c r="O48" s="37">
        <v>2</v>
      </c>
      <c r="P48" s="38" t="s">
        <v>38</v>
      </c>
      <c r="Q48" s="39">
        <v>11513</v>
      </c>
      <c r="R48" s="40">
        <v>3.2864519849165184E-2</v>
      </c>
      <c r="S48" s="39">
        <v>9145</v>
      </c>
      <c r="T48" s="40">
        <v>2.887773146393836E-2</v>
      </c>
      <c r="U48" s="41">
        <v>0.25893931109896129</v>
      </c>
      <c r="V48" s="54">
        <v>0</v>
      </c>
    </row>
    <row r="49" spans="2:22" ht="15" customHeight="1" thickBot="1" x14ac:dyDescent="0.25">
      <c r="B49" s="31">
        <v>3</v>
      </c>
      <c r="C49" s="32" t="s">
        <v>35</v>
      </c>
      <c r="D49" s="33">
        <v>1318</v>
      </c>
      <c r="E49" s="34">
        <v>3.3727416960949892E-2</v>
      </c>
      <c r="F49" s="33">
        <v>1804</v>
      </c>
      <c r="G49" s="34">
        <v>5.0364331779223316E-2</v>
      </c>
      <c r="H49" s="35">
        <v>-0.26940133037694014</v>
      </c>
      <c r="I49" s="53">
        <v>-2</v>
      </c>
      <c r="J49" s="33">
        <v>976</v>
      </c>
      <c r="K49" s="35">
        <v>0.35040983606557385</v>
      </c>
      <c r="L49" s="53">
        <v>0</v>
      </c>
      <c r="O49" s="31">
        <v>3</v>
      </c>
      <c r="P49" s="32" t="s">
        <v>35</v>
      </c>
      <c r="Q49" s="33">
        <v>11437</v>
      </c>
      <c r="R49" s="34">
        <v>3.2647573483444992E-2</v>
      </c>
      <c r="S49" s="33">
        <v>7714</v>
      </c>
      <c r="T49" s="34">
        <v>2.4358974358974359E-2</v>
      </c>
      <c r="U49" s="35">
        <v>0.48262898625875028</v>
      </c>
      <c r="V49" s="53">
        <v>3</v>
      </c>
    </row>
    <row r="50" spans="2:22" ht="15" thickBot="1" x14ac:dyDescent="0.25">
      <c r="B50" s="37">
        <v>4</v>
      </c>
      <c r="C50" s="38" t="s">
        <v>40</v>
      </c>
      <c r="D50" s="39">
        <v>929</v>
      </c>
      <c r="E50" s="40">
        <v>2.3772966886739341E-2</v>
      </c>
      <c r="F50" s="39">
        <v>781</v>
      </c>
      <c r="G50" s="40">
        <v>2.180407046539546E-2</v>
      </c>
      <c r="H50" s="41">
        <v>0.18950064020486557</v>
      </c>
      <c r="I50" s="54">
        <v>3</v>
      </c>
      <c r="J50" s="39">
        <v>962</v>
      </c>
      <c r="K50" s="41">
        <v>-3.4303534303534278E-2</v>
      </c>
      <c r="L50" s="54">
        <v>0</v>
      </c>
      <c r="O50" s="37">
        <v>4</v>
      </c>
      <c r="P50" s="38" t="s">
        <v>101</v>
      </c>
      <c r="Q50" s="39">
        <v>9812</v>
      </c>
      <c r="R50" s="40">
        <v>2.8008917637454077E-2</v>
      </c>
      <c r="S50" s="39">
        <v>5785</v>
      </c>
      <c r="T50" s="40">
        <v>1.8267651888341542E-2</v>
      </c>
      <c r="U50" s="41">
        <v>0.69611063094209169</v>
      </c>
      <c r="V50" s="54">
        <v>8</v>
      </c>
    </row>
    <row r="51" spans="2:22" ht="15" customHeight="1" thickBot="1" x14ac:dyDescent="0.25">
      <c r="B51" s="31">
        <v>5</v>
      </c>
      <c r="C51" s="32" t="s">
        <v>101</v>
      </c>
      <c r="D51" s="33">
        <v>890</v>
      </c>
      <c r="E51" s="34">
        <v>2.2774962894723375E-2</v>
      </c>
      <c r="F51" s="33">
        <v>576</v>
      </c>
      <c r="G51" s="34">
        <v>1.6080850945029174E-2</v>
      </c>
      <c r="H51" s="35">
        <v>0.54513888888888884</v>
      </c>
      <c r="I51" s="53">
        <v>5</v>
      </c>
      <c r="J51" s="33">
        <v>905</v>
      </c>
      <c r="K51" s="35">
        <v>-1.6574585635359074E-2</v>
      </c>
      <c r="L51" s="53">
        <v>1</v>
      </c>
      <c r="O51" s="31">
        <v>5</v>
      </c>
      <c r="P51" s="32" t="s">
        <v>40</v>
      </c>
      <c r="Q51" s="33">
        <v>9184</v>
      </c>
      <c r="R51" s="34">
        <v>2.6216255562818817E-2</v>
      </c>
      <c r="S51" s="33">
        <v>8998</v>
      </c>
      <c r="T51" s="34">
        <v>2.8413540482506001E-2</v>
      </c>
      <c r="U51" s="35">
        <v>2.0671260280062276E-2</v>
      </c>
      <c r="V51" s="53">
        <v>-2</v>
      </c>
    </row>
    <row r="52" spans="2:22" ht="15" thickBot="1" x14ac:dyDescent="0.25">
      <c r="B52" s="37">
        <v>6</v>
      </c>
      <c r="C52" s="38" t="s">
        <v>38</v>
      </c>
      <c r="D52" s="39">
        <v>871</v>
      </c>
      <c r="E52" s="40">
        <v>2.2288755821689953E-2</v>
      </c>
      <c r="F52" s="39">
        <v>992</v>
      </c>
      <c r="G52" s="40">
        <v>2.7694798849772467E-2</v>
      </c>
      <c r="H52" s="41">
        <v>-0.12197580645161288</v>
      </c>
      <c r="I52" s="54">
        <v>-2</v>
      </c>
      <c r="J52" s="39">
        <v>1291</v>
      </c>
      <c r="K52" s="41">
        <v>-0.3253292021688613</v>
      </c>
      <c r="L52" s="54">
        <v>-4</v>
      </c>
      <c r="O52" s="37">
        <v>6</v>
      </c>
      <c r="P52" s="38" t="s">
        <v>59</v>
      </c>
      <c r="Q52" s="39">
        <v>7602</v>
      </c>
      <c r="R52" s="40">
        <v>2.170034568690643E-2</v>
      </c>
      <c r="S52" s="39">
        <v>7279</v>
      </c>
      <c r="T52" s="40">
        <v>2.2985347985347987E-2</v>
      </c>
      <c r="U52" s="41">
        <v>4.4374227229015073E-2</v>
      </c>
      <c r="V52" s="54">
        <v>3</v>
      </c>
    </row>
    <row r="53" spans="2:22" ht="15" thickBot="1" x14ac:dyDescent="0.25">
      <c r="B53" s="31">
        <v>7</v>
      </c>
      <c r="C53" s="32" t="s">
        <v>51</v>
      </c>
      <c r="D53" s="33">
        <v>856</v>
      </c>
      <c r="E53" s="34">
        <v>2.1904908132453042E-2</v>
      </c>
      <c r="F53" s="33">
        <v>689</v>
      </c>
      <c r="G53" s="34">
        <v>1.9235601217231078E-2</v>
      </c>
      <c r="H53" s="35">
        <v>0.24238026124818579</v>
      </c>
      <c r="I53" s="53">
        <v>1</v>
      </c>
      <c r="J53" s="33">
        <v>940</v>
      </c>
      <c r="K53" s="35">
        <v>-8.9361702127659592E-2</v>
      </c>
      <c r="L53" s="53">
        <v>-2</v>
      </c>
      <c r="O53" s="31">
        <v>7</v>
      </c>
      <c r="P53" s="32" t="s">
        <v>51</v>
      </c>
      <c r="Q53" s="33">
        <v>7554</v>
      </c>
      <c r="R53" s="34">
        <v>2.1563326929609467E-2</v>
      </c>
      <c r="S53" s="33">
        <v>7564</v>
      </c>
      <c r="T53" s="34">
        <v>2.3885310092206645E-2</v>
      </c>
      <c r="U53" s="35">
        <v>-1.3220518244315693E-3</v>
      </c>
      <c r="V53" s="53">
        <v>0</v>
      </c>
    </row>
    <row r="54" spans="2:22" ht="15" thickBot="1" x14ac:dyDescent="0.25">
      <c r="B54" s="37">
        <v>8</v>
      </c>
      <c r="C54" s="38" t="s">
        <v>65</v>
      </c>
      <c r="D54" s="39">
        <v>805</v>
      </c>
      <c r="E54" s="40">
        <v>2.0599825989047547E-2</v>
      </c>
      <c r="F54" s="39">
        <v>834</v>
      </c>
      <c r="G54" s="40">
        <v>2.328373209749016E-2</v>
      </c>
      <c r="H54" s="41">
        <v>-3.4772182254196649E-2</v>
      </c>
      <c r="I54" s="54">
        <v>-2</v>
      </c>
      <c r="J54" s="39">
        <v>673</v>
      </c>
      <c r="K54" s="41">
        <v>0.19613670133729566</v>
      </c>
      <c r="L54" s="54">
        <v>4</v>
      </c>
      <c r="O54" s="37">
        <v>8</v>
      </c>
      <c r="P54" s="38" t="s">
        <v>37</v>
      </c>
      <c r="Q54" s="39">
        <v>6896</v>
      </c>
      <c r="R54" s="40">
        <v>1.9685028131663607E-2</v>
      </c>
      <c r="S54" s="39">
        <v>8275</v>
      </c>
      <c r="T54" s="40">
        <v>2.6130478716685612E-2</v>
      </c>
      <c r="U54" s="41">
        <v>-0.16664652567975835</v>
      </c>
      <c r="V54" s="54">
        <v>-3</v>
      </c>
    </row>
    <row r="55" spans="2:22" ht="15" thickBot="1" x14ac:dyDescent="0.25">
      <c r="B55" s="31">
        <v>9</v>
      </c>
      <c r="C55" s="32" t="s">
        <v>114</v>
      </c>
      <c r="D55" s="33">
        <v>697</v>
      </c>
      <c r="E55" s="34">
        <v>1.7836122626541787E-2</v>
      </c>
      <c r="F55" s="33">
        <v>0</v>
      </c>
      <c r="G55" s="34">
        <v>0</v>
      </c>
      <c r="H55" s="35"/>
      <c r="I55" s="53"/>
      <c r="J55" s="33">
        <v>722</v>
      </c>
      <c r="K55" s="35">
        <v>-3.4626038781163437E-2</v>
      </c>
      <c r="L55" s="53">
        <v>1</v>
      </c>
      <c r="O55" s="31">
        <v>9</v>
      </c>
      <c r="P55" s="32" t="s">
        <v>74</v>
      </c>
      <c r="Q55" s="33">
        <v>6245</v>
      </c>
      <c r="R55" s="34">
        <v>1.7826711235823554E-2</v>
      </c>
      <c r="S55" s="33">
        <v>6064</v>
      </c>
      <c r="T55" s="34">
        <v>1.9148667424529493E-2</v>
      </c>
      <c r="U55" s="35">
        <v>2.9848284960422244E-2</v>
      </c>
      <c r="V55" s="53">
        <v>1</v>
      </c>
    </row>
    <row r="56" spans="2:22" ht="15" thickBot="1" x14ac:dyDescent="0.25">
      <c r="B56" s="37">
        <v>10</v>
      </c>
      <c r="C56" s="38" t="s">
        <v>129</v>
      </c>
      <c r="D56" s="39">
        <v>625</v>
      </c>
      <c r="E56" s="40">
        <v>1.5993653718204617E-2</v>
      </c>
      <c r="F56" s="39">
        <v>267</v>
      </c>
      <c r="G56" s="40">
        <v>7.4541444484770656E-3</v>
      </c>
      <c r="H56" s="41">
        <v>1.3408239700374533</v>
      </c>
      <c r="I56" s="54">
        <v>27</v>
      </c>
      <c r="J56" s="39">
        <v>680</v>
      </c>
      <c r="K56" s="41">
        <v>-8.0882352941176516E-2</v>
      </c>
      <c r="L56" s="54">
        <v>1</v>
      </c>
      <c r="O56" s="37">
        <v>10</v>
      </c>
      <c r="P56" s="38" t="s">
        <v>65</v>
      </c>
      <c r="Q56" s="39">
        <v>5923</v>
      </c>
      <c r="R56" s="40">
        <v>1.6907543738956431E-2</v>
      </c>
      <c r="S56" s="39">
        <v>8318</v>
      </c>
      <c r="T56" s="40">
        <v>2.6266262473159024E-2</v>
      </c>
      <c r="U56" s="41">
        <v>-0.28792979081509973</v>
      </c>
      <c r="V56" s="54">
        <v>-6</v>
      </c>
    </row>
    <row r="57" spans="2:22" ht="15" thickBot="1" x14ac:dyDescent="0.25">
      <c r="B57" s="31">
        <v>11</v>
      </c>
      <c r="C57" s="32" t="s">
        <v>67</v>
      </c>
      <c r="D57" s="33">
        <v>622</v>
      </c>
      <c r="E57" s="34">
        <v>1.5916884180357235E-2</v>
      </c>
      <c r="F57" s="33">
        <v>513</v>
      </c>
      <c r="G57" s="34">
        <v>1.4322007872916608E-2</v>
      </c>
      <c r="H57" s="35">
        <v>0.21247563352826515</v>
      </c>
      <c r="I57" s="53">
        <v>3</v>
      </c>
      <c r="J57" s="33">
        <v>465</v>
      </c>
      <c r="K57" s="35">
        <v>0.33763440860215055</v>
      </c>
      <c r="L57" s="53">
        <v>4</v>
      </c>
      <c r="O57" s="31">
        <v>11</v>
      </c>
      <c r="P57" s="32" t="s">
        <v>107</v>
      </c>
      <c r="Q57" s="33">
        <v>5307</v>
      </c>
      <c r="R57" s="34">
        <v>1.5149136353645412E-2</v>
      </c>
      <c r="S57" s="33">
        <v>5827</v>
      </c>
      <c r="T57" s="34">
        <v>1.8400277883036505E-2</v>
      </c>
      <c r="U57" s="35">
        <v>-8.9239746009953658E-2</v>
      </c>
      <c r="V57" s="53">
        <v>0</v>
      </c>
    </row>
    <row r="58" spans="2:22" ht="15" thickBot="1" x14ac:dyDescent="0.25">
      <c r="B58" s="37">
        <v>12</v>
      </c>
      <c r="C58" s="38" t="s">
        <v>166</v>
      </c>
      <c r="D58" s="39">
        <v>593</v>
      </c>
      <c r="E58" s="40">
        <v>1.5174778647832539E-2</v>
      </c>
      <c r="F58" s="39">
        <v>368</v>
      </c>
      <c r="G58" s="40">
        <v>1.0273876992657529E-2</v>
      </c>
      <c r="H58" s="41">
        <v>0.61141304347826098</v>
      </c>
      <c r="I58" s="54">
        <v>10</v>
      </c>
      <c r="J58" s="39">
        <v>325</v>
      </c>
      <c r="K58" s="41">
        <v>0.82461538461538453</v>
      </c>
      <c r="L58" s="54">
        <v>14</v>
      </c>
      <c r="O58" s="37">
        <v>12</v>
      </c>
      <c r="P58" s="38" t="s">
        <v>36</v>
      </c>
      <c r="Q58" s="39">
        <v>5192</v>
      </c>
      <c r="R58" s="40">
        <v>1.482086224762144E-2</v>
      </c>
      <c r="S58" s="39">
        <v>5434</v>
      </c>
      <c r="T58" s="40">
        <v>1.7159277504105092E-2</v>
      </c>
      <c r="U58" s="41">
        <v>-4.4534412955465563E-2</v>
      </c>
      <c r="V58" s="54">
        <v>1</v>
      </c>
    </row>
    <row r="59" spans="2:22" ht="15" thickBot="1" x14ac:dyDescent="0.25">
      <c r="B59" s="31">
        <v>13</v>
      </c>
      <c r="C59" s="32" t="s">
        <v>167</v>
      </c>
      <c r="D59" s="33">
        <v>570</v>
      </c>
      <c r="E59" s="34">
        <v>1.4586212191002611E-2</v>
      </c>
      <c r="F59" s="33">
        <v>181</v>
      </c>
      <c r="G59" s="34">
        <v>5.0531840643234039E-3</v>
      </c>
      <c r="H59" s="35">
        <v>2.1491712707182322</v>
      </c>
      <c r="I59" s="53">
        <v>46</v>
      </c>
      <c r="J59" s="33">
        <v>241</v>
      </c>
      <c r="K59" s="35">
        <v>1.3651452282157677</v>
      </c>
      <c r="L59" s="53">
        <v>24</v>
      </c>
      <c r="O59" s="31">
        <v>13</v>
      </c>
      <c r="P59" s="32" t="s">
        <v>129</v>
      </c>
      <c r="Q59" s="33">
        <v>4981</v>
      </c>
      <c r="R59" s="34">
        <v>1.4218550627003543E-2</v>
      </c>
      <c r="S59" s="33">
        <v>2212</v>
      </c>
      <c r="T59" s="34">
        <v>6.9849690539345709E-3</v>
      </c>
      <c r="U59" s="35">
        <v>1.2518083182640143</v>
      </c>
      <c r="V59" s="53">
        <v>23</v>
      </c>
    </row>
    <row r="60" spans="2:22" x14ac:dyDescent="0.2">
      <c r="B60" s="37">
        <v>14</v>
      </c>
      <c r="C60" s="38" t="s">
        <v>36</v>
      </c>
      <c r="D60" s="39">
        <v>541</v>
      </c>
      <c r="E60" s="40">
        <v>1.3844106658477916E-2</v>
      </c>
      <c r="F60" s="39">
        <v>930</v>
      </c>
      <c r="G60" s="40">
        <v>2.5963873921661686E-2</v>
      </c>
      <c r="H60" s="41">
        <v>-0.41827956989247317</v>
      </c>
      <c r="I60" s="54">
        <v>-9</v>
      </c>
      <c r="J60" s="39">
        <v>362</v>
      </c>
      <c r="K60" s="41">
        <v>0.49447513812154686</v>
      </c>
      <c r="L60" s="54">
        <v>6</v>
      </c>
      <c r="O60" s="37">
        <v>14</v>
      </c>
      <c r="P60" s="38" t="s">
        <v>67</v>
      </c>
      <c r="Q60" s="39">
        <v>4698</v>
      </c>
      <c r="R60" s="40">
        <v>1.3410710870440202E-2</v>
      </c>
      <c r="S60" s="39">
        <v>3892</v>
      </c>
      <c r="T60" s="40">
        <v>1.229000884173298E-2</v>
      </c>
      <c r="U60" s="41">
        <v>0.20709146968139769</v>
      </c>
      <c r="V60" s="54">
        <v>3</v>
      </c>
    </row>
    <row r="61" spans="2:22" ht="15" thickBot="1" x14ac:dyDescent="0.25">
      <c r="B61" s="31">
        <v>15</v>
      </c>
      <c r="C61" s="32" t="s">
        <v>37</v>
      </c>
      <c r="D61" s="33">
        <v>513</v>
      </c>
      <c r="E61" s="34">
        <v>1.312759097190235E-2</v>
      </c>
      <c r="F61" s="33">
        <v>1202</v>
      </c>
      <c r="G61" s="34">
        <v>3.355760909014769E-2</v>
      </c>
      <c r="H61" s="35">
        <v>-0.57321131447587348</v>
      </c>
      <c r="I61" s="53">
        <v>-12</v>
      </c>
      <c r="J61" s="33">
        <v>728</v>
      </c>
      <c r="K61" s="35">
        <v>-0.29532967032967028</v>
      </c>
      <c r="L61" s="53">
        <v>-6</v>
      </c>
      <c r="O61" s="31">
        <v>15</v>
      </c>
      <c r="P61" s="32" t="s">
        <v>114</v>
      </c>
      <c r="Q61" s="33">
        <v>4671</v>
      </c>
      <c r="R61" s="34">
        <v>1.333363781946066E-2</v>
      </c>
      <c r="S61" s="33">
        <v>0</v>
      </c>
      <c r="T61" s="34">
        <v>0</v>
      </c>
      <c r="U61" s="35"/>
      <c r="V61" s="53"/>
    </row>
    <row r="62" spans="2:22" ht="15" thickBot="1" x14ac:dyDescent="0.25">
      <c r="B62" s="37">
        <v>16</v>
      </c>
      <c r="C62" s="38" t="s">
        <v>107</v>
      </c>
      <c r="D62" s="39">
        <v>512</v>
      </c>
      <c r="E62" s="40">
        <v>1.3102001125953222E-2</v>
      </c>
      <c r="F62" s="39">
        <v>465</v>
      </c>
      <c r="G62" s="40">
        <v>1.2981936960830843E-2</v>
      </c>
      <c r="H62" s="41">
        <v>0.1010752688172043</v>
      </c>
      <c r="I62" s="54">
        <v>2</v>
      </c>
      <c r="J62" s="39">
        <v>527</v>
      </c>
      <c r="K62" s="41">
        <v>-2.8462998102466774E-2</v>
      </c>
      <c r="L62" s="54">
        <v>-3</v>
      </c>
      <c r="O62" s="37">
        <v>16</v>
      </c>
      <c r="P62" s="38" t="s">
        <v>43</v>
      </c>
      <c r="Q62" s="39">
        <v>4661</v>
      </c>
      <c r="R62" s="40">
        <v>1.3305092245023792E-2</v>
      </c>
      <c r="S62" s="39">
        <v>3888</v>
      </c>
      <c r="T62" s="40">
        <v>1.2277377794619173E-2</v>
      </c>
      <c r="U62" s="41">
        <v>0.19881687242798352</v>
      </c>
      <c r="V62" s="54">
        <v>2</v>
      </c>
    </row>
    <row r="63" spans="2:22" ht="15" thickBot="1" x14ac:dyDescent="0.25">
      <c r="B63" s="31">
        <v>17</v>
      </c>
      <c r="C63" s="32" t="s">
        <v>130</v>
      </c>
      <c r="D63" s="33">
        <v>478</v>
      </c>
      <c r="E63" s="34">
        <v>1.223194636368289E-2</v>
      </c>
      <c r="F63" s="33">
        <v>400</v>
      </c>
      <c r="G63" s="34">
        <v>1.1167257600714705E-2</v>
      </c>
      <c r="H63" s="35">
        <v>0.19500000000000006</v>
      </c>
      <c r="I63" s="53">
        <v>2</v>
      </c>
      <c r="J63" s="33">
        <v>334</v>
      </c>
      <c r="K63" s="35">
        <v>0.43113772455089827</v>
      </c>
      <c r="L63" s="53">
        <v>8</v>
      </c>
      <c r="O63" s="31">
        <v>17</v>
      </c>
      <c r="P63" s="32" t="s">
        <v>110</v>
      </c>
      <c r="Q63" s="33">
        <v>4371</v>
      </c>
      <c r="R63" s="34">
        <v>1.2477270586354644E-2</v>
      </c>
      <c r="S63" s="33">
        <v>7323</v>
      </c>
      <c r="T63" s="34">
        <v>2.3124289503599849E-2</v>
      </c>
      <c r="U63" s="35">
        <v>-0.403113478082753</v>
      </c>
      <c r="V63" s="53">
        <v>-9</v>
      </c>
    </row>
    <row r="64" spans="2:22" ht="15" thickBot="1" x14ac:dyDescent="0.25">
      <c r="B64" s="37">
        <v>18</v>
      </c>
      <c r="C64" s="38" t="s">
        <v>74</v>
      </c>
      <c r="D64" s="39">
        <v>476</v>
      </c>
      <c r="E64" s="40">
        <v>1.2180766671784636E-2</v>
      </c>
      <c r="F64" s="39">
        <v>483</v>
      </c>
      <c r="G64" s="40">
        <v>1.3484463552863006E-2</v>
      </c>
      <c r="H64" s="41">
        <v>-1.4492753623188359E-2</v>
      </c>
      <c r="I64" s="54">
        <v>-1</v>
      </c>
      <c r="J64" s="39">
        <v>778</v>
      </c>
      <c r="K64" s="41">
        <v>-0.38817480719794339</v>
      </c>
      <c r="L64" s="54">
        <v>-10</v>
      </c>
      <c r="O64" s="37">
        <v>18</v>
      </c>
      <c r="P64" s="38" t="s">
        <v>104</v>
      </c>
      <c r="Q64" s="39">
        <v>4354</v>
      </c>
      <c r="R64" s="40">
        <v>1.2428743109811971E-2</v>
      </c>
      <c r="S64" s="39">
        <v>3969</v>
      </c>
      <c r="T64" s="40">
        <v>1.253315649867374E-2</v>
      </c>
      <c r="U64" s="41">
        <v>9.7001763668430385E-2</v>
      </c>
      <c r="V64" s="54">
        <v>-3</v>
      </c>
    </row>
    <row r="65" spans="2:22" ht="15" thickBot="1" x14ac:dyDescent="0.25">
      <c r="B65" s="31">
        <v>19</v>
      </c>
      <c r="C65" s="32" t="s">
        <v>168</v>
      </c>
      <c r="D65" s="33">
        <v>468</v>
      </c>
      <c r="E65" s="34">
        <v>1.1976047904191617E-2</v>
      </c>
      <c r="F65" s="33">
        <v>631</v>
      </c>
      <c r="G65" s="34">
        <v>1.7616348865127446E-2</v>
      </c>
      <c r="H65" s="35">
        <v>-0.2583201267828843</v>
      </c>
      <c r="I65" s="53">
        <v>-10</v>
      </c>
      <c r="J65" s="33">
        <v>206</v>
      </c>
      <c r="K65" s="35">
        <v>1.2718446601941746</v>
      </c>
      <c r="L65" s="53">
        <v>31</v>
      </c>
      <c r="O65" s="31">
        <v>19</v>
      </c>
      <c r="P65" s="32" t="s">
        <v>102</v>
      </c>
      <c r="Q65" s="33">
        <v>4001</v>
      </c>
      <c r="R65" s="34">
        <v>1.142108433219056E-2</v>
      </c>
      <c r="S65" s="33">
        <v>2618</v>
      </c>
      <c r="T65" s="34">
        <v>8.2670203359858536E-3</v>
      </c>
      <c r="U65" s="35">
        <v>0.52826585179526364</v>
      </c>
      <c r="V65" s="53">
        <v>9</v>
      </c>
    </row>
    <row r="66" spans="2:22" ht="15" thickBot="1" x14ac:dyDescent="0.25">
      <c r="B66" s="37"/>
      <c r="C66" s="38" t="s">
        <v>43</v>
      </c>
      <c r="D66" s="39">
        <v>468</v>
      </c>
      <c r="E66" s="40">
        <v>1.1976047904191617E-2</v>
      </c>
      <c r="F66" s="39">
        <v>522</v>
      </c>
      <c r="G66" s="40">
        <v>1.457327116893269E-2</v>
      </c>
      <c r="H66" s="41">
        <v>-0.10344827586206895</v>
      </c>
      <c r="I66" s="54">
        <v>-7</v>
      </c>
      <c r="J66" s="39">
        <v>343</v>
      </c>
      <c r="K66" s="41">
        <v>0.36443148688046656</v>
      </c>
      <c r="L66" s="54">
        <v>2</v>
      </c>
      <c r="O66" s="37">
        <v>20</v>
      </c>
      <c r="P66" s="38" t="s">
        <v>79</v>
      </c>
      <c r="Q66" s="39">
        <v>3919</v>
      </c>
      <c r="R66" s="40">
        <v>1.1187010621808248E-2</v>
      </c>
      <c r="S66" s="39">
        <v>4388</v>
      </c>
      <c r="T66" s="40">
        <v>1.385625868384489E-2</v>
      </c>
      <c r="U66" s="41">
        <v>-0.10688240656335457</v>
      </c>
      <c r="V66" s="54">
        <v>-6</v>
      </c>
    </row>
    <row r="67" spans="2:22" ht="15" thickBot="1" x14ac:dyDescent="0.25">
      <c r="B67" s="123" t="s">
        <v>42</v>
      </c>
      <c r="C67" s="124"/>
      <c r="D67" s="42">
        <f>SUM(D47:D66)</f>
        <v>16357</v>
      </c>
      <c r="E67" s="43">
        <f>D67/D69</f>
        <v>0.41857311018987664</v>
      </c>
      <c r="F67" s="42">
        <f>SUM(F47:F66)</f>
        <v>13607</v>
      </c>
      <c r="G67" s="43">
        <f>F67/F69</f>
        <v>0.37988218543231245</v>
      </c>
      <c r="H67" s="44">
        <f>D67/F67-1</f>
        <v>0.202101859337106</v>
      </c>
      <c r="I67" s="55"/>
      <c r="J67" s="42">
        <f>SUM(J47:J66)</f>
        <v>15550</v>
      </c>
      <c r="K67" s="43">
        <f>E67/J67-1</f>
        <v>-0.99997308211510028</v>
      </c>
      <c r="L67" s="42"/>
      <c r="O67" s="123" t="s">
        <v>42</v>
      </c>
      <c r="P67" s="124"/>
      <c r="Q67" s="42">
        <f>SUM(Q47:Q66)</f>
        <v>140726</v>
      </c>
      <c r="R67" s="43">
        <f>Q67/Q69</f>
        <v>0.40171045082025708</v>
      </c>
      <c r="S67" s="42">
        <f>SUM(S47:S66)</f>
        <v>124849</v>
      </c>
      <c r="T67" s="43">
        <f>S67/S69</f>
        <v>0.39424340027788302</v>
      </c>
      <c r="U67" s="44">
        <f>Q67/S67-1</f>
        <v>0.12716962090204964</v>
      </c>
      <c r="V67" s="55"/>
    </row>
    <row r="68" spans="2:22" ht="15" thickBot="1" x14ac:dyDescent="0.25">
      <c r="B68" s="123" t="s">
        <v>12</v>
      </c>
      <c r="C68" s="124"/>
      <c r="D68" s="42">
        <f>D69-SUM(D47:D66)</f>
        <v>22721</v>
      </c>
      <c r="E68" s="43">
        <f>D68/D69</f>
        <v>0.58142688981012336</v>
      </c>
      <c r="F68" s="42">
        <f>F69-SUM(F47:F66)</f>
        <v>22212</v>
      </c>
      <c r="G68" s="43">
        <f>F68/F69</f>
        <v>0.62011781456768755</v>
      </c>
      <c r="H68" s="44">
        <f>D68/F68-1</f>
        <v>2.2915541148928575E-2</v>
      </c>
      <c r="I68" s="55"/>
      <c r="J68" s="42">
        <f>J69-SUM(J47:J66)</f>
        <v>20627</v>
      </c>
      <c r="K68" s="43">
        <f>E68/J68-1</f>
        <v>-0.99997181233869148</v>
      </c>
      <c r="L68" s="42"/>
      <c r="O68" s="123" t="s">
        <v>12</v>
      </c>
      <c r="P68" s="124"/>
      <c r="Q68" s="42">
        <f>Q69-SUM(Q47:Q66)</f>
        <v>209591</v>
      </c>
      <c r="R68" s="43">
        <f>Q68/Q69</f>
        <v>0.59828954917974286</v>
      </c>
      <c r="S68" s="42">
        <f>S69-SUM(S47:S66)</f>
        <v>191831</v>
      </c>
      <c r="T68" s="43">
        <f>S68/S69</f>
        <v>0.60575659972211693</v>
      </c>
      <c r="U68" s="44">
        <f>Q68/S68-1</f>
        <v>9.2581490999890548E-2</v>
      </c>
      <c r="V68" s="56"/>
    </row>
    <row r="69" spans="2:22" x14ac:dyDescent="0.2">
      <c r="B69" s="121" t="s">
        <v>34</v>
      </c>
      <c r="C69" s="122"/>
      <c r="D69" s="45">
        <v>39078</v>
      </c>
      <c r="E69" s="46">
        <v>1</v>
      </c>
      <c r="F69" s="45">
        <v>35819</v>
      </c>
      <c r="G69" s="46">
        <v>1</v>
      </c>
      <c r="H69" s="47">
        <v>9.0985231301823122E-2</v>
      </c>
      <c r="I69" s="57"/>
      <c r="J69" s="45">
        <v>36177</v>
      </c>
      <c r="K69" s="47">
        <v>8.0189070403847706E-2</v>
      </c>
      <c r="L69" s="45"/>
      <c r="M69" s="48"/>
      <c r="O69" s="121" t="s">
        <v>34</v>
      </c>
      <c r="P69" s="122"/>
      <c r="Q69" s="45">
        <v>350317</v>
      </c>
      <c r="R69" s="46">
        <v>1</v>
      </c>
      <c r="S69" s="45">
        <v>316680</v>
      </c>
      <c r="T69" s="46">
        <v>1</v>
      </c>
      <c r="U69" s="47">
        <v>0.10621763294177078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H7:H8"/>
    <mergeCell ref="J45:J46"/>
    <mergeCell ref="I7:I8"/>
    <mergeCell ref="J7:J8"/>
    <mergeCell ref="J9:J10"/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B5" sqref="B5:B6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139">
        <v>45173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6" t="s">
        <v>81</v>
      </c>
      <c r="C3" s="127"/>
      <c r="D3" s="127"/>
      <c r="E3" s="127"/>
      <c r="F3" s="127"/>
      <c r="G3" s="127"/>
      <c r="H3" s="128"/>
    </row>
    <row r="4" spans="1:8" x14ac:dyDescent="0.2">
      <c r="A4" s="51"/>
      <c r="B4" s="129"/>
      <c r="C4" s="130"/>
      <c r="D4" s="130"/>
      <c r="E4" s="130"/>
      <c r="F4" s="130"/>
      <c r="G4" s="130"/>
      <c r="H4" s="131"/>
    </row>
    <row r="5" spans="1:8" ht="21" customHeight="1" x14ac:dyDescent="0.2">
      <c r="A5" s="51"/>
      <c r="B5" s="132" t="s">
        <v>82</v>
      </c>
      <c r="C5" s="134" t="s">
        <v>199</v>
      </c>
      <c r="D5" s="135"/>
      <c r="E5" s="134" t="s">
        <v>200</v>
      </c>
      <c r="F5" s="135"/>
      <c r="G5" s="136" t="s">
        <v>95</v>
      </c>
      <c r="H5" s="136" t="s">
        <v>96</v>
      </c>
    </row>
    <row r="6" spans="1:8" ht="21" customHeight="1" x14ac:dyDescent="0.2">
      <c r="A6" s="51"/>
      <c r="B6" s="133"/>
      <c r="C6" s="82" t="s">
        <v>97</v>
      </c>
      <c r="D6" s="83" t="s">
        <v>83</v>
      </c>
      <c r="E6" s="82" t="s">
        <v>97</v>
      </c>
      <c r="F6" s="83" t="s">
        <v>83</v>
      </c>
      <c r="G6" s="137"/>
      <c r="H6" s="137"/>
    </row>
    <row r="7" spans="1:8" x14ac:dyDescent="0.2">
      <c r="A7" s="51"/>
      <c r="B7" s="59" t="s">
        <v>84</v>
      </c>
      <c r="C7" s="60" t="s">
        <v>178</v>
      </c>
      <c r="D7" s="61">
        <v>0.48296387520525452</v>
      </c>
      <c r="E7" s="60" t="s">
        <v>178</v>
      </c>
      <c r="F7" s="61">
        <v>0.43638761464616332</v>
      </c>
      <c r="G7" s="62">
        <v>0</v>
      </c>
      <c r="H7" s="63" t="s">
        <v>179</v>
      </c>
    </row>
    <row r="8" spans="1:8" x14ac:dyDescent="0.2">
      <c r="A8" s="51"/>
      <c r="B8" s="59" t="s">
        <v>85</v>
      </c>
      <c r="C8" s="64" t="s">
        <v>180</v>
      </c>
      <c r="D8" s="61">
        <v>0.10799229506126058</v>
      </c>
      <c r="E8" s="60" t="s">
        <v>181</v>
      </c>
      <c r="F8" s="61">
        <v>9.8879015291864228E-2</v>
      </c>
      <c r="G8" s="65">
        <v>1.1695906432748426E-2</v>
      </c>
      <c r="H8" s="63" t="s">
        <v>147</v>
      </c>
    </row>
    <row r="9" spans="1:8" x14ac:dyDescent="0.2">
      <c r="A9" s="51"/>
      <c r="B9" s="59" t="s">
        <v>98</v>
      </c>
      <c r="C9" s="60" t="s">
        <v>182</v>
      </c>
      <c r="D9" s="61">
        <v>0.40904382973348485</v>
      </c>
      <c r="E9" s="60" t="s">
        <v>183</v>
      </c>
      <c r="F9" s="61">
        <v>0.46473337006197246</v>
      </c>
      <c r="G9" s="65">
        <v>0.25714285714285734</v>
      </c>
      <c r="H9" s="66" t="s">
        <v>184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185</v>
      </c>
      <c r="D11" s="61">
        <v>2.4984211191107743E-2</v>
      </c>
      <c r="E11" s="71" t="s">
        <v>186</v>
      </c>
      <c r="F11" s="61">
        <v>3.4711418515230491E-2</v>
      </c>
      <c r="G11" s="65">
        <v>0.54430379746835422</v>
      </c>
      <c r="H11" s="66" t="s">
        <v>187</v>
      </c>
    </row>
    <row r="12" spans="1:8" x14ac:dyDescent="0.2">
      <c r="A12" s="51"/>
      <c r="B12" s="67" t="s">
        <v>88</v>
      </c>
      <c r="C12" s="71" t="s">
        <v>188</v>
      </c>
      <c r="D12" s="61">
        <v>2.4633699633699633E-2</v>
      </c>
      <c r="E12" s="71" t="s">
        <v>189</v>
      </c>
      <c r="F12" s="61">
        <v>2.6929894923740497E-2</v>
      </c>
      <c r="G12" s="65">
        <v>0.20512820512820529</v>
      </c>
      <c r="H12" s="66" t="s">
        <v>190</v>
      </c>
    </row>
    <row r="13" spans="1:8" x14ac:dyDescent="0.2">
      <c r="A13" s="51"/>
      <c r="B13" s="67" t="s">
        <v>89</v>
      </c>
      <c r="C13" s="71">
        <v>4.1000000000000002E-2</v>
      </c>
      <c r="D13" s="61">
        <v>1.2946823291650877E-4</v>
      </c>
      <c r="E13" s="71">
        <v>7.6999999999999999E-2</v>
      </c>
      <c r="F13" s="61">
        <v>2.198009231638773E-4</v>
      </c>
      <c r="G13" s="65">
        <v>0.87804878048780477</v>
      </c>
      <c r="H13" s="66" t="s">
        <v>100</v>
      </c>
    </row>
    <row r="14" spans="1:8" x14ac:dyDescent="0.2">
      <c r="A14" s="51"/>
      <c r="B14" s="67" t="s">
        <v>90</v>
      </c>
      <c r="C14" s="71" t="s">
        <v>191</v>
      </c>
      <c r="D14" s="61">
        <v>0.15588922571681194</v>
      </c>
      <c r="E14" s="71" t="s">
        <v>192</v>
      </c>
      <c r="F14" s="61">
        <v>0.18806395350496835</v>
      </c>
      <c r="G14" s="65">
        <v>0.334008097165992</v>
      </c>
      <c r="H14" s="66" t="s">
        <v>193</v>
      </c>
    </row>
    <row r="15" spans="1:8" x14ac:dyDescent="0.2">
      <c r="A15" s="51"/>
      <c r="B15" s="67" t="s">
        <v>91</v>
      </c>
      <c r="C15" s="71" t="s">
        <v>194</v>
      </c>
      <c r="D15" s="61">
        <v>0.17412529998736895</v>
      </c>
      <c r="E15" s="71" t="s">
        <v>195</v>
      </c>
      <c r="F15" s="61">
        <v>0.18947125032470591</v>
      </c>
      <c r="G15" s="65">
        <v>0.20508166969147013</v>
      </c>
      <c r="H15" s="66" t="s">
        <v>196</v>
      </c>
    </row>
    <row r="16" spans="1:8" x14ac:dyDescent="0.2">
      <c r="A16" s="51"/>
      <c r="B16" s="67" t="s">
        <v>92</v>
      </c>
      <c r="C16" s="72" t="s">
        <v>197</v>
      </c>
      <c r="D16" s="61">
        <v>2.9275609448023241E-2</v>
      </c>
      <c r="E16" s="72" t="s">
        <v>198</v>
      </c>
      <c r="F16" s="61">
        <v>2.5337051870163309E-2</v>
      </c>
      <c r="G16" s="65">
        <v>-4.3010752688172116E-2</v>
      </c>
      <c r="H16" s="63" t="s">
        <v>131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126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6.3155235567879942E-6</v>
      </c>
      <c r="E18" s="84">
        <v>0</v>
      </c>
      <c r="F18" s="74">
        <v>0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45203</v>
      </c>
    </row>
    <row r="2" spans="2:22" x14ac:dyDescent="0.2">
      <c r="D2" s="3"/>
      <c r="L2" s="4"/>
      <c r="O2" s="138" t="s">
        <v>115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8" t="s">
        <v>169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25" t="s">
        <v>170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48"/>
      <c r="N4" s="51"/>
      <c r="O4" s="125" t="s">
        <v>132</v>
      </c>
      <c r="P4" s="125"/>
      <c r="Q4" s="125"/>
      <c r="R4" s="125"/>
      <c r="S4" s="125"/>
      <c r="T4" s="125"/>
      <c r="U4" s="125"/>
      <c r="V4" s="125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9" t="s">
        <v>0</v>
      </c>
      <c r="C6" s="101" t="s">
        <v>1</v>
      </c>
      <c r="D6" s="103" t="s">
        <v>152</v>
      </c>
      <c r="E6" s="104"/>
      <c r="F6" s="104"/>
      <c r="G6" s="104"/>
      <c r="H6" s="104"/>
      <c r="I6" s="105"/>
      <c r="J6" s="104" t="s">
        <v>140</v>
      </c>
      <c r="K6" s="104"/>
      <c r="L6" s="105"/>
      <c r="M6" s="48"/>
      <c r="N6" s="48"/>
      <c r="O6" s="99" t="s">
        <v>0</v>
      </c>
      <c r="P6" s="101" t="s">
        <v>1</v>
      </c>
      <c r="Q6" s="103" t="s">
        <v>162</v>
      </c>
      <c r="R6" s="104"/>
      <c r="S6" s="104"/>
      <c r="T6" s="104"/>
      <c r="U6" s="104"/>
      <c r="V6" s="105"/>
    </row>
    <row r="7" spans="2:22" ht="14.45" customHeight="1" thickBot="1" x14ac:dyDescent="0.25">
      <c r="B7" s="100"/>
      <c r="C7" s="102"/>
      <c r="D7" s="106" t="s">
        <v>153</v>
      </c>
      <c r="E7" s="107"/>
      <c r="F7" s="107"/>
      <c r="G7" s="107"/>
      <c r="H7" s="107"/>
      <c r="I7" s="108"/>
      <c r="J7" s="107" t="s">
        <v>141</v>
      </c>
      <c r="K7" s="107"/>
      <c r="L7" s="108"/>
      <c r="M7" s="48"/>
      <c r="N7" s="48"/>
      <c r="O7" s="100"/>
      <c r="P7" s="102"/>
      <c r="Q7" s="106" t="s">
        <v>155</v>
      </c>
      <c r="R7" s="107"/>
      <c r="S7" s="107"/>
      <c r="T7" s="107"/>
      <c r="U7" s="107"/>
      <c r="V7" s="108"/>
    </row>
    <row r="8" spans="2:22" ht="14.45" customHeight="1" x14ac:dyDescent="0.2">
      <c r="B8" s="100"/>
      <c r="C8" s="102"/>
      <c r="D8" s="88">
        <v>2023</v>
      </c>
      <c r="E8" s="89"/>
      <c r="F8" s="88">
        <v>2022</v>
      </c>
      <c r="G8" s="89"/>
      <c r="H8" s="92" t="s">
        <v>5</v>
      </c>
      <c r="I8" s="92" t="s">
        <v>47</v>
      </c>
      <c r="J8" s="92">
        <v>2022</v>
      </c>
      <c r="K8" s="92" t="s">
        <v>158</v>
      </c>
      <c r="L8" s="92" t="s">
        <v>160</v>
      </c>
      <c r="M8" s="48"/>
      <c r="N8" s="48"/>
      <c r="O8" s="100"/>
      <c r="P8" s="102"/>
      <c r="Q8" s="88">
        <v>2023</v>
      </c>
      <c r="R8" s="89"/>
      <c r="S8" s="88">
        <v>2022</v>
      </c>
      <c r="T8" s="89"/>
      <c r="U8" s="92" t="s">
        <v>5</v>
      </c>
      <c r="V8" s="92" t="s">
        <v>70</v>
      </c>
    </row>
    <row r="9" spans="2:22" ht="14.45" customHeight="1" thickBot="1" x14ac:dyDescent="0.25">
      <c r="B9" s="115" t="s">
        <v>6</v>
      </c>
      <c r="C9" s="96" t="s">
        <v>7</v>
      </c>
      <c r="D9" s="90"/>
      <c r="E9" s="91"/>
      <c r="F9" s="90"/>
      <c r="G9" s="91"/>
      <c r="H9" s="93"/>
      <c r="I9" s="93"/>
      <c r="J9" s="93"/>
      <c r="K9" s="93"/>
      <c r="L9" s="93"/>
      <c r="M9" s="48"/>
      <c r="N9" s="48"/>
      <c r="O9" s="115" t="s">
        <v>6</v>
      </c>
      <c r="P9" s="96" t="s">
        <v>7</v>
      </c>
      <c r="Q9" s="90"/>
      <c r="R9" s="91"/>
      <c r="S9" s="90"/>
      <c r="T9" s="91"/>
      <c r="U9" s="93"/>
      <c r="V9" s="93"/>
    </row>
    <row r="10" spans="2:22" ht="14.45" customHeight="1" x14ac:dyDescent="0.2">
      <c r="B10" s="115"/>
      <c r="C10" s="96"/>
      <c r="D10" s="25" t="s">
        <v>8</v>
      </c>
      <c r="E10" s="26" t="s">
        <v>2</v>
      </c>
      <c r="F10" s="25" t="s">
        <v>8</v>
      </c>
      <c r="G10" s="26" t="s">
        <v>2</v>
      </c>
      <c r="H10" s="94" t="s">
        <v>9</v>
      </c>
      <c r="I10" s="94" t="s">
        <v>48</v>
      </c>
      <c r="J10" s="94" t="s">
        <v>8</v>
      </c>
      <c r="K10" s="94" t="s">
        <v>159</v>
      </c>
      <c r="L10" s="94" t="s">
        <v>161</v>
      </c>
      <c r="M10" s="48"/>
      <c r="N10" s="48"/>
      <c r="O10" s="115"/>
      <c r="P10" s="96"/>
      <c r="Q10" s="25" t="s">
        <v>8</v>
      </c>
      <c r="R10" s="26" t="s">
        <v>2</v>
      </c>
      <c r="S10" s="25" t="s">
        <v>8</v>
      </c>
      <c r="T10" s="26" t="s">
        <v>2</v>
      </c>
      <c r="U10" s="94" t="s">
        <v>9</v>
      </c>
      <c r="V10" s="94" t="s">
        <v>71</v>
      </c>
    </row>
    <row r="11" spans="2:22" ht="14.45" customHeight="1" thickBot="1" x14ac:dyDescent="0.25">
      <c r="B11" s="116"/>
      <c r="C11" s="97"/>
      <c r="D11" s="28" t="s">
        <v>10</v>
      </c>
      <c r="E11" s="29" t="s">
        <v>11</v>
      </c>
      <c r="F11" s="28" t="s">
        <v>10</v>
      </c>
      <c r="G11" s="29" t="s">
        <v>11</v>
      </c>
      <c r="H11" s="95"/>
      <c r="I11" s="95"/>
      <c r="J11" s="95" t="s">
        <v>10</v>
      </c>
      <c r="K11" s="95"/>
      <c r="L11" s="95"/>
      <c r="M11" s="48"/>
      <c r="N11" s="48"/>
      <c r="O11" s="116"/>
      <c r="P11" s="97"/>
      <c r="Q11" s="28" t="s">
        <v>10</v>
      </c>
      <c r="R11" s="29" t="s">
        <v>11</v>
      </c>
      <c r="S11" s="28" t="s">
        <v>10</v>
      </c>
      <c r="T11" s="29" t="s">
        <v>11</v>
      </c>
      <c r="U11" s="95"/>
      <c r="V11" s="95"/>
    </row>
    <row r="12" spans="2:22" ht="14.45" customHeight="1" thickBot="1" x14ac:dyDescent="0.25">
      <c r="B12" s="31">
        <v>1</v>
      </c>
      <c r="C12" s="32" t="s">
        <v>19</v>
      </c>
      <c r="D12" s="33">
        <v>2458</v>
      </c>
      <c r="E12" s="34">
        <v>0.23021447972276857</v>
      </c>
      <c r="F12" s="33">
        <v>1458</v>
      </c>
      <c r="G12" s="34">
        <v>0.15319953766943364</v>
      </c>
      <c r="H12" s="35">
        <v>0.68587105624142652</v>
      </c>
      <c r="I12" s="53">
        <v>0</v>
      </c>
      <c r="J12" s="33">
        <v>2496</v>
      </c>
      <c r="K12" s="35">
        <v>-1.522435897435892E-2</v>
      </c>
      <c r="L12" s="53">
        <v>0</v>
      </c>
      <c r="M12" s="48"/>
      <c r="N12" s="48"/>
      <c r="O12" s="31">
        <v>1</v>
      </c>
      <c r="P12" s="32" t="s">
        <v>19</v>
      </c>
      <c r="Q12" s="33">
        <v>20098</v>
      </c>
      <c r="R12" s="34">
        <v>0.20795695586941901</v>
      </c>
      <c r="S12" s="33">
        <v>17672</v>
      </c>
      <c r="T12" s="34">
        <v>0.18905791984936987</v>
      </c>
      <c r="U12" s="35">
        <v>0.13727931190583975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1148</v>
      </c>
      <c r="E13" s="40">
        <v>0.10752083918703756</v>
      </c>
      <c r="F13" s="39">
        <v>1161</v>
      </c>
      <c r="G13" s="40">
        <v>0.12199222444047494</v>
      </c>
      <c r="H13" s="41">
        <v>-1.1197243755383335E-2</v>
      </c>
      <c r="I13" s="54">
        <v>0</v>
      </c>
      <c r="J13" s="39">
        <v>1192</v>
      </c>
      <c r="K13" s="41">
        <v>-3.6912751677852351E-2</v>
      </c>
      <c r="L13" s="54">
        <v>0</v>
      </c>
      <c r="M13" s="48"/>
      <c r="N13" s="48"/>
      <c r="O13" s="37">
        <v>2</v>
      </c>
      <c r="P13" s="38" t="s">
        <v>22</v>
      </c>
      <c r="Q13" s="39">
        <v>11098</v>
      </c>
      <c r="R13" s="40">
        <v>0.11483263490092607</v>
      </c>
      <c r="S13" s="39">
        <v>11238</v>
      </c>
      <c r="T13" s="40">
        <v>0.12022594518261763</v>
      </c>
      <c r="U13" s="41">
        <v>-1.2457732692649937E-2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1147</v>
      </c>
      <c r="E14" s="34">
        <v>0.10742717991945303</v>
      </c>
      <c r="F14" s="33">
        <v>1077</v>
      </c>
      <c r="G14" s="34">
        <v>0.1131659136282442</v>
      </c>
      <c r="H14" s="35">
        <v>6.4995357474466164E-2</v>
      </c>
      <c r="I14" s="53">
        <v>0</v>
      </c>
      <c r="J14" s="33">
        <v>772</v>
      </c>
      <c r="K14" s="35">
        <v>0.48575129533678751</v>
      </c>
      <c r="L14" s="53">
        <v>1</v>
      </c>
      <c r="M14" s="48"/>
      <c r="N14" s="48"/>
      <c r="O14" s="31">
        <v>3</v>
      </c>
      <c r="P14" s="32" t="s">
        <v>17</v>
      </c>
      <c r="Q14" s="33">
        <v>9361</v>
      </c>
      <c r="R14" s="34">
        <v>9.6859640954006926E-2</v>
      </c>
      <c r="S14" s="33">
        <v>8005</v>
      </c>
      <c r="T14" s="34">
        <v>8.5638787256349352E-2</v>
      </c>
      <c r="U14" s="35">
        <v>0.16939412866958148</v>
      </c>
      <c r="V14" s="53">
        <v>1</v>
      </c>
    </row>
    <row r="15" spans="2:22" ht="14.45" customHeight="1" thickBot="1" x14ac:dyDescent="0.25">
      <c r="B15" s="37">
        <v>4</v>
      </c>
      <c r="C15" s="38" t="s">
        <v>23</v>
      </c>
      <c r="D15" s="39">
        <v>749</v>
      </c>
      <c r="E15" s="40">
        <v>7.0150791420811084E-2</v>
      </c>
      <c r="F15" s="39">
        <v>528</v>
      </c>
      <c r="G15" s="40">
        <v>5.5479667962593252E-2</v>
      </c>
      <c r="H15" s="41">
        <v>0.41856060606060597</v>
      </c>
      <c r="I15" s="54">
        <v>2</v>
      </c>
      <c r="J15" s="39">
        <v>828</v>
      </c>
      <c r="K15" s="41">
        <v>-9.5410628019323651E-2</v>
      </c>
      <c r="L15" s="54">
        <v>-1</v>
      </c>
      <c r="M15" s="48"/>
      <c r="N15" s="48"/>
      <c r="O15" s="37">
        <v>4</v>
      </c>
      <c r="P15" s="38" t="s">
        <v>23</v>
      </c>
      <c r="Q15" s="39">
        <v>6936</v>
      </c>
      <c r="R15" s="40">
        <v>7.1767810026385229E-2</v>
      </c>
      <c r="S15" s="39">
        <v>7207</v>
      </c>
      <c r="T15" s="40">
        <v>7.7101653935853817E-2</v>
      </c>
      <c r="U15" s="41">
        <v>-3.7602331067018158E-2</v>
      </c>
      <c r="V15" s="54">
        <v>1</v>
      </c>
    </row>
    <row r="16" spans="2:22" ht="14.45" customHeight="1" thickBot="1" x14ac:dyDescent="0.25">
      <c r="B16" s="31">
        <v>5</v>
      </c>
      <c r="C16" s="32" t="s">
        <v>18</v>
      </c>
      <c r="D16" s="33">
        <v>594</v>
      </c>
      <c r="E16" s="34">
        <v>5.5633604945209331E-2</v>
      </c>
      <c r="F16" s="33">
        <v>564</v>
      </c>
      <c r="G16" s="34">
        <v>5.9262372596406432E-2</v>
      </c>
      <c r="H16" s="35">
        <v>5.3191489361702038E-2</v>
      </c>
      <c r="I16" s="53">
        <v>0</v>
      </c>
      <c r="J16" s="33">
        <v>546</v>
      </c>
      <c r="K16" s="35">
        <v>8.7912087912087822E-2</v>
      </c>
      <c r="L16" s="53">
        <v>1</v>
      </c>
      <c r="M16" s="48"/>
      <c r="N16" s="48"/>
      <c r="O16" s="31">
        <v>5</v>
      </c>
      <c r="P16" s="32" t="s">
        <v>18</v>
      </c>
      <c r="Q16" s="33">
        <v>6528</v>
      </c>
      <c r="R16" s="34">
        <v>6.7546174142480209E-2</v>
      </c>
      <c r="S16" s="33">
        <v>6665</v>
      </c>
      <c r="T16" s="34">
        <v>7.1303250101632534E-2</v>
      </c>
      <c r="U16" s="35">
        <v>-2.055513878469617E-2</v>
      </c>
      <c r="V16" s="53">
        <v>1</v>
      </c>
    </row>
    <row r="17" spans="2:22" ht="14.45" customHeight="1" thickBot="1" x14ac:dyDescent="0.25">
      <c r="B17" s="37">
        <v>6</v>
      </c>
      <c r="C17" s="38" t="s">
        <v>29</v>
      </c>
      <c r="D17" s="39">
        <v>549</v>
      </c>
      <c r="E17" s="40">
        <v>5.1418937903905594E-2</v>
      </c>
      <c r="F17" s="39">
        <v>696</v>
      </c>
      <c r="G17" s="40">
        <v>7.3132289587054741E-2</v>
      </c>
      <c r="H17" s="41">
        <v>-0.21120689655172409</v>
      </c>
      <c r="I17" s="54">
        <v>-2</v>
      </c>
      <c r="J17" s="39">
        <v>589</v>
      </c>
      <c r="K17" s="41">
        <v>-6.7911714770797937E-2</v>
      </c>
      <c r="L17" s="54">
        <v>-1</v>
      </c>
      <c r="M17" s="48"/>
      <c r="N17" s="48"/>
      <c r="O17" s="37">
        <v>6</v>
      </c>
      <c r="P17" s="38" t="s">
        <v>29</v>
      </c>
      <c r="Q17" s="39">
        <v>6077</v>
      </c>
      <c r="R17" s="40">
        <v>6.2879610947281284E-2</v>
      </c>
      <c r="S17" s="39">
        <v>8070</v>
      </c>
      <c r="T17" s="40">
        <v>8.6334167789973687E-2</v>
      </c>
      <c r="U17" s="41">
        <v>-0.24696406443618335</v>
      </c>
      <c r="V17" s="54">
        <v>-3</v>
      </c>
    </row>
    <row r="18" spans="2:22" ht="14.45" customHeight="1" thickBot="1" x14ac:dyDescent="0.25">
      <c r="B18" s="31">
        <v>7</v>
      </c>
      <c r="C18" s="32" t="s">
        <v>30</v>
      </c>
      <c r="D18" s="33">
        <v>521</v>
      </c>
      <c r="E18" s="34">
        <v>4.8796478411538821E-2</v>
      </c>
      <c r="F18" s="33">
        <v>328</v>
      </c>
      <c r="G18" s="34">
        <v>3.4464642219186721E-2</v>
      </c>
      <c r="H18" s="35">
        <v>0.58841463414634143</v>
      </c>
      <c r="I18" s="53">
        <v>2</v>
      </c>
      <c r="J18" s="33">
        <v>447</v>
      </c>
      <c r="K18" s="35">
        <v>0.16554809843400453</v>
      </c>
      <c r="L18" s="53">
        <v>0</v>
      </c>
      <c r="M18" s="48"/>
      <c r="N18" s="48"/>
      <c r="O18" s="31">
        <v>7</v>
      </c>
      <c r="P18" s="32" t="s">
        <v>24</v>
      </c>
      <c r="Q18" s="33">
        <v>3923</v>
      </c>
      <c r="R18" s="34">
        <v>4.0591856795488643E-2</v>
      </c>
      <c r="S18" s="33">
        <v>3394</v>
      </c>
      <c r="T18" s="34">
        <v>3.6309562017245438E-2</v>
      </c>
      <c r="U18" s="35">
        <v>0.1558632881555686</v>
      </c>
      <c r="V18" s="53">
        <v>0</v>
      </c>
    </row>
    <row r="19" spans="2:22" ht="14.45" customHeight="1" thickBot="1" x14ac:dyDescent="0.25">
      <c r="B19" s="37">
        <v>8</v>
      </c>
      <c r="C19" s="38" t="s">
        <v>24</v>
      </c>
      <c r="D19" s="39">
        <v>415</v>
      </c>
      <c r="E19" s="40">
        <v>3.8868596047578911E-2</v>
      </c>
      <c r="F19" s="39">
        <v>492</v>
      </c>
      <c r="G19" s="40">
        <v>5.1696963328780078E-2</v>
      </c>
      <c r="H19" s="41">
        <v>-0.1565040650406504</v>
      </c>
      <c r="I19" s="54">
        <v>-1</v>
      </c>
      <c r="J19" s="39">
        <v>444</v>
      </c>
      <c r="K19" s="41">
        <v>-6.5315315315315314E-2</v>
      </c>
      <c r="L19" s="54">
        <v>0</v>
      </c>
      <c r="M19" s="48"/>
      <c r="N19" s="48"/>
      <c r="O19" s="37">
        <v>8</v>
      </c>
      <c r="P19" s="38" t="s">
        <v>30</v>
      </c>
      <c r="Q19" s="39">
        <v>3663</v>
      </c>
      <c r="R19" s="40">
        <v>3.7901598634176623E-2</v>
      </c>
      <c r="S19" s="39">
        <v>2327</v>
      </c>
      <c r="T19" s="40">
        <v>2.4894623103750776E-2</v>
      </c>
      <c r="U19" s="41">
        <v>0.57412978083369137</v>
      </c>
      <c r="V19" s="54">
        <v>2</v>
      </c>
    </row>
    <row r="20" spans="2:22" ht="14.45" customHeight="1" thickBot="1" x14ac:dyDescent="0.25">
      <c r="B20" s="31">
        <v>9</v>
      </c>
      <c r="C20" s="32" t="s">
        <v>31</v>
      </c>
      <c r="D20" s="33">
        <v>339</v>
      </c>
      <c r="E20" s="34">
        <v>3.1750491711154821E-2</v>
      </c>
      <c r="F20" s="33">
        <v>342</v>
      </c>
      <c r="G20" s="34">
        <v>3.5935694021225179E-2</v>
      </c>
      <c r="H20" s="35">
        <v>-8.7719298245614308E-3</v>
      </c>
      <c r="I20" s="53">
        <v>-1</v>
      </c>
      <c r="J20" s="33">
        <v>279</v>
      </c>
      <c r="K20" s="35">
        <v>0.21505376344086025</v>
      </c>
      <c r="L20" s="53">
        <v>0</v>
      </c>
      <c r="M20" s="48"/>
      <c r="N20" s="48"/>
      <c r="O20" s="31">
        <v>9</v>
      </c>
      <c r="P20" s="32" t="s">
        <v>39</v>
      </c>
      <c r="Q20" s="33">
        <v>2942</v>
      </c>
      <c r="R20" s="34">
        <v>3.0441305809922915E-2</v>
      </c>
      <c r="S20" s="33">
        <v>2289</v>
      </c>
      <c r="T20" s="34">
        <v>2.448809294563194E-2</v>
      </c>
      <c r="U20" s="35">
        <v>0.2852774137177807</v>
      </c>
      <c r="V20" s="53">
        <v>2</v>
      </c>
    </row>
    <row r="21" spans="2:22" ht="14.45" customHeight="1" thickBot="1" x14ac:dyDescent="0.25">
      <c r="B21" s="37">
        <v>10</v>
      </c>
      <c r="C21" s="38" t="s">
        <v>39</v>
      </c>
      <c r="D21" s="39">
        <v>326</v>
      </c>
      <c r="E21" s="40">
        <v>3.0532921232555962E-2</v>
      </c>
      <c r="F21" s="39">
        <v>308</v>
      </c>
      <c r="G21" s="40">
        <v>3.2363139644846065E-2</v>
      </c>
      <c r="H21" s="41">
        <v>5.8441558441558517E-2</v>
      </c>
      <c r="I21" s="54">
        <v>0</v>
      </c>
      <c r="J21" s="39">
        <v>269</v>
      </c>
      <c r="K21" s="41">
        <v>0.21189591078066905</v>
      </c>
      <c r="L21" s="54">
        <v>0</v>
      </c>
      <c r="M21" s="48"/>
      <c r="N21" s="48"/>
      <c r="O21" s="37">
        <v>10</v>
      </c>
      <c r="P21" s="38" t="s">
        <v>32</v>
      </c>
      <c r="Q21" s="39">
        <v>2841</v>
      </c>
      <c r="R21" s="40">
        <v>2.9396243985720938E-2</v>
      </c>
      <c r="S21" s="39">
        <v>1525</v>
      </c>
      <c r="T21" s="40">
        <v>1.63146971350322E-2</v>
      </c>
      <c r="U21" s="41">
        <v>0.86295081967213116</v>
      </c>
      <c r="V21" s="54">
        <v>6</v>
      </c>
    </row>
    <row r="22" spans="2:22" ht="14.45" customHeight="1" thickBot="1" x14ac:dyDescent="0.25">
      <c r="B22" s="31">
        <v>11</v>
      </c>
      <c r="C22" s="32" t="s">
        <v>32</v>
      </c>
      <c r="D22" s="33">
        <v>286</v>
      </c>
      <c r="E22" s="34">
        <v>2.6786550529174863E-2</v>
      </c>
      <c r="F22" s="33">
        <v>184</v>
      </c>
      <c r="G22" s="34">
        <v>1.9333823683934014E-2</v>
      </c>
      <c r="H22" s="35">
        <v>0.55434782608695654</v>
      </c>
      <c r="I22" s="53">
        <v>4</v>
      </c>
      <c r="J22" s="33">
        <v>232</v>
      </c>
      <c r="K22" s="35">
        <v>0.23275862068965525</v>
      </c>
      <c r="L22" s="53">
        <v>1</v>
      </c>
      <c r="M22" s="48"/>
      <c r="N22" s="48"/>
      <c r="O22" s="31">
        <v>11</v>
      </c>
      <c r="P22" s="32" t="s">
        <v>31</v>
      </c>
      <c r="Q22" s="33">
        <v>2620</v>
      </c>
      <c r="R22" s="34">
        <v>2.7109524548605723E-2</v>
      </c>
      <c r="S22" s="33">
        <v>3121</v>
      </c>
      <c r="T22" s="34">
        <v>3.3388963776023281E-2</v>
      </c>
      <c r="U22" s="35">
        <v>-0.16052547260493433</v>
      </c>
      <c r="V22" s="53">
        <v>-3</v>
      </c>
    </row>
    <row r="23" spans="2:22" ht="14.45" customHeight="1" thickBot="1" x14ac:dyDescent="0.25">
      <c r="B23" s="37">
        <v>12</v>
      </c>
      <c r="C23" s="38" t="s">
        <v>125</v>
      </c>
      <c r="D23" s="39">
        <v>240</v>
      </c>
      <c r="E23" s="40">
        <v>2.2478224220286596E-2</v>
      </c>
      <c r="F23" s="39">
        <v>105</v>
      </c>
      <c r="G23" s="40">
        <v>1.1032888515288431E-2</v>
      </c>
      <c r="H23" s="41">
        <v>1.2857142857142856</v>
      </c>
      <c r="I23" s="54">
        <v>10</v>
      </c>
      <c r="J23" s="39">
        <v>240</v>
      </c>
      <c r="K23" s="41">
        <v>0</v>
      </c>
      <c r="L23" s="54">
        <v>-1</v>
      </c>
      <c r="M23" s="48"/>
      <c r="N23" s="48"/>
      <c r="O23" s="37">
        <v>12</v>
      </c>
      <c r="P23" s="38" t="s">
        <v>68</v>
      </c>
      <c r="Q23" s="39">
        <v>2214</v>
      </c>
      <c r="R23" s="40">
        <v>2.2908582958249261E-2</v>
      </c>
      <c r="S23" s="39">
        <v>1111</v>
      </c>
      <c r="T23" s="40">
        <v>1.188565804394805E-2</v>
      </c>
      <c r="U23" s="41">
        <v>0.99279927992799277</v>
      </c>
      <c r="V23" s="54">
        <v>8</v>
      </c>
    </row>
    <row r="24" spans="2:22" ht="14.45" customHeight="1" thickBot="1" x14ac:dyDescent="0.25">
      <c r="B24" s="31">
        <v>13</v>
      </c>
      <c r="C24" s="32" t="s">
        <v>68</v>
      </c>
      <c r="D24" s="33">
        <v>201</v>
      </c>
      <c r="E24" s="34">
        <v>1.8825512784490024E-2</v>
      </c>
      <c r="F24" s="33">
        <v>233</v>
      </c>
      <c r="G24" s="34">
        <v>2.4482504991068615E-2</v>
      </c>
      <c r="H24" s="35">
        <v>-0.13733905579399142</v>
      </c>
      <c r="I24" s="53">
        <v>0</v>
      </c>
      <c r="J24" s="33">
        <v>185</v>
      </c>
      <c r="K24" s="35">
        <v>8.6486486486486491E-2</v>
      </c>
      <c r="L24" s="53">
        <v>1</v>
      </c>
      <c r="M24" s="48"/>
      <c r="N24" s="48"/>
      <c r="O24" s="31">
        <v>13</v>
      </c>
      <c r="P24" s="32" t="s">
        <v>16</v>
      </c>
      <c r="Q24" s="33">
        <v>2112</v>
      </c>
      <c r="R24" s="34">
        <v>2.185317398727301E-2</v>
      </c>
      <c r="S24" s="33">
        <v>2117</v>
      </c>
      <c r="T24" s="34">
        <v>2.2648009072041422E-2</v>
      </c>
      <c r="U24" s="35">
        <v>-2.3618327822390039E-3</v>
      </c>
      <c r="V24" s="53">
        <v>0</v>
      </c>
    </row>
    <row r="25" spans="2:22" ht="14.45" customHeight="1" thickBot="1" x14ac:dyDescent="0.25">
      <c r="B25" s="37">
        <v>14</v>
      </c>
      <c r="C25" s="38" t="s">
        <v>21</v>
      </c>
      <c r="D25" s="39">
        <v>195</v>
      </c>
      <c r="E25" s="40">
        <v>1.8263557178982859E-2</v>
      </c>
      <c r="F25" s="39">
        <v>260</v>
      </c>
      <c r="G25" s="40">
        <v>2.7319533466428497E-2</v>
      </c>
      <c r="H25" s="41">
        <v>-0.25</v>
      </c>
      <c r="I25" s="54">
        <v>-2</v>
      </c>
      <c r="J25" s="39">
        <v>165</v>
      </c>
      <c r="K25" s="41">
        <v>0.18181818181818188</v>
      </c>
      <c r="L25" s="54">
        <v>1</v>
      </c>
      <c r="M25" s="48"/>
      <c r="N25" s="48"/>
      <c r="O25" s="37">
        <v>14</v>
      </c>
      <c r="P25" s="38" t="s">
        <v>125</v>
      </c>
      <c r="Q25" s="39">
        <v>1739</v>
      </c>
      <c r="R25" s="40">
        <v>1.7993688240467692E-2</v>
      </c>
      <c r="S25" s="39">
        <v>657</v>
      </c>
      <c r="T25" s="40">
        <v>7.0286924706335447E-3</v>
      </c>
      <c r="U25" s="41">
        <v>1.6468797564687976</v>
      </c>
      <c r="V25" s="54">
        <v>9</v>
      </c>
    </row>
    <row r="26" spans="2:22" ht="14.45" customHeight="1" thickBot="1" x14ac:dyDescent="0.25">
      <c r="B26" s="31">
        <v>15</v>
      </c>
      <c r="C26" s="32" t="s">
        <v>16</v>
      </c>
      <c r="D26" s="33">
        <v>179</v>
      </c>
      <c r="E26" s="34">
        <v>1.6765008897630419E-2</v>
      </c>
      <c r="F26" s="33">
        <v>217</v>
      </c>
      <c r="G26" s="34">
        <v>2.2801302931596091E-2</v>
      </c>
      <c r="H26" s="35">
        <v>-0.17511520737327191</v>
      </c>
      <c r="I26" s="53">
        <v>-1</v>
      </c>
      <c r="J26" s="33">
        <v>215</v>
      </c>
      <c r="K26" s="35">
        <v>-0.16744186046511633</v>
      </c>
      <c r="L26" s="53">
        <v>-2</v>
      </c>
      <c r="M26" s="48"/>
      <c r="N26" s="48"/>
      <c r="O26" s="31">
        <v>15</v>
      </c>
      <c r="P26" s="32" t="s">
        <v>21</v>
      </c>
      <c r="Q26" s="33">
        <v>1685</v>
      </c>
      <c r="R26" s="34">
        <v>1.7434942314656733E-2</v>
      </c>
      <c r="S26" s="33">
        <v>2909</v>
      </c>
      <c r="T26" s="34">
        <v>3.1120953420202411E-2</v>
      </c>
      <c r="U26" s="35">
        <v>-0.42076314884840149</v>
      </c>
      <c r="V26" s="53">
        <v>-6</v>
      </c>
    </row>
    <row r="27" spans="2:22" ht="14.45" customHeight="1" thickBot="1" x14ac:dyDescent="0.25">
      <c r="B27" s="37">
        <v>16</v>
      </c>
      <c r="C27" s="38" t="s">
        <v>20</v>
      </c>
      <c r="D27" s="39">
        <v>161</v>
      </c>
      <c r="E27" s="40">
        <v>1.5079142081108925E-2</v>
      </c>
      <c r="F27" s="39">
        <v>92</v>
      </c>
      <c r="G27" s="40">
        <v>9.6669118419670068E-3</v>
      </c>
      <c r="H27" s="41">
        <v>0.75</v>
      </c>
      <c r="I27" s="54">
        <v>7</v>
      </c>
      <c r="J27" s="39">
        <v>60</v>
      </c>
      <c r="K27" s="41">
        <v>1.6833333333333331</v>
      </c>
      <c r="L27" s="54">
        <v>8</v>
      </c>
      <c r="M27" s="48"/>
      <c r="N27" s="48"/>
      <c r="O27" s="37">
        <v>16</v>
      </c>
      <c r="P27" s="38" t="s">
        <v>25</v>
      </c>
      <c r="Q27" s="39">
        <v>1600</v>
      </c>
      <c r="R27" s="40">
        <v>1.655543483884319E-2</v>
      </c>
      <c r="S27" s="39">
        <v>1887</v>
      </c>
      <c r="T27" s="40">
        <v>2.0187431799216896E-2</v>
      </c>
      <c r="U27" s="41">
        <v>-0.15209326974032855</v>
      </c>
      <c r="V27" s="54">
        <v>-2</v>
      </c>
    </row>
    <row r="28" spans="2:22" ht="14.45" customHeight="1" thickBot="1" x14ac:dyDescent="0.25">
      <c r="B28" s="31">
        <v>17</v>
      </c>
      <c r="C28" s="32" t="s">
        <v>25</v>
      </c>
      <c r="D28" s="33">
        <v>126</v>
      </c>
      <c r="E28" s="34">
        <v>1.1801067715650464E-2</v>
      </c>
      <c r="F28" s="33">
        <v>173</v>
      </c>
      <c r="G28" s="34">
        <v>1.8177997268046652E-2</v>
      </c>
      <c r="H28" s="35">
        <v>-0.27167630057803471</v>
      </c>
      <c r="I28" s="53">
        <v>-1</v>
      </c>
      <c r="J28" s="33">
        <v>143</v>
      </c>
      <c r="K28" s="35">
        <v>-0.11888111888111885</v>
      </c>
      <c r="L28" s="53">
        <v>-1</v>
      </c>
      <c r="M28" s="48"/>
      <c r="N28" s="48"/>
      <c r="O28" s="31">
        <v>17</v>
      </c>
      <c r="P28" s="32" t="s">
        <v>33</v>
      </c>
      <c r="Q28" s="33">
        <v>1524</v>
      </c>
      <c r="R28" s="34">
        <v>1.5769051683998139E-2</v>
      </c>
      <c r="S28" s="33">
        <v>1514</v>
      </c>
      <c r="T28" s="34">
        <v>1.6197017352418856E-2</v>
      </c>
      <c r="U28" s="35">
        <v>6.6050198150593431E-3</v>
      </c>
      <c r="V28" s="53">
        <v>0</v>
      </c>
    </row>
    <row r="29" spans="2:22" ht="14.45" customHeight="1" thickBot="1" x14ac:dyDescent="0.25">
      <c r="B29" s="37">
        <v>18</v>
      </c>
      <c r="C29" s="38" t="s">
        <v>136</v>
      </c>
      <c r="D29" s="39">
        <v>123</v>
      </c>
      <c r="E29" s="40">
        <v>1.152008991289688E-2</v>
      </c>
      <c r="F29" s="39">
        <v>144</v>
      </c>
      <c r="G29" s="40">
        <v>1.5130818535252706E-2</v>
      </c>
      <c r="H29" s="41">
        <v>-0.14583333333333337</v>
      </c>
      <c r="I29" s="54">
        <v>0</v>
      </c>
      <c r="J29" s="39">
        <v>114</v>
      </c>
      <c r="K29" s="41">
        <v>7.8947368421052655E-2</v>
      </c>
      <c r="L29" s="54">
        <v>1</v>
      </c>
      <c r="M29" s="48"/>
      <c r="N29" s="48"/>
      <c r="O29" s="37">
        <v>18</v>
      </c>
      <c r="P29" s="38" t="s">
        <v>20</v>
      </c>
      <c r="Q29" s="39">
        <v>1230</v>
      </c>
      <c r="R29" s="40">
        <v>1.2726990532360701E-2</v>
      </c>
      <c r="S29" s="39">
        <v>1182</v>
      </c>
      <c r="T29" s="40">
        <v>1.2645227549906926E-2</v>
      </c>
      <c r="U29" s="41">
        <v>4.0609137055837463E-2</v>
      </c>
      <c r="V29" s="54">
        <v>1</v>
      </c>
    </row>
    <row r="30" spans="2:22" ht="14.45" customHeight="1" thickBot="1" x14ac:dyDescent="0.25">
      <c r="B30" s="31">
        <v>19</v>
      </c>
      <c r="C30" s="32" t="s">
        <v>27</v>
      </c>
      <c r="D30" s="33">
        <v>113</v>
      </c>
      <c r="E30" s="34">
        <v>1.0583497237051607E-2</v>
      </c>
      <c r="F30" s="33">
        <v>71</v>
      </c>
      <c r="G30" s="34">
        <v>7.4603341389093206E-3</v>
      </c>
      <c r="H30" s="35">
        <v>0.59154929577464799</v>
      </c>
      <c r="I30" s="53">
        <v>5</v>
      </c>
      <c r="J30" s="33">
        <v>37</v>
      </c>
      <c r="K30" s="35">
        <v>2.0540540540540539</v>
      </c>
      <c r="L30" s="53">
        <v>7</v>
      </c>
      <c r="O30" s="31">
        <v>19</v>
      </c>
      <c r="P30" s="32" t="s">
        <v>44</v>
      </c>
      <c r="Q30" s="33">
        <v>1117</v>
      </c>
      <c r="R30" s="34">
        <v>1.1557762946867401E-2</v>
      </c>
      <c r="S30" s="33">
        <v>999</v>
      </c>
      <c r="T30" s="34">
        <v>1.0687463893703062E-2</v>
      </c>
      <c r="U30" s="35">
        <v>0.11811811811811812</v>
      </c>
      <c r="V30" s="53">
        <v>3</v>
      </c>
    </row>
    <row r="31" spans="2:22" ht="14.45" customHeight="1" thickBot="1" x14ac:dyDescent="0.25">
      <c r="B31" s="37">
        <v>20</v>
      </c>
      <c r="C31" s="38" t="s">
        <v>33</v>
      </c>
      <c r="D31" s="39">
        <v>112</v>
      </c>
      <c r="E31" s="40">
        <v>1.0489837969467078E-2</v>
      </c>
      <c r="F31" s="39">
        <v>115</v>
      </c>
      <c r="G31" s="40">
        <v>1.2083639802458758E-2</v>
      </c>
      <c r="H31" s="41">
        <v>-2.6086956521739091E-2</v>
      </c>
      <c r="I31" s="54">
        <v>1</v>
      </c>
      <c r="J31" s="39">
        <v>113</v>
      </c>
      <c r="K31" s="41">
        <v>-8.8495575221239076E-3</v>
      </c>
      <c r="L31" s="54">
        <v>0</v>
      </c>
      <c r="O31" s="37">
        <v>20</v>
      </c>
      <c r="P31" s="38" t="s">
        <v>26</v>
      </c>
      <c r="Q31" s="39">
        <v>1055</v>
      </c>
      <c r="R31" s="40">
        <v>1.0916239846862227E-2</v>
      </c>
      <c r="S31" s="39">
        <v>2168</v>
      </c>
      <c r="T31" s="40">
        <v>2.3193615336885125E-2</v>
      </c>
      <c r="U31" s="41">
        <v>-0.51337638376383765</v>
      </c>
      <c r="V31" s="54">
        <v>-8</v>
      </c>
    </row>
    <row r="32" spans="2:22" ht="14.45" customHeight="1" thickBot="1" x14ac:dyDescent="0.25">
      <c r="B32" s="123" t="s">
        <v>42</v>
      </c>
      <c r="C32" s="124"/>
      <c r="D32" s="42">
        <f>SUM(D12:D31)</f>
        <v>9982</v>
      </c>
      <c r="E32" s="43">
        <f>D32/D34</f>
        <v>0.93490680902875345</v>
      </c>
      <c r="F32" s="42">
        <f>SUM(F12:F31)</f>
        <v>8548</v>
      </c>
      <c r="G32" s="43">
        <f>F32/F34</f>
        <v>0.89818220027319529</v>
      </c>
      <c r="H32" s="44">
        <f>D32/F32-1</f>
        <v>0.16775854000935886</v>
      </c>
      <c r="I32" s="55"/>
      <c r="J32" s="42">
        <f>SUM(J12:J31)</f>
        <v>9366</v>
      </c>
      <c r="K32" s="43">
        <f>D32/J32-1</f>
        <v>6.5769805680119475E-2</v>
      </c>
      <c r="L32" s="42"/>
      <c r="O32" s="123" t="s">
        <v>42</v>
      </c>
      <c r="P32" s="124"/>
      <c r="Q32" s="42">
        <f>SUM(Q12:Q31)</f>
        <v>90363</v>
      </c>
      <c r="R32" s="43">
        <f>Q32/Q34</f>
        <v>0.93499922396399193</v>
      </c>
      <c r="S32" s="42">
        <f>SUM(S12:S31)</f>
        <v>86057</v>
      </c>
      <c r="T32" s="43">
        <f>S32/S34</f>
        <v>0.92065173203243678</v>
      </c>
      <c r="U32" s="44">
        <f>Q32/S32-1</f>
        <v>5.0036603646420375E-2</v>
      </c>
      <c r="V32" s="55"/>
    </row>
    <row r="33" spans="2:23" ht="14.45" customHeight="1" thickBot="1" x14ac:dyDescent="0.25">
      <c r="B33" s="123" t="s">
        <v>12</v>
      </c>
      <c r="C33" s="124"/>
      <c r="D33" s="42">
        <f>D34-SUM(D12:D31)</f>
        <v>695</v>
      </c>
      <c r="E33" s="43">
        <f>D33/D34</f>
        <v>6.5093190971246606E-2</v>
      </c>
      <c r="F33" s="42">
        <f>F34-SUM(F12:F31)</f>
        <v>969</v>
      </c>
      <c r="G33" s="43">
        <f>F33/F34</f>
        <v>0.10181779972680466</v>
      </c>
      <c r="H33" s="44">
        <f>D33/F33-1</f>
        <v>-0.28276573787409698</v>
      </c>
      <c r="I33" s="55"/>
      <c r="J33" s="42">
        <f>J34-SUM(J12:J31)</f>
        <v>681</v>
      </c>
      <c r="K33" s="43">
        <f>D33/J33-1</f>
        <v>2.05580029368575E-2</v>
      </c>
      <c r="L33" s="42"/>
      <c r="O33" s="123" t="s">
        <v>12</v>
      </c>
      <c r="P33" s="124"/>
      <c r="Q33" s="42">
        <f>Q34-SUM(Q12:Q31)</f>
        <v>6282</v>
      </c>
      <c r="R33" s="43">
        <f>Q33/Q34</f>
        <v>6.5000776036008068E-2</v>
      </c>
      <c r="S33" s="42">
        <f>S34-SUM(S12:S31)</f>
        <v>7417</v>
      </c>
      <c r="T33" s="43">
        <f>S33/S34</f>
        <v>7.9348267967563169E-2</v>
      </c>
      <c r="U33" s="44">
        <f>Q33/S33-1</f>
        <v>-0.15302683025482</v>
      </c>
      <c r="V33" s="55"/>
    </row>
    <row r="34" spans="2:23" ht="14.45" customHeight="1" thickBot="1" x14ac:dyDescent="0.25">
      <c r="B34" s="121" t="s">
        <v>34</v>
      </c>
      <c r="C34" s="122"/>
      <c r="D34" s="45">
        <v>10677</v>
      </c>
      <c r="E34" s="46">
        <v>1</v>
      </c>
      <c r="F34" s="45">
        <v>9517</v>
      </c>
      <c r="G34" s="46">
        <v>0.99894924871282975</v>
      </c>
      <c r="H34" s="47">
        <v>0.12188714931175793</v>
      </c>
      <c r="I34" s="57"/>
      <c r="J34" s="45">
        <v>10047</v>
      </c>
      <c r="K34" s="47">
        <v>6.2705285159749158E-2</v>
      </c>
      <c r="L34" s="45"/>
      <c r="M34" s="48"/>
      <c r="N34" s="48"/>
      <c r="O34" s="121" t="s">
        <v>34</v>
      </c>
      <c r="P34" s="122"/>
      <c r="Q34" s="45">
        <v>96645</v>
      </c>
      <c r="R34" s="46">
        <v>1</v>
      </c>
      <c r="S34" s="45">
        <v>93474</v>
      </c>
      <c r="T34" s="46">
        <v>1</v>
      </c>
      <c r="U34" s="47">
        <v>3.3923871878811296E-2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116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98" t="s">
        <v>171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125" t="s">
        <v>172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48"/>
      <c r="N41" s="51"/>
      <c r="O41" s="125" t="s">
        <v>117</v>
      </c>
      <c r="P41" s="125"/>
      <c r="Q41" s="125"/>
      <c r="R41" s="125"/>
      <c r="S41" s="125"/>
      <c r="T41" s="125"/>
      <c r="U41" s="125"/>
      <c r="V41" s="125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99" t="s">
        <v>0</v>
      </c>
      <c r="C43" s="101" t="s">
        <v>41</v>
      </c>
      <c r="D43" s="103" t="s">
        <v>152</v>
      </c>
      <c r="E43" s="104"/>
      <c r="F43" s="104"/>
      <c r="G43" s="104"/>
      <c r="H43" s="104"/>
      <c r="I43" s="105"/>
      <c r="J43" s="104" t="s">
        <v>140</v>
      </c>
      <c r="K43" s="104"/>
      <c r="L43" s="105"/>
      <c r="M43" s="48"/>
      <c r="N43" s="48"/>
      <c r="O43" s="99" t="s">
        <v>0</v>
      </c>
      <c r="P43" s="101" t="s">
        <v>41</v>
      </c>
      <c r="Q43" s="103" t="s">
        <v>162</v>
      </c>
      <c r="R43" s="104"/>
      <c r="S43" s="104"/>
      <c r="T43" s="104"/>
      <c r="U43" s="104"/>
      <c r="V43" s="105"/>
    </row>
    <row r="44" spans="2:23" ht="15" thickBot="1" x14ac:dyDescent="0.25">
      <c r="B44" s="100"/>
      <c r="C44" s="102"/>
      <c r="D44" s="106" t="s">
        <v>153</v>
      </c>
      <c r="E44" s="107"/>
      <c r="F44" s="107"/>
      <c r="G44" s="107"/>
      <c r="H44" s="107"/>
      <c r="I44" s="108"/>
      <c r="J44" s="107" t="s">
        <v>141</v>
      </c>
      <c r="K44" s="107"/>
      <c r="L44" s="108"/>
      <c r="M44" s="48"/>
      <c r="N44" s="48"/>
      <c r="O44" s="100"/>
      <c r="P44" s="102"/>
      <c r="Q44" s="106" t="s">
        <v>155</v>
      </c>
      <c r="R44" s="107"/>
      <c r="S44" s="107"/>
      <c r="T44" s="107"/>
      <c r="U44" s="107"/>
      <c r="V44" s="108"/>
    </row>
    <row r="45" spans="2:23" ht="15" customHeight="1" x14ac:dyDescent="0.2">
      <c r="B45" s="100"/>
      <c r="C45" s="102"/>
      <c r="D45" s="88">
        <v>2023</v>
      </c>
      <c r="E45" s="89"/>
      <c r="F45" s="88">
        <v>2022</v>
      </c>
      <c r="G45" s="89"/>
      <c r="H45" s="92" t="s">
        <v>5</v>
      </c>
      <c r="I45" s="92" t="s">
        <v>47</v>
      </c>
      <c r="J45" s="92">
        <v>2022</v>
      </c>
      <c r="K45" s="92" t="s">
        <v>158</v>
      </c>
      <c r="L45" s="92" t="s">
        <v>160</v>
      </c>
      <c r="M45" s="48"/>
      <c r="N45" s="48"/>
      <c r="O45" s="100"/>
      <c r="P45" s="102"/>
      <c r="Q45" s="88">
        <v>2023</v>
      </c>
      <c r="R45" s="89"/>
      <c r="S45" s="88">
        <v>2022</v>
      </c>
      <c r="T45" s="89"/>
      <c r="U45" s="92" t="s">
        <v>5</v>
      </c>
      <c r="V45" s="92" t="s">
        <v>70</v>
      </c>
    </row>
    <row r="46" spans="2:23" ht="15" customHeight="1" thickBot="1" x14ac:dyDescent="0.25">
      <c r="B46" s="115" t="s">
        <v>6</v>
      </c>
      <c r="C46" s="96" t="s">
        <v>41</v>
      </c>
      <c r="D46" s="90"/>
      <c r="E46" s="91"/>
      <c r="F46" s="90"/>
      <c r="G46" s="91"/>
      <c r="H46" s="93"/>
      <c r="I46" s="93"/>
      <c r="J46" s="93"/>
      <c r="K46" s="93"/>
      <c r="L46" s="93"/>
      <c r="M46" s="48"/>
      <c r="N46" s="48"/>
      <c r="O46" s="115" t="s">
        <v>6</v>
      </c>
      <c r="P46" s="96" t="s">
        <v>41</v>
      </c>
      <c r="Q46" s="90"/>
      <c r="R46" s="91"/>
      <c r="S46" s="90"/>
      <c r="T46" s="91"/>
      <c r="U46" s="93"/>
      <c r="V46" s="93"/>
    </row>
    <row r="47" spans="2:23" ht="15" customHeight="1" x14ac:dyDescent="0.2">
      <c r="B47" s="115"/>
      <c r="C47" s="96"/>
      <c r="D47" s="25" t="s">
        <v>8</v>
      </c>
      <c r="E47" s="26" t="s">
        <v>2</v>
      </c>
      <c r="F47" s="25" t="s">
        <v>8</v>
      </c>
      <c r="G47" s="26" t="s">
        <v>2</v>
      </c>
      <c r="H47" s="94" t="s">
        <v>9</v>
      </c>
      <c r="I47" s="94" t="s">
        <v>48</v>
      </c>
      <c r="J47" s="94" t="s">
        <v>8</v>
      </c>
      <c r="K47" s="94" t="s">
        <v>159</v>
      </c>
      <c r="L47" s="94" t="s">
        <v>161</v>
      </c>
      <c r="M47" s="48"/>
      <c r="N47" s="48"/>
      <c r="O47" s="115"/>
      <c r="P47" s="96"/>
      <c r="Q47" s="25" t="s">
        <v>8</v>
      </c>
      <c r="R47" s="26" t="s">
        <v>2</v>
      </c>
      <c r="S47" s="25" t="s">
        <v>8</v>
      </c>
      <c r="T47" s="26" t="s">
        <v>2</v>
      </c>
      <c r="U47" s="94" t="s">
        <v>9</v>
      </c>
      <c r="V47" s="94" t="s">
        <v>71</v>
      </c>
    </row>
    <row r="48" spans="2:23" ht="15" customHeight="1" thickBot="1" x14ac:dyDescent="0.25">
      <c r="B48" s="116"/>
      <c r="C48" s="97"/>
      <c r="D48" s="28" t="s">
        <v>10</v>
      </c>
      <c r="E48" s="29" t="s">
        <v>11</v>
      </c>
      <c r="F48" s="28" t="s">
        <v>10</v>
      </c>
      <c r="G48" s="29" t="s">
        <v>11</v>
      </c>
      <c r="H48" s="95"/>
      <c r="I48" s="95"/>
      <c r="J48" s="95" t="s">
        <v>10</v>
      </c>
      <c r="K48" s="95"/>
      <c r="L48" s="95"/>
      <c r="M48" s="48"/>
      <c r="N48" s="48"/>
      <c r="O48" s="116"/>
      <c r="P48" s="97"/>
      <c r="Q48" s="28" t="s">
        <v>10</v>
      </c>
      <c r="R48" s="29" t="s">
        <v>11</v>
      </c>
      <c r="S48" s="28" t="s">
        <v>10</v>
      </c>
      <c r="T48" s="29" t="s">
        <v>11</v>
      </c>
      <c r="U48" s="95"/>
      <c r="V48" s="95"/>
    </row>
    <row r="49" spans="2:22" ht="15" thickBot="1" x14ac:dyDescent="0.25">
      <c r="B49" s="31">
        <v>1</v>
      </c>
      <c r="C49" s="32" t="s">
        <v>59</v>
      </c>
      <c r="D49" s="33">
        <v>546</v>
      </c>
      <c r="E49" s="34">
        <v>5.1137960101152007E-2</v>
      </c>
      <c r="F49" s="33">
        <v>107</v>
      </c>
      <c r="G49" s="34">
        <v>1.1243038772722497E-2</v>
      </c>
      <c r="H49" s="35">
        <v>4.1028037383177569</v>
      </c>
      <c r="I49" s="53">
        <v>24</v>
      </c>
      <c r="J49" s="33">
        <v>315</v>
      </c>
      <c r="K49" s="35">
        <v>0.73333333333333339</v>
      </c>
      <c r="L49" s="53">
        <v>6</v>
      </c>
      <c r="M49" s="48"/>
      <c r="N49" s="48"/>
      <c r="O49" s="31">
        <v>1</v>
      </c>
      <c r="P49" s="32" t="s">
        <v>101</v>
      </c>
      <c r="Q49" s="33">
        <v>4983</v>
      </c>
      <c r="R49" s="34">
        <v>5.1559832376222255E-2</v>
      </c>
      <c r="S49" s="33">
        <v>3756</v>
      </c>
      <c r="T49" s="34">
        <v>4.0182296681430127E-2</v>
      </c>
      <c r="U49" s="35">
        <v>0.32667731629392982</v>
      </c>
      <c r="V49" s="53">
        <v>3</v>
      </c>
    </row>
    <row r="50" spans="2:22" ht="15" thickBot="1" x14ac:dyDescent="0.25">
      <c r="B50" s="37">
        <v>2</v>
      </c>
      <c r="C50" s="38" t="s">
        <v>101</v>
      </c>
      <c r="D50" s="39">
        <v>447</v>
      </c>
      <c r="E50" s="40">
        <v>4.1865692610283785E-2</v>
      </c>
      <c r="F50" s="39">
        <v>216</v>
      </c>
      <c r="G50" s="40">
        <v>2.2696227802879058E-2</v>
      </c>
      <c r="H50" s="41">
        <v>1.0694444444444446</v>
      </c>
      <c r="I50" s="54">
        <v>6</v>
      </c>
      <c r="J50" s="39">
        <v>511</v>
      </c>
      <c r="K50" s="41">
        <v>-0.12524461839530332</v>
      </c>
      <c r="L50" s="54">
        <v>-1</v>
      </c>
      <c r="M50" s="48"/>
      <c r="N50" s="48"/>
      <c r="O50" s="37">
        <v>2</v>
      </c>
      <c r="P50" s="38" t="s">
        <v>40</v>
      </c>
      <c r="Q50" s="39">
        <v>3981</v>
      </c>
      <c r="R50" s="40">
        <v>4.1191991308396708E-2</v>
      </c>
      <c r="S50" s="39">
        <v>4144</v>
      </c>
      <c r="T50" s="40">
        <v>4.433318355906455E-2</v>
      </c>
      <c r="U50" s="41">
        <v>-3.933397683397688E-2</v>
      </c>
      <c r="V50" s="54">
        <v>0</v>
      </c>
    </row>
    <row r="51" spans="2:22" ht="15" thickBot="1" x14ac:dyDescent="0.25">
      <c r="B51" s="31">
        <v>3</v>
      </c>
      <c r="C51" s="32" t="s">
        <v>40</v>
      </c>
      <c r="D51" s="33">
        <v>407</v>
      </c>
      <c r="E51" s="34">
        <v>3.811932190690269E-2</v>
      </c>
      <c r="F51" s="33">
        <v>341</v>
      </c>
      <c r="G51" s="34">
        <v>3.5830618892508145E-2</v>
      </c>
      <c r="H51" s="35">
        <v>0.19354838709677424</v>
      </c>
      <c r="I51" s="53">
        <v>0</v>
      </c>
      <c r="J51" s="33">
        <v>450</v>
      </c>
      <c r="K51" s="35">
        <v>-9.5555555555555505E-2</v>
      </c>
      <c r="L51" s="53">
        <v>0</v>
      </c>
      <c r="M51" s="48"/>
      <c r="N51" s="48"/>
      <c r="O51" s="31">
        <v>3</v>
      </c>
      <c r="P51" s="32" t="s">
        <v>38</v>
      </c>
      <c r="Q51" s="33">
        <v>3965</v>
      </c>
      <c r="R51" s="34">
        <v>4.1026436960008281E-2</v>
      </c>
      <c r="S51" s="33">
        <v>3941</v>
      </c>
      <c r="T51" s="34">
        <v>4.2161456661745512E-2</v>
      </c>
      <c r="U51" s="35">
        <v>6.0898249175336261E-3</v>
      </c>
      <c r="V51" s="53">
        <v>0</v>
      </c>
    </row>
    <row r="52" spans="2:22" ht="15" thickBot="1" x14ac:dyDescent="0.25">
      <c r="B52" s="37">
        <v>4</v>
      </c>
      <c r="C52" s="38" t="s">
        <v>50</v>
      </c>
      <c r="D52" s="39">
        <v>383</v>
      </c>
      <c r="E52" s="40">
        <v>3.5871499484874031E-2</v>
      </c>
      <c r="F52" s="39">
        <v>157</v>
      </c>
      <c r="G52" s="40">
        <v>1.6496795208574132E-2</v>
      </c>
      <c r="H52" s="41">
        <v>1.4394904458598727</v>
      </c>
      <c r="I52" s="54">
        <v>12</v>
      </c>
      <c r="J52" s="39">
        <v>504</v>
      </c>
      <c r="K52" s="41">
        <v>-0.24007936507936511</v>
      </c>
      <c r="L52" s="54">
        <v>-2</v>
      </c>
      <c r="M52" s="48"/>
      <c r="N52" s="48"/>
      <c r="O52" s="37">
        <v>4</v>
      </c>
      <c r="P52" s="38" t="s">
        <v>37</v>
      </c>
      <c r="Q52" s="39">
        <v>3267</v>
      </c>
      <c r="R52" s="40">
        <v>3.3804128511562934E-2</v>
      </c>
      <c r="S52" s="39">
        <v>4216</v>
      </c>
      <c r="T52" s="40">
        <v>4.5103451227079185E-2</v>
      </c>
      <c r="U52" s="41">
        <v>-0.22509487666034156</v>
      </c>
      <c r="V52" s="54">
        <v>-3</v>
      </c>
    </row>
    <row r="53" spans="2:22" ht="15" thickBot="1" x14ac:dyDescent="0.25">
      <c r="B53" s="31">
        <v>5</v>
      </c>
      <c r="C53" s="32" t="s">
        <v>67</v>
      </c>
      <c r="D53" s="33">
        <v>303</v>
      </c>
      <c r="E53" s="34">
        <v>2.837875807811183E-2</v>
      </c>
      <c r="F53" s="33">
        <v>287</v>
      </c>
      <c r="G53" s="34">
        <v>3.0156561941788378E-2</v>
      </c>
      <c r="H53" s="35">
        <v>5.5749128919860613E-2</v>
      </c>
      <c r="I53" s="53">
        <v>0</v>
      </c>
      <c r="J53" s="33">
        <v>270</v>
      </c>
      <c r="K53" s="35">
        <v>0.12222222222222223</v>
      </c>
      <c r="L53" s="53">
        <v>4</v>
      </c>
      <c r="M53" s="48"/>
      <c r="N53" s="48"/>
      <c r="O53" s="31">
        <v>5</v>
      </c>
      <c r="P53" s="32" t="s">
        <v>51</v>
      </c>
      <c r="Q53" s="33">
        <v>2795</v>
      </c>
      <c r="R53" s="34">
        <v>2.8920275234104197E-2</v>
      </c>
      <c r="S53" s="33">
        <v>3026</v>
      </c>
      <c r="T53" s="34">
        <v>3.2372638380726189E-2</v>
      </c>
      <c r="U53" s="35">
        <v>-7.6338400528750849E-2</v>
      </c>
      <c r="V53" s="53">
        <v>0</v>
      </c>
    </row>
    <row r="54" spans="2:22" ht="15" thickBot="1" x14ac:dyDescent="0.25">
      <c r="B54" s="37">
        <v>6</v>
      </c>
      <c r="C54" s="38" t="s">
        <v>38</v>
      </c>
      <c r="D54" s="39">
        <v>291</v>
      </c>
      <c r="E54" s="40">
        <v>2.7254846867097501E-2</v>
      </c>
      <c r="F54" s="39">
        <v>359</v>
      </c>
      <c r="G54" s="40">
        <v>3.7721971209414729E-2</v>
      </c>
      <c r="H54" s="41">
        <v>-0.18941504178272983</v>
      </c>
      <c r="I54" s="54">
        <v>-4</v>
      </c>
      <c r="J54" s="39">
        <v>441</v>
      </c>
      <c r="K54" s="41">
        <v>-0.34013605442176875</v>
      </c>
      <c r="L54" s="54">
        <v>-2</v>
      </c>
      <c r="M54" s="48"/>
      <c r="N54" s="48"/>
      <c r="O54" s="37">
        <v>6</v>
      </c>
      <c r="P54" s="38" t="s">
        <v>59</v>
      </c>
      <c r="Q54" s="39">
        <v>2757</v>
      </c>
      <c r="R54" s="40">
        <v>2.8527083656681669E-2</v>
      </c>
      <c r="S54" s="39">
        <v>2544</v>
      </c>
      <c r="T54" s="40">
        <v>2.7216124269850438E-2</v>
      </c>
      <c r="U54" s="41">
        <v>8.3726415094339535E-2</v>
      </c>
      <c r="V54" s="54">
        <v>3</v>
      </c>
    </row>
    <row r="55" spans="2:22" ht="15" thickBot="1" x14ac:dyDescent="0.25">
      <c r="B55" s="31">
        <v>7</v>
      </c>
      <c r="C55" s="32" t="s">
        <v>51</v>
      </c>
      <c r="D55" s="33">
        <v>290</v>
      </c>
      <c r="E55" s="34">
        <v>2.716118759951297E-2</v>
      </c>
      <c r="F55" s="33">
        <v>213</v>
      </c>
      <c r="G55" s="34">
        <v>2.2381002416727962E-2</v>
      </c>
      <c r="H55" s="35">
        <v>0.36150234741784049</v>
      </c>
      <c r="I55" s="53">
        <v>2</v>
      </c>
      <c r="J55" s="33">
        <v>271</v>
      </c>
      <c r="K55" s="35">
        <v>7.0110701107011009E-2</v>
      </c>
      <c r="L55" s="53">
        <v>1</v>
      </c>
      <c r="M55" s="48"/>
      <c r="N55" s="48"/>
      <c r="O55" s="31">
        <v>7</v>
      </c>
      <c r="P55" s="32" t="s">
        <v>74</v>
      </c>
      <c r="Q55" s="33">
        <v>2657</v>
      </c>
      <c r="R55" s="34">
        <v>2.7492368979253969E-2</v>
      </c>
      <c r="S55" s="33">
        <v>2765</v>
      </c>
      <c r="T55" s="34">
        <v>2.9580418084173138E-2</v>
      </c>
      <c r="U55" s="35">
        <v>-3.9059674502712527E-2</v>
      </c>
      <c r="V55" s="53">
        <v>1</v>
      </c>
    </row>
    <row r="56" spans="2:22" ht="15" thickBot="1" x14ac:dyDescent="0.25">
      <c r="B56" s="37">
        <v>8</v>
      </c>
      <c r="C56" s="38" t="s">
        <v>65</v>
      </c>
      <c r="D56" s="39">
        <v>284</v>
      </c>
      <c r="E56" s="40">
        <v>2.6599231994005806E-2</v>
      </c>
      <c r="F56" s="39">
        <v>289</v>
      </c>
      <c r="G56" s="40">
        <v>3.0366712199222445E-2</v>
      </c>
      <c r="H56" s="41">
        <v>-1.730103806228378E-2</v>
      </c>
      <c r="I56" s="54">
        <v>-4</v>
      </c>
      <c r="J56" s="39">
        <v>184</v>
      </c>
      <c r="K56" s="41">
        <v>0.54347826086956519</v>
      </c>
      <c r="L56" s="54">
        <v>6</v>
      </c>
      <c r="M56" s="48"/>
      <c r="N56" s="48"/>
      <c r="O56" s="37">
        <v>8</v>
      </c>
      <c r="P56" s="38" t="s">
        <v>50</v>
      </c>
      <c r="Q56" s="39">
        <v>2535</v>
      </c>
      <c r="R56" s="40">
        <v>2.6230017072792176E-2</v>
      </c>
      <c r="S56" s="39">
        <v>2120</v>
      </c>
      <c r="T56" s="40">
        <v>2.2680103558208698E-2</v>
      </c>
      <c r="U56" s="41">
        <v>0.195754716981132</v>
      </c>
      <c r="V56" s="54">
        <v>3</v>
      </c>
    </row>
    <row r="57" spans="2:22" ht="15" thickBot="1" x14ac:dyDescent="0.25">
      <c r="B57" s="31">
        <v>9</v>
      </c>
      <c r="C57" s="32" t="s">
        <v>114</v>
      </c>
      <c r="D57" s="33">
        <v>275</v>
      </c>
      <c r="E57" s="34">
        <v>2.575629858574506E-2</v>
      </c>
      <c r="F57" s="33">
        <v>0</v>
      </c>
      <c r="G57" s="34">
        <v>0</v>
      </c>
      <c r="H57" s="35"/>
      <c r="I57" s="53"/>
      <c r="J57" s="33">
        <v>330</v>
      </c>
      <c r="K57" s="35">
        <v>-0.16666666666666663</v>
      </c>
      <c r="L57" s="53">
        <v>-3</v>
      </c>
      <c r="M57" s="48"/>
      <c r="N57" s="48"/>
      <c r="O57" s="31">
        <v>9</v>
      </c>
      <c r="P57" s="32" t="s">
        <v>67</v>
      </c>
      <c r="Q57" s="33">
        <v>2273</v>
      </c>
      <c r="R57" s="34">
        <v>2.3519064617931604E-2</v>
      </c>
      <c r="S57" s="33">
        <v>2244</v>
      </c>
      <c r="T57" s="34">
        <v>2.4006675653122794E-2</v>
      </c>
      <c r="U57" s="35">
        <v>1.2923351158645291E-2</v>
      </c>
      <c r="V57" s="53">
        <v>1</v>
      </c>
    </row>
    <row r="58" spans="2:22" ht="15" thickBot="1" x14ac:dyDescent="0.25">
      <c r="B58" s="37">
        <v>10</v>
      </c>
      <c r="C58" s="38" t="s">
        <v>79</v>
      </c>
      <c r="D58" s="39">
        <v>271</v>
      </c>
      <c r="E58" s="40">
        <v>2.538166151540695E-2</v>
      </c>
      <c r="F58" s="39">
        <v>194</v>
      </c>
      <c r="G58" s="40">
        <v>2.0384574971104338E-2</v>
      </c>
      <c r="H58" s="41">
        <v>0.39690721649484528</v>
      </c>
      <c r="I58" s="54">
        <v>2</v>
      </c>
      <c r="J58" s="39">
        <v>205</v>
      </c>
      <c r="K58" s="41">
        <v>0.32195121951219519</v>
      </c>
      <c r="L58" s="54">
        <v>1</v>
      </c>
      <c r="M58" s="48"/>
      <c r="N58" s="48"/>
      <c r="O58" s="37">
        <v>10</v>
      </c>
      <c r="P58" s="38" t="s">
        <v>79</v>
      </c>
      <c r="Q58" s="39">
        <v>1975</v>
      </c>
      <c r="R58" s="40">
        <v>2.043561487919706E-2</v>
      </c>
      <c r="S58" s="39">
        <v>2787</v>
      </c>
      <c r="T58" s="40">
        <v>2.9815777649399834E-2</v>
      </c>
      <c r="U58" s="41">
        <v>-0.29135270900609977</v>
      </c>
      <c r="V58" s="54">
        <v>-3</v>
      </c>
    </row>
    <row r="59" spans="2:22" ht="15" thickBot="1" x14ac:dyDescent="0.25">
      <c r="B59" s="31">
        <v>11</v>
      </c>
      <c r="C59" s="32" t="s">
        <v>113</v>
      </c>
      <c r="D59" s="33">
        <v>260</v>
      </c>
      <c r="E59" s="34">
        <v>2.4351409571977147E-2</v>
      </c>
      <c r="F59" s="33">
        <v>168</v>
      </c>
      <c r="G59" s="34">
        <v>1.765262162446149E-2</v>
      </c>
      <c r="H59" s="35">
        <v>0.54761904761904767</v>
      </c>
      <c r="I59" s="53">
        <v>4</v>
      </c>
      <c r="J59" s="33">
        <v>196</v>
      </c>
      <c r="K59" s="35">
        <v>0.32653061224489788</v>
      </c>
      <c r="L59" s="53">
        <v>1</v>
      </c>
      <c r="M59" s="48"/>
      <c r="N59" s="48"/>
      <c r="O59" s="31">
        <v>11</v>
      </c>
      <c r="P59" s="32" t="s">
        <v>114</v>
      </c>
      <c r="Q59" s="33">
        <v>1951</v>
      </c>
      <c r="R59" s="34">
        <v>2.0187283356614412E-2</v>
      </c>
      <c r="S59" s="33">
        <v>0</v>
      </c>
      <c r="T59" s="34">
        <v>0</v>
      </c>
      <c r="U59" s="35"/>
      <c r="V59" s="53"/>
    </row>
    <row r="60" spans="2:22" ht="15" thickBot="1" x14ac:dyDescent="0.25">
      <c r="B60" s="37">
        <v>12</v>
      </c>
      <c r="C60" s="38" t="s">
        <v>37</v>
      </c>
      <c r="D60" s="39">
        <v>228</v>
      </c>
      <c r="E60" s="40">
        <v>2.1354313009272267E-2</v>
      </c>
      <c r="F60" s="39">
        <v>408</v>
      </c>
      <c r="G60" s="40">
        <v>4.2870652516549333E-2</v>
      </c>
      <c r="H60" s="41">
        <v>-0.44117647058823528</v>
      </c>
      <c r="I60" s="54">
        <v>-11</v>
      </c>
      <c r="J60" s="39">
        <v>336</v>
      </c>
      <c r="K60" s="41">
        <v>-0.3214285714285714</v>
      </c>
      <c r="L60" s="54">
        <v>-7</v>
      </c>
      <c r="M60" s="48"/>
      <c r="N60" s="48"/>
      <c r="O60" s="37">
        <v>12</v>
      </c>
      <c r="P60" s="38" t="s">
        <v>65</v>
      </c>
      <c r="Q60" s="39">
        <v>1869</v>
      </c>
      <c r="R60" s="40">
        <v>1.9338817321123702E-2</v>
      </c>
      <c r="S60" s="39">
        <v>2938</v>
      </c>
      <c r="T60" s="40">
        <v>3.1431200119819418E-2</v>
      </c>
      <c r="U60" s="41">
        <v>-0.36385296119809396</v>
      </c>
      <c r="V60" s="54">
        <v>-6</v>
      </c>
    </row>
    <row r="61" spans="2:22" ht="15" thickBot="1" x14ac:dyDescent="0.25">
      <c r="B61" s="31">
        <v>13</v>
      </c>
      <c r="C61" s="32" t="s">
        <v>129</v>
      </c>
      <c r="D61" s="33">
        <v>214</v>
      </c>
      <c r="E61" s="34">
        <v>2.0043083263088884E-2</v>
      </c>
      <c r="F61" s="33">
        <v>96</v>
      </c>
      <c r="G61" s="34">
        <v>1.0087212356835138E-2</v>
      </c>
      <c r="H61" s="35">
        <v>1.2291666666666665</v>
      </c>
      <c r="I61" s="53">
        <v>16</v>
      </c>
      <c r="J61" s="33">
        <v>187</v>
      </c>
      <c r="K61" s="35">
        <v>0.14438502673796783</v>
      </c>
      <c r="L61" s="53">
        <v>0</v>
      </c>
      <c r="M61" s="48"/>
      <c r="N61" s="48"/>
      <c r="O61" s="31">
        <v>13</v>
      </c>
      <c r="P61" s="32" t="s">
        <v>102</v>
      </c>
      <c r="Q61" s="33">
        <v>1850</v>
      </c>
      <c r="R61" s="34">
        <v>1.9142221532412438E-2</v>
      </c>
      <c r="S61" s="33">
        <v>1205</v>
      </c>
      <c r="T61" s="34">
        <v>1.289128527718938E-2</v>
      </c>
      <c r="U61" s="35">
        <v>0.53526970954356856</v>
      </c>
      <c r="V61" s="53">
        <v>5</v>
      </c>
    </row>
    <row r="62" spans="2:22" ht="15" thickBot="1" x14ac:dyDescent="0.25">
      <c r="B62" s="37">
        <v>14</v>
      </c>
      <c r="C62" s="38" t="s">
        <v>80</v>
      </c>
      <c r="D62" s="39">
        <v>210</v>
      </c>
      <c r="E62" s="40">
        <v>1.9668446192750773E-2</v>
      </c>
      <c r="F62" s="39">
        <v>94</v>
      </c>
      <c r="G62" s="40">
        <v>9.8770620994010714E-3</v>
      </c>
      <c r="H62" s="41">
        <v>1.2340425531914891</v>
      </c>
      <c r="I62" s="54">
        <v>16</v>
      </c>
      <c r="J62" s="39">
        <v>137</v>
      </c>
      <c r="K62" s="41">
        <v>0.53284671532846706</v>
      </c>
      <c r="L62" s="54">
        <v>6</v>
      </c>
      <c r="M62" s="48"/>
      <c r="N62" s="48"/>
      <c r="O62" s="37">
        <v>14</v>
      </c>
      <c r="P62" s="38" t="s">
        <v>80</v>
      </c>
      <c r="Q62" s="39">
        <v>1731</v>
      </c>
      <c r="R62" s="40">
        <v>1.7910911066273474E-2</v>
      </c>
      <c r="S62" s="39">
        <v>1767</v>
      </c>
      <c r="T62" s="40">
        <v>1.8903652352525835E-2</v>
      </c>
      <c r="U62" s="41">
        <v>-2.0373514431239359E-2</v>
      </c>
      <c r="V62" s="54">
        <v>-2</v>
      </c>
    </row>
    <row r="63" spans="2:22" ht="15" thickBot="1" x14ac:dyDescent="0.25">
      <c r="B63" s="31">
        <v>15</v>
      </c>
      <c r="C63" s="32" t="s">
        <v>102</v>
      </c>
      <c r="D63" s="33">
        <v>195</v>
      </c>
      <c r="E63" s="34">
        <v>1.8263557178982859E-2</v>
      </c>
      <c r="F63" s="33">
        <v>134</v>
      </c>
      <c r="G63" s="34">
        <v>1.4080067248082379E-2</v>
      </c>
      <c r="H63" s="35">
        <v>0.45522388059701502</v>
      </c>
      <c r="I63" s="53">
        <v>3</v>
      </c>
      <c r="J63" s="33">
        <v>103</v>
      </c>
      <c r="K63" s="35">
        <v>0.89320388349514568</v>
      </c>
      <c r="L63" s="53">
        <v>12</v>
      </c>
      <c r="M63" s="48"/>
      <c r="N63" s="48"/>
      <c r="O63" s="31">
        <v>15</v>
      </c>
      <c r="P63" s="32" t="s">
        <v>113</v>
      </c>
      <c r="Q63" s="33">
        <v>1659</v>
      </c>
      <c r="R63" s="34">
        <v>1.7165916498525533E-2</v>
      </c>
      <c r="S63" s="33">
        <v>1054</v>
      </c>
      <c r="T63" s="34">
        <v>1.1275862806769796E-2</v>
      </c>
      <c r="U63" s="35">
        <v>0.57400379506641364</v>
      </c>
      <c r="V63" s="53">
        <v>7</v>
      </c>
    </row>
    <row r="64" spans="2:22" ht="15" thickBot="1" x14ac:dyDescent="0.25">
      <c r="B64" s="37">
        <v>16</v>
      </c>
      <c r="C64" s="38" t="s">
        <v>36</v>
      </c>
      <c r="D64" s="39">
        <v>176</v>
      </c>
      <c r="E64" s="40">
        <v>1.6484031094876839E-2</v>
      </c>
      <c r="F64" s="39">
        <v>152</v>
      </c>
      <c r="G64" s="40">
        <v>1.5971419564988966E-2</v>
      </c>
      <c r="H64" s="41">
        <v>0.15789473684210531</v>
      </c>
      <c r="I64" s="54">
        <v>1</v>
      </c>
      <c r="J64" s="39">
        <v>124</v>
      </c>
      <c r="K64" s="41">
        <v>0.41935483870967749</v>
      </c>
      <c r="L64" s="54">
        <v>5</v>
      </c>
      <c r="M64" s="48"/>
      <c r="N64" s="48"/>
      <c r="O64" s="37">
        <v>16</v>
      </c>
      <c r="P64" s="38" t="s">
        <v>36</v>
      </c>
      <c r="Q64" s="39">
        <v>1594</v>
      </c>
      <c r="R64" s="40">
        <v>1.6493351958197528E-2</v>
      </c>
      <c r="S64" s="39">
        <v>1620</v>
      </c>
      <c r="T64" s="40">
        <v>1.7331022530329289E-2</v>
      </c>
      <c r="U64" s="41">
        <v>-1.6049382716049387E-2</v>
      </c>
      <c r="V64" s="54">
        <v>-3</v>
      </c>
    </row>
    <row r="65" spans="2:22" ht="15" thickBot="1" x14ac:dyDescent="0.25">
      <c r="B65" s="31">
        <v>17</v>
      </c>
      <c r="C65" s="32" t="s">
        <v>35</v>
      </c>
      <c r="D65" s="33">
        <v>169</v>
      </c>
      <c r="E65" s="34">
        <v>1.5828416221785147E-2</v>
      </c>
      <c r="F65" s="33">
        <v>235</v>
      </c>
      <c r="G65" s="34">
        <v>2.4692655248502681E-2</v>
      </c>
      <c r="H65" s="35">
        <v>-0.2808510638297872</v>
      </c>
      <c r="I65" s="53">
        <v>-10</v>
      </c>
      <c r="J65" s="33">
        <v>106</v>
      </c>
      <c r="K65" s="35">
        <v>0.59433962264150941</v>
      </c>
      <c r="L65" s="53">
        <v>9</v>
      </c>
      <c r="M65" s="48"/>
      <c r="N65" s="48"/>
      <c r="O65" s="31">
        <v>17</v>
      </c>
      <c r="P65" s="32" t="s">
        <v>69</v>
      </c>
      <c r="Q65" s="33">
        <v>1592</v>
      </c>
      <c r="R65" s="34">
        <v>1.6472657664648973E-2</v>
      </c>
      <c r="S65" s="33">
        <v>1572</v>
      </c>
      <c r="T65" s="34">
        <v>1.6817510751652866E-2</v>
      </c>
      <c r="U65" s="35">
        <v>1.2722646310432628E-2</v>
      </c>
      <c r="V65" s="53">
        <v>-3</v>
      </c>
    </row>
    <row r="66" spans="2:22" ht="15" thickBot="1" x14ac:dyDescent="0.25">
      <c r="B66" s="37"/>
      <c r="C66" s="38" t="s">
        <v>74</v>
      </c>
      <c r="D66" s="39">
        <v>169</v>
      </c>
      <c r="E66" s="40">
        <v>1.5828416221785147E-2</v>
      </c>
      <c r="F66" s="39">
        <v>212</v>
      </c>
      <c r="G66" s="40">
        <v>2.2275927288010929E-2</v>
      </c>
      <c r="H66" s="41">
        <v>-0.20283018867924529</v>
      </c>
      <c r="I66" s="54">
        <v>-7</v>
      </c>
      <c r="J66" s="39">
        <v>270</v>
      </c>
      <c r="K66" s="41">
        <v>-0.37407407407407411</v>
      </c>
      <c r="L66" s="54">
        <v>-8</v>
      </c>
      <c r="M66" s="48"/>
      <c r="N66" s="48"/>
      <c r="O66" s="37">
        <v>18</v>
      </c>
      <c r="P66" s="38" t="s">
        <v>128</v>
      </c>
      <c r="Q66" s="39">
        <v>1521</v>
      </c>
      <c r="R66" s="40">
        <v>1.5738010243675306E-2</v>
      </c>
      <c r="S66" s="39">
        <v>1186</v>
      </c>
      <c r="T66" s="40">
        <v>1.2688020198129962E-2</v>
      </c>
      <c r="U66" s="41">
        <v>0.28246205733558183</v>
      </c>
      <c r="V66" s="54">
        <v>1</v>
      </c>
    </row>
    <row r="67" spans="2:22" ht="15" thickBot="1" x14ac:dyDescent="0.25">
      <c r="B67" s="31">
        <v>19</v>
      </c>
      <c r="C67" s="32" t="s">
        <v>166</v>
      </c>
      <c r="D67" s="33">
        <v>165</v>
      </c>
      <c r="E67" s="34">
        <v>1.5453779151447036E-2</v>
      </c>
      <c r="F67" s="33">
        <v>101</v>
      </c>
      <c r="G67" s="34">
        <v>1.06125880004203E-2</v>
      </c>
      <c r="H67" s="35">
        <v>0.63366336633663356</v>
      </c>
      <c r="I67" s="53">
        <v>9</v>
      </c>
      <c r="J67" s="33">
        <v>67</v>
      </c>
      <c r="K67" s="35">
        <v>1.4626865671641789</v>
      </c>
      <c r="L67" s="53">
        <v>21</v>
      </c>
      <c r="O67" s="31">
        <v>19</v>
      </c>
      <c r="P67" s="32" t="s">
        <v>129</v>
      </c>
      <c r="Q67" s="33">
        <v>1460</v>
      </c>
      <c r="R67" s="34">
        <v>1.5106834290444409E-2</v>
      </c>
      <c r="S67" s="33">
        <v>606</v>
      </c>
      <c r="T67" s="34">
        <v>6.4830862057898451E-3</v>
      </c>
      <c r="U67" s="35">
        <v>1.4092409240924093</v>
      </c>
      <c r="V67" s="53">
        <v>22</v>
      </c>
    </row>
    <row r="68" spans="2:22" ht="15" thickBot="1" x14ac:dyDescent="0.25">
      <c r="B68" s="37">
        <v>20</v>
      </c>
      <c r="C68" s="38" t="s">
        <v>146</v>
      </c>
      <c r="D68" s="39">
        <v>162</v>
      </c>
      <c r="E68" s="40">
        <v>1.5172801348693454E-2</v>
      </c>
      <c r="F68" s="39">
        <v>91</v>
      </c>
      <c r="G68" s="40">
        <v>9.5618367132499736E-3</v>
      </c>
      <c r="H68" s="41">
        <v>0.78021978021978011</v>
      </c>
      <c r="I68" s="54">
        <v>12</v>
      </c>
      <c r="J68" s="39">
        <v>154</v>
      </c>
      <c r="K68" s="41">
        <v>5.1948051948051965E-2</v>
      </c>
      <c r="L68" s="54">
        <v>-3</v>
      </c>
      <c r="O68" s="37">
        <v>20</v>
      </c>
      <c r="P68" s="38" t="s">
        <v>35</v>
      </c>
      <c r="Q68" s="39">
        <v>1440</v>
      </c>
      <c r="R68" s="40">
        <v>1.489989135495887E-2</v>
      </c>
      <c r="S68" s="39">
        <v>902</v>
      </c>
      <c r="T68" s="40">
        <v>9.6497421742944567E-3</v>
      </c>
      <c r="U68" s="41">
        <v>0.59645232815964522</v>
      </c>
      <c r="V68" s="54">
        <v>6</v>
      </c>
    </row>
    <row r="69" spans="2:22" ht="15" thickBot="1" x14ac:dyDescent="0.25">
      <c r="B69" s="123" t="s">
        <v>42</v>
      </c>
      <c r="C69" s="124"/>
      <c r="D69" s="42">
        <f>SUM(D49:D68)</f>
        <v>5445</v>
      </c>
      <c r="E69" s="43">
        <f>D69/D71</f>
        <v>0.50997471199775213</v>
      </c>
      <c r="F69" s="42">
        <f>SUM(F49:F68)</f>
        <v>3854</v>
      </c>
      <c r="G69" s="43">
        <f>F69/F71</f>
        <v>0.40495954607544393</v>
      </c>
      <c r="H69" s="44">
        <f>D69/F69-1</f>
        <v>0.41281785158277118</v>
      </c>
      <c r="I69" s="55"/>
      <c r="J69" s="42">
        <f>SUM(J49:J68)</f>
        <v>5161</v>
      </c>
      <c r="K69" s="43">
        <f>D69/J69-1</f>
        <v>5.5028095330362348E-2</v>
      </c>
      <c r="L69" s="42"/>
      <c r="O69" s="123" t="s">
        <v>42</v>
      </c>
      <c r="P69" s="124"/>
      <c r="Q69" s="42">
        <f>SUM(Q49:Q68)</f>
        <v>47855</v>
      </c>
      <c r="R69" s="43">
        <f>Q69/Q71</f>
        <v>0.49516270888302549</v>
      </c>
      <c r="S69" s="42">
        <f>SUM(S49:S68)</f>
        <v>44393</v>
      </c>
      <c r="T69" s="43">
        <f>S69/S71</f>
        <v>0.4749235081413013</v>
      </c>
      <c r="U69" s="44">
        <f>Q69/S69-1</f>
        <v>7.7985267947649373E-2</v>
      </c>
      <c r="V69" s="55"/>
    </row>
    <row r="70" spans="2:22" ht="15" thickBot="1" x14ac:dyDescent="0.25">
      <c r="B70" s="123" t="s">
        <v>12</v>
      </c>
      <c r="C70" s="124"/>
      <c r="D70" s="42">
        <f>D71-SUM(D49:D68)</f>
        <v>5232</v>
      </c>
      <c r="E70" s="43">
        <f>D70/D71</f>
        <v>0.49002528800224782</v>
      </c>
      <c r="F70" s="42">
        <f>F71-SUM(F49:F68)</f>
        <v>5663</v>
      </c>
      <c r="G70" s="43">
        <f>F70/F71</f>
        <v>0.59504045392455607</v>
      </c>
      <c r="H70" s="44">
        <f>D70/F70-1</f>
        <v>-7.6108069927600219E-2</v>
      </c>
      <c r="I70" s="55"/>
      <c r="J70" s="42">
        <f>J71-SUM(J49:J68)</f>
        <v>4886</v>
      </c>
      <c r="K70" s="43">
        <f>D70/J70-1</f>
        <v>7.0814572247237084E-2</v>
      </c>
      <c r="L70" s="42"/>
      <c r="O70" s="123" t="s">
        <v>12</v>
      </c>
      <c r="P70" s="124"/>
      <c r="Q70" s="42">
        <f>Q71-SUM(Q49:Q68)</f>
        <v>48790</v>
      </c>
      <c r="R70" s="43">
        <f>Q70/Q71</f>
        <v>0.50483729111697451</v>
      </c>
      <c r="S70" s="42">
        <f>S71-SUM(S49:S68)</f>
        <v>49081</v>
      </c>
      <c r="T70" s="43">
        <f>S70/S71</f>
        <v>0.52507649185869865</v>
      </c>
      <c r="U70" s="44">
        <f>Q70/S70-1</f>
        <v>-5.9289745522707049E-3</v>
      </c>
      <c r="V70" s="55"/>
    </row>
    <row r="71" spans="2:22" ht="15" thickBot="1" x14ac:dyDescent="0.25">
      <c r="B71" s="121" t="s">
        <v>34</v>
      </c>
      <c r="C71" s="122"/>
      <c r="D71" s="45">
        <v>10677</v>
      </c>
      <c r="E71" s="46">
        <v>1</v>
      </c>
      <c r="F71" s="45">
        <v>9517</v>
      </c>
      <c r="G71" s="46">
        <v>1</v>
      </c>
      <c r="H71" s="47">
        <v>0.12188714931175793</v>
      </c>
      <c r="I71" s="57"/>
      <c r="J71" s="45">
        <v>10047</v>
      </c>
      <c r="K71" s="47">
        <v>6.2705285159749158E-2</v>
      </c>
      <c r="L71" s="45"/>
      <c r="M71" s="48"/>
      <c r="O71" s="121" t="s">
        <v>34</v>
      </c>
      <c r="P71" s="122"/>
      <c r="Q71" s="45">
        <v>96645</v>
      </c>
      <c r="R71" s="46">
        <v>1</v>
      </c>
      <c r="S71" s="45">
        <v>93474</v>
      </c>
      <c r="T71" s="46">
        <v>1</v>
      </c>
      <c r="U71" s="47">
        <v>3.3923871878811296E-2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45203</v>
      </c>
    </row>
    <row r="2" spans="2:22" ht="15" customHeight="1" x14ac:dyDescent="0.2">
      <c r="D2" s="3"/>
      <c r="L2" s="4"/>
      <c r="O2" s="138" t="s">
        <v>118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8" t="s">
        <v>173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25" t="s">
        <v>174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48"/>
      <c r="N4" s="51"/>
      <c r="O4" s="125" t="s">
        <v>119</v>
      </c>
      <c r="P4" s="125"/>
      <c r="Q4" s="125"/>
      <c r="R4" s="125"/>
      <c r="S4" s="125"/>
      <c r="T4" s="125"/>
      <c r="U4" s="125"/>
      <c r="V4" s="125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9" t="s">
        <v>0</v>
      </c>
      <c r="C6" s="101" t="s">
        <v>1</v>
      </c>
      <c r="D6" s="103" t="s">
        <v>152</v>
      </c>
      <c r="E6" s="104"/>
      <c r="F6" s="104"/>
      <c r="G6" s="104"/>
      <c r="H6" s="104"/>
      <c r="I6" s="105"/>
      <c r="J6" s="104" t="s">
        <v>140</v>
      </c>
      <c r="K6" s="104"/>
      <c r="L6" s="105"/>
      <c r="M6" s="48"/>
      <c r="N6" s="48"/>
      <c r="O6" s="99" t="s">
        <v>0</v>
      </c>
      <c r="P6" s="101" t="s">
        <v>1</v>
      </c>
      <c r="Q6" s="103" t="s">
        <v>162</v>
      </c>
      <c r="R6" s="104"/>
      <c r="S6" s="104"/>
      <c r="T6" s="104"/>
      <c r="U6" s="104"/>
      <c r="V6" s="105"/>
    </row>
    <row r="7" spans="2:22" ht="14.45" customHeight="1" thickBot="1" x14ac:dyDescent="0.25">
      <c r="B7" s="100"/>
      <c r="C7" s="102"/>
      <c r="D7" s="106" t="s">
        <v>153</v>
      </c>
      <c r="E7" s="107"/>
      <c r="F7" s="107"/>
      <c r="G7" s="107"/>
      <c r="H7" s="107"/>
      <c r="I7" s="108"/>
      <c r="J7" s="107" t="s">
        <v>141</v>
      </c>
      <c r="K7" s="107"/>
      <c r="L7" s="108"/>
      <c r="M7" s="48"/>
      <c r="N7" s="48"/>
      <c r="O7" s="100"/>
      <c r="P7" s="102"/>
      <c r="Q7" s="106" t="s">
        <v>155</v>
      </c>
      <c r="R7" s="107"/>
      <c r="S7" s="107"/>
      <c r="T7" s="107"/>
      <c r="U7" s="107"/>
      <c r="V7" s="108"/>
    </row>
    <row r="8" spans="2:22" ht="14.45" customHeight="1" x14ac:dyDescent="0.2">
      <c r="B8" s="100"/>
      <c r="C8" s="102"/>
      <c r="D8" s="88">
        <v>2023</v>
      </c>
      <c r="E8" s="89"/>
      <c r="F8" s="88">
        <v>2022</v>
      </c>
      <c r="G8" s="89"/>
      <c r="H8" s="92" t="s">
        <v>5</v>
      </c>
      <c r="I8" s="92" t="s">
        <v>47</v>
      </c>
      <c r="J8" s="92">
        <v>2022</v>
      </c>
      <c r="K8" s="92" t="s">
        <v>158</v>
      </c>
      <c r="L8" s="92" t="s">
        <v>160</v>
      </c>
      <c r="M8" s="48"/>
      <c r="N8" s="48"/>
      <c r="O8" s="100"/>
      <c r="P8" s="102"/>
      <c r="Q8" s="88">
        <v>2023</v>
      </c>
      <c r="R8" s="89"/>
      <c r="S8" s="88">
        <v>2022</v>
      </c>
      <c r="T8" s="89"/>
      <c r="U8" s="92" t="s">
        <v>5</v>
      </c>
      <c r="V8" s="92" t="s">
        <v>70</v>
      </c>
    </row>
    <row r="9" spans="2:22" ht="14.45" customHeight="1" thickBot="1" x14ac:dyDescent="0.25">
      <c r="B9" s="115" t="s">
        <v>6</v>
      </c>
      <c r="C9" s="96" t="s">
        <v>7</v>
      </c>
      <c r="D9" s="90"/>
      <c r="E9" s="91"/>
      <c r="F9" s="90"/>
      <c r="G9" s="91"/>
      <c r="H9" s="93"/>
      <c r="I9" s="93"/>
      <c r="J9" s="93"/>
      <c r="K9" s="93"/>
      <c r="L9" s="93"/>
      <c r="M9" s="48"/>
      <c r="N9" s="48"/>
      <c r="O9" s="115" t="s">
        <v>6</v>
      </c>
      <c r="P9" s="96" t="s">
        <v>7</v>
      </c>
      <c r="Q9" s="90"/>
      <c r="R9" s="91"/>
      <c r="S9" s="90"/>
      <c r="T9" s="91"/>
      <c r="U9" s="93"/>
      <c r="V9" s="93"/>
    </row>
    <row r="10" spans="2:22" ht="14.45" customHeight="1" x14ac:dyDescent="0.2">
      <c r="B10" s="115"/>
      <c r="C10" s="96"/>
      <c r="D10" s="25" t="s">
        <v>8</v>
      </c>
      <c r="E10" s="26" t="s">
        <v>2</v>
      </c>
      <c r="F10" s="25" t="s">
        <v>8</v>
      </c>
      <c r="G10" s="26" t="s">
        <v>2</v>
      </c>
      <c r="H10" s="94" t="s">
        <v>9</v>
      </c>
      <c r="I10" s="94" t="s">
        <v>48</v>
      </c>
      <c r="J10" s="94" t="s">
        <v>8</v>
      </c>
      <c r="K10" s="94" t="s">
        <v>159</v>
      </c>
      <c r="L10" s="94" t="s">
        <v>161</v>
      </c>
      <c r="M10" s="48"/>
      <c r="N10" s="48"/>
      <c r="O10" s="115"/>
      <c r="P10" s="96"/>
      <c r="Q10" s="25" t="s">
        <v>8</v>
      </c>
      <c r="R10" s="26" t="s">
        <v>2</v>
      </c>
      <c r="S10" s="25" t="s">
        <v>8</v>
      </c>
      <c r="T10" s="26" t="s">
        <v>2</v>
      </c>
      <c r="U10" s="94" t="s">
        <v>9</v>
      </c>
      <c r="V10" s="94" t="s">
        <v>71</v>
      </c>
    </row>
    <row r="11" spans="2:22" ht="14.45" customHeight="1" thickBot="1" x14ac:dyDescent="0.25">
      <c r="B11" s="116"/>
      <c r="C11" s="97"/>
      <c r="D11" s="28" t="s">
        <v>10</v>
      </c>
      <c r="E11" s="29" t="s">
        <v>11</v>
      </c>
      <c r="F11" s="28" t="s">
        <v>10</v>
      </c>
      <c r="G11" s="29" t="s">
        <v>11</v>
      </c>
      <c r="H11" s="95"/>
      <c r="I11" s="95"/>
      <c r="J11" s="95" t="s">
        <v>10</v>
      </c>
      <c r="K11" s="95"/>
      <c r="L11" s="95"/>
      <c r="M11" s="48"/>
      <c r="N11" s="48"/>
      <c r="O11" s="116"/>
      <c r="P11" s="97"/>
      <c r="Q11" s="28" t="s">
        <v>10</v>
      </c>
      <c r="R11" s="29" t="s">
        <v>11</v>
      </c>
      <c r="S11" s="28" t="s">
        <v>10</v>
      </c>
      <c r="T11" s="29" t="s">
        <v>11</v>
      </c>
      <c r="U11" s="95"/>
      <c r="V11" s="95"/>
    </row>
    <row r="12" spans="2:22" ht="14.45" customHeight="1" thickBot="1" x14ac:dyDescent="0.25">
      <c r="B12" s="31">
        <v>1</v>
      </c>
      <c r="C12" s="32" t="s">
        <v>19</v>
      </c>
      <c r="D12" s="33">
        <v>6037</v>
      </c>
      <c r="E12" s="34">
        <v>0.21256293792472097</v>
      </c>
      <c r="F12" s="33">
        <v>3918</v>
      </c>
      <c r="G12" s="34">
        <v>0.14896205611740551</v>
      </c>
      <c r="H12" s="35">
        <v>0.54083716181725361</v>
      </c>
      <c r="I12" s="53">
        <v>0</v>
      </c>
      <c r="J12" s="33">
        <v>6237</v>
      </c>
      <c r="K12" s="35">
        <v>-3.2066698733365429E-2</v>
      </c>
      <c r="L12" s="53">
        <v>0</v>
      </c>
      <c r="M12" s="48"/>
      <c r="N12" s="48"/>
      <c r="O12" s="31">
        <v>1</v>
      </c>
      <c r="P12" s="32" t="s">
        <v>19</v>
      </c>
      <c r="Q12" s="33">
        <v>47020</v>
      </c>
      <c r="R12" s="34">
        <v>0.18535746948815793</v>
      </c>
      <c r="S12" s="33">
        <v>37674</v>
      </c>
      <c r="T12" s="34">
        <v>0.1687857853283514</v>
      </c>
      <c r="U12" s="35">
        <v>0.24807559590168293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3258</v>
      </c>
      <c r="E13" s="40">
        <v>0.11471427062427379</v>
      </c>
      <c r="F13" s="39">
        <v>3753</v>
      </c>
      <c r="G13" s="40">
        <v>0.14268876891491142</v>
      </c>
      <c r="H13" s="41">
        <v>-0.13189448441246998</v>
      </c>
      <c r="I13" s="54">
        <v>0</v>
      </c>
      <c r="J13" s="39">
        <v>2322</v>
      </c>
      <c r="K13" s="41">
        <v>0.4031007751937985</v>
      </c>
      <c r="L13" s="54">
        <v>0</v>
      </c>
      <c r="M13" s="48"/>
      <c r="N13" s="48"/>
      <c r="O13" s="37">
        <v>2</v>
      </c>
      <c r="P13" s="38" t="s">
        <v>17</v>
      </c>
      <c r="Q13" s="39">
        <v>28231</v>
      </c>
      <c r="R13" s="40">
        <v>0.11128938156359393</v>
      </c>
      <c r="S13" s="39">
        <v>22085</v>
      </c>
      <c r="T13" s="40">
        <v>9.8944472818831036E-2</v>
      </c>
      <c r="U13" s="41">
        <v>0.27828843106180656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2083</v>
      </c>
      <c r="E14" s="34">
        <v>7.3342487940565471E-2</v>
      </c>
      <c r="F14" s="33">
        <v>1631</v>
      </c>
      <c r="G14" s="34">
        <v>6.2010493498593264E-2</v>
      </c>
      <c r="H14" s="35">
        <v>0.27713059472716117</v>
      </c>
      <c r="I14" s="53">
        <v>0</v>
      </c>
      <c r="J14" s="33">
        <v>1890</v>
      </c>
      <c r="K14" s="35">
        <v>0.10211640211640205</v>
      </c>
      <c r="L14" s="53">
        <v>0</v>
      </c>
      <c r="M14" s="48"/>
      <c r="N14" s="48"/>
      <c r="O14" s="31">
        <v>3</v>
      </c>
      <c r="P14" s="32" t="s">
        <v>18</v>
      </c>
      <c r="Q14" s="33">
        <v>19170</v>
      </c>
      <c r="R14" s="34">
        <v>7.5570027437005263E-2</v>
      </c>
      <c r="S14" s="33">
        <v>16648</v>
      </c>
      <c r="T14" s="34">
        <v>7.4585808625216174E-2</v>
      </c>
      <c r="U14" s="35">
        <v>0.15148966842863998</v>
      </c>
      <c r="V14" s="53">
        <v>0</v>
      </c>
    </row>
    <row r="15" spans="2:22" ht="14.45" customHeight="1" thickBot="1" x14ac:dyDescent="0.25">
      <c r="B15" s="37">
        <v>4</v>
      </c>
      <c r="C15" s="38" t="s">
        <v>31</v>
      </c>
      <c r="D15" s="39">
        <v>1690</v>
      </c>
      <c r="E15" s="40">
        <v>5.9504947008908134E-2</v>
      </c>
      <c r="F15" s="39">
        <v>1307</v>
      </c>
      <c r="G15" s="40">
        <v>4.9692038628241196E-2</v>
      </c>
      <c r="H15" s="41">
        <v>0.29303749043611327</v>
      </c>
      <c r="I15" s="54">
        <v>3</v>
      </c>
      <c r="J15" s="39">
        <v>1337</v>
      </c>
      <c r="K15" s="41">
        <v>0.26402393418100223</v>
      </c>
      <c r="L15" s="54">
        <v>4</v>
      </c>
      <c r="M15" s="48"/>
      <c r="N15" s="48"/>
      <c r="O15" s="37">
        <v>4</v>
      </c>
      <c r="P15" s="38" t="s">
        <v>22</v>
      </c>
      <c r="Q15" s="39">
        <v>16472</v>
      </c>
      <c r="R15" s="40">
        <v>6.4934245797723042E-2</v>
      </c>
      <c r="S15" s="39">
        <v>14894</v>
      </c>
      <c r="T15" s="40">
        <v>6.6727596928397984E-2</v>
      </c>
      <c r="U15" s="41">
        <v>0.10594870417617841</v>
      </c>
      <c r="V15" s="54">
        <v>1</v>
      </c>
    </row>
    <row r="16" spans="2:22" ht="14.45" customHeight="1" thickBot="1" x14ac:dyDescent="0.25">
      <c r="B16" s="31">
        <v>5</v>
      </c>
      <c r="C16" s="32" t="s">
        <v>22</v>
      </c>
      <c r="D16" s="33">
        <v>1661</v>
      </c>
      <c r="E16" s="34">
        <v>5.8483856202246401E-2</v>
      </c>
      <c r="F16" s="33">
        <v>1584</v>
      </c>
      <c r="G16" s="34">
        <v>6.0223557143943424E-2</v>
      </c>
      <c r="H16" s="35">
        <v>4.861111111111116E-2</v>
      </c>
      <c r="I16" s="53">
        <v>-1</v>
      </c>
      <c r="J16" s="33">
        <v>1604</v>
      </c>
      <c r="K16" s="35">
        <v>3.5536159600997541E-2</v>
      </c>
      <c r="L16" s="53">
        <v>2</v>
      </c>
      <c r="M16" s="48"/>
      <c r="N16" s="48"/>
      <c r="O16" s="31">
        <v>5</v>
      </c>
      <c r="P16" s="32" t="s">
        <v>32</v>
      </c>
      <c r="Q16" s="33">
        <v>15958</v>
      </c>
      <c r="R16" s="34">
        <v>6.2908007190387583E-2</v>
      </c>
      <c r="S16" s="33">
        <v>12288</v>
      </c>
      <c r="T16" s="34">
        <v>5.505228354076503E-2</v>
      </c>
      <c r="U16" s="35">
        <v>0.29866536458333326</v>
      </c>
      <c r="V16" s="53">
        <v>3</v>
      </c>
    </row>
    <row r="17" spans="2:22" ht="14.45" customHeight="1" thickBot="1" x14ac:dyDescent="0.25">
      <c r="B17" s="37">
        <v>6</v>
      </c>
      <c r="C17" s="38" t="s">
        <v>32</v>
      </c>
      <c r="D17" s="39">
        <v>1636</v>
      </c>
      <c r="E17" s="40">
        <v>5.760360550684835E-2</v>
      </c>
      <c r="F17" s="39">
        <v>1478</v>
      </c>
      <c r="G17" s="40">
        <v>5.6193445365371457E-2</v>
      </c>
      <c r="H17" s="41">
        <v>0.10690121786197571</v>
      </c>
      <c r="I17" s="54">
        <v>0</v>
      </c>
      <c r="J17" s="39">
        <v>1608</v>
      </c>
      <c r="K17" s="41">
        <v>1.7412935323383172E-2</v>
      </c>
      <c r="L17" s="54">
        <v>-1</v>
      </c>
      <c r="M17" s="48"/>
      <c r="N17" s="48"/>
      <c r="O17" s="37">
        <v>6</v>
      </c>
      <c r="P17" s="38" t="s">
        <v>16</v>
      </c>
      <c r="Q17" s="39">
        <v>14657</v>
      </c>
      <c r="R17" s="40">
        <v>5.7779337096723331E-2</v>
      </c>
      <c r="S17" s="39">
        <v>15730</v>
      </c>
      <c r="T17" s="40">
        <v>7.047301595835237E-2</v>
      </c>
      <c r="U17" s="41">
        <v>-6.8213604577240905E-2</v>
      </c>
      <c r="V17" s="54">
        <v>-2</v>
      </c>
    </row>
    <row r="18" spans="2:22" ht="14.45" customHeight="1" thickBot="1" x14ac:dyDescent="0.25">
      <c r="B18" s="31">
        <v>7</v>
      </c>
      <c r="C18" s="32" t="s">
        <v>16</v>
      </c>
      <c r="D18" s="33">
        <v>1607</v>
      </c>
      <c r="E18" s="34">
        <v>5.6582514700186611E-2</v>
      </c>
      <c r="F18" s="33">
        <v>1544</v>
      </c>
      <c r="G18" s="34">
        <v>5.8702760246369098E-2</v>
      </c>
      <c r="H18" s="35">
        <v>4.0803108808290078E-2</v>
      </c>
      <c r="I18" s="53">
        <v>-2</v>
      </c>
      <c r="J18" s="33">
        <v>1606</v>
      </c>
      <c r="K18" s="35">
        <v>6.2266500622665255E-4</v>
      </c>
      <c r="L18" s="53">
        <v>-1</v>
      </c>
      <c r="M18" s="48"/>
      <c r="N18" s="48"/>
      <c r="O18" s="31">
        <v>7</v>
      </c>
      <c r="P18" s="32" t="s">
        <v>23</v>
      </c>
      <c r="Q18" s="33">
        <v>12947</v>
      </c>
      <c r="R18" s="34">
        <v>5.1038348733797978E-2</v>
      </c>
      <c r="S18" s="33">
        <v>13943</v>
      </c>
      <c r="T18" s="34">
        <v>6.2466958773509676E-2</v>
      </c>
      <c r="U18" s="35">
        <v>-7.1433694326902386E-2</v>
      </c>
      <c r="V18" s="53">
        <v>-1</v>
      </c>
    </row>
    <row r="19" spans="2:22" ht="14.45" customHeight="1" thickBot="1" x14ac:dyDescent="0.25">
      <c r="B19" s="37">
        <v>8</v>
      </c>
      <c r="C19" s="38" t="s">
        <v>23</v>
      </c>
      <c r="D19" s="39">
        <v>1558</v>
      </c>
      <c r="E19" s="40">
        <v>5.4857223337206433E-2</v>
      </c>
      <c r="F19" s="39">
        <v>1306</v>
      </c>
      <c r="G19" s="40">
        <v>4.9654018705801842E-2</v>
      </c>
      <c r="H19" s="41">
        <v>0.19295558958652381</v>
      </c>
      <c r="I19" s="54">
        <v>0</v>
      </c>
      <c r="J19" s="39">
        <v>1609</v>
      </c>
      <c r="K19" s="41">
        <v>-3.1696706028589205E-2</v>
      </c>
      <c r="L19" s="54">
        <v>-4</v>
      </c>
      <c r="M19" s="48"/>
      <c r="N19" s="48"/>
      <c r="O19" s="37">
        <v>8</v>
      </c>
      <c r="P19" s="38" t="s">
        <v>31</v>
      </c>
      <c r="Q19" s="39">
        <v>12320</v>
      </c>
      <c r="R19" s="40">
        <v>4.8566653000725345E-2</v>
      </c>
      <c r="S19" s="39">
        <v>13558</v>
      </c>
      <c r="T19" s="40">
        <v>6.0742094746556993E-2</v>
      </c>
      <c r="U19" s="41">
        <v>-9.1311402861779078E-2</v>
      </c>
      <c r="V19" s="54">
        <v>-1</v>
      </c>
    </row>
    <row r="20" spans="2:22" ht="14.45" customHeight="1" thickBot="1" x14ac:dyDescent="0.25">
      <c r="B20" s="31">
        <v>9</v>
      </c>
      <c r="C20" s="32" t="s">
        <v>24</v>
      </c>
      <c r="D20" s="33">
        <v>1085</v>
      </c>
      <c r="E20" s="34">
        <v>3.8202880180275345E-2</v>
      </c>
      <c r="F20" s="33">
        <v>1129</v>
      </c>
      <c r="G20" s="34">
        <v>4.2924492434035434E-2</v>
      </c>
      <c r="H20" s="35">
        <v>-3.8972542072630678E-2</v>
      </c>
      <c r="I20" s="53">
        <v>1</v>
      </c>
      <c r="J20" s="33">
        <v>548</v>
      </c>
      <c r="K20" s="35">
        <v>0.97992700729927007</v>
      </c>
      <c r="L20" s="53">
        <v>4</v>
      </c>
      <c r="M20" s="48"/>
      <c r="N20" s="48"/>
      <c r="O20" s="31">
        <v>9</v>
      </c>
      <c r="P20" s="32" t="s">
        <v>24</v>
      </c>
      <c r="Q20" s="33">
        <v>8708</v>
      </c>
      <c r="R20" s="34">
        <v>3.4327793370967231E-2</v>
      </c>
      <c r="S20" s="33">
        <v>7038</v>
      </c>
      <c r="T20" s="34">
        <v>3.1531410445955754E-2</v>
      </c>
      <c r="U20" s="35">
        <v>0.23728331912475142</v>
      </c>
      <c r="V20" s="53">
        <v>2</v>
      </c>
    </row>
    <row r="21" spans="2:22" ht="14.45" customHeight="1" thickBot="1" x14ac:dyDescent="0.25">
      <c r="B21" s="37">
        <v>10</v>
      </c>
      <c r="C21" s="38" t="s">
        <v>33</v>
      </c>
      <c r="D21" s="39">
        <v>729</v>
      </c>
      <c r="E21" s="40">
        <v>2.5668110277807119E-2</v>
      </c>
      <c r="F21" s="39">
        <v>809</v>
      </c>
      <c r="G21" s="40">
        <v>3.0758117253440805E-2</v>
      </c>
      <c r="H21" s="41">
        <v>-9.8887515451174246E-2</v>
      </c>
      <c r="I21" s="54">
        <v>2</v>
      </c>
      <c r="J21" s="39">
        <v>601</v>
      </c>
      <c r="K21" s="41">
        <v>0.21297836938435943</v>
      </c>
      <c r="L21" s="54">
        <v>2</v>
      </c>
      <c r="M21" s="48"/>
      <c r="N21" s="48"/>
      <c r="O21" s="37">
        <v>10</v>
      </c>
      <c r="P21" s="38" t="s">
        <v>33</v>
      </c>
      <c r="Q21" s="39">
        <v>7869</v>
      </c>
      <c r="R21" s="40">
        <v>3.1020372764830176E-2</v>
      </c>
      <c r="S21" s="39">
        <v>6693</v>
      </c>
      <c r="T21" s="40">
        <v>2.9985753071154E-2</v>
      </c>
      <c r="U21" s="41">
        <v>0.17570596145226358</v>
      </c>
      <c r="V21" s="54">
        <v>3</v>
      </c>
    </row>
    <row r="22" spans="2:22" ht="14.45" customHeight="1" thickBot="1" x14ac:dyDescent="0.25">
      <c r="B22" s="31">
        <v>11</v>
      </c>
      <c r="C22" s="32" t="s">
        <v>27</v>
      </c>
      <c r="D22" s="33">
        <v>676</v>
      </c>
      <c r="E22" s="34">
        <v>2.3801978803563256E-2</v>
      </c>
      <c r="F22" s="33">
        <v>496</v>
      </c>
      <c r="G22" s="34">
        <v>1.8857881529921679E-2</v>
      </c>
      <c r="H22" s="35">
        <v>0.36290322580645151</v>
      </c>
      <c r="I22" s="53">
        <v>4</v>
      </c>
      <c r="J22" s="33">
        <v>440</v>
      </c>
      <c r="K22" s="35">
        <v>0.53636363636363638</v>
      </c>
      <c r="L22" s="53">
        <v>5</v>
      </c>
      <c r="M22" s="48"/>
      <c r="N22" s="48"/>
      <c r="O22" s="31">
        <v>11</v>
      </c>
      <c r="P22" s="32" t="s">
        <v>21</v>
      </c>
      <c r="Q22" s="33">
        <v>7662</v>
      </c>
      <c r="R22" s="34">
        <v>3.0204358384055E-2</v>
      </c>
      <c r="S22" s="33">
        <v>10496</v>
      </c>
      <c r="T22" s="34">
        <v>4.7023825524403463E-2</v>
      </c>
      <c r="U22" s="35">
        <v>-0.27000762195121952</v>
      </c>
      <c r="V22" s="53">
        <v>-2</v>
      </c>
    </row>
    <row r="23" spans="2:22" ht="14.45" customHeight="1" thickBot="1" x14ac:dyDescent="0.25">
      <c r="B23" s="37">
        <v>12</v>
      </c>
      <c r="C23" s="38" t="s">
        <v>21</v>
      </c>
      <c r="D23" s="39">
        <v>655</v>
      </c>
      <c r="E23" s="40">
        <v>2.3062568219428894E-2</v>
      </c>
      <c r="F23" s="39">
        <v>1166</v>
      </c>
      <c r="G23" s="40">
        <v>4.433122956429169E-2</v>
      </c>
      <c r="H23" s="41">
        <v>-0.43825042881646659</v>
      </c>
      <c r="I23" s="54">
        <v>-3</v>
      </c>
      <c r="J23" s="39">
        <v>615</v>
      </c>
      <c r="K23" s="41">
        <v>6.5040650406503975E-2</v>
      </c>
      <c r="L23" s="54">
        <v>-1</v>
      </c>
      <c r="M23" s="48"/>
      <c r="N23" s="48"/>
      <c r="O23" s="37">
        <v>12</v>
      </c>
      <c r="P23" s="38" t="s">
        <v>29</v>
      </c>
      <c r="Q23" s="39">
        <v>7228</v>
      </c>
      <c r="R23" s="40">
        <v>2.8493487653347631E-2</v>
      </c>
      <c r="S23" s="39">
        <v>7502</v>
      </c>
      <c r="T23" s="40">
        <v>3.3610207610906516E-2</v>
      </c>
      <c r="U23" s="41">
        <v>-3.652359370834446E-2</v>
      </c>
      <c r="V23" s="54">
        <v>-2</v>
      </c>
    </row>
    <row r="24" spans="2:22" ht="14.45" customHeight="1" thickBot="1" x14ac:dyDescent="0.25">
      <c r="B24" s="31">
        <v>13</v>
      </c>
      <c r="C24" s="32" t="s">
        <v>125</v>
      </c>
      <c r="D24" s="33">
        <v>599</v>
      </c>
      <c r="E24" s="34">
        <v>2.1090806661737262E-2</v>
      </c>
      <c r="F24" s="33">
        <v>195</v>
      </c>
      <c r="G24" s="34">
        <v>7.4138848756748537E-3</v>
      </c>
      <c r="H24" s="35">
        <v>2.071794871794872</v>
      </c>
      <c r="I24" s="53">
        <v>10</v>
      </c>
      <c r="J24" s="33">
        <v>672</v>
      </c>
      <c r="K24" s="35">
        <v>-0.10863095238095233</v>
      </c>
      <c r="L24" s="53">
        <v>-3</v>
      </c>
      <c r="M24" s="48"/>
      <c r="N24" s="48"/>
      <c r="O24" s="31">
        <v>13</v>
      </c>
      <c r="P24" s="32" t="s">
        <v>27</v>
      </c>
      <c r="Q24" s="33">
        <v>6023</v>
      </c>
      <c r="R24" s="34">
        <v>2.3743259011637076E-2</v>
      </c>
      <c r="S24" s="33">
        <v>5735</v>
      </c>
      <c r="T24" s="34">
        <v>2.5693753752139281E-2</v>
      </c>
      <c r="U24" s="35">
        <v>5.021795989537936E-2</v>
      </c>
      <c r="V24" s="53">
        <v>1</v>
      </c>
    </row>
    <row r="25" spans="2:22" ht="14.45" customHeight="1" thickBot="1" x14ac:dyDescent="0.25">
      <c r="B25" s="37">
        <v>14</v>
      </c>
      <c r="C25" s="38" t="s">
        <v>28</v>
      </c>
      <c r="D25" s="39">
        <v>593</v>
      </c>
      <c r="E25" s="40">
        <v>2.0879546494841732E-2</v>
      </c>
      <c r="F25" s="39">
        <v>494</v>
      </c>
      <c r="G25" s="40">
        <v>1.8781841685042964E-2</v>
      </c>
      <c r="H25" s="41">
        <v>0.2004048582995952</v>
      </c>
      <c r="I25" s="54">
        <v>2</v>
      </c>
      <c r="J25" s="39">
        <v>352</v>
      </c>
      <c r="K25" s="41">
        <v>0.68465909090909083</v>
      </c>
      <c r="L25" s="54">
        <v>5</v>
      </c>
      <c r="M25" s="48"/>
      <c r="N25" s="48"/>
      <c r="O25" s="37">
        <v>14</v>
      </c>
      <c r="P25" s="38" t="s">
        <v>20</v>
      </c>
      <c r="Q25" s="39">
        <v>5759</v>
      </c>
      <c r="R25" s="40">
        <v>2.2702545018764387E-2</v>
      </c>
      <c r="S25" s="39">
        <v>6729</v>
      </c>
      <c r="T25" s="40">
        <v>3.0147039058089836E-2</v>
      </c>
      <c r="U25" s="41">
        <v>-0.14415217714370632</v>
      </c>
      <c r="V25" s="54">
        <v>-2</v>
      </c>
    </row>
    <row r="26" spans="2:22" ht="14.45" customHeight="1" thickBot="1" x14ac:dyDescent="0.25">
      <c r="B26" s="31">
        <v>15</v>
      </c>
      <c r="C26" s="32" t="s">
        <v>68</v>
      </c>
      <c r="D26" s="33">
        <v>566</v>
      </c>
      <c r="E26" s="34">
        <v>1.9928875743811837E-2</v>
      </c>
      <c r="F26" s="33">
        <v>692</v>
      </c>
      <c r="G26" s="34">
        <v>2.6309786328035892E-2</v>
      </c>
      <c r="H26" s="35">
        <v>-0.18208092485549132</v>
      </c>
      <c r="I26" s="53">
        <v>-2</v>
      </c>
      <c r="J26" s="33">
        <v>521</v>
      </c>
      <c r="K26" s="35">
        <v>8.6372360844529705E-2</v>
      </c>
      <c r="L26" s="53">
        <v>-1</v>
      </c>
      <c r="M26" s="48"/>
      <c r="N26" s="48"/>
      <c r="O26" s="31">
        <v>15</v>
      </c>
      <c r="P26" s="32" t="s">
        <v>68</v>
      </c>
      <c r="Q26" s="33">
        <v>5477</v>
      </c>
      <c r="R26" s="34">
        <v>2.1590873253650382E-2</v>
      </c>
      <c r="S26" s="33">
        <v>2777</v>
      </c>
      <c r="T26" s="34">
        <v>1.2441421825578166E-2</v>
      </c>
      <c r="U26" s="35">
        <v>0.97227223622614334</v>
      </c>
      <c r="V26" s="53">
        <v>2</v>
      </c>
    </row>
    <row r="27" spans="2:22" ht="14.45" customHeight="1" thickBot="1" x14ac:dyDescent="0.25">
      <c r="B27" s="37">
        <v>16</v>
      </c>
      <c r="C27" s="38" t="s">
        <v>39</v>
      </c>
      <c r="D27" s="39">
        <v>534</v>
      </c>
      <c r="E27" s="40">
        <v>1.8802154853702336E-2</v>
      </c>
      <c r="F27" s="39">
        <v>456</v>
      </c>
      <c r="G27" s="40">
        <v>1.7337084632347351E-2</v>
      </c>
      <c r="H27" s="41">
        <v>0.17105263157894735</v>
      </c>
      <c r="I27" s="54">
        <v>2</v>
      </c>
      <c r="J27" s="39">
        <v>486</v>
      </c>
      <c r="K27" s="41">
        <v>9.8765432098765427E-2</v>
      </c>
      <c r="L27" s="54">
        <v>-1</v>
      </c>
      <c r="M27" s="48"/>
      <c r="N27" s="48"/>
      <c r="O27" s="37">
        <v>16</v>
      </c>
      <c r="P27" s="38" t="s">
        <v>39</v>
      </c>
      <c r="Q27" s="39">
        <v>5358</v>
      </c>
      <c r="R27" s="40">
        <v>2.1121763537166105E-2</v>
      </c>
      <c r="S27" s="39">
        <v>2576</v>
      </c>
      <c r="T27" s="40">
        <v>1.1540908398519753E-2</v>
      </c>
      <c r="U27" s="41">
        <v>1.0799689440993787</v>
      </c>
      <c r="V27" s="54">
        <v>3</v>
      </c>
    </row>
    <row r="28" spans="2:22" ht="14.45" customHeight="1" thickBot="1" x14ac:dyDescent="0.25">
      <c r="B28" s="31">
        <v>17</v>
      </c>
      <c r="C28" s="32" t="s">
        <v>29</v>
      </c>
      <c r="D28" s="33">
        <v>527</v>
      </c>
      <c r="E28" s="34">
        <v>1.8555684658990882E-2</v>
      </c>
      <c r="F28" s="33">
        <v>1074</v>
      </c>
      <c r="G28" s="34">
        <v>4.0833396699870732E-2</v>
      </c>
      <c r="H28" s="35">
        <v>-0.50931098696461818</v>
      </c>
      <c r="I28" s="53">
        <v>-6</v>
      </c>
      <c r="J28" s="33">
        <v>681</v>
      </c>
      <c r="K28" s="35">
        <v>-0.22613803230543317</v>
      </c>
      <c r="L28" s="53">
        <v>-8</v>
      </c>
      <c r="M28" s="48"/>
      <c r="N28" s="48"/>
      <c r="O28" s="31">
        <v>17</v>
      </c>
      <c r="P28" s="32" t="s">
        <v>125</v>
      </c>
      <c r="Q28" s="33">
        <v>4767</v>
      </c>
      <c r="R28" s="34">
        <v>1.8791983348576114E-2</v>
      </c>
      <c r="S28" s="33">
        <v>1852</v>
      </c>
      <c r="T28" s="34">
        <v>8.2972679945879594E-3</v>
      </c>
      <c r="U28" s="35">
        <v>1.573974082073434</v>
      </c>
      <c r="V28" s="53">
        <v>4</v>
      </c>
    </row>
    <row r="29" spans="2:22" ht="14.45" customHeight="1" thickBot="1" x14ac:dyDescent="0.25">
      <c r="B29" s="37">
        <v>18</v>
      </c>
      <c r="C29" s="38" t="s">
        <v>20</v>
      </c>
      <c r="D29" s="39">
        <v>434</v>
      </c>
      <c r="E29" s="40">
        <v>1.5281152072110137E-2</v>
      </c>
      <c r="F29" s="39">
        <v>442</v>
      </c>
      <c r="G29" s="40">
        <v>1.6804805718196335E-2</v>
      </c>
      <c r="H29" s="41">
        <v>-1.8099547511312264E-2</v>
      </c>
      <c r="I29" s="54">
        <v>1</v>
      </c>
      <c r="J29" s="39">
        <v>437</v>
      </c>
      <c r="K29" s="41">
        <v>-6.8649885583523806E-3</v>
      </c>
      <c r="L29" s="54">
        <v>-1</v>
      </c>
      <c r="M29" s="48"/>
      <c r="N29" s="48"/>
      <c r="O29" s="37">
        <v>18</v>
      </c>
      <c r="P29" s="38" t="s">
        <v>28</v>
      </c>
      <c r="Q29" s="39">
        <v>3601</v>
      </c>
      <c r="R29" s="40">
        <v>1.4195496546721751E-2</v>
      </c>
      <c r="S29" s="39">
        <v>3314</v>
      </c>
      <c r="T29" s="40">
        <v>1.4847271130704371E-2</v>
      </c>
      <c r="U29" s="41">
        <v>8.6602293301146549E-2</v>
      </c>
      <c r="V29" s="54">
        <v>-3</v>
      </c>
    </row>
    <row r="30" spans="2:22" ht="14.45" customHeight="1" thickBot="1" x14ac:dyDescent="0.25">
      <c r="B30" s="31">
        <v>19</v>
      </c>
      <c r="C30" s="32" t="s">
        <v>44</v>
      </c>
      <c r="D30" s="33">
        <v>338</v>
      </c>
      <c r="E30" s="34">
        <v>1.1900989401781628E-2</v>
      </c>
      <c r="F30" s="33">
        <v>188</v>
      </c>
      <c r="G30" s="34">
        <v>7.1477454185993458E-3</v>
      </c>
      <c r="H30" s="35">
        <v>0.7978723404255319</v>
      </c>
      <c r="I30" s="53">
        <v>5</v>
      </c>
      <c r="J30" s="33">
        <v>309</v>
      </c>
      <c r="K30" s="35">
        <v>9.3851132686084249E-2</v>
      </c>
      <c r="L30" s="53">
        <v>1</v>
      </c>
      <c r="O30" s="31">
        <v>19</v>
      </c>
      <c r="P30" s="32" t="s">
        <v>25</v>
      </c>
      <c r="Q30" s="33">
        <v>3425</v>
      </c>
      <c r="R30" s="34">
        <v>1.3501687218139961E-2</v>
      </c>
      <c r="S30" s="33">
        <v>2727</v>
      </c>
      <c r="T30" s="34">
        <v>1.2217413510389505E-2</v>
      </c>
      <c r="U30" s="35">
        <v>0.25595892922625585</v>
      </c>
      <c r="V30" s="53">
        <v>-1</v>
      </c>
    </row>
    <row r="31" spans="2:22" ht="14.45" customHeight="1" thickBot="1" x14ac:dyDescent="0.25">
      <c r="B31" s="37">
        <v>20</v>
      </c>
      <c r="C31" s="38" t="s">
        <v>30</v>
      </c>
      <c r="D31" s="39">
        <v>299</v>
      </c>
      <c r="E31" s="40">
        <v>1.0527798316960671E-2</v>
      </c>
      <c r="F31" s="39">
        <v>292</v>
      </c>
      <c r="G31" s="40">
        <v>1.1101817352292601E-2</v>
      </c>
      <c r="H31" s="41">
        <v>2.3972602739726012E-2</v>
      </c>
      <c r="I31" s="54">
        <v>0</v>
      </c>
      <c r="J31" s="39">
        <v>307</v>
      </c>
      <c r="K31" s="41">
        <v>-2.6058631921824116E-2</v>
      </c>
      <c r="L31" s="54">
        <v>1</v>
      </c>
      <c r="O31" s="37">
        <v>20</v>
      </c>
      <c r="P31" s="38" t="s">
        <v>145</v>
      </c>
      <c r="Q31" s="39">
        <v>2652</v>
      </c>
      <c r="R31" s="40">
        <v>1.0454445110221073E-2</v>
      </c>
      <c r="S31" s="39">
        <v>687</v>
      </c>
      <c r="T31" s="40">
        <v>3.0778742506921857E-3</v>
      </c>
      <c r="U31" s="41">
        <v>2.8602620087336246</v>
      </c>
      <c r="V31" s="54">
        <v>10</v>
      </c>
    </row>
    <row r="32" spans="2:22" ht="14.45" customHeight="1" thickBot="1" x14ac:dyDescent="0.25">
      <c r="B32" s="123" t="s">
        <v>42</v>
      </c>
      <c r="C32" s="124"/>
      <c r="D32" s="42">
        <f>SUM(D12:D31)</f>
        <v>26565</v>
      </c>
      <c r="E32" s="43">
        <f>D32/D34</f>
        <v>0.93535438892996725</v>
      </c>
      <c r="F32" s="42">
        <f>SUM(F12:F31)</f>
        <v>23954</v>
      </c>
      <c r="G32" s="43">
        <f>F32/F34</f>
        <v>0.91072922211238694</v>
      </c>
      <c r="H32" s="44">
        <f>D32/F32-1</f>
        <v>0.109000584453536</v>
      </c>
      <c r="I32" s="55"/>
      <c r="J32" s="42">
        <f>SUM(J12:J31)</f>
        <v>24182</v>
      </c>
      <c r="K32" s="43">
        <f>D32/J32-1</f>
        <v>9.8544371846828183E-2</v>
      </c>
      <c r="L32" s="42"/>
      <c r="O32" s="123" t="s">
        <v>42</v>
      </c>
      <c r="P32" s="124"/>
      <c r="Q32" s="42">
        <f>SUM(Q12:Q31)</f>
        <v>235304</v>
      </c>
      <c r="R32" s="43">
        <f>Q32/Q34</f>
        <v>0.92759153552619134</v>
      </c>
      <c r="S32" s="42">
        <f>SUM(S12:S31)</f>
        <v>204946</v>
      </c>
      <c r="T32" s="43">
        <f>S32/S34</f>
        <v>0.91819216329310149</v>
      </c>
      <c r="U32" s="44">
        <f>Q32/S32-1</f>
        <v>0.14812682365110819</v>
      </c>
      <c r="V32" s="55"/>
    </row>
    <row r="33" spans="2:22" ht="14.45" customHeight="1" thickBot="1" x14ac:dyDescent="0.25">
      <c r="B33" s="123" t="s">
        <v>12</v>
      </c>
      <c r="C33" s="124"/>
      <c r="D33" s="42">
        <f>D34-SUM(D12:D31)</f>
        <v>1836</v>
      </c>
      <c r="E33" s="43">
        <f>D33/D34</f>
        <v>6.4645611070032749E-2</v>
      </c>
      <c r="F33" s="42">
        <f>F34-SUM(F12:F31)</f>
        <v>2348</v>
      </c>
      <c r="G33" s="43">
        <f>F33/F34</f>
        <v>8.9270777887613104E-2</v>
      </c>
      <c r="H33" s="44">
        <f>D33/F33-1</f>
        <v>-0.21805792163543436</v>
      </c>
      <c r="I33" s="55"/>
      <c r="J33" s="42">
        <f>J34-SUM(J12:J31)</f>
        <v>1948</v>
      </c>
      <c r="K33" s="43">
        <f>D33/J33-1</f>
        <v>-5.7494866529774091E-2</v>
      </c>
      <c r="L33" s="42"/>
      <c r="O33" s="123" t="s">
        <v>12</v>
      </c>
      <c r="P33" s="124"/>
      <c r="Q33" s="42">
        <f>Q34-SUM(Q12:Q31)</f>
        <v>18368</v>
      </c>
      <c r="R33" s="43">
        <f>Q33/Q34</f>
        <v>7.2408464473808692E-2</v>
      </c>
      <c r="S33" s="42">
        <f>S34-SUM(S12:S31)</f>
        <v>18260</v>
      </c>
      <c r="T33" s="43">
        <f>S33/S34</f>
        <v>8.1807836706898562E-2</v>
      </c>
      <c r="U33" s="44">
        <f>Q33/S33-1</f>
        <v>5.9145673603504534E-3</v>
      </c>
      <c r="V33" s="55"/>
    </row>
    <row r="34" spans="2:22" ht="14.45" customHeight="1" thickBot="1" x14ac:dyDescent="0.25">
      <c r="B34" s="121" t="s">
        <v>34</v>
      </c>
      <c r="C34" s="122"/>
      <c r="D34" s="45">
        <v>28401</v>
      </c>
      <c r="E34" s="46">
        <v>1</v>
      </c>
      <c r="F34" s="45">
        <v>26302</v>
      </c>
      <c r="G34" s="46">
        <v>0.99813702380047131</v>
      </c>
      <c r="H34" s="47">
        <v>7.9803817200212901E-2</v>
      </c>
      <c r="I34" s="57"/>
      <c r="J34" s="45">
        <v>26130</v>
      </c>
      <c r="K34" s="47">
        <v>8.6911595866819846E-2</v>
      </c>
      <c r="L34" s="45"/>
      <c r="M34" s="48"/>
      <c r="N34" s="48"/>
      <c r="O34" s="121" t="s">
        <v>34</v>
      </c>
      <c r="P34" s="122"/>
      <c r="Q34" s="45">
        <v>253672</v>
      </c>
      <c r="R34" s="46">
        <v>1</v>
      </c>
      <c r="S34" s="45">
        <v>223206</v>
      </c>
      <c r="T34" s="46">
        <v>1</v>
      </c>
      <c r="U34" s="47">
        <v>0.13649274661075417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120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98" t="s">
        <v>175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125" t="s">
        <v>176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48"/>
      <c r="N41" s="51"/>
      <c r="O41" s="125" t="s">
        <v>117</v>
      </c>
      <c r="P41" s="125"/>
      <c r="Q41" s="125"/>
      <c r="R41" s="125"/>
      <c r="S41" s="125"/>
      <c r="T41" s="125"/>
      <c r="U41" s="125"/>
      <c r="V41" s="125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99" t="s">
        <v>0</v>
      </c>
      <c r="C43" s="101" t="s">
        <v>41</v>
      </c>
      <c r="D43" s="103" t="s">
        <v>152</v>
      </c>
      <c r="E43" s="104"/>
      <c r="F43" s="104"/>
      <c r="G43" s="104"/>
      <c r="H43" s="104"/>
      <c r="I43" s="105"/>
      <c r="J43" s="104" t="s">
        <v>140</v>
      </c>
      <c r="K43" s="104"/>
      <c r="L43" s="105"/>
      <c r="M43" s="48"/>
      <c r="N43" s="48"/>
      <c r="O43" s="99" t="s">
        <v>0</v>
      </c>
      <c r="P43" s="101" t="s">
        <v>41</v>
      </c>
      <c r="Q43" s="103" t="s">
        <v>162</v>
      </c>
      <c r="R43" s="104"/>
      <c r="S43" s="104"/>
      <c r="T43" s="104"/>
      <c r="U43" s="104"/>
      <c r="V43" s="105"/>
    </row>
    <row r="44" spans="2:22" ht="15" customHeight="1" thickBot="1" x14ac:dyDescent="0.25">
      <c r="B44" s="100"/>
      <c r="C44" s="102"/>
      <c r="D44" s="106" t="s">
        <v>153</v>
      </c>
      <c r="E44" s="107"/>
      <c r="F44" s="107"/>
      <c r="G44" s="107"/>
      <c r="H44" s="107"/>
      <c r="I44" s="108"/>
      <c r="J44" s="107" t="s">
        <v>141</v>
      </c>
      <c r="K44" s="107"/>
      <c r="L44" s="108"/>
      <c r="M44" s="48"/>
      <c r="N44" s="48"/>
      <c r="O44" s="100"/>
      <c r="P44" s="102"/>
      <c r="Q44" s="106" t="s">
        <v>155</v>
      </c>
      <c r="R44" s="107"/>
      <c r="S44" s="107"/>
      <c r="T44" s="107"/>
      <c r="U44" s="107"/>
      <c r="V44" s="108"/>
    </row>
    <row r="45" spans="2:22" ht="15" customHeight="1" x14ac:dyDescent="0.2">
      <c r="B45" s="100"/>
      <c r="C45" s="102"/>
      <c r="D45" s="88">
        <v>2023</v>
      </c>
      <c r="E45" s="89"/>
      <c r="F45" s="88">
        <v>2022</v>
      </c>
      <c r="G45" s="89"/>
      <c r="H45" s="92" t="s">
        <v>5</v>
      </c>
      <c r="I45" s="92" t="s">
        <v>47</v>
      </c>
      <c r="J45" s="92">
        <v>2022</v>
      </c>
      <c r="K45" s="92" t="s">
        <v>158</v>
      </c>
      <c r="L45" s="92" t="s">
        <v>160</v>
      </c>
      <c r="M45" s="48"/>
      <c r="N45" s="48"/>
      <c r="O45" s="100"/>
      <c r="P45" s="102"/>
      <c r="Q45" s="88">
        <v>2023</v>
      </c>
      <c r="R45" s="89"/>
      <c r="S45" s="88">
        <v>2022</v>
      </c>
      <c r="T45" s="89"/>
      <c r="U45" s="92" t="s">
        <v>5</v>
      </c>
      <c r="V45" s="92" t="s">
        <v>70</v>
      </c>
    </row>
    <row r="46" spans="2:22" ht="15" customHeight="1" thickBot="1" x14ac:dyDescent="0.25">
      <c r="B46" s="115" t="s">
        <v>6</v>
      </c>
      <c r="C46" s="96" t="s">
        <v>41</v>
      </c>
      <c r="D46" s="90"/>
      <c r="E46" s="91"/>
      <c r="F46" s="90"/>
      <c r="G46" s="91"/>
      <c r="H46" s="93"/>
      <c r="I46" s="93"/>
      <c r="J46" s="93"/>
      <c r="K46" s="93"/>
      <c r="L46" s="93"/>
      <c r="M46" s="48"/>
      <c r="N46" s="48"/>
      <c r="O46" s="115" t="s">
        <v>6</v>
      </c>
      <c r="P46" s="96" t="s">
        <v>41</v>
      </c>
      <c r="Q46" s="90"/>
      <c r="R46" s="91"/>
      <c r="S46" s="90"/>
      <c r="T46" s="91"/>
      <c r="U46" s="93"/>
      <c r="V46" s="93"/>
    </row>
    <row r="47" spans="2:22" ht="15" customHeight="1" x14ac:dyDescent="0.2">
      <c r="B47" s="115"/>
      <c r="C47" s="96"/>
      <c r="D47" s="25" t="s">
        <v>8</v>
      </c>
      <c r="E47" s="26" t="s">
        <v>2</v>
      </c>
      <c r="F47" s="25" t="s">
        <v>8</v>
      </c>
      <c r="G47" s="26" t="s">
        <v>2</v>
      </c>
      <c r="H47" s="94" t="s">
        <v>9</v>
      </c>
      <c r="I47" s="94" t="s">
        <v>48</v>
      </c>
      <c r="J47" s="94" t="s">
        <v>8</v>
      </c>
      <c r="K47" s="94" t="s">
        <v>159</v>
      </c>
      <c r="L47" s="94" t="s">
        <v>161</v>
      </c>
      <c r="M47" s="48"/>
      <c r="N47" s="48"/>
      <c r="O47" s="115"/>
      <c r="P47" s="96"/>
      <c r="Q47" s="25" t="s">
        <v>8</v>
      </c>
      <c r="R47" s="26" t="s">
        <v>2</v>
      </c>
      <c r="S47" s="25" t="s">
        <v>8</v>
      </c>
      <c r="T47" s="26" t="s">
        <v>2</v>
      </c>
      <c r="U47" s="94" t="s">
        <v>9</v>
      </c>
      <c r="V47" s="94" t="s">
        <v>71</v>
      </c>
    </row>
    <row r="48" spans="2:22" ht="15" customHeight="1" thickBot="1" x14ac:dyDescent="0.25">
      <c r="B48" s="116"/>
      <c r="C48" s="97"/>
      <c r="D48" s="28" t="s">
        <v>10</v>
      </c>
      <c r="E48" s="29" t="s">
        <v>11</v>
      </c>
      <c r="F48" s="28" t="s">
        <v>10</v>
      </c>
      <c r="G48" s="29" t="s">
        <v>11</v>
      </c>
      <c r="H48" s="95"/>
      <c r="I48" s="95"/>
      <c r="J48" s="95" t="s">
        <v>10</v>
      </c>
      <c r="K48" s="95"/>
      <c r="L48" s="95"/>
      <c r="M48" s="48"/>
      <c r="N48" s="48"/>
      <c r="O48" s="116"/>
      <c r="P48" s="97"/>
      <c r="Q48" s="28" t="s">
        <v>10</v>
      </c>
      <c r="R48" s="29" t="s">
        <v>11</v>
      </c>
      <c r="S48" s="28" t="s">
        <v>10</v>
      </c>
      <c r="T48" s="29" t="s">
        <v>11</v>
      </c>
      <c r="U48" s="95"/>
      <c r="V48" s="95"/>
    </row>
    <row r="49" spans="2:22" ht="15" thickBot="1" x14ac:dyDescent="0.25">
      <c r="B49" s="31">
        <v>1</v>
      </c>
      <c r="C49" s="32" t="s">
        <v>50</v>
      </c>
      <c r="D49" s="33">
        <v>2343</v>
      </c>
      <c r="E49" s="34">
        <v>8.249709517270519E-2</v>
      </c>
      <c r="F49" s="33">
        <v>1489</v>
      </c>
      <c r="G49" s="34">
        <v>5.6611664512204396E-2</v>
      </c>
      <c r="H49" s="35">
        <v>0.57353928811282739</v>
      </c>
      <c r="I49" s="53">
        <v>1</v>
      </c>
      <c r="J49" s="33">
        <v>2734</v>
      </c>
      <c r="K49" s="35">
        <v>-0.14301389904901241</v>
      </c>
      <c r="L49" s="53">
        <v>0</v>
      </c>
      <c r="M49" s="48"/>
      <c r="N49" s="48"/>
      <c r="O49" s="31">
        <v>1</v>
      </c>
      <c r="P49" s="32" t="s">
        <v>50</v>
      </c>
      <c r="Q49" s="33">
        <v>15870</v>
      </c>
      <c r="R49" s="34">
        <v>6.2561102526096687E-2</v>
      </c>
      <c r="S49" s="33">
        <v>14036</v>
      </c>
      <c r="T49" s="34">
        <v>6.2883614239760577E-2</v>
      </c>
      <c r="U49" s="35">
        <v>0.13066400683955548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1149</v>
      </c>
      <c r="E50" s="40">
        <v>4.0456321960494347E-2</v>
      </c>
      <c r="F50" s="39">
        <v>1569</v>
      </c>
      <c r="G50" s="40">
        <v>5.9653258307353053E-2</v>
      </c>
      <c r="H50" s="41">
        <v>-0.26768642447418733</v>
      </c>
      <c r="I50" s="54">
        <v>-1</v>
      </c>
      <c r="J50" s="39">
        <v>870</v>
      </c>
      <c r="K50" s="41">
        <v>0.32068965517241388</v>
      </c>
      <c r="L50" s="54">
        <v>0</v>
      </c>
      <c r="M50" s="48"/>
      <c r="N50" s="48"/>
      <c r="O50" s="37">
        <v>2</v>
      </c>
      <c r="P50" s="38" t="s">
        <v>35</v>
      </c>
      <c r="Q50" s="39">
        <v>9997</v>
      </c>
      <c r="R50" s="40">
        <v>3.9409158283137277E-2</v>
      </c>
      <c r="S50" s="39">
        <v>6812</v>
      </c>
      <c r="T50" s="40">
        <v>3.051889286130301E-2</v>
      </c>
      <c r="U50" s="41">
        <v>0.46755725190839703</v>
      </c>
      <c r="V50" s="54">
        <v>0</v>
      </c>
    </row>
    <row r="51" spans="2:22" ht="15" thickBot="1" x14ac:dyDescent="0.25">
      <c r="B51" s="31">
        <v>3</v>
      </c>
      <c r="C51" s="32" t="s">
        <v>59</v>
      </c>
      <c r="D51" s="33">
        <v>853</v>
      </c>
      <c r="E51" s="34">
        <v>3.0034153726981445E-2</v>
      </c>
      <c r="F51" s="33">
        <v>216</v>
      </c>
      <c r="G51" s="34">
        <v>8.2123032469013767E-3</v>
      </c>
      <c r="H51" s="35">
        <v>2.949074074074074</v>
      </c>
      <c r="I51" s="53">
        <v>27</v>
      </c>
      <c r="J51" s="33">
        <v>539</v>
      </c>
      <c r="K51" s="35">
        <v>0.58256029684601107</v>
      </c>
      <c r="L51" s="53">
        <v>2</v>
      </c>
      <c r="M51" s="48"/>
      <c r="N51" s="48"/>
      <c r="O51" s="31">
        <v>3</v>
      </c>
      <c r="P51" s="32" t="s">
        <v>38</v>
      </c>
      <c r="Q51" s="33">
        <v>7548</v>
      </c>
      <c r="R51" s="34">
        <v>2.9754959159859977E-2</v>
      </c>
      <c r="S51" s="33">
        <v>5204</v>
      </c>
      <c r="T51" s="34">
        <v>2.3314785444835711E-2</v>
      </c>
      <c r="U51" s="35">
        <v>0.4504227517294388</v>
      </c>
      <c r="V51" s="53">
        <v>2</v>
      </c>
    </row>
    <row r="52" spans="2:22" ht="15" thickBot="1" x14ac:dyDescent="0.25">
      <c r="B52" s="37">
        <v>4</v>
      </c>
      <c r="C52" s="38" t="s">
        <v>38</v>
      </c>
      <c r="D52" s="39">
        <v>580</v>
      </c>
      <c r="E52" s="40">
        <v>2.0421816133234745E-2</v>
      </c>
      <c r="F52" s="39">
        <v>633</v>
      </c>
      <c r="G52" s="40">
        <v>2.4066610904113755E-2</v>
      </c>
      <c r="H52" s="41">
        <v>-8.37282780410743E-2</v>
      </c>
      <c r="I52" s="54">
        <v>1</v>
      </c>
      <c r="J52" s="39">
        <v>850</v>
      </c>
      <c r="K52" s="41">
        <v>-0.31764705882352939</v>
      </c>
      <c r="L52" s="54">
        <v>-1</v>
      </c>
      <c r="M52" s="48"/>
      <c r="N52" s="48"/>
      <c r="O52" s="37">
        <v>4</v>
      </c>
      <c r="P52" s="38" t="s">
        <v>40</v>
      </c>
      <c r="Q52" s="39">
        <v>5203</v>
      </c>
      <c r="R52" s="40">
        <v>2.0510738276199186E-2</v>
      </c>
      <c r="S52" s="39">
        <v>4854</v>
      </c>
      <c r="T52" s="40">
        <v>2.1746727238515094E-2</v>
      </c>
      <c r="U52" s="41">
        <v>7.1899464359291398E-2</v>
      </c>
      <c r="V52" s="54">
        <v>2</v>
      </c>
    </row>
    <row r="53" spans="2:22" ht="15" thickBot="1" x14ac:dyDescent="0.25">
      <c r="B53" s="31">
        <v>5</v>
      </c>
      <c r="C53" s="32" t="s">
        <v>51</v>
      </c>
      <c r="D53" s="33">
        <v>566</v>
      </c>
      <c r="E53" s="34">
        <v>1.9928875743811837E-2</v>
      </c>
      <c r="F53" s="33">
        <v>476</v>
      </c>
      <c r="G53" s="34">
        <v>1.8097483081134513E-2</v>
      </c>
      <c r="H53" s="35">
        <v>0.18907563025210083</v>
      </c>
      <c r="I53" s="53">
        <v>3</v>
      </c>
      <c r="J53" s="33">
        <v>669</v>
      </c>
      <c r="K53" s="35">
        <v>-0.15396113602391626</v>
      </c>
      <c r="L53" s="53">
        <v>-1</v>
      </c>
      <c r="M53" s="48"/>
      <c r="N53" s="48"/>
      <c r="O53" s="31">
        <v>5</v>
      </c>
      <c r="P53" s="32" t="s">
        <v>59</v>
      </c>
      <c r="Q53" s="33">
        <v>4845</v>
      </c>
      <c r="R53" s="34">
        <v>1.9099467028288498E-2</v>
      </c>
      <c r="S53" s="33">
        <v>4735</v>
      </c>
      <c r="T53" s="34">
        <v>2.1213587448366083E-2</v>
      </c>
      <c r="U53" s="35">
        <v>2.3231256599788752E-2</v>
      </c>
      <c r="V53" s="53">
        <v>3</v>
      </c>
    </row>
    <row r="54" spans="2:22" ht="15" thickBot="1" x14ac:dyDescent="0.25">
      <c r="B54" s="37">
        <v>6</v>
      </c>
      <c r="C54" s="38" t="s">
        <v>40</v>
      </c>
      <c r="D54" s="39">
        <v>522</v>
      </c>
      <c r="E54" s="40">
        <v>1.8379634519911269E-2</v>
      </c>
      <c r="F54" s="39">
        <v>440</v>
      </c>
      <c r="G54" s="40">
        <v>1.6728765873317619E-2</v>
      </c>
      <c r="H54" s="41">
        <v>0.18636363636363629</v>
      </c>
      <c r="I54" s="54">
        <v>5</v>
      </c>
      <c r="J54" s="39">
        <v>512</v>
      </c>
      <c r="K54" s="41">
        <v>1.953125E-2</v>
      </c>
      <c r="L54" s="54">
        <v>0</v>
      </c>
      <c r="M54" s="48"/>
      <c r="N54" s="48"/>
      <c r="O54" s="37">
        <v>6</v>
      </c>
      <c r="P54" s="38" t="s">
        <v>101</v>
      </c>
      <c r="Q54" s="39">
        <v>4829</v>
      </c>
      <c r="R54" s="40">
        <v>1.9036393452962881E-2</v>
      </c>
      <c r="S54" s="39">
        <v>2029</v>
      </c>
      <c r="T54" s="40">
        <v>9.0902574303558144E-3</v>
      </c>
      <c r="U54" s="41">
        <v>1.3799901429275505</v>
      </c>
      <c r="V54" s="54">
        <v>20</v>
      </c>
    </row>
    <row r="55" spans="2:22" ht="15" thickBot="1" x14ac:dyDescent="0.25">
      <c r="B55" s="31">
        <v>7</v>
      </c>
      <c r="C55" s="32" t="s">
        <v>65</v>
      </c>
      <c r="D55" s="33">
        <v>521</v>
      </c>
      <c r="E55" s="34">
        <v>1.8344424492095349E-2</v>
      </c>
      <c r="F55" s="33">
        <v>545</v>
      </c>
      <c r="G55" s="34">
        <v>2.0720857729450232E-2</v>
      </c>
      <c r="H55" s="35">
        <v>-4.4036697247706424E-2</v>
      </c>
      <c r="I55" s="53">
        <v>-1</v>
      </c>
      <c r="J55" s="33">
        <v>489</v>
      </c>
      <c r="K55" s="35">
        <v>6.5439672801635984E-2</v>
      </c>
      <c r="L55" s="53">
        <v>2</v>
      </c>
      <c r="M55" s="48"/>
      <c r="N55" s="48"/>
      <c r="O55" s="31">
        <v>7</v>
      </c>
      <c r="P55" s="32" t="s">
        <v>51</v>
      </c>
      <c r="Q55" s="33">
        <v>4759</v>
      </c>
      <c r="R55" s="34">
        <v>1.8760446560913305E-2</v>
      </c>
      <c r="S55" s="33">
        <v>4538</v>
      </c>
      <c r="T55" s="34">
        <v>2.0330994686522764E-2</v>
      </c>
      <c r="U55" s="35">
        <v>4.8699867783164486E-2</v>
      </c>
      <c r="V55" s="53">
        <v>2</v>
      </c>
    </row>
    <row r="56" spans="2:22" ht="15" thickBot="1" x14ac:dyDescent="0.25">
      <c r="B56" s="37">
        <v>8</v>
      </c>
      <c r="C56" s="38" t="s">
        <v>101</v>
      </c>
      <c r="D56" s="39">
        <v>443</v>
      </c>
      <c r="E56" s="40">
        <v>1.5598042322453435E-2</v>
      </c>
      <c r="F56" s="39">
        <v>360</v>
      </c>
      <c r="G56" s="40">
        <v>1.368717207816896E-2</v>
      </c>
      <c r="H56" s="41">
        <v>0.23055555555555562</v>
      </c>
      <c r="I56" s="54">
        <v>8</v>
      </c>
      <c r="J56" s="39">
        <v>394</v>
      </c>
      <c r="K56" s="41">
        <v>0.12436548223350252</v>
      </c>
      <c r="L56" s="54">
        <v>4</v>
      </c>
      <c r="M56" s="48"/>
      <c r="N56" s="48"/>
      <c r="O56" s="37">
        <v>8</v>
      </c>
      <c r="P56" s="38" t="s">
        <v>107</v>
      </c>
      <c r="Q56" s="39">
        <v>4575</v>
      </c>
      <c r="R56" s="40">
        <v>1.8035100444668706E-2</v>
      </c>
      <c r="S56" s="39">
        <v>4757</v>
      </c>
      <c r="T56" s="40">
        <v>2.1312151107049093E-2</v>
      </c>
      <c r="U56" s="41">
        <v>-3.8259407189405126E-2</v>
      </c>
      <c r="V56" s="54">
        <v>-1</v>
      </c>
    </row>
    <row r="57" spans="2:22" ht="15" thickBot="1" x14ac:dyDescent="0.25">
      <c r="B57" s="31">
        <v>9</v>
      </c>
      <c r="C57" s="32" t="s">
        <v>43</v>
      </c>
      <c r="D57" s="33">
        <v>434</v>
      </c>
      <c r="E57" s="34">
        <v>1.5281152072110137E-2</v>
      </c>
      <c r="F57" s="33">
        <v>462</v>
      </c>
      <c r="G57" s="34">
        <v>1.7565204166983501E-2</v>
      </c>
      <c r="H57" s="35">
        <v>-6.0606060606060552E-2</v>
      </c>
      <c r="I57" s="53">
        <v>0</v>
      </c>
      <c r="J57" s="33">
        <v>306</v>
      </c>
      <c r="K57" s="35">
        <v>0.41830065359477131</v>
      </c>
      <c r="L57" s="53">
        <v>10</v>
      </c>
      <c r="M57" s="48"/>
      <c r="N57" s="48"/>
      <c r="O57" s="31">
        <v>9</v>
      </c>
      <c r="P57" s="32" t="s">
        <v>43</v>
      </c>
      <c r="Q57" s="33">
        <v>4234</v>
      </c>
      <c r="R57" s="34">
        <v>1.6690844870541486E-2</v>
      </c>
      <c r="S57" s="33">
        <v>3404</v>
      </c>
      <c r="T57" s="34">
        <v>1.5250486098043959E-2</v>
      </c>
      <c r="U57" s="35">
        <v>0.24383078730904817</v>
      </c>
      <c r="V57" s="53">
        <v>3</v>
      </c>
    </row>
    <row r="58" spans="2:22" ht="15" thickBot="1" x14ac:dyDescent="0.25">
      <c r="B58" s="37">
        <v>10</v>
      </c>
      <c r="C58" s="38" t="s">
        <v>167</v>
      </c>
      <c r="D58" s="39">
        <v>433</v>
      </c>
      <c r="E58" s="40">
        <v>1.5245942044294214E-2</v>
      </c>
      <c r="F58" s="39">
        <v>136</v>
      </c>
      <c r="G58" s="40">
        <v>5.1707094517527185E-3</v>
      </c>
      <c r="H58" s="41">
        <v>2.1838235294117645</v>
      </c>
      <c r="I58" s="54">
        <v>45</v>
      </c>
      <c r="J58" s="39">
        <v>175</v>
      </c>
      <c r="K58" s="41">
        <v>1.4742857142857142</v>
      </c>
      <c r="L58" s="54">
        <v>28</v>
      </c>
      <c r="M58" s="48"/>
      <c r="N58" s="48"/>
      <c r="O58" s="37">
        <v>10</v>
      </c>
      <c r="P58" s="38" t="s">
        <v>65</v>
      </c>
      <c r="Q58" s="39">
        <v>4054</v>
      </c>
      <c r="R58" s="40">
        <v>1.5981267148128291E-2</v>
      </c>
      <c r="S58" s="39">
        <v>5380</v>
      </c>
      <c r="T58" s="40">
        <v>2.4103294714299794E-2</v>
      </c>
      <c r="U58" s="41">
        <v>-0.2464684014869889</v>
      </c>
      <c r="V58" s="54">
        <v>-6</v>
      </c>
    </row>
    <row r="59" spans="2:22" ht="15" thickBot="1" x14ac:dyDescent="0.25">
      <c r="B59" s="31">
        <v>11</v>
      </c>
      <c r="C59" s="32" t="s">
        <v>166</v>
      </c>
      <c r="D59" s="33">
        <v>428</v>
      </c>
      <c r="E59" s="34">
        <v>1.5069891905214605E-2</v>
      </c>
      <c r="F59" s="33">
        <v>267</v>
      </c>
      <c r="G59" s="34">
        <v>1.0151319291308646E-2</v>
      </c>
      <c r="H59" s="35">
        <v>0.60299625468164786</v>
      </c>
      <c r="I59" s="53">
        <v>12</v>
      </c>
      <c r="J59" s="33">
        <v>258</v>
      </c>
      <c r="K59" s="35">
        <v>0.6589147286821706</v>
      </c>
      <c r="L59" s="53">
        <v>11</v>
      </c>
      <c r="M59" s="48"/>
      <c r="N59" s="48"/>
      <c r="O59" s="31">
        <v>11</v>
      </c>
      <c r="P59" s="32" t="s">
        <v>110</v>
      </c>
      <c r="Q59" s="33">
        <v>3914</v>
      </c>
      <c r="R59" s="34">
        <v>1.542937336402914E-2</v>
      </c>
      <c r="S59" s="33">
        <v>6238</v>
      </c>
      <c r="T59" s="34">
        <v>2.7947277402937197E-2</v>
      </c>
      <c r="U59" s="35">
        <v>-0.37255530618788069</v>
      </c>
      <c r="V59" s="53">
        <v>-8</v>
      </c>
    </row>
    <row r="60" spans="2:22" ht="15" thickBot="1" x14ac:dyDescent="0.25">
      <c r="B60" s="37">
        <v>12</v>
      </c>
      <c r="C60" s="38" t="s">
        <v>114</v>
      </c>
      <c r="D60" s="39">
        <v>422</v>
      </c>
      <c r="E60" s="40">
        <v>1.4858631738319073E-2</v>
      </c>
      <c r="F60" s="39">
        <v>0</v>
      </c>
      <c r="G60" s="40">
        <v>0</v>
      </c>
      <c r="H60" s="41"/>
      <c r="I60" s="54"/>
      <c r="J60" s="39">
        <v>392</v>
      </c>
      <c r="K60" s="41">
        <v>7.6530612244897878E-2</v>
      </c>
      <c r="L60" s="54">
        <v>2</v>
      </c>
      <c r="M60" s="48"/>
      <c r="N60" s="48"/>
      <c r="O60" s="37">
        <v>12</v>
      </c>
      <c r="P60" s="38" t="s">
        <v>104</v>
      </c>
      <c r="Q60" s="39">
        <v>3646</v>
      </c>
      <c r="R60" s="40">
        <v>1.437289097732505E-2</v>
      </c>
      <c r="S60" s="39">
        <v>3292</v>
      </c>
      <c r="T60" s="40">
        <v>1.4748707472021361E-2</v>
      </c>
      <c r="U60" s="41">
        <v>0.10753341433778862</v>
      </c>
      <c r="V60" s="54">
        <v>2</v>
      </c>
    </row>
    <row r="61" spans="2:22" ht="15" thickBot="1" x14ac:dyDescent="0.25">
      <c r="B61" s="31">
        <v>13</v>
      </c>
      <c r="C61" s="32" t="s">
        <v>107</v>
      </c>
      <c r="D61" s="33">
        <v>419</v>
      </c>
      <c r="E61" s="34">
        <v>1.4753001654871308E-2</v>
      </c>
      <c r="F61" s="33">
        <v>389</v>
      </c>
      <c r="G61" s="34">
        <v>1.478974982891035E-2</v>
      </c>
      <c r="H61" s="35">
        <v>7.7120822622108065E-2</v>
      </c>
      <c r="I61" s="53">
        <v>1</v>
      </c>
      <c r="J61" s="33">
        <v>434</v>
      </c>
      <c r="K61" s="35">
        <v>-3.4562211981566837E-2</v>
      </c>
      <c r="L61" s="53">
        <v>-3</v>
      </c>
      <c r="M61" s="48"/>
      <c r="N61" s="48"/>
      <c r="O61" s="31">
        <v>13</v>
      </c>
      <c r="P61" s="32" t="s">
        <v>37</v>
      </c>
      <c r="Q61" s="33">
        <v>3629</v>
      </c>
      <c r="R61" s="34">
        <v>1.4305875303541582E-2</v>
      </c>
      <c r="S61" s="33">
        <v>4059</v>
      </c>
      <c r="T61" s="34">
        <v>1.8184995027015403E-2</v>
      </c>
      <c r="U61" s="35">
        <v>-0.10593742301059372</v>
      </c>
      <c r="V61" s="53">
        <v>-3</v>
      </c>
    </row>
    <row r="62" spans="2:22" ht="15" thickBot="1" x14ac:dyDescent="0.25">
      <c r="B62" s="37">
        <v>14</v>
      </c>
      <c r="C62" s="38" t="s">
        <v>129</v>
      </c>
      <c r="D62" s="39">
        <v>411</v>
      </c>
      <c r="E62" s="40">
        <v>1.4471321432343932E-2</v>
      </c>
      <c r="F62" s="39">
        <v>171</v>
      </c>
      <c r="G62" s="40">
        <v>6.5014067371302565E-3</v>
      </c>
      <c r="H62" s="41">
        <v>1.4035087719298245</v>
      </c>
      <c r="I62" s="54">
        <v>29</v>
      </c>
      <c r="J62" s="39">
        <v>493</v>
      </c>
      <c r="K62" s="41">
        <v>-0.16632860040567954</v>
      </c>
      <c r="L62" s="54">
        <v>-6</v>
      </c>
      <c r="M62" s="48"/>
      <c r="N62" s="48"/>
      <c r="O62" s="37">
        <v>14</v>
      </c>
      <c r="P62" s="38" t="s">
        <v>36</v>
      </c>
      <c r="Q62" s="39">
        <v>3598</v>
      </c>
      <c r="R62" s="40">
        <v>1.4183670251348198E-2</v>
      </c>
      <c r="S62" s="39">
        <v>3814</v>
      </c>
      <c r="T62" s="40">
        <v>1.7087354282590971E-2</v>
      </c>
      <c r="U62" s="41">
        <v>-5.6633455689564793E-2</v>
      </c>
      <c r="V62" s="54">
        <v>-3</v>
      </c>
    </row>
    <row r="63" spans="2:22" ht="15" thickBot="1" x14ac:dyDescent="0.25">
      <c r="B63" s="31">
        <v>15</v>
      </c>
      <c r="C63" s="32" t="s">
        <v>135</v>
      </c>
      <c r="D63" s="33">
        <v>392</v>
      </c>
      <c r="E63" s="34">
        <v>1.3802330903841415E-2</v>
      </c>
      <c r="F63" s="33">
        <v>220</v>
      </c>
      <c r="G63" s="34">
        <v>8.3643829366588096E-3</v>
      </c>
      <c r="H63" s="35">
        <v>0.78181818181818175</v>
      </c>
      <c r="I63" s="53">
        <v>14</v>
      </c>
      <c r="J63" s="33">
        <v>373</v>
      </c>
      <c r="K63" s="35">
        <v>5.0938337801608613E-2</v>
      </c>
      <c r="L63" s="53">
        <v>1</v>
      </c>
      <c r="M63" s="48"/>
      <c r="N63" s="48"/>
      <c r="O63" s="31">
        <v>15</v>
      </c>
      <c r="P63" s="32" t="s">
        <v>74</v>
      </c>
      <c r="Q63" s="33">
        <v>3588</v>
      </c>
      <c r="R63" s="34">
        <v>1.4144249266769687E-2</v>
      </c>
      <c r="S63" s="33">
        <v>3299</v>
      </c>
      <c r="T63" s="34">
        <v>1.4780068636147774E-2</v>
      </c>
      <c r="U63" s="35">
        <v>8.7602303728402608E-2</v>
      </c>
      <c r="V63" s="53">
        <v>-2</v>
      </c>
    </row>
    <row r="64" spans="2:22" ht="15" thickBot="1" x14ac:dyDescent="0.25">
      <c r="B64" s="37">
        <v>16</v>
      </c>
      <c r="C64" s="38" t="s">
        <v>168</v>
      </c>
      <c r="D64" s="39">
        <v>378</v>
      </c>
      <c r="E64" s="40">
        <v>1.3309390514418507E-2</v>
      </c>
      <c r="F64" s="39">
        <v>454</v>
      </c>
      <c r="G64" s="40">
        <v>1.7261044787468635E-2</v>
      </c>
      <c r="H64" s="41">
        <v>-0.16740088105726869</v>
      </c>
      <c r="I64" s="54">
        <v>-6</v>
      </c>
      <c r="J64" s="39">
        <v>104</v>
      </c>
      <c r="K64" s="41">
        <v>2.6346153846153846</v>
      </c>
      <c r="L64" s="54">
        <v>53</v>
      </c>
      <c r="M64" s="48"/>
      <c r="N64" s="48"/>
      <c r="O64" s="37">
        <v>16</v>
      </c>
      <c r="P64" s="38" t="s">
        <v>129</v>
      </c>
      <c r="Q64" s="39">
        <v>3521</v>
      </c>
      <c r="R64" s="40">
        <v>1.3880128670093665E-2</v>
      </c>
      <c r="S64" s="39">
        <v>1606</v>
      </c>
      <c r="T64" s="40">
        <v>7.1951470838597532E-3</v>
      </c>
      <c r="U64" s="41">
        <v>1.192403486924035</v>
      </c>
      <c r="V64" s="54">
        <v>25</v>
      </c>
    </row>
    <row r="65" spans="2:22" ht="15" thickBot="1" x14ac:dyDescent="0.25">
      <c r="B65" s="31"/>
      <c r="C65" s="32" t="s">
        <v>177</v>
      </c>
      <c r="D65" s="33">
        <v>378</v>
      </c>
      <c r="E65" s="34">
        <v>1.3309390514418507E-2</v>
      </c>
      <c r="F65" s="33">
        <v>108</v>
      </c>
      <c r="G65" s="34">
        <v>4.1061516234506884E-3</v>
      </c>
      <c r="H65" s="35">
        <v>2.5</v>
      </c>
      <c r="I65" s="53">
        <v>54</v>
      </c>
      <c r="J65" s="33">
        <v>190</v>
      </c>
      <c r="K65" s="35">
        <v>0.98947368421052628</v>
      </c>
      <c r="L65" s="53">
        <v>17</v>
      </c>
      <c r="M65" s="48"/>
      <c r="N65" s="48"/>
      <c r="O65" s="31">
        <v>17</v>
      </c>
      <c r="P65" s="32" t="s">
        <v>105</v>
      </c>
      <c r="Q65" s="33">
        <v>3214</v>
      </c>
      <c r="R65" s="34">
        <v>1.2669904443533381E-2</v>
      </c>
      <c r="S65" s="33">
        <v>2848</v>
      </c>
      <c r="T65" s="34">
        <v>1.2759513633146062E-2</v>
      </c>
      <c r="U65" s="35">
        <v>0.1285112359550562</v>
      </c>
      <c r="V65" s="53">
        <v>-2</v>
      </c>
    </row>
    <row r="66" spans="2:22" ht="15" thickBot="1" x14ac:dyDescent="0.25">
      <c r="B66" s="37">
        <v>18</v>
      </c>
      <c r="C66" s="38" t="s">
        <v>36</v>
      </c>
      <c r="D66" s="39">
        <v>365</v>
      </c>
      <c r="E66" s="40">
        <v>1.2851660152811521E-2</v>
      </c>
      <c r="F66" s="39">
        <v>778</v>
      </c>
      <c r="G66" s="40">
        <v>2.9579499657820699E-2</v>
      </c>
      <c r="H66" s="41">
        <v>-0.53084832904884327</v>
      </c>
      <c r="I66" s="54">
        <v>-14</v>
      </c>
      <c r="J66" s="39">
        <v>238</v>
      </c>
      <c r="K66" s="41">
        <v>0.53361344537815136</v>
      </c>
      <c r="L66" s="54">
        <v>9</v>
      </c>
      <c r="M66" s="48"/>
      <c r="N66" s="48"/>
      <c r="O66" s="37">
        <v>18</v>
      </c>
      <c r="P66" s="38" t="s">
        <v>166</v>
      </c>
      <c r="Q66" s="39">
        <v>2798</v>
      </c>
      <c r="R66" s="40">
        <v>1.1029991485067331E-2</v>
      </c>
      <c r="S66" s="39">
        <v>2504</v>
      </c>
      <c r="T66" s="40">
        <v>1.1218336424648083E-2</v>
      </c>
      <c r="U66" s="41">
        <v>0.11741214057507987</v>
      </c>
      <c r="V66" s="54">
        <v>0</v>
      </c>
    </row>
    <row r="67" spans="2:22" ht="15" thickBot="1" x14ac:dyDescent="0.25">
      <c r="B67" s="31">
        <v>19</v>
      </c>
      <c r="C67" s="32" t="s">
        <v>127</v>
      </c>
      <c r="D67" s="33">
        <v>357</v>
      </c>
      <c r="E67" s="34">
        <v>1.2569979930284145E-2</v>
      </c>
      <c r="F67" s="33">
        <v>270</v>
      </c>
      <c r="G67" s="34">
        <v>1.026537905862672E-2</v>
      </c>
      <c r="H67" s="35">
        <v>0.32222222222222219</v>
      </c>
      <c r="I67" s="53">
        <v>3</v>
      </c>
      <c r="J67" s="33">
        <v>158</v>
      </c>
      <c r="K67" s="35">
        <v>1.259493670886076</v>
      </c>
      <c r="L67" s="53">
        <v>24</v>
      </c>
      <c r="O67" s="31">
        <v>19</v>
      </c>
      <c r="P67" s="32" t="s">
        <v>130</v>
      </c>
      <c r="Q67" s="33">
        <v>2775</v>
      </c>
      <c r="R67" s="34">
        <v>1.0939323220536756E-2</v>
      </c>
      <c r="S67" s="33">
        <v>2488</v>
      </c>
      <c r="T67" s="34">
        <v>1.1146653763787711E-2</v>
      </c>
      <c r="U67" s="35">
        <v>0.11535369774919624</v>
      </c>
      <c r="V67" s="53">
        <v>0</v>
      </c>
    </row>
    <row r="68" spans="2:22" ht="15" thickBot="1" x14ac:dyDescent="0.25">
      <c r="B68" s="37">
        <v>20</v>
      </c>
      <c r="C68" s="38" t="s">
        <v>134</v>
      </c>
      <c r="D68" s="39">
        <v>350</v>
      </c>
      <c r="E68" s="40">
        <v>1.2323509735572691E-2</v>
      </c>
      <c r="F68" s="39">
        <v>239</v>
      </c>
      <c r="G68" s="40">
        <v>9.0867614630066162E-3</v>
      </c>
      <c r="H68" s="41">
        <v>0.46443514644351458</v>
      </c>
      <c r="I68" s="54">
        <v>5</v>
      </c>
      <c r="J68" s="39">
        <v>281</v>
      </c>
      <c r="K68" s="41">
        <v>0.24555160142348753</v>
      </c>
      <c r="L68" s="54">
        <v>0</v>
      </c>
      <c r="O68" s="37">
        <v>20</v>
      </c>
      <c r="P68" s="38" t="s">
        <v>127</v>
      </c>
      <c r="Q68" s="39">
        <v>2759</v>
      </c>
      <c r="R68" s="40">
        <v>1.0876249645211139E-2</v>
      </c>
      <c r="S68" s="39">
        <v>2708</v>
      </c>
      <c r="T68" s="40">
        <v>1.2132290350617815E-2</v>
      </c>
      <c r="U68" s="41">
        <v>1.8833087149187522E-2</v>
      </c>
      <c r="V68" s="54">
        <v>-4</v>
      </c>
    </row>
    <row r="69" spans="2:22" ht="15" thickBot="1" x14ac:dyDescent="0.25">
      <c r="B69" s="123" t="s">
        <v>42</v>
      </c>
      <c r="C69" s="124"/>
      <c r="D69" s="42">
        <f>SUM(D49:D68)</f>
        <v>11744</v>
      </c>
      <c r="E69" s="43">
        <f>D69/D71</f>
        <v>0.41350656667018765</v>
      </c>
      <c r="F69" s="42">
        <f>SUM(F49:F68)</f>
        <v>9222</v>
      </c>
      <c r="G69" s="43">
        <f>F69/F71</f>
        <v>0.35061972473576153</v>
      </c>
      <c r="H69" s="44">
        <f>D69/F69-1</f>
        <v>0.27347646931251357</v>
      </c>
      <c r="I69" s="55"/>
      <c r="J69" s="42">
        <f>SUM(J49:J68)</f>
        <v>10459</v>
      </c>
      <c r="K69" s="43">
        <f>D69/J69-1</f>
        <v>0.12286069413901912</v>
      </c>
      <c r="L69" s="42"/>
      <c r="O69" s="123" t="s">
        <v>42</v>
      </c>
      <c r="P69" s="124"/>
      <c r="Q69" s="42">
        <f>SUM(Q49:Q68)</f>
        <v>99356</v>
      </c>
      <c r="R69" s="43">
        <f>Q69/Q71</f>
        <v>0.39167113437825224</v>
      </c>
      <c r="S69" s="42">
        <f>SUM(S49:S68)</f>
        <v>88605</v>
      </c>
      <c r="T69" s="43">
        <f>S69/S71</f>
        <v>0.39696513534582406</v>
      </c>
      <c r="U69" s="44">
        <f>Q69/S69-1</f>
        <v>0.12133626770498274</v>
      </c>
      <c r="V69" s="55"/>
    </row>
    <row r="70" spans="2:22" ht="15" thickBot="1" x14ac:dyDescent="0.25">
      <c r="B70" s="123" t="s">
        <v>12</v>
      </c>
      <c r="C70" s="124"/>
      <c r="D70" s="42">
        <f>D71-SUM(D49:D68)</f>
        <v>16657</v>
      </c>
      <c r="E70" s="43">
        <f>D70/D71</f>
        <v>0.5864934333298123</v>
      </c>
      <c r="F70" s="42">
        <f>F71-SUM(F49:F68)</f>
        <v>17080</v>
      </c>
      <c r="G70" s="43">
        <f>F70/F71</f>
        <v>0.64938027526423847</v>
      </c>
      <c r="H70" s="44">
        <f>D70/F70-1</f>
        <v>-2.4765807962529252E-2</v>
      </c>
      <c r="I70" s="55"/>
      <c r="J70" s="42">
        <f>J71-SUM(J49:J68)</f>
        <v>15671</v>
      </c>
      <c r="K70" s="43">
        <f>D70/J70-1</f>
        <v>6.2918767149511945E-2</v>
      </c>
      <c r="L70" s="78"/>
      <c r="O70" s="123" t="s">
        <v>12</v>
      </c>
      <c r="P70" s="124"/>
      <c r="Q70" s="42">
        <f>Q71-SUM(Q49:Q68)</f>
        <v>154316</v>
      </c>
      <c r="R70" s="43">
        <f>Q70/Q71</f>
        <v>0.60832886562174782</v>
      </c>
      <c r="S70" s="42">
        <f>S71-SUM(S49:S68)</f>
        <v>134601</v>
      </c>
      <c r="T70" s="43">
        <f>S70/S71</f>
        <v>0.60303486465417599</v>
      </c>
      <c r="U70" s="44">
        <f>Q70/S70-1</f>
        <v>0.14646993707327582</v>
      </c>
      <c r="V70" s="55"/>
    </row>
    <row r="71" spans="2:22" ht="15" thickBot="1" x14ac:dyDescent="0.25">
      <c r="B71" s="121" t="s">
        <v>34</v>
      </c>
      <c r="C71" s="122"/>
      <c r="D71" s="45">
        <v>28401</v>
      </c>
      <c r="E71" s="46">
        <v>1</v>
      </c>
      <c r="F71" s="45">
        <v>26302</v>
      </c>
      <c r="G71" s="46">
        <v>1</v>
      </c>
      <c r="H71" s="47">
        <v>7.9803817200212901E-2</v>
      </c>
      <c r="I71" s="57"/>
      <c r="J71" s="45">
        <v>26130</v>
      </c>
      <c r="K71" s="47">
        <v>8.6911595866819846E-2</v>
      </c>
      <c r="L71" s="45"/>
      <c r="M71" s="48"/>
      <c r="O71" s="121" t="s">
        <v>34</v>
      </c>
      <c r="P71" s="122"/>
      <c r="Q71" s="45">
        <v>253672</v>
      </c>
      <c r="R71" s="46">
        <v>1</v>
      </c>
      <c r="S71" s="45">
        <v>223206</v>
      </c>
      <c r="T71" s="46">
        <v>1</v>
      </c>
      <c r="U71" s="47">
        <v>0.13649274661075417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H44" sqref="H44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1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45203</v>
      </c>
    </row>
    <row r="2" spans="2:15" ht="14.45" customHeight="1" x14ac:dyDescent="0.2">
      <c r="B2" s="98" t="s">
        <v>73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125" t="s">
        <v>14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9" t="s">
        <v>0</v>
      </c>
      <c r="C5" s="101" t="s">
        <v>1</v>
      </c>
      <c r="D5" s="104" t="s">
        <v>152</v>
      </c>
      <c r="E5" s="104"/>
      <c r="F5" s="104"/>
      <c r="G5" s="104"/>
      <c r="H5" s="117"/>
      <c r="I5" s="118" t="s">
        <v>140</v>
      </c>
      <c r="J5" s="117"/>
      <c r="K5" s="118" t="s">
        <v>154</v>
      </c>
      <c r="L5" s="104"/>
      <c r="M5" s="104"/>
      <c r="N5" s="104"/>
      <c r="O5" s="105"/>
    </row>
    <row r="6" spans="2:15" ht="14.45" customHeight="1" thickBot="1" x14ac:dyDescent="0.25">
      <c r="B6" s="100"/>
      <c r="C6" s="102"/>
      <c r="D6" s="113" t="s">
        <v>153</v>
      </c>
      <c r="E6" s="113"/>
      <c r="F6" s="113"/>
      <c r="G6" s="113"/>
      <c r="H6" s="114"/>
      <c r="I6" s="119" t="s">
        <v>141</v>
      </c>
      <c r="J6" s="114"/>
      <c r="K6" s="119" t="s">
        <v>155</v>
      </c>
      <c r="L6" s="113"/>
      <c r="M6" s="113"/>
      <c r="N6" s="113"/>
      <c r="O6" s="120"/>
    </row>
    <row r="7" spans="2:15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142</v>
      </c>
      <c r="K7" s="88">
        <v>2023</v>
      </c>
      <c r="L7" s="89"/>
      <c r="M7" s="88">
        <v>2022</v>
      </c>
      <c r="N7" s="89"/>
      <c r="O7" s="92" t="s">
        <v>5</v>
      </c>
    </row>
    <row r="8" spans="2:15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5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143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5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5" ht="14.45" customHeight="1" thickBot="1" x14ac:dyDescent="0.25">
      <c r="B11" s="31">
        <v>1</v>
      </c>
      <c r="C11" s="32" t="s">
        <v>24</v>
      </c>
      <c r="D11" s="33">
        <v>950</v>
      </c>
      <c r="E11" s="34">
        <v>0.17405643092707951</v>
      </c>
      <c r="F11" s="33">
        <v>655</v>
      </c>
      <c r="G11" s="34">
        <v>0.13142054574638845</v>
      </c>
      <c r="H11" s="35">
        <v>0.45038167938931295</v>
      </c>
      <c r="I11" s="33">
        <v>887</v>
      </c>
      <c r="J11" s="35">
        <v>7.1025930101465518E-2</v>
      </c>
      <c r="K11" s="33">
        <v>9613</v>
      </c>
      <c r="L11" s="34">
        <v>0.20321748689328598</v>
      </c>
      <c r="M11" s="33">
        <v>9816</v>
      </c>
      <c r="N11" s="34">
        <v>0.21343770384866276</v>
      </c>
      <c r="O11" s="35">
        <v>-2.0680521597391976E-2</v>
      </c>
    </row>
    <row r="12" spans="2:15" ht="14.45" customHeight="1" thickBot="1" x14ac:dyDescent="0.25">
      <c r="B12" s="37">
        <v>2</v>
      </c>
      <c r="C12" s="38" t="s">
        <v>21</v>
      </c>
      <c r="D12" s="39">
        <v>801</v>
      </c>
      <c r="E12" s="40">
        <v>0.14675705386588495</v>
      </c>
      <c r="F12" s="39">
        <v>729</v>
      </c>
      <c r="G12" s="40">
        <v>0.14626805778491173</v>
      </c>
      <c r="H12" s="41">
        <v>9.8765432098765427E-2</v>
      </c>
      <c r="I12" s="39">
        <v>729</v>
      </c>
      <c r="J12" s="41">
        <v>9.8765432098765427E-2</v>
      </c>
      <c r="K12" s="39">
        <v>7158</v>
      </c>
      <c r="L12" s="40">
        <v>0.15131912734652461</v>
      </c>
      <c r="M12" s="39">
        <v>6799</v>
      </c>
      <c r="N12" s="40">
        <v>0.14783648619265058</v>
      </c>
      <c r="O12" s="41">
        <v>5.2801882629798458E-2</v>
      </c>
    </row>
    <row r="13" spans="2:15" ht="14.45" customHeight="1" thickBot="1" x14ac:dyDescent="0.25">
      <c r="B13" s="31">
        <v>3</v>
      </c>
      <c r="C13" s="32" t="s">
        <v>26</v>
      </c>
      <c r="D13" s="33">
        <v>772</v>
      </c>
      <c r="E13" s="34">
        <v>0.14144375229021619</v>
      </c>
      <c r="F13" s="33">
        <v>685</v>
      </c>
      <c r="G13" s="34">
        <v>0.1374398073836276</v>
      </c>
      <c r="H13" s="35">
        <v>0.12700729927007304</v>
      </c>
      <c r="I13" s="33">
        <v>567</v>
      </c>
      <c r="J13" s="35">
        <v>0.36155202821869481</v>
      </c>
      <c r="K13" s="33">
        <v>5717</v>
      </c>
      <c r="L13" s="34">
        <v>0.12085658718078809</v>
      </c>
      <c r="M13" s="33">
        <v>4610</v>
      </c>
      <c r="N13" s="34">
        <v>0.10023918243096325</v>
      </c>
      <c r="O13" s="35">
        <v>0.2401301518438177</v>
      </c>
    </row>
    <row r="14" spans="2:15" ht="14.45" customHeight="1" thickBot="1" x14ac:dyDescent="0.25">
      <c r="B14" s="37">
        <v>4</v>
      </c>
      <c r="C14" s="38" t="s">
        <v>19</v>
      </c>
      <c r="D14" s="39">
        <v>658</v>
      </c>
      <c r="E14" s="40">
        <v>0.12055698057896666</v>
      </c>
      <c r="F14" s="39">
        <v>308</v>
      </c>
      <c r="G14" s="40">
        <v>6.1797752808988762E-2</v>
      </c>
      <c r="H14" s="41">
        <v>1.1363636363636362</v>
      </c>
      <c r="I14" s="39">
        <v>784</v>
      </c>
      <c r="J14" s="41">
        <v>-0.1607142857142857</v>
      </c>
      <c r="K14" s="39">
        <v>5206</v>
      </c>
      <c r="L14" s="40">
        <v>0.11005411804498562</v>
      </c>
      <c r="M14" s="39">
        <v>3428</v>
      </c>
      <c r="N14" s="40">
        <v>7.453794303109372E-2</v>
      </c>
      <c r="O14" s="41">
        <v>0.51866977829638272</v>
      </c>
    </row>
    <row r="15" spans="2:15" ht="14.45" customHeight="1" thickBot="1" x14ac:dyDescent="0.25">
      <c r="B15" s="31">
        <v>5</v>
      </c>
      <c r="C15" s="32" t="s">
        <v>18</v>
      </c>
      <c r="D15" s="33">
        <v>613</v>
      </c>
      <c r="E15" s="34">
        <v>0.11231220227189447</v>
      </c>
      <c r="F15" s="33">
        <v>398</v>
      </c>
      <c r="G15" s="34">
        <v>7.9855537720706263E-2</v>
      </c>
      <c r="H15" s="35">
        <v>0.54020100502512558</v>
      </c>
      <c r="I15" s="33">
        <v>483</v>
      </c>
      <c r="J15" s="35">
        <v>0.2691511387163561</v>
      </c>
      <c r="K15" s="33">
        <v>4010</v>
      </c>
      <c r="L15" s="34">
        <v>8.477084390326399E-2</v>
      </c>
      <c r="M15" s="33">
        <v>2958</v>
      </c>
      <c r="N15" s="34">
        <v>6.4318330071754734E-2</v>
      </c>
      <c r="O15" s="35">
        <v>0.35564570655848549</v>
      </c>
    </row>
    <row r="16" spans="2:15" ht="14.45" customHeight="1" thickBot="1" x14ac:dyDescent="0.25">
      <c r="B16" s="37">
        <v>6</v>
      </c>
      <c r="C16" s="38" t="s">
        <v>31</v>
      </c>
      <c r="D16" s="39">
        <v>410</v>
      </c>
      <c r="E16" s="40">
        <v>7.5119091242213262E-2</v>
      </c>
      <c r="F16" s="39">
        <v>633</v>
      </c>
      <c r="G16" s="40">
        <v>0.1270064205457464</v>
      </c>
      <c r="H16" s="41">
        <v>-0.35229067930489733</v>
      </c>
      <c r="I16" s="39">
        <v>351</v>
      </c>
      <c r="J16" s="41">
        <v>0.16809116809116809</v>
      </c>
      <c r="K16" s="39">
        <v>3897</v>
      </c>
      <c r="L16" s="40">
        <v>8.2382039573820398E-2</v>
      </c>
      <c r="M16" s="39">
        <v>4044</v>
      </c>
      <c r="N16" s="40">
        <v>8.7932159165035884E-2</v>
      </c>
      <c r="O16" s="41">
        <v>-3.6350148367952473E-2</v>
      </c>
    </row>
    <row r="17" spans="2:23" ht="14.45" customHeight="1" thickBot="1" x14ac:dyDescent="0.25">
      <c r="B17" s="31">
        <v>7</v>
      </c>
      <c r="C17" s="32" t="s">
        <v>49</v>
      </c>
      <c r="D17" s="33">
        <v>460</v>
      </c>
      <c r="E17" s="34">
        <v>8.4279956027849032E-2</v>
      </c>
      <c r="F17" s="33">
        <v>617</v>
      </c>
      <c r="G17" s="34">
        <v>0.12379614767255216</v>
      </c>
      <c r="H17" s="35">
        <v>-0.25445705024311183</v>
      </c>
      <c r="I17" s="33">
        <v>418</v>
      </c>
      <c r="J17" s="35">
        <v>0.1004784688995215</v>
      </c>
      <c r="K17" s="33">
        <v>3895</v>
      </c>
      <c r="L17" s="34">
        <v>8.2339759851175379E-2</v>
      </c>
      <c r="M17" s="33">
        <v>5310</v>
      </c>
      <c r="N17" s="34">
        <v>0.11545988258317025</v>
      </c>
      <c r="O17" s="35">
        <v>-0.2664783427495292</v>
      </c>
    </row>
    <row r="18" spans="2:23" ht="14.45" customHeight="1" thickBot="1" x14ac:dyDescent="0.25">
      <c r="B18" s="37">
        <v>8</v>
      </c>
      <c r="C18" s="38" t="s">
        <v>20</v>
      </c>
      <c r="D18" s="39">
        <v>228</v>
      </c>
      <c r="E18" s="40">
        <v>4.1773543422499081E-2</v>
      </c>
      <c r="F18" s="39">
        <v>338</v>
      </c>
      <c r="G18" s="40">
        <v>6.7817014446227925E-2</v>
      </c>
      <c r="H18" s="41">
        <v>-0.32544378698224852</v>
      </c>
      <c r="I18" s="39">
        <v>213</v>
      </c>
      <c r="J18" s="41">
        <v>7.0422535211267512E-2</v>
      </c>
      <c r="K18" s="39">
        <v>2173</v>
      </c>
      <c r="L18" s="40">
        <v>4.5936918653813628E-2</v>
      </c>
      <c r="M18" s="39">
        <v>2996</v>
      </c>
      <c r="N18" s="40">
        <v>6.5144596651445966E-2</v>
      </c>
      <c r="O18" s="41">
        <v>-0.27469959946595457</v>
      </c>
    </row>
    <row r="19" spans="2:23" ht="14.45" customHeight="1" thickBot="1" x14ac:dyDescent="0.25">
      <c r="B19" s="31">
        <v>9</v>
      </c>
      <c r="C19" s="32" t="s">
        <v>27</v>
      </c>
      <c r="D19" s="33">
        <v>120</v>
      </c>
      <c r="E19" s="34">
        <v>2.1986075485525832E-2</v>
      </c>
      <c r="F19" s="33">
        <v>162</v>
      </c>
      <c r="G19" s="34">
        <v>3.2504012841091494E-2</v>
      </c>
      <c r="H19" s="35">
        <v>-0.2592592592592593</v>
      </c>
      <c r="I19" s="33">
        <v>111</v>
      </c>
      <c r="J19" s="35">
        <v>8.1081081081081141E-2</v>
      </c>
      <c r="K19" s="33">
        <v>1576</v>
      </c>
      <c r="L19" s="34">
        <v>3.3316421444275324E-2</v>
      </c>
      <c r="M19" s="33">
        <v>1994</v>
      </c>
      <c r="N19" s="34">
        <v>4.335725157642966E-2</v>
      </c>
      <c r="O19" s="35">
        <v>-0.20962888665997992</v>
      </c>
    </row>
    <row r="20" spans="2:23" ht="14.45" customHeight="1" thickBot="1" x14ac:dyDescent="0.25">
      <c r="B20" s="37">
        <v>10</v>
      </c>
      <c r="C20" s="38" t="s">
        <v>28</v>
      </c>
      <c r="D20" s="39">
        <v>140</v>
      </c>
      <c r="E20" s="40">
        <v>2.5650421399780139E-2</v>
      </c>
      <c r="F20" s="39">
        <v>99</v>
      </c>
      <c r="G20" s="40">
        <v>1.9863563402889247E-2</v>
      </c>
      <c r="H20" s="41">
        <v>0.41414141414141414</v>
      </c>
      <c r="I20" s="39">
        <v>106</v>
      </c>
      <c r="J20" s="41">
        <v>0.320754716981132</v>
      </c>
      <c r="K20" s="39">
        <v>1346</v>
      </c>
      <c r="L20" s="40">
        <v>2.8454253340098087E-2</v>
      </c>
      <c r="M20" s="39">
        <v>1118</v>
      </c>
      <c r="N20" s="40">
        <v>2.4309632528810611E-2</v>
      </c>
      <c r="O20" s="41">
        <v>0.2039355992844365</v>
      </c>
    </row>
    <row r="21" spans="2:23" ht="14.45" customHeight="1" thickBot="1" x14ac:dyDescent="0.25">
      <c r="B21" s="31">
        <v>11</v>
      </c>
      <c r="C21" s="32" t="s">
        <v>60</v>
      </c>
      <c r="D21" s="33">
        <v>85</v>
      </c>
      <c r="E21" s="34">
        <v>1.5573470135580799E-2</v>
      </c>
      <c r="F21" s="33">
        <v>80</v>
      </c>
      <c r="G21" s="34">
        <v>1.6051364365971106E-2</v>
      </c>
      <c r="H21" s="35">
        <v>6.25E-2</v>
      </c>
      <c r="I21" s="33">
        <v>51</v>
      </c>
      <c r="J21" s="35">
        <v>0.66666666666666674</v>
      </c>
      <c r="K21" s="33">
        <v>609</v>
      </c>
      <c r="L21" s="34">
        <v>1.2874175545408421E-2</v>
      </c>
      <c r="M21" s="33">
        <v>479</v>
      </c>
      <c r="N21" s="34">
        <v>1.0415307675581648E-2</v>
      </c>
      <c r="O21" s="35">
        <v>0.27139874739039671</v>
      </c>
    </row>
    <row r="22" spans="2:23" ht="14.45" customHeight="1" thickBot="1" x14ac:dyDescent="0.25">
      <c r="B22" s="37">
        <v>12</v>
      </c>
      <c r="C22" s="38" t="s">
        <v>103</v>
      </c>
      <c r="D22" s="39">
        <v>47</v>
      </c>
      <c r="E22" s="40">
        <v>8.6112128984976184E-3</v>
      </c>
      <c r="F22" s="39">
        <v>32</v>
      </c>
      <c r="G22" s="40">
        <v>6.420545746388443E-3</v>
      </c>
      <c r="H22" s="41">
        <v>0.46875</v>
      </c>
      <c r="I22" s="39">
        <v>29</v>
      </c>
      <c r="J22" s="41">
        <v>0.6206896551724137</v>
      </c>
      <c r="K22" s="39">
        <v>366</v>
      </c>
      <c r="L22" s="40">
        <v>7.7371892440385587E-3</v>
      </c>
      <c r="M22" s="39">
        <v>328</v>
      </c>
      <c r="N22" s="40">
        <v>7.1319852141769951E-3</v>
      </c>
      <c r="O22" s="41">
        <v>0.11585365853658547</v>
      </c>
    </row>
    <row r="23" spans="2:23" ht="14.45" customHeight="1" thickBot="1" x14ac:dyDescent="0.25">
      <c r="B23" s="31">
        <v>13</v>
      </c>
      <c r="C23" s="32" t="s">
        <v>30</v>
      </c>
      <c r="D23" s="33">
        <v>61</v>
      </c>
      <c r="E23" s="34">
        <v>1.1176255038475632E-2</v>
      </c>
      <c r="F23" s="33">
        <v>110</v>
      </c>
      <c r="G23" s="34">
        <v>2.2070626003210272E-2</v>
      </c>
      <c r="H23" s="35">
        <v>-0.44545454545454544</v>
      </c>
      <c r="I23" s="33">
        <v>52</v>
      </c>
      <c r="J23" s="35">
        <v>0.17307692307692313</v>
      </c>
      <c r="K23" s="33">
        <v>333</v>
      </c>
      <c r="L23" s="34">
        <v>7.0395738203957378E-3</v>
      </c>
      <c r="M23" s="33">
        <v>317</v>
      </c>
      <c r="N23" s="34">
        <v>6.8928027832137421E-3</v>
      </c>
      <c r="O23" s="35">
        <v>5.0473186119873725E-2</v>
      </c>
    </row>
    <row r="24" spans="2:23" ht="14.45" customHeight="1" thickBot="1" x14ac:dyDescent="0.25">
      <c r="B24" s="37">
        <v>14</v>
      </c>
      <c r="C24" s="38" t="s">
        <v>124</v>
      </c>
      <c r="D24" s="39">
        <v>21</v>
      </c>
      <c r="E24" s="40">
        <v>3.8475632099670208E-3</v>
      </c>
      <c r="F24" s="39">
        <v>8</v>
      </c>
      <c r="G24" s="40">
        <v>1.6051364365971107E-3</v>
      </c>
      <c r="H24" s="41">
        <v>1.625</v>
      </c>
      <c r="I24" s="39">
        <v>64</v>
      </c>
      <c r="J24" s="41">
        <v>-0.671875</v>
      </c>
      <c r="K24" s="39">
        <v>221</v>
      </c>
      <c r="L24" s="40">
        <v>4.6719093522746488E-3</v>
      </c>
      <c r="M24" s="39">
        <v>43</v>
      </c>
      <c r="N24" s="40">
        <v>9.3498586649271584E-4</v>
      </c>
      <c r="O24" s="41">
        <v>4.1395348837209305</v>
      </c>
    </row>
    <row r="25" spans="2:23" ht="15" thickBot="1" x14ac:dyDescent="0.25">
      <c r="B25" s="31">
        <v>15</v>
      </c>
      <c r="C25" s="32" t="s">
        <v>17</v>
      </c>
      <c r="D25" s="33">
        <v>22</v>
      </c>
      <c r="E25" s="34">
        <v>4.0307805056797362E-3</v>
      </c>
      <c r="F25" s="33">
        <v>17</v>
      </c>
      <c r="G25" s="34">
        <v>3.4109149277688606E-3</v>
      </c>
      <c r="H25" s="35">
        <v>0.29411764705882359</v>
      </c>
      <c r="I25" s="33">
        <v>35</v>
      </c>
      <c r="J25" s="35">
        <v>-0.37142857142857144</v>
      </c>
      <c r="K25" s="33">
        <v>196</v>
      </c>
      <c r="L25" s="34">
        <v>4.1434128192119057E-3</v>
      </c>
      <c r="M25" s="33">
        <v>99</v>
      </c>
      <c r="N25" s="34">
        <v>2.1526418786692761E-3</v>
      </c>
      <c r="O25" s="35">
        <v>0.97979797979797989</v>
      </c>
    </row>
    <row r="26" spans="2:23" ht="15" thickBot="1" x14ac:dyDescent="0.25">
      <c r="B26" s="123" t="s">
        <v>46</v>
      </c>
      <c r="C26" s="124"/>
      <c r="D26" s="42">
        <f>SUM(D11:D25)</f>
        <v>5388</v>
      </c>
      <c r="E26" s="43">
        <f>D26/D28</f>
        <v>0.98717478930010993</v>
      </c>
      <c r="F26" s="42">
        <f>SUM(F11:F25)</f>
        <v>4871</v>
      </c>
      <c r="G26" s="43">
        <f>F26/F28</f>
        <v>0.9773274478330658</v>
      </c>
      <c r="H26" s="44">
        <f>D26/F26-1</f>
        <v>0.10613836994456993</v>
      </c>
      <c r="I26" s="42">
        <f>SUM(I11:I25)</f>
        <v>4880</v>
      </c>
      <c r="J26" s="43">
        <f>D26/I26-1</f>
        <v>0.10409836065573774</v>
      </c>
      <c r="K26" s="42">
        <f>SUM(K11:K25)</f>
        <v>46316</v>
      </c>
      <c r="L26" s="43">
        <f>K26/K28</f>
        <v>0.97911381701336042</v>
      </c>
      <c r="M26" s="42">
        <f>SUM(M11:M25)</f>
        <v>44339</v>
      </c>
      <c r="N26" s="43">
        <f>M26/M28</f>
        <v>0.96410089149815181</v>
      </c>
      <c r="O26" s="44">
        <f>K26/M26-1</f>
        <v>4.4588285707841901E-2</v>
      </c>
    </row>
    <row r="27" spans="2:23" ht="15" thickBot="1" x14ac:dyDescent="0.25">
      <c r="B27" s="123" t="s">
        <v>12</v>
      </c>
      <c r="C27" s="124"/>
      <c r="D27" s="42">
        <f>D28-SUM(D11:D25)</f>
        <v>70</v>
      </c>
      <c r="E27" s="43">
        <f>D27/D28</f>
        <v>1.282521069989007E-2</v>
      </c>
      <c r="F27" s="42">
        <f>F28-SUM(F11:F25)</f>
        <v>113</v>
      </c>
      <c r="G27" s="43">
        <f>F27/F28</f>
        <v>2.2672552166934191E-2</v>
      </c>
      <c r="H27" s="44">
        <f>D27/F27-1</f>
        <v>-0.38053097345132747</v>
      </c>
      <c r="I27" s="42">
        <f>I28-SUM(I11:I25)</f>
        <v>90</v>
      </c>
      <c r="J27" s="43">
        <f>D27/I27-1</f>
        <v>-0.22222222222222221</v>
      </c>
      <c r="K27" s="42">
        <f>K28-SUM(K11:K25)</f>
        <v>988</v>
      </c>
      <c r="L27" s="43">
        <f>K27/K28</f>
        <v>2.0886182986639606E-2</v>
      </c>
      <c r="M27" s="42">
        <f>M28-SUM(M11:M25)</f>
        <v>1651</v>
      </c>
      <c r="N27" s="43">
        <f>M27/M28</f>
        <v>3.5899108501848229E-2</v>
      </c>
      <c r="O27" s="44">
        <f>K27/M27-1</f>
        <v>-0.40157480314960625</v>
      </c>
    </row>
    <row r="28" spans="2:23" ht="15" thickBot="1" x14ac:dyDescent="0.25">
      <c r="B28" s="121" t="s">
        <v>13</v>
      </c>
      <c r="C28" s="122"/>
      <c r="D28" s="45">
        <v>5458</v>
      </c>
      <c r="E28" s="46">
        <v>1</v>
      </c>
      <c r="F28" s="45">
        <v>4984</v>
      </c>
      <c r="G28" s="46">
        <v>0.99999999999999967</v>
      </c>
      <c r="H28" s="47">
        <v>9.5104333868378799E-2</v>
      </c>
      <c r="I28" s="45">
        <v>4970</v>
      </c>
      <c r="J28" s="47">
        <v>9.8189134808853051E-2</v>
      </c>
      <c r="K28" s="45">
        <v>47304</v>
      </c>
      <c r="L28" s="46">
        <v>1</v>
      </c>
      <c r="M28" s="45">
        <v>45990</v>
      </c>
      <c r="N28" s="46">
        <v>1.0000000000000004</v>
      </c>
      <c r="O28" s="47">
        <v>2.857142857142847E-2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98" t="s">
        <v>163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51"/>
      <c r="P32" s="98" t="s">
        <v>121</v>
      </c>
      <c r="Q32" s="98"/>
      <c r="R32" s="98"/>
      <c r="S32" s="98"/>
      <c r="T32" s="98"/>
      <c r="U32" s="98"/>
      <c r="V32" s="98"/>
      <c r="W32" s="98"/>
    </row>
    <row r="33" spans="2:23" ht="15" customHeight="1" x14ac:dyDescent="0.2">
      <c r="B33" s="125" t="s">
        <v>164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51"/>
      <c r="P33" s="125" t="s">
        <v>122</v>
      </c>
      <c r="Q33" s="125"/>
      <c r="R33" s="125"/>
      <c r="S33" s="125"/>
      <c r="T33" s="125"/>
      <c r="U33" s="125"/>
      <c r="V33" s="125"/>
      <c r="W33" s="125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99" t="s">
        <v>0</v>
      </c>
      <c r="C35" s="101" t="s">
        <v>41</v>
      </c>
      <c r="D35" s="103" t="s">
        <v>152</v>
      </c>
      <c r="E35" s="104"/>
      <c r="F35" s="104"/>
      <c r="G35" s="104"/>
      <c r="H35" s="104"/>
      <c r="I35" s="105"/>
      <c r="J35" s="104" t="s">
        <v>140</v>
      </c>
      <c r="K35" s="104"/>
      <c r="L35" s="105"/>
      <c r="P35" s="99" t="s">
        <v>0</v>
      </c>
      <c r="Q35" s="101" t="s">
        <v>41</v>
      </c>
      <c r="R35" s="103" t="s">
        <v>162</v>
      </c>
      <c r="S35" s="104"/>
      <c r="T35" s="104"/>
      <c r="U35" s="104"/>
      <c r="V35" s="104"/>
      <c r="W35" s="105"/>
    </row>
    <row r="36" spans="2:23" ht="15" customHeight="1" thickBot="1" x14ac:dyDescent="0.25">
      <c r="B36" s="100"/>
      <c r="C36" s="102"/>
      <c r="D36" s="106" t="s">
        <v>153</v>
      </c>
      <c r="E36" s="107"/>
      <c r="F36" s="107"/>
      <c r="G36" s="107"/>
      <c r="H36" s="107"/>
      <c r="I36" s="108"/>
      <c r="J36" s="107" t="s">
        <v>141</v>
      </c>
      <c r="K36" s="107"/>
      <c r="L36" s="108"/>
      <c r="P36" s="100"/>
      <c r="Q36" s="102"/>
      <c r="R36" s="106" t="s">
        <v>155</v>
      </c>
      <c r="S36" s="107"/>
      <c r="T36" s="107"/>
      <c r="U36" s="107"/>
      <c r="V36" s="107"/>
      <c r="W36" s="108"/>
    </row>
    <row r="37" spans="2:23" ht="15" customHeight="1" x14ac:dyDescent="0.2">
      <c r="B37" s="100"/>
      <c r="C37" s="102"/>
      <c r="D37" s="88">
        <v>2023</v>
      </c>
      <c r="E37" s="89"/>
      <c r="F37" s="88">
        <v>2022</v>
      </c>
      <c r="G37" s="89"/>
      <c r="H37" s="92" t="s">
        <v>5</v>
      </c>
      <c r="I37" s="92" t="s">
        <v>47</v>
      </c>
      <c r="J37" s="92">
        <v>2022</v>
      </c>
      <c r="K37" s="92" t="s">
        <v>158</v>
      </c>
      <c r="L37" s="92" t="s">
        <v>160</v>
      </c>
      <c r="P37" s="100"/>
      <c r="Q37" s="102"/>
      <c r="R37" s="88">
        <v>2023</v>
      </c>
      <c r="S37" s="89"/>
      <c r="T37" s="88">
        <v>2022</v>
      </c>
      <c r="U37" s="89"/>
      <c r="V37" s="92" t="s">
        <v>5</v>
      </c>
      <c r="W37" s="92" t="s">
        <v>70</v>
      </c>
    </row>
    <row r="38" spans="2:23" ht="14.45" customHeight="1" thickBot="1" x14ac:dyDescent="0.25">
      <c r="B38" s="115" t="s">
        <v>6</v>
      </c>
      <c r="C38" s="96" t="s">
        <v>41</v>
      </c>
      <c r="D38" s="90"/>
      <c r="E38" s="91"/>
      <c r="F38" s="90"/>
      <c r="G38" s="91"/>
      <c r="H38" s="93"/>
      <c r="I38" s="93"/>
      <c r="J38" s="93"/>
      <c r="K38" s="93"/>
      <c r="L38" s="93"/>
      <c r="P38" s="115" t="s">
        <v>6</v>
      </c>
      <c r="Q38" s="96" t="s">
        <v>41</v>
      </c>
      <c r="R38" s="90"/>
      <c r="S38" s="91"/>
      <c r="T38" s="90"/>
      <c r="U38" s="91"/>
      <c r="V38" s="93"/>
      <c r="W38" s="93"/>
    </row>
    <row r="39" spans="2:23" ht="15" customHeight="1" x14ac:dyDescent="0.2">
      <c r="B39" s="115"/>
      <c r="C39" s="96"/>
      <c r="D39" s="25" t="s">
        <v>8</v>
      </c>
      <c r="E39" s="26" t="s">
        <v>2</v>
      </c>
      <c r="F39" s="25" t="s">
        <v>8</v>
      </c>
      <c r="G39" s="26" t="s">
        <v>2</v>
      </c>
      <c r="H39" s="94" t="s">
        <v>9</v>
      </c>
      <c r="I39" s="94" t="s">
        <v>48</v>
      </c>
      <c r="J39" s="94" t="s">
        <v>8</v>
      </c>
      <c r="K39" s="94" t="s">
        <v>159</v>
      </c>
      <c r="L39" s="94" t="s">
        <v>161</v>
      </c>
      <c r="P39" s="115"/>
      <c r="Q39" s="96"/>
      <c r="R39" s="25" t="s">
        <v>8</v>
      </c>
      <c r="S39" s="26" t="s">
        <v>2</v>
      </c>
      <c r="T39" s="25" t="s">
        <v>8</v>
      </c>
      <c r="U39" s="26" t="s">
        <v>2</v>
      </c>
      <c r="V39" s="94" t="s">
        <v>9</v>
      </c>
      <c r="W39" s="94" t="s">
        <v>71</v>
      </c>
    </row>
    <row r="40" spans="2:23" ht="14.25" customHeight="1" thickBot="1" x14ac:dyDescent="0.25">
      <c r="B40" s="116"/>
      <c r="C40" s="97"/>
      <c r="D40" s="28" t="s">
        <v>10</v>
      </c>
      <c r="E40" s="29" t="s">
        <v>11</v>
      </c>
      <c r="F40" s="28" t="s">
        <v>10</v>
      </c>
      <c r="G40" s="29" t="s">
        <v>11</v>
      </c>
      <c r="H40" s="95"/>
      <c r="I40" s="95"/>
      <c r="J40" s="95" t="s">
        <v>10</v>
      </c>
      <c r="K40" s="95"/>
      <c r="L40" s="95"/>
      <c r="P40" s="116"/>
      <c r="Q40" s="97"/>
      <c r="R40" s="28" t="s">
        <v>10</v>
      </c>
      <c r="S40" s="29" t="s">
        <v>11</v>
      </c>
      <c r="T40" s="28" t="s">
        <v>10</v>
      </c>
      <c r="U40" s="29" t="s">
        <v>11</v>
      </c>
      <c r="V40" s="95"/>
      <c r="W40" s="95"/>
    </row>
    <row r="41" spans="2:23" ht="15" thickBot="1" x14ac:dyDescent="0.25">
      <c r="B41" s="31">
        <v>1</v>
      </c>
      <c r="C41" s="32" t="s">
        <v>61</v>
      </c>
      <c r="D41" s="33">
        <v>705</v>
      </c>
      <c r="E41" s="34">
        <v>0.12916819347746428</v>
      </c>
      <c r="F41" s="33">
        <v>517</v>
      </c>
      <c r="G41" s="34">
        <v>0.10373194221508829</v>
      </c>
      <c r="H41" s="35">
        <v>0.36363636363636354</v>
      </c>
      <c r="I41" s="53">
        <v>2</v>
      </c>
      <c r="J41" s="33">
        <v>647</v>
      </c>
      <c r="K41" s="35">
        <v>8.9644513137558057E-2</v>
      </c>
      <c r="L41" s="53">
        <v>0</v>
      </c>
      <c r="P41" s="31">
        <v>1</v>
      </c>
      <c r="Q41" s="32" t="s">
        <v>61</v>
      </c>
      <c r="R41" s="33">
        <v>7442</v>
      </c>
      <c r="S41" s="34">
        <v>0.15732284796211737</v>
      </c>
      <c r="T41" s="33">
        <v>7593</v>
      </c>
      <c r="U41" s="34">
        <v>0.16510110893672539</v>
      </c>
      <c r="V41" s="35">
        <v>-1.9886737784801767E-2</v>
      </c>
      <c r="W41" s="53">
        <v>0</v>
      </c>
    </row>
    <row r="42" spans="2:23" ht="15" thickBot="1" x14ac:dyDescent="0.25">
      <c r="B42" s="37">
        <v>2</v>
      </c>
      <c r="C42" s="38" t="s">
        <v>106</v>
      </c>
      <c r="D42" s="39">
        <v>546</v>
      </c>
      <c r="E42" s="40">
        <v>0.10003664345914254</v>
      </c>
      <c r="F42" s="39">
        <v>197</v>
      </c>
      <c r="G42" s="40">
        <v>3.952648475120385E-2</v>
      </c>
      <c r="H42" s="41">
        <v>1.7715736040609138</v>
      </c>
      <c r="I42" s="54">
        <v>5</v>
      </c>
      <c r="J42" s="39">
        <v>360</v>
      </c>
      <c r="K42" s="41">
        <v>0.51666666666666661</v>
      </c>
      <c r="L42" s="54">
        <v>3</v>
      </c>
      <c r="P42" s="37">
        <v>2</v>
      </c>
      <c r="Q42" s="38" t="s">
        <v>62</v>
      </c>
      <c r="R42" s="39">
        <v>3894</v>
      </c>
      <c r="S42" s="40">
        <v>8.2318619989852862E-2</v>
      </c>
      <c r="T42" s="39">
        <v>5310</v>
      </c>
      <c r="U42" s="40">
        <v>0.11545988258317025</v>
      </c>
      <c r="V42" s="41">
        <v>-0.26666666666666672</v>
      </c>
      <c r="W42" s="54">
        <v>0</v>
      </c>
    </row>
    <row r="43" spans="2:23" ht="15" thickBot="1" x14ac:dyDescent="0.25">
      <c r="B43" s="31">
        <v>3</v>
      </c>
      <c r="C43" s="32" t="s">
        <v>62</v>
      </c>
      <c r="D43" s="33">
        <v>460</v>
      </c>
      <c r="E43" s="34">
        <v>8.4279956027849032E-2</v>
      </c>
      <c r="F43" s="33">
        <v>617</v>
      </c>
      <c r="G43" s="34">
        <v>0.12379614767255216</v>
      </c>
      <c r="H43" s="35">
        <v>-0.25445705024311183</v>
      </c>
      <c r="I43" s="53">
        <v>-2</v>
      </c>
      <c r="J43" s="33">
        <v>417</v>
      </c>
      <c r="K43" s="35">
        <v>0.10311750599520386</v>
      </c>
      <c r="L43" s="53">
        <v>0</v>
      </c>
      <c r="P43" s="31">
        <v>3</v>
      </c>
      <c r="Q43" s="32" t="s">
        <v>106</v>
      </c>
      <c r="R43" s="33">
        <v>3874</v>
      </c>
      <c r="S43" s="34">
        <v>8.1895822763402668E-2</v>
      </c>
      <c r="T43" s="33">
        <v>1666</v>
      </c>
      <c r="U43" s="34">
        <v>3.6225266362252664E-2</v>
      </c>
      <c r="V43" s="35">
        <v>1.3253301320528212</v>
      </c>
      <c r="W43" s="53">
        <v>4</v>
      </c>
    </row>
    <row r="44" spans="2:23" ht="15" thickBot="1" x14ac:dyDescent="0.25">
      <c r="B44" s="37">
        <v>4</v>
      </c>
      <c r="C44" s="38" t="s">
        <v>75</v>
      </c>
      <c r="D44" s="39">
        <v>403</v>
      </c>
      <c r="E44" s="40">
        <v>7.3836570172224253E-2</v>
      </c>
      <c r="F44" s="39">
        <v>201</v>
      </c>
      <c r="G44" s="40">
        <v>4.0329052969502406E-2</v>
      </c>
      <c r="H44" s="41">
        <v>1.0049751243781095</v>
      </c>
      <c r="I44" s="54">
        <v>2</v>
      </c>
      <c r="J44" s="39">
        <v>479</v>
      </c>
      <c r="K44" s="41">
        <v>-0.15866388308977031</v>
      </c>
      <c r="L44" s="54">
        <v>-2</v>
      </c>
      <c r="P44" s="37">
        <v>4</v>
      </c>
      <c r="Q44" s="38" t="s">
        <v>63</v>
      </c>
      <c r="R44" s="39">
        <v>3250</v>
      </c>
      <c r="S44" s="40">
        <v>6.87045492981566E-2</v>
      </c>
      <c r="T44" s="39">
        <v>2740</v>
      </c>
      <c r="U44" s="40">
        <v>5.957816916721026E-2</v>
      </c>
      <c r="V44" s="41">
        <v>0.18613138686131392</v>
      </c>
      <c r="W44" s="54">
        <v>0</v>
      </c>
    </row>
    <row r="45" spans="2:23" ht="15" thickBot="1" x14ac:dyDescent="0.25">
      <c r="B45" s="31">
        <v>5</v>
      </c>
      <c r="C45" s="32" t="s">
        <v>66</v>
      </c>
      <c r="D45" s="33">
        <v>336</v>
      </c>
      <c r="E45" s="34">
        <v>6.1561011359472333E-2</v>
      </c>
      <c r="F45" s="33">
        <v>553</v>
      </c>
      <c r="G45" s="34">
        <v>0.11095505617977527</v>
      </c>
      <c r="H45" s="35">
        <v>-0.39240506329113922</v>
      </c>
      <c r="I45" s="53">
        <v>-3</v>
      </c>
      <c r="J45" s="33">
        <v>297</v>
      </c>
      <c r="K45" s="35">
        <v>0.13131313131313127</v>
      </c>
      <c r="L45" s="53">
        <v>1</v>
      </c>
      <c r="P45" s="31">
        <v>5</v>
      </c>
      <c r="Q45" s="32" t="s">
        <v>66</v>
      </c>
      <c r="R45" s="33">
        <v>3092</v>
      </c>
      <c r="S45" s="34">
        <v>6.5364451209200064E-2</v>
      </c>
      <c r="T45" s="33">
        <v>3339</v>
      </c>
      <c r="U45" s="34">
        <v>7.260273972602739E-2</v>
      </c>
      <c r="V45" s="35">
        <v>-7.3974243785564497E-2</v>
      </c>
      <c r="W45" s="53">
        <v>-2</v>
      </c>
    </row>
    <row r="46" spans="2:23" ht="15" thickBot="1" x14ac:dyDescent="0.25">
      <c r="B46" s="37">
        <v>6</v>
      </c>
      <c r="C46" s="38" t="s">
        <v>63</v>
      </c>
      <c r="D46" s="39">
        <v>316</v>
      </c>
      <c r="E46" s="40">
        <v>5.7896665445218029E-2</v>
      </c>
      <c r="F46" s="39">
        <v>219</v>
      </c>
      <c r="G46" s="40">
        <v>4.3940609951845906E-2</v>
      </c>
      <c r="H46" s="41">
        <v>0.44292237442922366</v>
      </c>
      <c r="I46" s="54">
        <v>-2</v>
      </c>
      <c r="J46" s="39">
        <v>383</v>
      </c>
      <c r="K46" s="41">
        <v>-0.17493472584856395</v>
      </c>
      <c r="L46" s="54">
        <v>-2</v>
      </c>
      <c r="P46" s="37">
        <v>6</v>
      </c>
      <c r="Q46" s="38" t="s">
        <v>75</v>
      </c>
      <c r="R46" s="39">
        <v>2933</v>
      </c>
      <c r="S46" s="40">
        <v>6.2003213258921018E-2</v>
      </c>
      <c r="T46" s="39">
        <v>1451</v>
      </c>
      <c r="U46" s="40">
        <v>3.1550337029789086E-2</v>
      </c>
      <c r="V46" s="41">
        <v>1.0213645761543764</v>
      </c>
      <c r="W46" s="54">
        <v>2</v>
      </c>
    </row>
    <row r="47" spans="2:23" ht="15" thickBot="1" x14ac:dyDescent="0.25">
      <c r="B47" s="31">
        <v>7</v>
      </c>
      <c r="C47" s="32" t="s">
        <v>109</v>
      </c>
      <c r="D47" s="33">
        <v>280</v>
      </c>
      <c r="E47" s="34">
        <v>5.1300842799560278E-2</v>
      </c>
      <c r="F47" s="33">
        <v>195</v>
      </c>
      <c r="G47" s="34">
        <v>3.9125200642054575E-2</v>
      </c>
      <c r="H47" s="35">
        <v>0.4358974358974359</v>
      </c>
      <c r="I47" s="53">
        <v>1</v>
      </c>
      <c r="J47" s="33">
        <v>241</v>
      </c>
      <c r="K47" s="35">
        <v>0.16182572614107893</v>
      </c>
      <c r="L47" s="53">
        <v>0</v>
      </c>
      <c r="P47" s="31">
        <v>7</v>
      </c>
      <c r="Q47" s="32" t="s">
        <v>109</v>
      </c>
      <c r="R47" s="33">
        <v>1826</v>
      </c>
      <c r="S47" s="34">
        <v>3.8601386774902754E-2</v>
      </c>
      <c r="T47" s="33">
        <v>1374</v>
      </c>
      <c r="U47" s="34">
        <v>2.9876060013046313E-2</v>
      </c>
      <c r="V47" s="35">
        <v>0.32896652110625912</v>
      </c>
      <c r="W47" s="53">
        <v>2</v>
      </c>
    </row>
    <row r="48" spans="2:23" ht="15" thickBot="1" x14ac:dyDescent="0.25">
      <c r="B48" s="37">
        <v>8</v>
      </c>
      <c r="C48" s="38" t="s">
        <v>108</v>
      </c>
      <c r="D48" s="39">
        <v>195</v>
      </c>
      <c r="E48" s="40">
        <v>3.5727372663979483E-2</v>
      </c>
      <c r="F48" s="39">
        <v>156</v>
      </c>
      <c r="G48" s="40">
        <v>3.1300160513643663E-2</v>
      </c>
      <c r="H48" s="41">
        <v>0.25</v>
      </c>
      <c r="I48" s="54">
        <v>3</v>
      </c>
      <c r="J48" s="39">
        <v>138</v>
      </c>
      <c r="K48" s="41">
        <v>0.41304347826086962</v>
      </c>
      <c r="L48" s="54">
        <v>2</v>
      </c>
      <c r="P48" s="37">
        <v>8</v>
      </c>
      <c r="Q48" s="38" t="s">
        <v>108</v>
      </c>
      <c r="R48" s="39">
        <v>1408</v>
      </c>
      <c r="S48" s="40">
        <v>2.976492474209369E-2</v>
      </c>
      <c r="T48" s="39">
        <v>1691</v>
      </c>
      <c r="U48" s="40">
        <v>3.6768862796260057E-2</v>
      </c>
      <c r="V48" s="41">
        <v>-0.16735659373151979</v>
      </c>
      <c r="W48" s="54">
        <v>-2</v>
      </c>
    </row>
    <row r="49" spans="2:23" ht="15" thickBot="1" x14ac:dyDescent="0.25">
      <c r="B49" s="31">
        <v>9</v>
      </c>
      <c r="C49" s="32" t="s">
        <v>144</v>
      </c>
      <c r="D49" s="33">
        <v>164</v>
      </c>
      <c r="E49" s="34">
        <v>3.0047636496885306E-2</v>
      </c>
      <c r="F49" s="33">
        <v>76</v>
      </c>
      <c r="G49" s="34">
        <v>1.5248796147672551E-2</v>
      </c>
      <c r="H49" s="35">
        <v>1.1578947368421053</v>
      </c>
      <c r="I49" s="53">
        <v>14</v>
      </c>
      <c r="J49" s="33">
        <v>159</v>
      </c>
      <c r="K49" s="35">
        <v>3.1446540880503138E-2</v>
      </c>
      <c r="L49" s="53">
        <v>0</v>
      </c>
      <c r="P49" s="31">
        <v>9</v>
      </c>
      <c r="Q49" s="32" t="s">
        <v>133</v>
      </c>
      <c r="R49" s="33">
        <v>1237</v>
      </c>
      <c r="S49" s="34">
        <v>2.6150008455944528E-2</v>
      </c>
      <c r="T49" s="33">
        <v>1699</v>
      </c>
      <c r="U49" s="34">
        <v>3.6942813655142424E-2</v>
      </c>
      <c r="V49" s="35">
        <v>-0.27192466156562689</v>
      </c>
      <c r="W49" s="53">
        <v>-4</v>
      </c>
    </row>
    <row r="50" spans="2:23" ht="15" thickBot="1" x14ac:dyDescent="0.25">
      <c r="B50" s="37">
        <v>10</v>
      </c>
      <c r="C50" s="38" t="s">
        <v>165</v>
      </c>
      <c r="D50" s="39">
        <v>148</v>
      </c>
      <c r="E50" s="40">
        <v>2.7116159765481863E-2</v>
      </c>
      <c r="F50" s="39">
        <v>102</v>
      </c>
      <c r="G50" s="40">
        <v>2.0465489566613163E-2</v>
      </c>
      <c r="H50" s="41">
        <v>0.4509803921568627</v>
      </c>
      <c r="I50" s="54">
        <v>6</v>
      </c>
      <c r="J50" s="39">
        <v>120</v>
      </c>
      <c r="K50" s="41">
        <v>0.23333333333333339</v>
      </c>
      <c r="L50" s="54">
        <v>1</v>
      </c>
      <c r="P50" s="37">
        <v>10</v>
      </c>
      <c r="Q50" s="38" t="s">
        <v>111</v>
      </c>
      <c r="R50" s="39">
        <v>1195</v>
      </c>
      <c r="S50" s="40">
        <v>2.5262134280399119E-2</v>
      </c>
      <c r="T50" s="39">
        <v>1101</v>
      </c>
      <c r="U50" s="40">
        <v>2.3939986953685585E-2</v>
      </c>
      <c r="V50" s="41">
        <v>8.5376930063578493E-2</v>
      </c>
      <c r="W50" s="54">
        <v>1</v>
      </c>
    </row>
    <row r="51" spans="2:23" ht="15" thickBot="1" x14ac:dyDescent="0.25">
      <c r="B51" s="123" t="s">
        <v>64</v>
      </c>
      <c r="C51" s="124"/>
      <c r="D51" s="42">
        <f>SUM(D41:D50)</f>
        <v>3553</v>
      </c>
      <c r="E51" s="43">
        <f>D51/D53</f>
        <v>0.65097105166727742</v>
      </c>
      <c r="F51" s="42">
        <f>SUM(F41:F50)</f>
        <v>2833</v>
      </c>
      <c r="G51" s="43">
        <f>F51/F53</f>
        <v>0.56841894060995179</v>
      </c>
      <c r="H51" s="44">
        <f>D51/F51-1</f>
        <v>0.25414754677020834</v>
      </c>
      <c r="I51" s="55"/>
      <c r="J51" s="42">
        <f>SUM(J41:J50)</f>
        <v>3241</v>
      </c>
      <c r="K51" s="43">
        <f>D51/J51-1</f>
        <v>9.626658438753477E-2</v>
      </c>
      <c r="L51" s="42"/>
      <c r="P51" s="123" t="s">
        <v>64</v>
      </c>
      <c r="Q51" s="124"/>
      <c r="R51" s="42">
        <f>SUM(R41:R50)</f>
        <v>30151</v>
      </c>
      <c r="S51" s="43">
        <f>R51/R53</f>
        <v>0.63738795873499066</v>
      </c>
      <c r="T51" s="42">
        <f>SUM(T41:T50)</f>
        <v>27964</v>
      </c>
      <c r="U51" s="43">
        <f>T51/T53</f>
        <v>0.60804522722330945</v>
      </c>
      <c r="V51" s="44">
        <f>R51/T51-1</f>
        <v>7.8207695608639716E-2</v>
      </c>
      <c r="W51" s="55"/>
    </row>
    <row r="52" spans="2:23" ht="15" thickBot="1" x14ac:dyDescent="0.25">
      <c r="B52" s="123" t="s">
        <v>12</v>
      </c>
      <c r="C52" s="124"/>
      <c r="D52" s="42">
        <f>D53-D51</f>
        <v>1905</v>
      </c>
      <c r="E52" s="43">
        <f>D52/D53</f>
        <v>0.34902894833272263</v>
      </c>
      <c r="F52" s="42">
        <f>F53-F51</f>
        <v>2151</v>
      </c>
      <c r="G52" s="43">
        <f>F52/F53</f>
        <v>0.43158105939004815</v>
      </c>
      <c r="H52" s="44">
        <f>D52/F52-1</f>
        <v>-0.11436541143654111</v>
      </c>
      <c r="I52" s="56"/>
      <c r="J52" s="42">
        <f>J53-SUM(J41:J50)</f>
        <v>1729</v>
      </c>
      <c r="K52" s="44">
        <f>D52/J52-1</f>
        <v>0.10179294389820703</v>
      </c>
      <c r="L52" s="78"/>
      <c r="P52" s="123" t="s">
        <v>12</v>
      </c>
      <c r="Q52" s="124"/>
      <c r="R52" s="42">
        <f>R53-R51</f>
        <v>17153</v>
      </c>
      <c r="S52" s="43">
        <f>R52/R53</f>
        <v>0.36261204126500929</v>
      </c>
      <c r="T52" s="42">
        <f>T53-T51</f>
        <v>18026</v>
      </c>
      <c r="U52" s="43">
        <f>T52/T53</f>
        <v>0.39195477277669061</v>
      </c>
      <c r="V52" s="44">
        <f>R52/T52-1</f>
        <v>-4.8430045489847973E-2</v>
      </c>
      <c r="W52" s="56"/>
    </row>
    <row r="53" spans="2:23" ht="15" thickBot="1" x14ac:dyDescent="0.25">
      <c r="B53" s="121" t="s">
        <v>34</v>
      </c>
      <c r="C53" s="122"/>
      <c r="D53" s="45">
        <v>5458</v>
      </c>
      <c r="E53" s="46">
        <v>1</v>
      </c>
      <c r="F53" s="45">
        <v>4984</v>
      </c>
      <c r="G53" s="46">
        <v>1</v>
      </c>
      <c r="H53" s="47">
        <v>9.5104333868378799E-2</v>
      </c>
      <c r="I53" s="57"/>
      <c r="J53" s="45">
        <v>4970</v>
      </c>
      <c r="K53" s="47">
        <v>9.8189134808853051E-2</v>
      </c>
      <c r="L53" s="45"/>
      <c r="P53" s="121" t="s">
        <v>34</v>
      </c>
      <c r="Q53" s="122"/>
      <c r="R53" s="45">
        <v>47304</v>
      </c>
      <c r="S53" s="46">
        <v>1</v>
      </c>
      <c r="T53" s="45">
        <v>45990</v>
      </c>
      <c r="U53" s="46">
        <v>1</v>
      </c>
      <c r="V53" s="47">
        <v>2.857142857142847E-2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45203</v>
      </c>
    </row>
    <row r="2" spans="2:15" x14ac:dyDescent="0.2">
      <c r="B2" s="98" t="s">
        <v>15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125" t="s">
        <v>139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9" t="s">
        <v>0</v>
      </c>
      <c r="C5" s="101" t="s">
        <v>1</v>
      </c>
      <c r="D5" s="104" t="s">
        <v>152</v>
      </c>
      <c r="E5" s="104"/>
      <c r="F5" s="104"/>
      <c r="G5" s="104"/>
      <c r="H5" s="117"/>
      <c r="I5" s="118" t="s">
        <v>140</v>
      </c>
      <c r="J5" s="117"/>
      <c r="K5" s="118" t="s">
        <v>154</v>
      </c>
      <c r="L5" s="104"/>
      <c r="M5" s="104"/>
      <c r="N5" s="104"/>
      <c r="O5" s="105"/>
    </row>
    <row r="6" spans="2:15" ht="14.45" customHeight="1" thickBot="1" x14ac:dyDescent="0.25">
      <c r="B6" s="100"/>
      <c r="C6" s="102"/>
      <c r="D6" s="113" t="s">
        <v>153</v>
      </c>
      <c r="E6" s="113"/>
      <c r="F6" s="113"/>
      <c r="G6" s="113"/>
      <c r="H6" s="114"/>
      <c r="I6" s="119" t="s">
        <v>141</v>
      </c>
      <c r="J6" s="114"/>
      <c r="K6" s="119" t="s">
        <v>155</v>
      </c>
      <c r="L6" s="113"/>
      <c r="M6" s="113"/>
      <c r="N6" s="113"/>
      <c r="O6" s="120"/>
    </row>
    <row r="7" spans="2:15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142</v>
      </c>
      <c r="K7" s="88">
        <v>2023</v>
      </c>
      <c r="L7" s="89"/>
      <c r="M7" s="88">
        <v>2022</v>
      </c>
      <c r="N7" s="89"/>
      <c r="O7" s="92" t="s">
        <v>5</v>
      </c>
    </row>
    <row r="8" spans="2:15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5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143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5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5" ht="14.45" customHeight="1" thickBot="1" x14ac:dyDescent="0.25">
      <c r="B11" s="31">
        <v>1</v>
      </c>
      <c r="C11" s="32" t="s">
        <v>19</v>
      </c>
      <c r="D11" s="33">
        <v>9153</v>
      </c>
      <c r="E11" s="34">
        <v>0.20551913059098256</v>
      </c>
      <c r="F11" s="33">
        <v>5684</v>
      </c>
      <c r="G11" s="34">
        <v>0.13930348258706468</v>
      </c>
      <c r="H11" s="35">
        <v>0.61030964109781838</v>
      </c>
      <c r="I11" s="33">
        <v>9517</v>
      </c>
      <c r="J11" s="35">
        <v>-3.8247346852999908E-2</v>
      </c>
      <c r="K11" s="33">
        <v>72324</v>
      </c>
      <c r="L11" s="34">
        <v>0.18189180148935796</v>
      </c>
      <c r="M11" s="33">
        <v>58774</v>
      </c>
      <c r="N11" s="34">
        <v>0.16205917225025504</v>
      </c>
      <c r="O11" s="35">
        <v>0.2305441181474801</v>
      </c>
    </row>
    <row r="12" spans="2:15" ht="14.45" customHeight="1" thickBot="1" x14ac:dyDescent="0.25">
      <c r="B12" s="37">
        <v>2</v>
      </c>
      <c r="C12" s="38" t="s">
        <v>17</v>
      </c>
      <c r="D12" s="39">
        <v>4427</v>
      </c>
      <c r="E12" s="40">
        <v>9.9402730375426615E-2</v>
      </c>
      <c r="F12" s="39">
        <v>4847</v>
      </c>
      <c r="G12" s="40">
        <v>0.11879028502806166</v>
      </c>
      <c r="H12" s="41">
        <v>-8.6651537033216375E-2</v>
      </c>
      <c r="I12" s="39">
        <v>3129</v>
      </c>
      <c r="J12" s="41">
        <v>0.41482901885586454</v>
      </c>
      <c r="K12" s="39">
        <v>37788</v>
      </c>
      <c r="L12" s="40">
        <v>9.5035221982742363E-2</v>
      </c>
      <c r="M12" s="39">
        <v>30189</v>
      </c>
      <c r="N12" s="40">
        <v>8.3240962858797257E-2</v>
      </c>
      <c r="O12" s="41">
        <v>0.2517142005366193</v>
      </c>
    </row>
    <row r="13" spans="2:15" ht="14.45" customHeight="1" thickBot="1" x14ac:dyDescent="0.25">
      <c r="B13" s="31">
        <v>3</v>
      </c>
      <c r="C13" s="32" t="s">
        <v>18</v>
      </c>
      <c r="D13" s="33">
        <v>3290</v>
      </c>
      <c r="E13" s="34">
        <v>7.3872821986707388E-2</v>
      </c>
      <c r="F13" s="33">
        <v>2593</v>
      </c>
      <c r="G13" s="34">
        <v>6.3549248829742916E-2</v>
      </c>
      <c r="H13" s="35">
        <v>0.26880061704589275</v>
      </c>
      <c r="I13" s="33">
        <v>2919</v>
      </c>
      <c r="J13" s="35">
        <v>0.12709832134292576</v>
      </c>
      <c r="K13" s="33">
        <v>29708</v>
      </c>
      <c r="L13" s="34">
        <v>7.4714363677974752E-2</v>
      </c>
      <c r="M13" s="33">
        <v>26271</v>
      </c>
      <c r="N13" s="34">
        <v>7.2437753329473081E-2</v>
      </c>
      <c r="O13" s="35">
        <v>0.13082867039701562</v>
      </c>
    </row>
    <row r="14" spans="2:15" ht="14.45" customHeight="1" thickBot="1" x14ac:dyDescent="0.25">
      <c r="B14" s="37">
        <v>4</v>
      </c>
      <c r="C14" s="38" t="s">
        <v>22</v>
      </c>
      <c r="D14" s="39">
        <v>2809</v>
      </c>
      <c r="E14" s="40">
        <v>6.30725705047602E-2</v>
      </c>
      <c r="F14" s="39">
        <v>2746</v>
      </c>
      <c r="G14" s="40">
        <v>6.7298973114721952E-2</v>
      </c>
      <c r="H14" s="41">
        <v>2.2942461762563759E-2</v>
      </c>
      <c r="I14" s="39">
        <v>2796</v>
      </c>
      <c r="J14" s="41">
        <v>4.6494992846923822E-3</v>
      </c>
      <c r="K14" s="39">
        <v>27573</v>
      </c>
      <c r="L14" s="40">
        <v>6.9344928965019453E-2</v>
      </c>
      <c r="M14" s="39">
        <v>26250</v>
      </c>
      <c r="N14" s="40">
        <v>7.2379849449913145E-2</v>
      </c>
      <c r="O14" s="41">
        <v>5.04E-2</v>
      </c>
    </row>
    <row r="15" spans="2:15" ht="14.45" customHeight="1" thickBot="1" x14ac:dyDescent="0.25">
      <c r="B15" s="31">
        <v>5</v>
      </c>
      <c r="C15" s="32" t="s">
        <v>24</v>
      </c>
      <c r="D15" s="33">
        <v>2450</v>
      </c>
      <c r="E15" s="34">
        <v>5.501167594754805E-2</v>
      </c>
      <c r="F15" s="33">
        <v>2276</v>
      </c>
      <c r="G15" s="34">
        <v>5.5780212239296127E-2</v>
      </c>
      <c r="H15" s="35">
        <v>7.6449912126537845E-2</v>
      </c>
      <c r="I15" s="33">
        <v>1879</v>
      </c>
      <c r="J15" s="35">
        <v>0.30388504523682802</v>
      </c>
      <c r="K15" s="33">
        <v>22244</v>
      </c>
      <c r="L15" s="34">
        <v>5.5942719323174579E-2</v>
      </c>
      <c r="M15" s="33">
        <v>20248</v>
      </c>
      <c r="N15" s="34">
        <v>5.5830369206165381E-2</v>
      </c>
      <c r="O15" s="35">
        <v>9.8577637297510901E-2</v>
      </c>
    </row>
    <row r="16" spans="2:15" ht="14.45" customHeight="1" thickBot="1" x14ac:dyDescent="0.25">
      <c r="B16" s="37">
        <v>6</v>
      </c>
      <c r="C16" s="38" t="s">
        <v>23</v>
      </c>
      <c r="D16" s="39">
        <v>2307</v>
      </c>
      <c r="E16" s="40">
        <v>5.1800790371834021E-2</v>
      </c>
      <c r="F16" s="39">
        <v>1834</v>
      </c>
      <c r="G16" s="40">
        <v>4.4947675416023333E-2</v>
      </c>
      <c r="H16" s="41">
        <v>0.25790621592148311</v>
      </c>
      <c r="I16" s="39">
        <v>2437</v>
      </c>
      <c r="J16" s="41">
        <v>-5.3344275748871572E-2</v>
      </c>
      <c r="K16" s="39">
        <v>19883</v>
      </c>
      <c r="L16" s="40">
        <v>5.0004904167536425E-2</v>
      </c>
      <c r="M16" s="39">
        <v>21150</v>
      </c>
      <c r="N16" s="40">
        <v>5.8317478699644307E-2</v>
      </c>
      <c r="O16" s="41">
        <v>-5.9905437352245849E-2</v>
      </c>
    </row>
    <row r="17" spans="2:15" ht="14.45" customHeight="1" thickBot="1" x14ac:dyDescent="0.25">
      <c r="B17" s="31">
        <v>7</v>
      </c>
      <c r="C17" s="32" t="s">
        <v>31</v>
      </c>
      <c r="D17" s="33">
        <v>2439</v>
      </c>
      <c r="E17" s="34">
        <v>5.4764684749416204E-2</v>
      </c>
      <c r="F17" s="33">
        <v>2282</v>
      </c>
      <c r="G17" s="34">
        <v>5.5927260250471782E-2</v>
      </c>
      <c r="H17" s="35">
        <v>6.8799298860648506E-2</v>
      </c>
      <c r="I17" s="33">
        <v>1967</v>
      </c>
      <c r="J17" s="35">
        <v>0.23995932892730054</v>
      </c>
      <c r="K17" s="33">
        <v>18837</v>
      </c>
      <c r="L17" s="34">
        <v>4.7374258401844976E-2</v>
      </c>
      <c r="M17" s="33">
        <v>20723</v>
      </c>
      <c r="N17" s="34">
        <v>5.7140099815259048E-2</v>
      </c>
      <c r="O17" s="35">
        <v>-9.1009988901220917E-2</v>
      </c>
    </row>
    <row r="18" spans="2:15" ht="14.45" customHeight="1" thickBot="1" x14ac:dyDescent="0.25">
      <c r="B18" s="37">
        <v>8</v>
      </c>
      <c r="C18" s="38" t="s">
        <v>32</v>
      </c>
      <c r="D18" s="39">
        <v>1922</v>
      </c>
      <c r="E18" s="40">
        <v>4.3156098437219327E-2</v>
      </c>
      <c r="F18" s="39">
        <v>1662</v>
      </c>
      <c r="G18" s="40">
        <v>4.0732299095654734E-2</v>
      </c>
      <c r="H18" s="41">
        <v>0.15643802647412763</v>
      </c>
      <c r="I18" s="39">
        <v>1840</v>
      </c>
      <c r="J18" s="41">
        <v>4.4565217391304257E-2</v>
      </c>
      <c r="K18" s="39">
        <v>18799</v>
      </c>
      <c r="L18" s="40">
        <v>4.7278690008827499E-2</v>
      </c>
      <c r="M18" s="39">
        <v>13813</v>
      </c>
      <c r="N18" s="40">
        <v>3.8086966112443818E-2</v>
      </c>
      <c r="O18" s="41">
        <v>0.36096430898429022</v>
      </c>
    </row>
    <row r="19" spans="2:15" ht="14.45" customHeight="1" thickBot="1" x14ac:dyDescent="0.25">
      <c r="B19" s="31">
        <v>9</v>
      </c>
      <c r="C19" s="32" t="s">
        <v>16</v>
      </c>
      <c r="D19" s="33">
        <v>1786</v>
      </c>
      <c r="E19" s="34">
        <v>4.0102389078498293E-2</v>
      </c>
      <c r="F19" s="33">
        <v>1761</v>
      </c>
      <c r="G19" s="34">
        <v>4.3158591280052935E-2</v>
      </c>
      <c r="H19" s="35">
        <v>1.4196479273140161E-2</v>
      </c>
      <c r="I19" s="33">
        <v>1821</v>
      </c>
      <c r="J19" s="35">
        <v>-1.9220208676551387E-2</v>
      </c>
      <c r="K19" s="33">
        <v>16769</v>
      </c>
      <c r="L19" s="34">
        <v>4.2173325855525738E-2</v>
      </c>
      <c r="M19" s="33">
        <v>17847</v>
      </c>
      <c r="N19" s="34">
        <v>4.9210025643146665E-2</v>
      </c>
      <c r="O19" s="35">
        <v>-6.0402308511234404E-2</v>
      </c>
    </row>
    <row r="20" spans="2:15" ht="14.45" customHeight="1" thickBot="1" x14ac:dyDescent="0.25">
      <c r="B20" s="37">
        <v>10</v>
      </c>
      <c r="C20" s="38" t="s">
        <v>21</v>
      </c>
      <c r="D20" s="39">
        <v>1651</v>
      </c>
      <c r="E20" s="40">
        <v>3.7071133465061974E-2</v>
      </c>
      <c r="F20" s="39">
        <v>2155</v>
      </c>
      <c r="G20" s="40">
        <v>5.2814744013920542E-2</v>
      </c>
      <c r="H20" s="41">
        <v>-0.23387470997679816</v>
      </c>
      <c r="I20" s="39">
        <v>1509</v>
      </c>
      <c r="J20" s="41">
        <v>9.410205434062302E-2</v>
      </c>
      <c r="K20" s="39">
        <v>16505</v>
      </c>
      <c r="L20" s="40">
        <v>4.1509377019825412E-2</v>
      </c>
      <c r="M20" s="39">
        <v>20204</v>
      </c>
      <c r="N20" s="40">
        <v>5.5709046791849341E-2</v>
      </c>
      <c r="O20" s="41">
        <v>-0.18308255790932493</v>
      </c>
    </row>
    <row r="21" spans="2:15" ht="14.45" customHeight="1" thickBot="1" x14ac:dyDescent="0.25">
      <c r="B21" s="31">
        <v>11</v>
      </c>
      <c r="C21" s="32" t="s">
        <v>29</v>
      </c>
      <c r="D21" s="33">
        <v>1079</v>
      </c>
      <c r="E21" s="34">
        <v>2.4227591162205856E-2</v>
      </c>
      <c r="F21" s="33">
        <v>1778</v>
      </c>
      <c r="G21" s="34">
        <v>4.3575227311717278E-2</v>
      </c>
      <c r="H21" s="35">
        <v>-0.39313835770528682</v>
      </c>
      <c r="I21" s="33">
        <v>1273</v>
      </c>
      <c r="J21" s="35">
        <v>-0.1523959151610369</v>
      </c>
      <c r="K21" s="33">
        <v>13326</v>
      </c>
      <c r="L21" s="34">
        <v>3.3514326456600629E-2</v>
      </c>
      <c r="M21" s="33">
        <v>15589</v>
      </c>
      <c r="N21" s="34">
        <v>4.2983979926655085E-2</v>
      </c>
      <c r="O21" s="35">
        <v>-0.14516646353197771</v>
      </c>
    </row>
    <row r="22" spans="2:15" ht="14.45" customHeight="1" thickBot="1" x14ac:dyDescent="0.25">
      <c r="B22" s="37">
        <v>12</v>
      </c>
      <c r="C22" s="38" t="s">
        <v>33</v>
      </c>
      <c r="D22" s="39">
        <v>841</v>
      </c>
      <c r="E22" s="40">
        <v>1.8883599784444045E-2</v>
      </c>
      <c r="F22" s="39">
        <v>924</v>
      </c>
      <c r="G22" s="40">
        <v>2.2645393721049924E-2</v>
      </c>
      <c r="H22" s="41">
        <v>-8.982683982683981E-2</v>
      </c>
      <c r="I22" s="39">
        <v>714</v>
      </c>
      <c r="J22" s="41">
        <v>0.17787114845938379</v>
      </c>
      <c r="K22" s="39">
        <v>9393</v>
      </c>
      <c r="L22" s="40">
        <v>2.3622997779292342E-2</v>
      </c>
      <c r="M22" s="39">
        <v>8207</v>
      </c>
      <c r="N22" s="40">
        <v>2.2629387597540462E-2</v>
      </c>
      <c r="O22" s="41">
        <v>0.14451078347751922</v>
      </c>
    </row>
    <row r="23" spans="2:15" ht="14.45" customHeight="1" thickBot="1" x14ac:dyDescent="0.25">
      <c r="B23" s="31">
        <v>13</v>
      </c>
      <c r="C23" s="32" t="s">
        <v>20</v>
      </c>
      <c r="D23" s="33">
        <v>823</v>
      </c>
      <c r="E23" s="34">
        <v>1.8479432369319201E-2</v>
      </c>
      <c r="F23" s="33">
        <v>872</v>
      </c>
      <c r="G23" s="34">
        <v>2.13709776241943E-2</v>
      </c>
      <c r="H23" s="35">
        <v>-5.6192660550458684E-2</v>
      </c>
      <c r="I23" s="33">
        <v>710</v>
      </c>
      <c r="J23" s="35">
        <v>0.1591549295774648</v>
      </c>
      <c r="K23" s="33">
        <v>9162</v>
      </c>
      <c r="L23" s="34">
        <v>2.3042042548054555E-2</v>
      </c>
      <c r="M23" s="33">
        <v>10907</v>
      </c>
      <c r="N23" s="34">
        <v>3.0074172112388674E-2</v>
      </c>
      <c r="O23" s="35">
        <v>-0.15998899789126253</v>
      </c>
    </row>
    <row r="24" spans="2:15" ht="14.45" customHeight="1" thickBot="1" x14ac:dyDescent="0.25">
      <c r="B24" s="37">
        <v>14</v>
      </c>
      <c r="C24" s="38" t="s">
        <v>26</v>
      </c>
      <c r="D24" s="39">
        <v>964</v>
      </c>
      <c r="E24" s="40">
        <v>2.1645410454463804E-2</v>
      </c>
      <c r="F24" s="39">
        <v>1441</v>
      </c>
      <c r="G24" s="40">
        <v>3.5316030684018333E-2</v>
      </c>
      <c r="H24" s="41">
        <v>-0.33102012491325472</v>
      </c>
      <c r="I24" s="39">
        <v>672</v>
      </c>
      <c r="J24" s="41">
        <v>0.43452380952380953</v>
      </c>
      <c r="K24" s="39">
        <v>9060</v>
      </c>
      <c r="L24" s="40">
        <v>2.2785516861533975E-2</v>
      </c>
      <c r="M24" s="39">
        <v>9718</v>
      </c>
      <c r="N24" s="40">
        <v>2.6795709598257368E-2</v>
      </c>
      <c r="O24" s="41">
        <v>-6.7709405227413089E-2</v>
      </c>
    </row>
    <row r="25" spans="2:15" ht="14.45" customHeight="1" thickBot="1" x14ac:dyDescent="0.25">
      <c r="B25" s="31">
        <v>15</v>
      </c>
      <c r="C25" s="32" t="s">
        <v>39</v>
      </c>
      <c r="D25" s="33">
        <v>860</v>
      </c>
      <c r="E25" s="34">
        <v>1.9310220944853601E-2</v>
      </c>
      <c r="F25" s="33">
        <v>764</v>
      </c>
      <c r="G25" s="34">
        <v>1.872411342303262E-2</v>
      </c>
      <c r="H25" s="35">
        <v>0.12565445026178002</v>
      </c>
      <c r="I25" s="33">
        <v>755</v>
      </c>
      <c r="J25" s="35">
        <v>0.13907284768211925</v>
      </c>
      <c r="K25" s="33">
        <v>8300</v>
      </c>
      <c r="L25" s="34">
        <v>2.0874149001184544E-2</v>
      </c>
      <c r="M25" s="33">
        <v>4865</v>
      </c>
      <c r="N25" s="34">
        <v>1.3414398764717237E-2</v>
      </c>
      <c r="O25" s="35">
        <v>0.70606372045220955</v>
      </c>
    </row>
    <row r="26" spans="2:15" ht="14.45" customHeight="1" thickBot="1" x14ac:dyDescent="0.25">
      <c r="B26" s="37">
        <v>16</v>
      </c>
      <c r="C26" s="38" t="s">
        <v>27</v>
      </c>
      <c r="D26" s="39">
        <v>909</v>
      </c>
      <c r="E26" s="40">
        <v>2.0410454463804562E-2</v>
      </c>
      <c r="F26" s="39">
        <v>729</v>
      </c>
      <c r="G26" s="40">
        <v>1.7866333357841335E-2</v>
      </c>
      <c r="H26" s="41">
        <v>0.24691358024691357</v>
      </c>
      <c r="I26" s="39">
        <v>588</v>
      </c>
      <c r="J26" s="41">
        <v>0.54591836734693877</v>
      </c>
      <c r="K26" s="39">
        <v>8291</v>
      </c>
      <c r="L26" s="40">
        <v>2.0851514381785671E-2</v>
      </c>
      <c r="M26" s="39">
        <v>9428</v>
      </c>
      <c r="N26" s="40">
        <v>2.599608459481071E-2</v>
      </c>
      <c r="O26" s="41">
        <v>-0.12059821807382265</v>
      </c>
    </row>
    <row r="27" spans="2:15" ht="14.45" customHeight="1" thickBot="1" x14ac:dyDescent="0.25">
      <c r="B27" s="31">
        <v>17</v>
      </c>
      <c r="C27" s="32" t="s">
        <v>68</v>
      </c>
      <c r="D27" s="33">
        <v>767</v>
      </c>
      <c r="E27" s="34">
        <v>1.7222022633375248E-2</v>
      </c>
      <c r="F27" s="33">
        <v>925</v>
      </c>
      <c r="G27" s="34">
        <v>2.2669901722912531E-2</v>
      </c>
      <c r="H27" s="35">
        <v>-0.17081081081081084</v>
      </c>
      <c r="I27" s="33">
        <v>706</v>
      </c>
      <c r="J27" s="35">
        <v>8.6402266288951868E-2</v>
      </c>
      <c r="K27" s="33">
        <v>7691</v>
      </c>
      <c r="L27" s="34">
        <v>1.9342539755194017E-2</v>
      </c>
      <c r="M27" s="33">
        <v>3889</v>
      </c>
      <c r="N27" s="34">
        <v>1.0723247028979513E-2</v>
      </c>
      <c r="O27" s="35">
        <v>0.977629210593983</v>
      </c>
    </row>
    <row r="28" spans="2:15" ht="14.45" customHeight="1" thickBot="1" x14ac:dyDescent="0.25">
      <c r="B28" s="37">
        <v>18</v>
      </c>
      <c r="C28" s="38" t="s">
        <v>125</v>
      </c>
      <c r="D28" s="39">
        <v>839</v>
      </c>
      <c r="E28" s="40">
        <v>1.883869229387462E-2</v>
      </c>
      <c r="F28" s="39">
        <v>300</v>
      </c>
      <c r="G28" s="40">
        <v>7.3524005587824424E-3</v>
      </c>
      <c r="H28" s="41">
        <v>1.7966666666666669</v>
      </c>
      <c r="I28" s="39">
        <v>912</v>
      </c>
      <c r="J28" s="41">
        <v>-8.0043859649122862E-2</v>
      </c>
      <c r="K28" s="39">
        <v>6506</v>
      </c>
      <c r="L28" s="40">
        <v>1.63623148676755E-2</v>
      </c>
      <c r="M28" s="39">
        <v>2509</v>
      </c>
      <c r="N28" s="40">
        <v>6.918134943612651E-3</v>
      </c>
      <c r="O28" s="41">
        <v>1.5930649661219611</v>
      </c>
    </row>
    <row r="29" spans="2:15" ht="14.45" customHeight="1" thickBot="1" x14ac:dyDescent="0.25">
      <c r="B29" s="31">
        <v>19</v>
      </c>
      <c r="C29" s="32" t="s">
        <v>30</v>
      </c>
      <c r="D29" s="33">
        <v>881</v>
      </c>
      <c r="E29" s="34">
        <v>1.9781749595832586E-2</v>
      </c>
      <c r="F29" s="33">
        <v>730</v>
      </c>
      <c r="G29" s="34">
        <v>1.7890841359703945E-2</v>
      </c>
      <c r="H29" s="35">
        <v>0.20684931506849313</v>
      </c>
      <c r="I29" s="33">
        <v>806</v>
      </c>
      <c r="J29" s="35">
        <v>9.3052109181141374E-2</v>
      </c>
      <c r="K29" s="33">
        <v>6432</v>
      </c>
      <c r="L29" s="34">
        <v>1.6176207997062528E-2</v>
      </c>
      <c r="M29" s="33">
        <v>4190</v>
      </c>
      <c r="N29" s="34">
        <v>1.1553202636005185E-2</v>
      </c>
      <c r="O29" s="35">
        <v>0.53508353221957039</v>
      </c>
    </row>
    <row r="30" spans="2:15" ht="14.45" customHeight="1" thickBot="1" x14ac:dyDescent="0.25">
      <c r="B30" s="37">
        <v>20</v>
      </c>
      <c r="C30" s="38" t="s">
        <v>28</v>
      </c>
      <c r="D30" s="39">
        <v>838</v>
      </c>
      <c r="E30" s="40">
        <v>1.8816238548589905E-2</v>
      </c>
      <c r="F30" s="39">
        <v>750</v>
      </c>
      <c r="G30" s="40">
        <v>1.8381001396956108E-2</v>
      </c>
      <c r="H30" s="41">
        <v>0.11733333333333329</v>
      </c>
      <c r="I30" s="39">
        <v>487</v>
      </c>
      <c r="J30" s="41">
        <v>0.72073921971252575</v>
      </c>
      <c r="K30" s="39">
        <v>5435</v>
      </c>
      <c r="L30" s="40">
        <v>1.3668795159209398E-2</v>
      </c>
      <c r="M30" s="39">
        <v>5534</v>
      </c>
      <c r="N30" s="40">
        <v>1.5259050927840736E-2</v>
      </c>
      <c r="O30" s="41">
        <v>-1.7889410914347703E-2</v>
      </c>
    </row>
    <row r="31" spans="2:15" ht="14.45" customHeight="1" thickBot="1" x14ac:dyDescent="0.25">
      <c r="B31" s="123" t="s">
        <v>42</v>
      </c>
      <c r="C31" s="124"/>
      <c r="D31" s="42">
        <f>SUM(D11:D30)</f>
        <v>41035</v>
      </c>
      <c r="E31" s="43">
        <f>D31/D33</f>
        <v>0.92138943775821802</v>
      </c>
      <c r="F31" s="42">
        <f>SUM(F11:F30)</f>
        <v>37053</v>
      </c>
      <c r="G31" s="43">
        <f>F31/F33</f>
        <v>0.90809499301521945</v>
      </c>
      <c r="H31" s="44">
        <f>D31/F31-1</f>
        <v>0.10746768142930407</v>
      </c>
      <c r="I31" s="42">
        <f>SUM(I11:I30)</f>
        <v>37437</v>
      </c>
      <c r="J31" s="43">
        <f>D31/I31-1</f>
        <v>9.6108128322248021E-2</v>
      </c>
      <c r="K31" s="42">
        <f>SUM(K11:K30)</f>
        <v>364026</v>
      </c>
      <c r="L31" s="43">
        <f>K31/K33</f>
        <v>0.91550999569942226</v>
      </c>
      <c r="M31" s="42">
        <f>SUM(M11:M30)</f>
        <v>330305</v>
      </c>
      <c r="N31" s="43">
        <f>M31/M33</f>
        <v>0.91075909228775476</v>
      </c>
      <c r="O31" s="44">
        <f>K31/M31-1</f>
        <v>0.10209049212091847</v>
      </c>
    </row>
    <row r="32" spans="2:15" ht="14.45" customHeight="1" thickBot="1" x14ac:dyDescent="0.25">
      <c r="B32" s="123" t="s">
        <v>12</v>
      </c>
      <c r="C32" s="124"/>
      <c r="D32" s="42">
        <f>D33-SUM(D11:D30)</f>
        <v>3501</v>
      </c>
      <c r="E32" s="43">
        <f>D32/D33</f>
        <v>7.8610562241781923E-2</v>
      </c>
      <c r="F32" s="42">
        <f>F33-SUM(F11:F30)</f>
        <v>3750</v>
      </c>
      <c r="G32" s="43">
        <f>F32/F33</f>
        <v>9.1905006984780532E-2</v>
      </c>
      <c r="H32" s="44">
        <f>D32/F32-1</f>
        <v>-6.6400000000000015E-2</v>
      </c>
      <c r="I32" s="42">
        <f>I33-SUM(I11:I30)</f>
        <v>3710</v>
      </c>
      <c r="J32" s="43">
        <f>D32/I32-1</f>
        <v>-5.6334231805929891E-2</v>
      </c>
      <c r="K32" s="42">
        <f>K33-SUM(K11:K30)</f>
        <v>33595</v>
      </c>
      <c r="L32" s="43">
        <f>K32/K33</f>
        <v>8.4490004300577681E-2</v>
      </c>
      <c r="M32" s="42">
        <f>M33-SUM(M11:M30)</f>
        <v>32365</v>
      </c>
      <c r="N32" s="43">
        <f>M32/M33</f>
        <v>8.9240907712245299E-2</v>
      </c>
      <c r="O32" s="44">
        <f>K32/M32-1</f>
        <v>3.8004016684690223E-2</v>
      </c>
    </row>
    <row r="33" spans="2:16" ht="14.45" customHeight="1" thickBot="1" x14ac:dyDescent="0.25">
      <c r="B33" s="121" t="s">
        <v>13</v>
      </c>
      <c r="C33" s="122"/>
      <c r="D33" s="45">
        <v>44536</v>
      </c>
      <c r="E33" s="46">
        <v>1</v>
      </c>
      <c r="F33" s="45">
        <v>40803</v>
      </c>
      <c r="G33" s="46">
        <v>0.99999999999999967</v>
      </c>
      <c r="H33" s="47">
        <v>9.1488370953116238E-2</v>
      </c>
      <c r="I33" s="45">
        <v>41147</v>
      </c>
      <c r="J33" s="47">
        <v>8.2363234257661455E-2</v>
      </c>
      <c r="K33" s="45">
        <v>397621</v>
      </c>
      <c r="L33" s="46">
        <v>1</v>
      </c>
      <c r="M33" s="45">
        <v>362670</v>
      </c>
      <c r="N33" s="46">
        <v>1.0000000000000007</v>
      </c>
      <c r="O33" s="47">
        <v>9.637135688091103E-2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2023-10-04T08:45:31Z</dcterms:modified>
</cp:coreProperties>
</file>