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3\SOiSD\"/>
    </mc:Choice>
  </mc:AlternateContent>
  <xr:revisionPtr revIDLastSave="0" documentId="13_ncr:1_{6CBE98E7-271A-4A1A-9712-6E01D4EC448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1" l="1"/>
  <c r="E70" i="11" s="1"/>
  <c r="F70" i="11"/>
  <c r="G70" i="11" s="1"/>
  <c r="J70" i="11"/>
  <c r="K70" i="11" s="1"/>
  <c r="J52" i="7"/>
  <c r="H70" i="11" l="1"/>
  <c r="G7" i="9"/>
  <c r="F7" i="9"/>
  <c r="D7" i="9"/>
  <c r="C7" i="9"/>
  <c r="R51" i="7"/>
  <c r="H7" i="9" l="1"/>
  <c r="E7" i="9"/>
  <c r="S33" i="1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26" i="7"/>
  <c r="E26" i="7" s="1"/>
  <c r="F26" i="7"/>
  <c r="G26" i="7" s="1"/>
  <c r="I26" i="7"/>
  <c r="K26" i="7"/>
  <c r="M26" i="7"/>
  <c r="N26" i="7" s="1"/>
  <c r="D27" i="7"/>
  <c r="E27" i="7" s="1"/>
  <c r="F27" i="7"/>
  <c r="G27" i="7" s="1"/>
  <c r="I27" i="7"/>
  <c r="K27" i="7"/>
  <c r="M27" i="7"/>
  <c r="N27" i="7" s="1"/>
  <c r="D51" i="7"/>
  <c r="D52" i="7" s="1"/>
  <c r="F51" i="7"/>
  <c r="J51" i="7"/>
  <c r="S51" i="7"/>
  <c r="R52" i="7"/>
  <c r="T51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D70" i="12"/>
  <c r="F70" i="12"/>
  <c r="H70" i="12" s="1"/>
  <c r="J70" i="12"/>
  <c r="Q70" i="12"/>
  <c r="S70" i="12"/>
  <c r="T70" i="12" s="1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Q70" i="11"/>
  <c r="R70" i="11" s="1"/>
  <c r="S70" i="11"/>
  <c r="T70" i="11" s="1"/>
  <c r="D31" i="4"/>
  <c r="F31" i="4"/>
  <c r="G31" i="4" s="1"/>
  <c r="I31" i="4"/>
  <c r="K31" i="4"/>
  <c r="L31" i="4" s="1"/>
  <c r="M31" i="4"/>
  <c r="N31" i="4" s="1"/>
  <c r="D32" i="4"/>
  <c r="F32" i="4"/>
  <c r="G32" i="4" s="1"/>
  <c r="I32" i="4"/>
  <c r="K32" i="4"/>
  <c r="L32" i="4" s="1"/>
  <c r="M32" i="4"/>
  <c r="N32" i="4" s="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V51" i="7" l="1"/>
  <c r="T52" i="7"/>
  <c r="U52" i="7" s="1"/>
  <c r="G51" i="7"/>
  <c r="F52" i="7"/>
  <c r="O26" i="7"/>
  <c r="J27" i="7"/>
  <c r="K33" i="11"/>
  <c r="H32" i="11"/>
  <c r="K32" i="11"/>
  <c r="G52" i="7"/>
  <c r="H69" i="12"/>
  <c r="U33" i="12"/>
  <c r="U70" i="12"/>
  <c r="H51" i="7"/>
  <c r="K70" i="12"/>
  <c r="U32" i="12"/>
  <c r="H32" i="1"/>
  <c r="K69" i="12"/>
  <c r="K32" i="12"/>
  <c r="E32" i="1"/>
  <c r="J31" i="1"/>
  <c r="O31" i="1"/>
  <c r="J32" i="1"/>
  <c r="J26" i="7"/>
  <c r="H26" i="7"/>
  <c r="R70" i="12"/>
  <c r="G70" i="12"/>
  <c r="E69" i="12"/>
  <c r="E70" i="12"/>
  <c r="R32" i="12"/>
  <c r="H32" i="12"/>
  <c r="E33" i="11"/>
  <c r="U67" i="4"/>
  <c r="S52" i="7"/>
  <c r="U51" i="7"/>
  <c r="E51" i="7"/>
  <c r="K51" i="7"/>
  <c r="O27" i="7"/>
  <c r="H27" i="7"/>
  <c r="L27" i="7"/>
  <c r="H69" i="11"/>
  <c r="U33" i="11"/>
  <c r="E32" i="12"/>
  <c r="H33" i="12"/>
  <c r="K33" i="12"/>
  <c r="U69" i="12"/>
  <c r="R33" i="12"/>
  <c r="U69" i="11"/>
  <c r="U70" i="11"/>
  <c r="U32" i="11"/>
  <c r="E69" i="11"/>
  <c r="K69" i="11"/>
  <c r="H33" i="11"/>
  <c r="G32" i="11"/>
  <c r="H31" i="1"/>
  <c r="O32" i="1"/>
  <c r="L26" i="7"/>
  <c r="U68" i="4"/>
  <c r="J32" i="4"/>
  <c r="J31" i="4"/>
  <c r="K67" i="4"/>
  <c r="E31" i="4"/>
  <c r="H31" i="4"/>
  <c r="O32" i="4"/>
  <c r="H32" i="4"/>
  <c r="K68" i="4"/>
  <c r="H67" i="4"/>
  <c r="H68" i="4"/>
  <c r="O31" i="4"/>
  <c r="E32" i="4"/>
  <c r="V52" i="7" l="1"/>
  <c r="H52" i="7"/>
  <c r="E52" i="7"/>
  <c r="K52" i="7"/>
</calcChain>
</file>

<file path=xl/sharedStrings.xml><?xml version="1.0" encoding="utf-8"?>
<sst xmlns="http://schemas.openxmlformats.org/spreadsheetml/2006/main" count="835" uniqueCount="197">
  <si>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</si>
  <si>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</si>
  <si>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</si>
  <si>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</si>
  <si>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</si>
  <si>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</si>
  <si>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</si>
  <si>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</si>
  <si>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</si>
  <si>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</si>
  <si>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</si>
  <si>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</si>
  <si>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</si>
  <si>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</si>
  <si>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</si>
  <si>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</si>
  <si>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</si>
  <si>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</si>
  <si>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</si>
  <si>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</si>
  <si>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</si>
  <si>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</si>
  <si>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</si>
  <si>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</si>
  <si>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</si>
  <si>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</si>
  <si>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</si>
  <si>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</si>
  <si>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</si>
  <si>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</si>
  <si>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</si>
  <si>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</si>
  <si>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</si>
  <si>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</si>
  <si>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</si>
  <si>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</si>
  <si>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</si>
  <si>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</si>
  <si>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</si>
  <si>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</si>
  <si>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</si>
  <si>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</si>
  <si>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</si>
  <si>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</si>
  <si>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</si>
  <si>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SEAT</t>
  </si>
  <si>
    <t>Pierwsze rejestracje NOWYCH samochodów osobowych*, udział w rynku %</t>
  </si>
  <si>
    <t>First Registrations of NEW Passenger Cars*, Market Share %</t>
  </si>
  <si>
    <t>RAZEM 1-15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</si>
  <si>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</si>
  <si>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</si>
  <si>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</si>
  <si>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</si>
  <si>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</si>
  <si>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</si>
  <si>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</si>
  <si>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</si>
  <si>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</si>
  <si>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</si>
  <si>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</si>
  <si>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</si>
  <si>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</si>
  <si>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</si>
  <si>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</si>
  <si>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</si>
  <si>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</si>
  <si>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</si>
  <si>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</si>
  <si>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</si>
  <si>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</si>
  <si>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</si>
  <si>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</si>
  <si>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Zmiana poz
r/r</t>
  </si>
  <si>
    <t>Ch. Position
y/y</t>
  </si>
  <si>
    <t>sztuki</t>
  </si>
  <si>
    <t>Pierwsze rejestracje NOWYCH samochodów dostawczych o DMC&lt;=3,5T*, udział w rynku %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</si>
  <si>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</si>
  <si>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</si>
  <si>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</si>
  <si>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</si>
  <si>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</si>
  <si>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</si>
  <si>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Kia Xceed</t>
  </si>
  <si>
    <t>Opel Movano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</si>
  <si>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</si>
  <si>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</si>
  <si>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</si>
  <si>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</si>
  <si>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</si>
  <si>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</si>
  <si>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</si>
  <si>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</si>
  <si>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</si>
  <si>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</si>
  <si>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</si>
  <si>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</si>
  <si>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</si>
  <si>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</si>
  <si>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</si>
  <si>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</si>
  <si>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</si>
  <si>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</si>
  <si>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</si>
  <si>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</si>
  <si>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</si>
  <si>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Skoda Karoq</t>
  </si>
  <si>
    <t>ISUZU</t>
  </si>
  <si>
    <t>Volvo XC60</t>
  </si>
  <si>
    <t>Skoda Kodiaq</t>
  </si>
  <si>
    <t>Volkswagen Passat</t>
  </si>
  <si>
    <t>Fiat Ducato</t>
  </si>
  <si>
    <t>Kia Ceed</t>
  </si>
  <si>
    <t>Ford Transit Custom</t>
  </si>
  <si>
    <t>Toyota Aygo X</t>
  </si>
  <si>
    <t>Volkswagen Crafter</t>
  </si>
  <si>
    <t>Hyundai i30</t>
  </si>
  <si>
    <t>Fiat Doblo</t>
  </si>
  <si>
    <t>Pierwsze rejestracje nowych samochodów osobowych i dostwczych do 3,5T</t>
  </si>
  <si>
    <t>Suzuki Vitara</t>
  </si>
  <si>
    <t>Toyota Corolla Cross</t>
  </si>
  <si>
    <t>Peugeot Boxer</t>
  </si>
  <si>
    <t>Luty</t>
  </si>
  <si>
    <t>February</t>
  </si>
  <si>
    <t>Lut/Sty
Zmiana %</t>
  </si>
  <si>
    <t>Feb/Jan Ch %</t>
  </si>
  <si>
    <t>Lut/Sty
Zmiana poz</t>
  </si>
  <si>
    <t>Rejestracje nowych samochodów osobowych na KLIENTÓW INDYWIDUALNYCH,
ranking marek - 2023 narastająco</t>
  </si>
  <si>
    <t>Registrations of New PC For Indywidual Customers, Top Makes - 2023 YTD</t>
  </si>
  <si>
    <t>Rejestracje nowych samochodów osobowych na Inywidualnych Klentów,
ranking modeli - 2023 narastająco</t>
  </si>
  <si>
    <t>Registrations of New PC For Individual Customers, Top Models - 2023 YTD</t>
  </si>
  <si>
    <t>Rejestracje nowych samochodów osobowych na REGON,
ranking marek - 2023 narastająco</t>
  </si>
  <si>
    <t>Registrations of New PC For Business Activity, Top Makes - 2023 YTD</t>
  </si>
  <si>
    <t>Rejestracje nowych samochodów osobowych na REGON,
ranking modeli - 2023 narastająco</t>
  </si>
  <si>
    <t>Rejestracje nowych samochodów dostawczych do 3,5T, ranking modeli - 2023 narastająco</t>
  </si>
  <si>
    <t>Registrations of new LCV up to 3.5T, Top Models - 2023 YTD</t>
  </si>
  <si>
    <t>Rejestracje nowych samochodów osobowych OGÓŁEM, ranking modeli - 2023 narastająco</t>
  </si>
  <si>
    <t>Registrations of new PC, Top Models - 2023 YTD</t>
  </si>
  <si>
    <t>SSANGYONG</t>
  </si>
  <si>
    <t>CUPRA</t>
  </si>
  <si>
    <t>+4,5 pp</t>
  </si>
  <si>
    <t>2,3</t>
  </si>
  <si>
    <t/>
  </si>
  <si>
    <t>2023
Mar</t>
  </si>
  <si>
    <t>2022
Mar</t>
  </si>
  <si>
    <t>2023
Sty - Mar</t>
  </si>
  <si>
    <t>2022
Sty - Mar</t>
  </si>
  <si>
    <t>Marzec</t>
  </si>
  <si>
    <t>March</t>
  </si>
  <si>
    <t>Rok narastająco Styczeń - Marzec</t>
  </si>
  <si>
    <t>YTD January - March</t>
  </si>
  <si>
    <t>Rejestracje nowych samochodów osobowych OGÓŁEM, ranking modeli - Marzec 2023</t>
  </si>
  <si>
    <t>Registrations of new PC, Top Models - March 2023</t>
  </si>
  <si>
    <t>Mar/Lut
Zmiana %</t>
  </si>
  <si>
    <t>Mar/Feb Ch %</t>
  </si>
  <si>
    <t>Mar/Feb Ch position</t>
  </si>
  <si>
    <t>Rok narastająco Styczeń -Marzec</t>
  </si>
  <si>
    <t xml:space="preserve">YTD January - March </t>
  </si>
  <si>
    <t>Rejestracje nowych samochodów dostawczych do 3,5T, ranking modeli - Marzec 2023</t>
  </si>
  <si>
    <t>Registrations of new LCV up to 3.5T, Top Models - March 2023</t>
  </si>
  <si>
    <t>Rejestracje nowych samochodów osobowych na REGON, ranking marek - Marzec 2023</t>
  </si>
  <si>
    <t>Registrations of New PC For Business Activity, Top Makes - March 2023</t>
  </si>
  <si>
    <t>Rejestracje nowych samochodów osobowych na REGON, ranking modeli - Marzec 2023</t>
  </si>
  <si>
    <t>Registrations of New PC For Business Activity, Top Models - March 2023</t>
  </si>
  <si>
    <t>Rejestracje nowych samochodów osobowych na KLIENTÓW INDYWIDUALNYCH, ranking marek - Marzec 2023</t>
  </si>
  <si>
    <t>Registrations of New PC For Individual Customers, Top Makes - March 2023</t>
  </si>
  <si>
    <t>Rejestracje nowych samochodów osobowych na KLIENTÓW INDYWIDUALNYCH, ranking modeli - Marzec 2023</t>
  </si>
  <si>
    <t>Registrations of New PC For Individual Customers, Top Models - March 2023</t>
  </si>
  <si>
    <t>TESLA</t>
  </si>
  <si>
    <t>Fiat 500</t>
  </si>
  <si>
    <t>Opel Corsa</t>
  </si>
  <si>
    <t>Nissan Qashqai</t>
  </si>
  <si>
    <t>Volkswagen Golf</t>
  </si>
  <si>
    <t>Renault Captur</t>
  </si>
  <si>
    <t>50,0</t>
  </si>
  <si>
    <t>54,9</t>
  </si>
  <si>
    <t>-4,4 pp</t>
  </si>
  <si>
    <t>9,5</t>
  </si>
  <si>
    <t>11,3</t>
  </si>
  <si>
    <t>-0,1 pp</t>
  </si>
  <si>
    <t>42,5</t>
  </si>
  <si>
    <t>56,8</t>
  </si>
  <si>
    <t>4,1</t>
  </si>
  <si>
    <t>+1,1 pp</t>
  </si>
  <si>
    <t>2,6</t>
  </si>
  <si>
    <t>3,1</t>
  </si>
  <si>
    <t>16,7</t>
  </si>
  <si>
    <t>24,6</t>
  </si>
  <si>
    <t>+3,6 pp</t>
  </si>
  <si>
    <t>17,1</t>
  </si>
  <si>
    <t>21,8</t>
  </si>
  <si>
    <t>+1,0 pp</t>
  </si>
  <si>
    <t>3,8</t>
  </si>
  <si>
    <t>3,2</t>
  </si>
  <si>
    <t>-1,2 pp</t>
  </si>
  <si>
    <t>Sty-Mar 2022</t>
  </si>
  <si>
    <t>Sty-Mar 2023</t>
  </si>
  <si>
    <t>Cupra Formentor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</si>
</sst>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#,##0.000"/>
    <numFmt numFmtId="169" formatCode="#,##0.0"/>
    <numFmt numFmtId="170" formatCode="[Black]\+0.0%;[Red]\-0.0%"/>
    <numFmt numFmtId="171" formatCode="0.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1"/>
      <color theme="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9"/>
      <color theme="0"/>
      <name val="Arial Nov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4">
    <xf numFmtId="0" fontId="0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9">
    <xf numFmtId="0" fontId="0" fillId="0" borderId="0" xfId="0"/>
    <xf numFmtId="0" fontId="6" fillId="0" borderId="0" xfId="0" applyFont="1"/>
    <xf numFmtId="0" fontId="7" fillId="0" borderId="0" xfId="11" applyFont="1"/>
    <xf numFmtId="0" fontId="8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11" applyFont="1" applyAlignment="1">
      <alignment horizontal="right"/>
    </xf>
    <xf numFmtId="0" fontId="10" fillId="2" borderId="6" xfId="0" applyFont="1" applyFill="1" applyBorder="1" applyAlignment="1">
      <alignment wrapText="1"/>
    </xf>
    <xf numFmtId="166" fontId="10" fillId="2" borderId="4" xfId="1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166" fontId="11" fillId="0" borderId="4" xfId="1" applyNumberFormat="1" applyFont="1" applyBorder="1" applyAlignment="1">
      <alignment horizontal="center"/>
    </xf>
    <xf numFmtId="165" fontId="11" fillId="0" borderId="4" xfId="22" applyNumberFormat="1" applyFont="1" applyBorder="1" applyAlignment="1">
      <alignment horizontal="center"/>
    </xf>
    <xf numFmtId="0" fontId="11" fillId="0" borderId="6" xfId="0" applyFont="1" applyBorder="1" applyAlignment="1">
      <alignment horizontal="left" wrapText="1" indent="1"/>
    </xf>
    <xf numFmtId="166" fontId="11" fillId="0" borderId="5" xfId="1" applyNumberFormat="1" applyFont="1" applyBorder="1" applyAlignment="1">
      <alignment horizontal="center"/>
    </xf>
    <xf numFmtId="165" fontId="11" fillId="0" borderId="5" xfId="17" applyNumberFormat="1" applyFont="1" applyBorder="1" applyAlignment="1">
      <alignment horizontal="center"/>
    </xf>
    <xf numFmtId="0" fontId="11" fillId="0" borderId="9" xfId="0" applyFont="1" applyBorder="1" applyAlignment="1">
      <alignment horizontal="left" wrapText="1" indent="1"/>
    </xf>
    <xf numFmtId="165" fontId="11" fillId="0" borderId="8" xfId="22" applyNumberFormat="1" applyFont="1" applyBorder="1" applyAlignment="1">
      <alignment horizontal="center"/>
    </xf>
    <xf numFmtId="166" fontId="10" fillId="2" borderId="4" xfId="1" applyNumberFormat="1" applyFont="1" applyFill="1" applyBorder="1" applyAlignment="1">
      <alignment horizontal="center" vertical="center"/>
    </xf>
    <xf numFmtId="165" fontId="10" fillId="2" borderId="4" xfId="22" applyNumberFormat="1" applyFont="1" applyFill="1" applyBorder="1" applyAlignment="1">
      <alignment horizontal="center" vertical="center"/>
    </xf>
    <xf numFmtId="0" fontId="11" fillId="0" borderId="7" xfId="11" applyFont="1" applyBorder="1"/>
    <xf numFmtId="0" fontId="7" fillId="0" borderId="7" xfId="11" applyFont="1" applyBorder="1"/>
    <xf numFmtId="166" fontId="7" fillId="0" borderId="0" xfId="11" applyNumberFormat="1" applyFont="1"/>
    <xf numFmtId="0" fontId="12" fillId="0" borderId="0" xfId="8" applyFont="1" applyAlignment="1">
      <alignment horizontal="center" vertical="center"/>
    </xf>
    <xf numFmtId="0" fontId="14" fillId="0" borderId="0" xfId="8" applyFont="1" applyAlignment="1">
      <alignment horizontal="right" vertical="center"/>
    </xf>
    <xf numFmtId="0" fontId="16" fillId="2" borderId="33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wrapText="1"/>
    </xf>
    <xf numFmtId="0" fontId="16" fillId="2" borderId="31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7" fillId="2" borderId="21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center" wrapText="1"/>
    </xf>
    <xf numFmtId="0" fontId="12" fillId="0" borderId="16" xfId="8" applyFont="1" applyBorder="1" applyAlignment="1">
      <alignment horizontal="center" vertical="center"/>
    </xf>
    <xf numFmtId="0" fontId="18" fillId="0" borderId="19" xfId="8" applyFont="1" applyBorder="1" applyAlignment="1">
      <alignment vertical="center"/>
    </xf>
    <xf numFmtId="3" fontId="18" fillId="0" borderId="22" xfId="8" applyNumberFormat="1" applyFont="1" applyBorder="1" applyAlignment="1">
      <alignment vertical="center"/>
    </xf>
    <xf numFmtId="10" fontId="18" fillId="0" borderId="19" xfId="18" applyNumberFormat="1" applyFont="1" applyBorder="1" applyAlignment="1">
      <alignment vertical="center"/>
    </xf>
    <xf numFmtId="165" fontId="18" fillId="0" borderId="19" xfId="18" applyNumberFormat="1" applyFont="1" applyBorder="1" applyAlignment="1">
      <alignment vertical="center"/>
    </xf>
    <xf numFmtId="10" fontId="7" fillId="0" borderId="0" xfId="0" applyNumberFormat="1" applyFont="1"/>
    <xf numFmtId="0" fontId="19" fillId="4" borderId="16" xfId="0" applyFont="1" applyFill="1" applyBorder="1" applyAlignment="1">
      <alignment horizontal="center" vertical="center" wrapText="1"/>
    </xf>
    <xf numFmtId="0" fontId="18" fillId="4" borderId="19" xfId="8" applyFont="1" applyFill="1" applyBorder="1" applyAlignment="1">
      <alignment vertical="center"/>
    </xf>
    <xf numFmtId="3" fontId="18" fillId="4" borderId="22" xfId="8" applyNumberFormat="1" applyFont="1" applyFill="1" applyBorder="1" applyAlignment="1">
      <alignment vertical="center"/>
    </xf>
    <xf numFmtId="10" fontId="18" fillId="4" borderId="19" xfId="18" applyNumberFormat="1" applyFont="1" applyFill="1" applyBorder="1" applyAlignment="1">
      <alignment vertical="center"/>
    </xf>
    <xf numFmtId="165" fontId="18" fillId="4" borderId="19" xfId="18" applyNumberFormat="1" applyFont="1" applyFill="1" applyBorder="1" applyAlignment="1">
      <alignment vertical="center"/>
    </xf>
    <xf numFmtId="3" fontId="18" fillId="3" borderId="22" xfId="8" applyNumberFormat="1" applyFont="1" applyFill="1" applyBorder="1" applyAlignment="1">
      <alignment vertical="center"/>
    </xf>
    <xf numFmtId="10" fontId="18" fillId="3" borderId="19" xfId="18" applyNumberFormat="1" applyFont="1" applyFill="1" applyBorder="1" applyAlignment="1">
      <alignment vertical="center"/>
    </xf>
    <xf numFmtId="165" fontId="18" fillId="3" borderId="19" xfId="18" applyNumberFormat="1" applyFont="1" applyFill="1" applyBorder="1" applyAlignment="1">
      <alignment vertical="center"/>
    </xf>
    <xf numFmtId="3" fontId="10" fillId="2" borderId="22" xfId="8" applyNumberFormat="1" applyFont="1" applyFill="1" applyBorder="1" applyAlignment="1">
      <alignment vertical="center"/>
    </xf>
    <xf numFmtId="9" fontId="10" fillId="2" borderId="19" xfId="18" applyFont="1" applyFill="1" applyBorder="1" applyAlignment="1">
      <alignment vertical="center"/>
    </xf>
    <xf numFmtId="165" fontId="10" fillId="2" borderId="19" xfId="8" applyNumberFormat="1" applyFont="1" applyFill="1" applyBorder="1" applyAlignment="1">
      <alignment vertical="center"/>
    </xf>
    <xf numFmtId="0" fontId="18" fillId="0" borderId="0" xfId="8" applyFont="1"/>
    <xf numFmtId="0" fontId="20" fillId="0" borderId="0" xfId="0" applyFont="1"/>
    <xf numFmtId="0" fontId="21" fillId="0" borderId="0" xfId="0" applyFont="1"/>
    <xf numFmtId="0" fontId="11" fillId="0" borderId="0" xfId="0" applyFont="1"/>
    <xf numFmtId="0" fontId="22" fillId="0" borderId="0" xfId="7" applyFont="1" applyAlignment="1">
      <alignment horizontal="center" vertical="top"/>
    </xf>
    <xf numFmtId="1" fontId="18" fillId="0" borderId="16" xfId="18" applyNumberFormat="1" applyFont="1" applyBorder="1" applyAlignment="1">
      <alignment horizontal="center"/>
    </xf>
    <xf numFmtId="1" fontId="18" fillId="4" borderId="16" xfId="18" applyNumberFormat="1" applyFont="1" applyFill="1" applyBorder="1" applyAlignment="1">
      <alignment horizontal="center"/>
    </xf>
    <xf numFmtId="3" fontId="18" fillId="3" borderId="16" xfId="8" applyNumberFormat="1" applyFont="1" applyFill="1" applyBorder="1" applyAlignment="1">
      <alignment vertical="center"/>
    </xf>
    <xf numFmtId="0" fontId="18" fillId="3" borderId="16" xfId="8" applyFont="1" applyFill="1" applyBorder="1" applyAlignment="1">
      <alignment vertical="center"/>
    </xf>
    <xf numFmtId="3" fontId="10" fillId="2" borderId="16" xfId="8" applyNumberFormat="1" applyFont="1" applyFill="1" applyBorder="1" applyAlignment="1">
      <alignment vertical="center"/>
    </xf>
    <xf numFmtId="0" fontId="11" fillId="0" borderId="0" xfId="0" applyFont="1" applyAlignment="1">
      <alignment horizontal="right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8" fillId="0" borderId="5" xfId="0" applyFont="1" applyBorder="1" applyAlignment="1">
      <alignment horizontal="left"/>
    </xf>
    <xf numFmtId="0" fontId="18" fillId="0" borderId="6" xfId="22" applyNumberFormat="1" applyFont="1" applyBorder="1" applyAlignment="1">
      <alignment horizontal="right"/>
    </xf>
    <xf numFmtId="165" fontId="18" fillId="0" borderId="12" xfId="22" applyNumberFormat="1" applyFont="1" applyBorder="1" applyAlignment="1">
      <alignment horizontal="right"/>
    </xf>
    <xf numFmtId="170" fontId="18" fillId="0" borderId="15" xfId="18" applyNumberFormat="1" applyFont="1" applyBorder="1"/>
    <xf numFmtId="170" fontId="23" fillId="0" borderId="5" xfId="18" applyNumberFormat="1" applyFont="1" applyBorder="1" applyAlignment="1">
      <alignment horizontal="right"/>
    </xf>
    <xf numFmtId="171" fontId="18" fillId="0" borderId="6" xfId="22" applyNumberFormat="1" applyFont="1" applyBorder="1" applyAlignment="1">
      <alignment horizontal="right"/>
    </xf>
    <xf numFmtId="170" fontId="18" fillId="0" borderId="5" xfId="18" applyNumberFormat="1" applyFont="1" applyBorder="1"/>
    <xf numFmtId="170" fontId="18" fillId="0" borderId="5" xfId="18" applyNumberFormat="1" applyFont="1" applyBorder="1" applyAlignment="1">
      <alignment horizontal="right"/>
    </xf>
    <xf numFmtId="0" fontId="18" fillId="0" borderId="5" xfId="0" applyFont="1" applyBorder="1" applyAlignment="1">
      <alignment horizontal="left" indent="1"/>
    </xf>
    <xf numFmtId="3" fontId="18" fillId="0" borderId="6" xfId="22" applyNumberFormat="1" applyFont="1" applyBorder="1" applyAlignment="1">
      <alignment horizontal="right"/>
    </xf>
    <xf numFmtId="170" fontId="11" fillId="0" borderId="5" xfId="18" applyNumberFormat="1" applyFont="1" applyBorder="1"/>
    <xf numFmtId="170" fontId="11" fillId="0" borderId="5" xfId="18" applyNumberFormat="1" applyFont="1" applyBorder="1" applyAlignment="1">
      <alignment horizontal="right"/>
    </xf>
    <xf numFmtId="168" fontId="18" fillId="0" borderId="6" xfId="22" applyNumberFormat="1" applyFont="1" applyBorder="1" applyAlignment="1">
      <alignment horizontal="right"/>
    </xf>
    <xf numFmtId="169" fontId="18" fillId="0" borderId="6" xfId="22" applyNumberFormat="1" applyFont="1" applyBorder="1" applyAlignment="1">
      <alignment horizontal="right"/>
    </xf>
    <xf numFmtId="0" fontId="18" fillId="0" borderId="8" xfId="0" applyFont="1" applyBorder="1" applyAlignment="1">
      <alignment horizontal="left" indent="1"/>
    </xf>
    <xf numFmtId="168" fontId="18" fillId="0" borderId="9" xfId="22" applyNumberFormat="1" applyFont="1" applyBorder="1" applyAlignment="1">
      <alignment horizontal="right"/>
    </xf>
    <xf numFmtId="165" fontId="18" fillId="0" borderId="13" xfId="22" applyNumberFormat="1" applyFont="1" applyBorder="1" applyAlignment="1">
      <alignment horizontal="right"/>
    </xf>
    <xf numFmtId="170" fontId="18" fillId="0" borderId="8" xfId="18" applyNumberFormat="1" applyFont="1" applyBorder="1"/>
    <xf numFmtId="170" fontId="23" fillId="0" borderId="8" xfId="18" applyNumberFormat="1" applyFont="1" applyBorder="1" applyAlignment="1">
      <alignment horizontal="right"/>
    </xf>
    <xf numFmtId="0" fontId="13" fillId="0" borderId="0" xfId="8" applyFont="1" applyAlignment="1">
      <alignment vertical="center"/>
    </xf>
    <xf numFmtId="0" fontId="18" fillId="3" borderId="22" xfId="8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0" fontId="26" fillId="2" borderId="4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7" fillId="2" borderId="31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top" wrapText="1"/>
    </xf>
    <xf numFmtId="0" fontId="10" fillId="2" borderId="32" xfId="8" applyFont="1" applyFill="1" applyBorder="1" applyAlignment="1">
      <alignment horizontal="center" vertical="top"/>
    </xf>
    <xf numFmtId="0" fontId="10" fillId="2" borderId="19" xfId="8" applyFont="1" applyFill="1" applyBorder="1" applyAlignment="1">
      <alignment horizontal="center" vertical="top"/>
    </xf>
    <xf numFmtId="0" fontId="16" fillId="2" borderId="17" xfId="8" applyFont="1" applyFill="1" applyBorder="1" applyAlignment="1">
      <alignment horizontal="center" wrapText="1"/>
    </xf>
    <xf numFmtId="0" fontId="16" fillId="2" borderId="31" xfId="8" applyFont="1" applyFill="1" applyBorder="1" applyAlignment="1">
      <alignment horizontal="center" wrapText="1"/>
    </xf>
    <xf numFmtId="0" fontId="12" fillId="3" borderId="32" xfId="8" applyFont="1" applyFill="1" applyBorder="1" applyAlignment="1">
      <alignment horizontal="center" vertical="center"/>
    </xf>
    <xf numFmtId="0" fontId="12" fillId="3" borderId="19" xfId="8" applyFont="1" applyFill="1" applyBorder="1" applyAlignment="1">
      <alignment horizontal="center" vertical="center"/>
    </xf>
    <xf numFmtId="0" fontId="16" fillId="2" borderId="33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vertical="center" wrapText="1"/>
    </xf>
    <xf numFmtId="0" fontId="16" fillId="2" borderId="34" xfId="8" applyFont="1" applyFill="1" applyBorder="1" applyAlignment="1">
      <alignment horizontal="center" vertical="center" wrapText="1"/>
    </xf>
    <xf numFmtId="0" fontId="16" fillId="2" borderId="29" xfId="8" applyFont="1" applyFill="1" applyBorder="1" applyAlignment="1">
      <alignment horizontal="center" vertical="center" wrapText="1"/>
    </xf>
    <xf numFmtId="0" fontId="15" fillId="2" borderId="34" xfId="8" applyFont="1" applyFill="1" applyBorder="1" applyAlignment="1">
      <alignment horizontal="center" vertical="top"/>
    </xf>
    <xf numFmtId="0" fontId="15" fillId="2" borderId="23" xfId="8" applyFont="1" applyFill="1" applyBorder="1" applyAlignment="1">
      <alignment horizontal="center" vertical="top"/>
    </xf>
    <xf numFmtId="0" fontId="12" fillId="0" borderId="0" xfId="8" applyFont="1" applyAlignment="1">
      <alignment horizontal="center" vertical="center"/>
    </xf>
    <xf numFmtId="0" fontId="13" fillId="0" borderId="0" xfId="8" applyFont="1" applyAlignment="1">
      <alignment horizontal="center" vertical="center"/>
    </xf>
    <xf numFmtId="0" fontId="10" fillId="2" borderId="33" xfId="8" applyFont="1" applyFill="1" applyBorder="1" applyAlignment="1">
      <alignment horizontal="center" vertical="center"/>
    </xf>
    <xf numFmtId="0" fontId="10" fillId="2" borderId="27" xfId="8" applyFont="1" applyFill="1" applyBorder="1" applyAlignment="1">
      <alignment horizontal="center" vertical="center"/>
    </xf>
    <xf numFmtId="0" fontId="10" fillId="2" borderId="20" xfId="8" applyFont="1" applyFill="1" applyBorder="1" applyAlignment="1">
      <alignment horizontal="center" vertical="center"/>
    </xf>
    <xf numFmtId="0" fontId="17" fillId="2" borderId="31" xfId="8" applyFont="1" applyFill="1" applyBorder="1" applyAlignment="1">
      <alignment horizontal="center" vertical="center" wrapText="1"/>
    </xf>
    <xf numFmtId="0" fontId="17" fillId="2" borderId="18" xfId="8" applyFont="1" applyFill="1" applyBorder="1" applyAlignment="1">
      <alignment horizontal="center" vertical="center" wrapText="1"/>
    </xf>
    <xf numFmtId="0" fontId="10" fillId="2" borderId="33" xfId="8" applyFont="1" applyFill="1" applyBorder="1" applyAlignment="1">
      <alignment horizontal="center" wrapText="1"/>
    </xf>
    <xf numFmtId="0" fontId="10" fillId="2" borderId="34" xfId="8" applyFont="1" applyFill="1" applyBorder="1" applyAlignment="1">
      <alignment horizontal="center" wrapText="1"/>
    </xf>
    <xf numFmtId="0" fontId="10" fillId="2" borderId="17" xfId="8" applyFont="1" applyFill="1" applyBorder="1" applyAlignment="1">
      <alignment horizontal="center" wrapText="1"/>
    </xf>
    <xf numFmtId="0" fontId="10" fillId="2" borderId="31" xfId="8" applyFont="1" applyFill="1" applyBorder="1" applyAlignment="1">
      <alignment horizontal="center" wrapText="1"/>
    </xf>
    <xf numFmtId="0" fontId="15" fillId="2" borderId="23" xfId="8" applyFont="1" applyFill="1" applyBorder="1" applyAlignment="1">
      <alignment horizontal="center" vertical="center"/>
    </xf>
    <xf numFmtId="0" fontId="15" fillId="2" borderId="30" xfId="8" applyFont="1" applyFill="1" applyBorder="1" applyAlignment="1">
      <alignment horizontal="center" vertical="center"/>
    </xf>
    <xf numFmtId="0" fontId="15" fillId="2" borderId="21" xfId="8" applyFont="1" applyFill="1" applyBorder="1" applyAlignment="1">
      <alignment horizontal="center" vertical="center"/>
    </xf>
    <xf numFmtId="0" fontId="15" fillId="2" borderId="31" xfId="8" applyFont="1" applyFill="1" applyBorder="1" applyAlignment="1">
      <alignment horizontal="center" vertical="top"/>
    </xf>
    <xf numFmtId="0" fontId="15" fillId="2" borderId="18" xfId="8" applyFont="1" applyFill="1" applyBorder="1" applyAlignment="1">
      <alignment horizontal="center" vertical="top"/>
    </xf>
    <xf numFmtId="0" fontId="15" fillId="2" borderId="0" xfId="8" applyFont="1" applyFill="1" applyAlignment="1">
      <alignment horizontal="center" vertical="center"/>
    </xf>
    <xf numFmtId="0" fontId="15" fillId="2" borderId="25" xfId="8" applyFont="1" applyFill="1" applyBorder="1" applyAlignment="1">
      <alignment horizontal="center" vertical="center"/>
    </xf>
    <xf numFmtId="0" fontId="10" fillId="2" borderId="28" xfId="8" applyFont="1" applyFill="1" applyBorder="1" applyAlignment="1">
      <alignment horizontal="center" vertical="center"/>
    </xf>
    <xf numFmtId="0" fontId="10" fillId="2" borderId="26" xfId="8" applyFont="1" applyFill="1" applyBorder="1" applyAlignment="1">
      <alignment horizontal="center" vertical="center"/>
    </xf>
    <xf numFmtId="0" fontId="15" fillId="2" borderId="24" xfId="8" applyFont="1" applyFill="1" applyBorder="1" applyAlignment="1">
      <alignment horizontal="center" vertical="center"/>
    </xf>
    <xf numFmtId="0" fontId="15" fillId="2" borderId="29" xfId="8" applyFont="1" applyFill="1" applyBorder="1" applyAlignment="1">
      <alignment horizontal="center" vertical="center"/>
    </xf>
    <xf numFmtId="0" fontId="16" fillId="2" borderId="17" xfId="8" applyFont="1" applyFill="1" applyBorder="1" applyAlignment="1">
      <alignment horizontal="center" vertical="center" wrapText="1"/>
    </xf>
    <xf numFmtId="0" fontId="16" fillId="2" borderId="31" xfId="8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2" fillId="0" borderId="0" xfId="8" applyFont="1" applyAlignment="1">
      <alignment horizontal="center" wrapText="1"/>
    </xf>
  </cellXfs>
  <cellStyles count="24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5" xfId="13" xr:uid="{00000000-0005-0000-0000-00000D000000}"/>
    <cellStyle name="Normalny 5 2" xfId="14" xr:uid="{00000000-0005-0000-0000-00000E000000}"/>
    <cellStyle name="Normalny 6" xfId="15" xr:uid="{00000000-0005-0000-0000-00000F000000}"/>
    <cellStyle name="Normalny 7" xfId="16" xr:uid="{00000000-0005-0000-0000-000010000000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</cellStyles>
  <dxfs count="13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561975</xdr:colOff>
      <xdr:row>21</xdr:row>
      <xdr:rowOff>85725</xdr:rowOff>
    </xdr:from>
    <xdr:to>
      <xdr:col>16</xdr:col>
      <xdr:colOff>76200</xdr:colOff>
      <xdr:row>39</xdr:row>
      <xdr:rowOff>80822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A8653E2-2B85-02B9-F710-C4A1838F0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0" y="4057650"/>
          <a:ext cx="5153025" cy="3252647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257176</xdr:colOff>
      <xdr:row>21</xdr:row>
      <xdr:rowOff>133350</xdr:rowOff>
    </xdr:from>
    <xdr:to>
      <xdr:col>6</xdr:col>
      <xdr:colOff>485776</xdr:colOff>
      <xdr:row>39</xdr:row>
      <xdr:rowOff>15717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A827494-DBEF-0E69-7178-C3857A44F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6" y="4105275"/>
          <a:ext cx="4305300" cy="31399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workbookViewId="0"/>
  </sheetViews>
  <sheetFormatPr defaultColWidth="9.140625" defaultRowHeight="14.25" x14ac:dyDescent="0.2"/>
  <cols>
    <col min="1" max="1" width="1.140625" style="2" customWidth="1"/>
    <col min="2" max="2" width="41" style="2" customWidth="1"/>
    <col min="3" max="5" width="11.140625" style="2" customWidth="1"/>
    <col min="6" max="7" width="14.42578125" style="2" customWidth="1"/>
    <col min="8" max="8" width="11.7109375" style="2" customWidth="1"/>
    <col min="9" max="16384" width="9.140625" style="2"/>
  </cols>
  <sheetData>
    <row r="1" spans="1:256" x14ac:dyDescent="0.2">
      <c r="A1" s="1"/>
      <c r="C1" s="3"/>
      <c r="E1" s="1"/>
      <c r="F1" s="1"/>
      <c r="G1" s="1"/>
      <c r="H1" s="4">
        <v>45021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">
      <c r="B2" s="5" t="s">
        <v>78</v>
      </c>
      <c r="H2" s="6" t="s">
        <v>74</v>
      </c>
    </row>
    <row r="3" spans="1:256" ht="24.75" customHeight="1" x14ac:dyDescent="0.2">
      <c r="B3" s="85" t="s">
        <v>117</v>
      </c>
      <c r="C3" s="86"/>
      <c r="D3" s="86"/>
      <c r="E3" s="86"/>
      <c r="F3" s="86"/>
      <c r="G3" s="86"/>
      <c r="H3" s="87"/>
    </row>
    <row r="4" spans="1:256" ht="24.75" customHeight="1" x14ac:dyDescent="0.2">
      <c r="B4" s="7"/>
      <c r="C4" s="8" t="s">
        <v>142</v>
      </c>
      <c r="D4" s="8" t="s">
        <v>143</v>
      </c>
      <c r="E4" s="9" t="s">
        <v>60</v>
      </c>
      <c r="F4" s="8" t="s">
        <v>144</v>
      </c>
      <c r="G4" s="8" t="s">
        <v>145</v>
      </c>
      <c r="H4" s="9" t="s">
        <v>60</v>
      </c>
    </row>
    <row r="5" spans="1:256" ht="24.75" customHeight="1" x14ac:dyDescent="0.2">
      <c r="B5" s="10" t="s">
        <v>54</v>
      </c>
      <c r="C5" s="11">
        <v>49460</v>
      </c>
      <c r="D5" s="11">
        <v>39528</v>
      </c>
      <c r="E5" s="12">
        <v>0.25126492612831419</v>
      </c>
      <c r="F5" s="11">
        <v>123031</v>
      </c>
      <c r="G5" s="11">
        <v>102041</v>
      </c>
      <c r="H5" s="12">
        <v>0.2057016297370664</v>
      </c>
    </row>
    <row r="6" spans="1:256" ht="24.75" customHeight="1" x14ac:dyDescent="0.2">
      <c r="B6" s="10" t="s">
        <v>55</v>
      </c>
      <c r="C6" s="11">
        <v>5871</v>
      </c>
      <c r="D6" s="11">
        <v>6140</v>
      </c>
      <c r="E6" s="12">
        <v>-4.3811074918566728E-2</v>
      </c>
      <c r="F6" s="11">
        <v>15828</v>
      </c>
      <c r="G6" s="11">
        <v>15863</v>
      </c>
      <c r="H6" s="12">
        <v>-2.206392233499388E-3</v>
      </c>
    </row>
    <row r="7" spans="1:256" ht="24.75" customHeight="1" x14ac:dyDescent="0.2">
      <c r="B7" s="13" t="s">
        <v>56</v>
      </c>
      <c r="C7" s="14">
        <f>C6-C8</f>
        <v>5686</v>
      </c>
      <c r="D7" s="14">
        <f>D6-D8</f>
        <v>5875</v>
      </c>
      <c r="E7" s="15">
        <f>C7/D7-1</f>
        <v>-3.217021276595744E-2</v>
      </c>
      <c r="F7" s="14">
        <f>F6-F8</f>
        <v>15427</v>
      </c>
      <c r="G7" s="14">
        <f>G6-G8</f>
        <v>15305</v>
      </c>
      <c r="H7" s="15">
        <f>F7/G7-1</f>
        <v>7.9712512250897927E-3</v>
      </c>
    </row>
    <row r="8" spans="1:256" ht="24.75" customHeight="1" x14ac:dyDescent="0.2">
      <c r="B8" s="16" t="s">
        <v>57</v>
      </c>
      <c r="C8" s="14">
        <v>185</v>
      </c>
      <c r="D8" s="14">
        <v>265</v>
      </c>
      <c r="E8" s="17">
        <v>-0.30188679245283023</v>
      </c>
      <c r="F8" s="14">
        <v>401</v>
      </c>
      <c r="G8" s="14">
        <v>558</v>
      </c>
      <c r="H8" s="17">
        <v>-0.28136200716845883</v>
      </c>
    </row>
    <row r="9" spans="1:256" ht="25.5" customHeight="1" x14ac:dyDescent="0.2">
      <c r="B9" s="84" t="s">
        <v>58</v>
      </c>
      <c r="C9" s="18">
        <v>55331</v>
      </c>
      <c r="D9" s="18">
        <v>45668</v>
      </c>
      <c r="E9" s="19">
        <v>0.21159236226679523</v>
      </c>
      <c r="F9" s="18">
        <v>138859</v>
      </c>
      <c r="G9" s="18">
        <v>117904</v>
      </c>
      <c r="H9" s="19">
        <v>0.17772933912335453</v>
      </c>
    </row>
    <row r="10" spans="1:256" x14ac:dyDescent="0.2">
      <c r="B10" s="20" t="s">
        <v>59</v>
      </c>
      <c r="C10" s="21"/>
      <c r="D10" s="21"/>
      <c r="E10" s="21"/>
      <c r="F10" s="21"/>
      <c r="G10" s="21"/>
      <c r="H10" s="21"/>
    </row>
    <row r="11" spans="1:256" x14ac:dyDescent="0.2">
      <c r="B11" s="5"/>
      <c r="F11" s="22"/>
      <c r="G11" s="22"/>
    </row>
    <row r="28" spans="2:2" x14ac:dyDescent="0.2">
      <c r="B28" s="5"/>
    </row>
  </sheetData>
  <mergeCells count="1">
    <mergeCell ref="B3:H3"/>
  </mergeCells>
  <conditionalFormatting sqref="E7 H7">
    <cfRule type="cellIs" dxfId="133" priority="108" operator="lessThan">
      <formula>0</formula>
    </cfRule>
  </conditionalFormatting>
  <conditionalFormatting sqref="E5 H5">
    <cfRule type="cellIs" dxfId="132" priority="3" operator="lessThan">
      <formula>0</formula>
    </cfRule>
  </conditionalFormatting>
  <conditionalFormatting sqref="H6 E6">
    <cfRule type="cellIs" dxfId="131" priority="2" operator="lessThan">
      <formula>0</formula>
    </cfRule>
  </conditionalFormatting>
  <conditionalFormatting sqref="H8:H9 E8:E9">
    <cfRule type="cellIs" dxfId="130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tabSelected="1" zoomScale="90" zoomScaleNormal="90" workbookViewId="0">
      <selection activeCell="E18" sqref="E18"/>
    </sheetView>
  </sheetViews>
  <sheetFormatPr defaultColWidth="9.140625" defaultRowHeight="14.25" x14ac:dyDescent="0.2"/>
  <cols>
    <col min="1" max="1" width="1.7109375" style="5" customWidth="1"/>
    <col min="2" max="2" width="8.140625" style="5" customWidth="1"/>
    <col min="3" max="3" width="19.28515625" style="5" customWidth="1"/>
    <col min="4" max="14" width="10.28515625" style="5" customWidth="1"/>
    <col min="15" max="15" width="13" style="5" customWidth="1"/>
    <col min="16" max="16" width="23.140625" style="5" customWidth="1"/>
    <col min="17" max="22" width="10.28515625" style="5" customWidth="1"/>
    <col min="23" max="23" width="11.28515625" style="5" customWidth="1"/>
    <col min="24" max="16384" width="9.140625" style="5"/>
  </cols>
  <sheetData>
    <row r="1" spans="2:16" x14ac:dyDescent="0.2">
      <c r="B1" s="5" t="s">
        <v>3</v>
      </c>
      <c r="D1" s="3"/>
      <c r="O1" s="4">
        <v>45021</v>
      </c>
    </row>
    <row r="2" spans="2:16" ht="14.45" customHeight="1" x14ac:dyDescent="0.2">
      <c r="B2" s="102" t="s">
        <v>46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2:16" ht="14.45" customHeight="1" x14ac:dyDescent="0.2">
      <c r="B3" s="103" t="s">
        <v>47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2:16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6" ht="14.45" customHeight="1" x14ac:dyDescent="0.2">
      <c r="B5" s="109" t="s">
        <v>0</v>
      </c>
      <c r="C5" s="111" t="s">
        <v>1</v>
      </c>
      <c r="D5" s="105" t="s">
        <v>146</v>
      </c>
      <c r="E5" s="105"/>
      <c r="F5" s="105"/>
      <c r="G5" s="105"/>
      <c r="H5" s="120"/>
      <c r="I5" s="121" t="s">
        <v>121</v>
      </c>
      <c r="J5" s="120"/>
      <c r="K5" s="121" t="s">
        <v>148</v>
      </c>
      <c r="L5" s="105"/>
      <c r="M5" s="105"/>
      <c r="N5" s="105"/>
      <c r="O5" s="106"/>
    </row>
    <row r="6" spans="2:16" ht="14.45" customHeight="1" thickBot="1" x14ac:dyDescent="0.25">
      <c r="B6" s="110"/>
      <c r="C6" s="112"/>
      <c r="D6" s="118" t="s">
        <v>147</v>
      </c>
      <c r="E6" s="118"/>
      <c r="F6" s="118"/>
      <c r="G6" s="118"/>
      <c r="H6" s="119"/>
      <c r="I6" s="122" t="s">
        <v>122</v>
      </c>
      <c r="J6" s="119"/>
      <c r="K6" s="122" t="s">
        <v>149</v>
      </c>
      <c r="L6" s="118"/>
      <c r="M6" s="118"/>
      <c r="N6" s="118"/>
      <c r="O6" s="123"/>
    </row>
    <row r="7" spans="2:16" ht="14.45" customHeight="1" x14ac:dyDescent="0.2">
      <c r="B7" s="110"/>
      <c r="C7" s="112"/>
      <c r="D7" s="96">
        <v>2023</v>
      </c>
      <c r="E7" s="97"/>
      <c r="F7" s="96">
        <v>2022</v>
      </c>
      <c r="G7" s="97"/>
      <c r="H7" s="92" t="s">
        <v>5</v>
      </c>
      <c r="I7" s="124">
        <v>2022</v>
      </c>
      <c r="J7" s="124" t="s">
        <v>123</v>
      </c>
      <c r="K7" s="96">
        <v>2023</v>
      </c>
      <c r="L7" s="97"/>
      <c r="M7" s="96">
        <v>2022</v>
      </c>
      <c r="N7" s="97"/>
      <c r="O7" s="92" t="s">
        <v>5</v>
      </c>
    </row>
    <row r="8" spans="2:16" ht="14.45" customHeight="1" thickBot="1" x14ac:dyDescent="0.25">
      <c r="B8" s="100" t="s">
        <v>6</v>
      </c>
      <c r="C8" s="116" t="s">
        <v>7</v>
      </c>
      <c r="D8" s="98"/>
      <c r="E8" s="99"/>
      <c r="F8" s="98"/>
      <c r="G8" s="99"/>
      <c r="H8" s="93"/>
      <c r="I8" s="125"/>
      <c r="J8" s="125"/>
      <c r="K8" s="98"/>
      <c r="L8" s="99"/>
      <c r="M8" s="98"/>
      <c r="N8" s="99"/>
      <c r="O8" s="93"/>
    </row>
    <row r="9" spans="2:16" ht="14.45" customHeight="1" x14ac:dyDescent="0.2">
      <c r="B9" s="100"/>
      <c r="C9" s="116"/>
      <c r="D9" s="25" t="s">
        <v>8</v>
      </c>
      <c r="E9" s="26" t="s">
        <v>2</v>
      </c>
      <c r="F9" s="25" t="s">
        <v>8</v>
      </c>
      <c r="G9" s="26" t="s">
        <v>2</v>
      </c>
      <c r="H9" s="88" t="s">
        <v>9</v>
      </c>
      <c r="I9" s="27" t="s">
        <v>8</v>
      </c>
      <c r="J9" s="107" t="s">
        <v>124</v>
      </c>
      <c r="K9" s="25" t="s">
        <v>8</v>
      </c>
      <c r="L9" s="26" t="s">
        <v>2</v>
      </c>
      <c r="M9" s="25" t="s">
        <v>8</v>
      </c>
      <c r="N9" s="26" t="s">
        <v>2</v>
      </c>
      <c r="O9" s="88" t="s">
        <v>9</v>
      </c>
    </row>
    <row r="10" spans="2:16" ht="14.45" customHeight="1" thickBot="1" x14ac:dyDescent="0.25">
      <c r="B10" s="101"/>
      <c r="C10" s="117"/>
      <c r="D10" s="28" t="s">
        <v>10</v>
      </c>
      <c r="E10" s="29" t="s">
        <v>11</v>
      </c>
      <c r="F10" s="28" t="s">
        <v>10</v>
      </c>
      <c r="G10" s="29" t="s">
        <v>11</v>
      </c>
      <c r="H10" s="89"/>
      <c r="I10" s="30" t="s">
        <v>10</v>
      </c>
      <c r="J10" s="108"/>
      <c r="K10" s="28" t="s">
        <v>10</v>
      </c>
      <c r="L10" s="29" t="s">
        <v>11</v>
      </c>
      <c r="M10" s="28" t="s">
        <v>10</v>
      </c>
      <c r="N10" s="29" t="s">
        <v>11</v>
      </c>
      <c r="O10" s="89"/>
    </row>
    <row r="11" spans="2:16" ht="14.25" customHeight="1" thickBot="1" x14ac:dyDescent="0.25">
      <c r="B11" s="31">
        <v>1</v>
      </c>
      <c r="C11" s="32" t="s">
        <v>20</v>
      </c>
      <c r="D11" s="33">
        <v>9426</v>
      </c>
      <c r="E11" s="34">
        <v>0.19057824504650223</v>
      </c>
      <c r="F11" s="33">
        <v>6224</v>
      </c>
      <c r="G11" s="34">
        <v>0.15745800445253996</v>
      </c>
      <c r="H11" s="35">
        <v>0.51446015424164515</v>
      </c>
      <c r="I11" s="33">
        <v>8722</v>
      </c>
      <c r="J11" s="35">
        <v>8.0715432240311857E-2</v>
      </c>
      <c r="K11" s="33">
        <v>26139</v>
      </c>
      <c r="L11" s="34">
        <v>0.2124586486332713</v>
      </c>
      <c r="M11" s="33">
        <v>18479</v>
      </c>
      <c r="N11" s="34">
        <v>0.18109387403102675</v>
      </c>
      <c r="O11" s="35">
        <v>0.41452459548676868</v>
      </c>
      <c r="P11" s="36"/>
    </row>
    <row r="12" spans="2:16" ht="14.45" customHeight="1" thickBot="1" x14ac:dyDescent="0.25">
      <c r="B12" s="37">
        <v>2</v>
      </c>
      <c r="C12" s="38" t="s">
        <v>18</v>
      </c>
      <c r="D12" s="39">
        <v>5281</v>
      </c>
      <c r="E12" s="40">
        <v>0.10677315002021835</v>
      </c>
      <c r="F12" s="39">
        <v>3144</v>
      </c>
      <c r="G12" s="40">
        <v>7.9538554948391016E-2</v>
      </c>
      <c r="H12" s="41">
        <v>0.67970737913486001</v>
      </c>
      <c r="I12" s="39">
        <v>3806</v>
      </c>
      <c r="J12" s="41">
        <v>0.38754598003152907</v>
      </c>
      <c r="K12" s="39">
        <v>12682</v>
      </c>
      <c r="L12" s="40">
        <v>0.10307971161739723</v>
      </c>
      <c r="M12" s="39">
        <v>8658</v>
      </c>
      <c r="N12" s="40">
        <v>8.4848247273154903E-2</v>
      </c>
      <c r="O12" s="41">
        <v>0.4647724647724647</v>
      </c>
      <c r="P12" s="36"/>
    </row>
    <row r="13" spans="2:16" ht="14.45" customHeight="1" thickBot="1" x14ac:dyDescent="0.25">
      <c r="B13" s="31">
        <v>3</v>
      </c>
      <c r="C13" s="32" t="s">
        <v>23</v>
      </c>
      <c r="D13" s="33">
        <v>3500</v>
      </c>
      <c r="E13" s="34">
        <v>7.0764253942579861E-2</v>
      </c>
      <c r="F13" s="33">
        <v>3444</v>
      </c>
      <c r="G13" s="34">
        <v>8.7128111718275655E-2</v>
      </c>
      <c r="H13" s="35">
        <v>1.6260162601626105E-2</v>
      </c>
      <c r="I13" s="33">
        <v>2910</v>
      </c>
      <c r="J13" s="35">
        <v>0.20274914089347074</v>
      </c>
      <c r="K13" s="33">
        <v>9051</v>
      </c>
      <c r="L13" s="34">
        <v>7.3566824621436877E-2</v>
      </c>
      <c r="M13" s="33">
        <v>9785</v>
      </c>
      <c r="N13" s="34">
        <v>9.589282739291069E-2</v>
      </c>
      <c r="O13" s="35">
        <v>-7.5012774655084269E-2</v>
      </c>
      <c r="P13" s="36"/>
    </row>
    <row r="14" spans="2:16" ht="14.45" customHeight="1" thickBot="1" x14ac:dyDescent="0.25">
      <c r="B14" s="37">
        <v>4</v>
      </c>
      <c r="C14" s="38" t="s">
        <v>19</v>
      </c>
      <c r="D14" s="39">
        <v>3536</v>
      </c>
      <c r="E14" s="40">
        <v>7.149211484027497E-2</v>
      </c>
      <c r="F14" s="39">
        <v>2894</v>
      </c>
      <c r="G14" s="40">
        <v>7.3213924306820485E-2</v>
      </c>
      <c r="H14" s="41">
        <v>0.22183828610919143</v>
      </c>
      <c r="I14" s="39">
        <v>2311</v>
      </c>
      <c r="J14" s="41">
        <v>0.53007356122890514</v>
      </c>
      <c r="K14" s="39">
        <v>7870</v>
      </c>
      <c r="L14" s="40">
        <v>6.3967617917435438E-2</v>
      </c>
      <c r="M14" s="39">
        <v>6702</v>
      </c>
      <c r="N14" s="40">
        <v>6.5679481776932808E-2</v>
      </c>
      <c r="O14" s="41">
        <v>0.17427633542226206</v>
      </c>
      <c r="P14" s="36"/>
    </row>
    <row r="15" spans="2:16" ht="14.45" customHeight="1" thickBot="1" x14ac:dyDescent="0.25">
      <c r="B15" s="31">
        <v>5</v>
      </c>
      <c r="C15" s="32" t="s">
        <v>24</v>
      </c>
      <c r="D15" s="33">
        <v>2052</v>
      </c>
      <c r="E15" s="34">
        <v>4.1488071168621105E-2</v>
      </c>
      <c r="F15" s="33">
        <v>2443</v>
      </c>
      <c r="G15" s="34">
        <v>6.1804290629427244E-2</v>
      </c>
      <c r="H15" s="35">
        <v>-0.16004911993450677</v>
      </c>
      <c r="I15" s="33">
        <v>2263</v>
      </c>
      <c r="J15" s="35">
        <v>-9.3239063190455163E-2</v>
      </c>
      <c r="K15" s="33">
        <v>6049</v>
      </c>
      <c r="L15" s="34">
        <v>4.9166470239208004E-2</v>
      </c>
      <c r="M15" s="33">
        <v>6624</v>
      </c>
      <c r="N15" s="34">
        <v>6.4915083152850328E-2</v>
      </c>
      <c r="O15" s="35">
        <v>-8.680555555555558E-2</v>
      </c>
      <c r="P15" s="36"/>
    </row>
    <row r="16" spans="2:16" ht="14.45" customHeight="1" thickBot="1" x14ac:dyDescent="0.25">
      <c r="B16" s="37">
        <v>6</v>
      </c>
      <c r="C16" s="38" t="s">
        <v>33</v>
      </c>
      <c r="D16" s="39">
        <v>2405</v>
      </c>
      <c r="E16" s="40">
        <v>4.862515163768702E-2</v>
      </c>
      <c r="F16" s="39">
        <v>2043</v>
      </c>
      <c r="G16" s="40">
        <v>5.1684881602914387E-2</v>
      </c>
      <c r="H16" s="41">
        <v>0.17719040626529603</v>
      </c>
      <c r="I16" s="39">
        <v>1786</v>
      </c>
      <c r="J16" s="41">
        <v>0.34658454647256431</v>
      </c>
      <c r="K16" s="39">
        <v>6046</v>
      </c>
      <c r="L16" s="40">
        <v>4.9142086140891321E-2</v>
      </c>
      <c r="M16" s="39">
        <v>4592</v>
      </c>
      <c r="N16" s="40">
        <v>4.5001518997265802E-2</v>
      </c>
      <c r="O16" s="41">
        <v>0.31663763066202089</v>
      </c>
    </row>
    <row r="17" spans="2:16" ht="14.45" customHeight="1" thickBot="1" x14ac:dyDescent="0.25">
      <c r="B17" s="31">
        <v>7</v>
      </c>
      <c r="C17" s="32" t="s">
        <v>17</v>
      </c>
      <c r="D17" s="33">
        <v>2275</v>
      </c>
      <c r="E17" s="34">
        <v>4.5996765062676907E-2</v>
      </c>
      <c r="F17" s="33">
        <v>2236</v>
      </c>
      <c r="G17" s="34">
        <v>5.6567496458206842E-2</v>
      </c>
      <c r="H17" s="35">
        <v>1.744186046511631E-2</v>
      </c>
      <c r="I17" s="33">
        <v>1733</v>
      </c>
      <c r="J17" s="35">
        <v>0.31275245239469118</v>
      </c>
      <c r="K17" s="33">
        <v>5557</v>
      </c>
      <c r="L17" s="34">
        <v>4.5167478115271761E-2</v>
      </c>
      <c r="M17" s="33">
        <v>5516</v>
      </c>
      <c r="N17" s="34">
        <v>5.4056702697935145E-2</v>
      </c>
      <c r="O17" s="35">
        <v>7.4329224075417866E-3</v>
      </c>
    </row>
    <row r="18" spans="2:16" ht="14.45" customHeight="1" thickBot="1" x14ac:dyDescent="0.25">
      <c r="B18" s="37">
        <v>8</v>
      </c>
      <c r="C18" s="38" t="s">
        <v>30</v>
      </c>
      <c r="D18" s="39">
        <v>1908</v>
      </c>
      <c r="E18" s="40">
        <v>3.857662757784068E-2</v>
      </c>
      <c r="F18" s="39">
        <v>1926</v>
      </c>
      <c r="G18" s="40">
        <v>4.8724954462659384E-2</v>
      </c>
      <c r="H18" s="41">
        <v>-9.3457943925233655E-3</v>
      </c>
      <c r="I18" s="39">
        <v>1749</v>
      </c>
      <c r="J18" s="41">
        <v>9.0909090909090828E-2</v>
      </c>
      <c r="K18" s="39">
        <v>5369</v>
      </c>
      <c r="L18" s="40">
        <v>4.3639407954092872E-2</v>
      </c>
      <c r="M18" s="39">
        <v>5031</v>
      </c>
      <c r="N18" s="40">
        <v>4.9303711253319747E-2</v>
      </c>
      <c r="O18" s="41">
        <v>6.7183462532299787E-2</v>
      </c>
    </row>
    <row r="19" spans="2:16" ht="14.45" customHeight="1" thickBot="1" x14ac:dyDescent="0.25">
      <c r="B19" s="31">
        <v>9</v>
      </c>
      <c r="C19" s="32" t="s">
        <v>32</v>
      </c>
      <c r="D19" s="33">
        <v>1772</v>
      </c>
      <c r="E19" s="34">
        <v>3.5826930853214721E-2</v>
      </c>
      <c r="F19" s="33">
        <v>2578</v>
      </c>
      <c r="G19" s="34">
        <v>6.5219591175875335E-2</v>
      </c>
      <c r="H19" s="35">
        <v>-0.31264546159813811</v>
      </c>
      <c r="I19" s="33">
        <v>1230</v>
      </c>
      <c r="J19" s="35">
        <v>0.44065040650406506</v>
      </c>
      <c r="K19" s="33">
        <v>4291</v>
      </c>
      <c r="L19" s="34">
        <v>3.4877388625630938E-2</v>
      </c>
      <c r="M19" s="33">
        <v>5212</v>
      </c>
      <c r="N19" s="34">
        <v>5.1077508060485492E-2</v>
      </c>
      <c r="O19" s="35">
        <v>-0.17670759785111279</v>
      </c>
    </row>
    <row r="20" spans="2:16" ht="14.45" customHeight="1" thickBot="1" x14ac:dyDescent="0.25">
      <c r="B20" s="37">
        <v>10</v>
      </c>
      <c r="C20" s="38" t="s">
        <v>25</v>
      </c>
      <c r="D20" s="39">
        <v>1692</v>
      </c>
      <c r="E20" s="40">
        <v>3.4209462191670037E-2</v>
      </c>
      <c r="F20" s="39">
        <v>1857</v>
      </c>
      <c r="G20" s="40">
        <v>4.6979356405585912E-2</v>
      </c>
      <c r="H20" s="41">
        <v>-8.8852988691437762E-2</v>
      </c>
      <c r="I20" s="39">
        <v>1086</v>
      </c>
      <c r="J20" s="41">
        <v>0.55801104972375692</v>
      </c>
      <c r="K20" s="39">
        <v>4012</v>
      </c>
      <c r="L20" s="40">
        <v>3.2609667482179291E-2</v>
      </c>
      <c r="M20" s="39">
        <v>3642</v>
      </c>
      <c r="N20" s="40">
        <v>3.5691535755235641E-2</v>
      </c>
      <c r="O20" s="41">
        <v>0.10159253157605708</v>
      </c>
    </row>
    <row r="21" spans="2:16" ht="14.45" customHeight="1" thickBot="1" x14ac:dyDescent="0.25">
      <c r="B21" s="31">
        <v>11</v>
      </c>
      <c r="C21" s="32" t="s">
        <v>21</v>
      </c>
      <c r="D21" s="33">
        <v>1924</v>
      </c>
      <c r="E21" s="34">
        <v>3.8900121310149617E-2</v>
      </c>
      <c r="F21" s="33">
        <v>1274</v>
      </c>
      <c r="G21" s="34">
        <v>3.2230317749443432E-2</v>
      </c>
      <c r="H21" s="35">
        <v>0.51020408163265296</v>
      </c>
      <c r="I21" s="33">
        <v>1074</v>
      </c>
      <c r="J21" s="35">
        <v>0.79143389199255121</v>
      </c>
      <c r="K21" s="33">
        <v>3746</v>
      </c>
      <c r="L21" s="34">
        <v>3.0447610764766604E-2</v>
      </c>
      <c r="M21" s="33">
        <v>2893</v>
      </c>
      <c r="N21" s="34">
        <v>2.8351348967571858E-2</v>
      </c>
      <c r="O21" s="35">
        <v>0.29484963705496026</v>
      </c>
    </row>
    <row r="22" spans="2:16" ht="14.45" customHeight="1" thickBot="1" x14ac:dyDescent="0.25">
      <c r="B22" s="37">
        <v>12</v>
      </c>
      <c r="C22" s="38" t="s">
        <v>22</v>
      </c>
      <c r="D22" s="39">
        <v>1319</v>
      </c>
      <c r="E22" s="40">
        <v>2.6668014557217953E-2</v>
      </c>
      <c r="F22" s="39">
        <v>1667</v>
      </c>
      <c r="G22" s="40">
        <v>4.2172637117992309E-2</v>
      </c>
      <c r="H22" s="41">
        <v>-0.20875824835032997</v>
      </c>
      <c r="I22" s="39">
        <v>1111</v>
      </c>
      <c r="J22" s="41">
        <v>0.18721872187218724</v>
      </c>
      <c r="K22" s="39">
        <v>3467</v>
      </c>
      <c r="L22" s="40">
        <v>2.8179889621314954E-2</v>
      </c>
      <c r="M22" s="39">
        <v>4827</v>
      </c>
      <c r="N22" s="40">
        <v>4.7304514851873265E-2</v>
      </c>
      <c r="O22" s="41">
        <v>-0.28174849803190383</v>
      </c>
    </row>
    <row r="23" spans="2:16" ht="14.25" customHeight="1" thickBot="1" x14ac:dyDescent="0.25">
      <c r="B23" s="31">
        <v>13</v>
      </c>
      <c r="C23" s="32" t="s">
        <v>34</v>
      </c>
      <c r="D23" s="33">
        <v>1483</v>
      </c>
      <c r="E23" s="34">
        <v>2.9983825313384553E-2</v>
      </c>
      <c r="F23" s="33">
        <v>1699</v>
      </c>
      <c r="G23" s="34">
        <v>4.2982189840113337E-2</v>
      </c>
      <c r="H23" s="35">
        <v>-0.12713360800470863</v>
      </c>
      <c r="I23" s="33">
        <v>1161</v>
      </c>
      <c r="J23" s="35">
        <v>0.27734711455641681</v>
      </c>
      <c r="K23" s="33">
        <v>3410</v>
      </c>
      <c r="L23" s="34">
        <v>2.7716591753297951E-2</v>
      </c>
      <c r="M23" s="33">
        <v>3189</v>
      </c>
      <c r="N23" s="34">
        <v>3.1252143746141256E-2</v>
      </c>
      <c r="O23" s="35">
        <v>6.930072122922537E-2</v>
      </c>
    </row>
    <row r="24" spans="2:16" ht="14.25" customHeight="1" thickBot="1" x14ac:dyDescent="0.25">
      <c r="B24" s="37">
        <v>14</v>
      </c>
      <c r="C24" s="38" t="s">
        <v>28</v>
      </c>
      <c r="D24" s="39">
        <v>1204</v>
      </c>
      <c r="E24" s="40">
        <v>2.4342903356247472E-2</v>
      </c>
      <c r="F24" s="39">
        <v>863</v>
      </c>
      <c r="G24" s="40">
        <v>2.1832624974701478E-2</v>
      </c>
      <c r="H24" s="41">
        <v>0.39513325608342997</v>
      </c>
      <c r="I24" s="39">
        <v>895</v>
      </c>
      <c r="J24" s="41">
        <v>0.34525139664804461</v>
      </c>
      <c r="K24" s="39">
        <v>2885</v>
      </c>
      <c r="L24" s="40">
        <v>2.3449374547878175E-2</v>
      </c>
      <c r="M24" s="39">
        <v>2615</v>
      </c>
      <c r="N24" s="40">
        <v>2.5626953871483032E-2</v>
      </c>
      <c r="O24" s="41">
        <v>0.10325047801147225</v>
      </c>
    </row>
    <row r="25" spans="2:16" ht="14.25" customHeight="1" thickBot="1" x14ac:dyDescent="0.25">
      <c r="B25" s="31">
        <v>15</v>
      </c>
      <c r="C25" s="32" t="s">
        <v>40</v>
      </c>
      <c r="D25" s="33">
        <v>1152</v>
      </c>
      <c r="E25" s="34">
        <v>2.3291548726243429E-2</v>
      </c>
      <c r="F25" s="33">
        <v>594</v>
      </c>
      <c r="G25" s="34">
        <v>1.5027322404371584E-2</v>
      </c>
      <c r="H25" s="35">
        <v>0.93939393939393945</v>
      </c>
      <c r="I25" s="33">
        <v>878</v>
      </c>
      <c r="J25" s="35">
        <v>0.3120728929384966</v>
      </c>
      <c r="K25" s="33">
        <v>2761</v>
      </c>
      <c r="L25" s="34">
        <v>2.2441498484121889E-2</v>
      </c>
      <c r="M25" s="33">
        <v>1580</v>
      </c>
      <c r="N25" s="34">
        <v>1.5483972128850169E-2</v>
      </c>
      <c r="O25" s="35">
        <v>0.74746835443037973</v>
      </c>
    </row>
    <row r="26" spans="2:16" ht="14.45" customHeight="1" thickBot="1" x14ac:dyDescent="0.25">
      <c r="B26" s="37">
        <v>16</v>
      </c>
      <c r="C26" s="38" t="s">
        <v>70</v>
      </c>
      <c r="D26" s="39">
        <v>833</v>
      </c>
      <c r="E26" s="40">
        <v>1.6841892438334009E-2</v>
      </c>
      <c r="F26" s="39">
        <v>263</v>
      </c>
      <c r="G26" s="40">
        <v>6.6535114349321996E-3</v>
      </c>
      <c r="H26" s="41">
        <v>2.167300380228137</v>
      </c>
      <c r="I26" s="39">
        <v>845</v>
      </c>
      <c r="J26" s="41">
        <v>-1.4201183431952646E-2</v>
      </c>
      <c r="K26" s="39">
        <v>2621</v>
      </c>
      <c r="L26" s="40">
        <v>2.130357389600995E-2</v>
      </c>
      <c r="M26" s="39">
        <v>951</v>
      </c>
      <c r="N26" s="40">
        <v>9.3197832243901955E-3</v>
      </c>
      <c r="O26" s="41">
        <v>1.7560462670872767</v>
      </c>
    </row>
    <row r="27" spans="2:16" ht="14.45" customHeight="1" thickBot="1" x14ac:dyDescent="0.25">
      <c r="B27" s="31">
        <v>17</v>
      </c>
      <c r="C27" s="32" t="s">
        <v>31</v>
      </c>
      <c r="D27" s="33">
        <v>824</v>
      </c>
      <c r="E27" s="34">
        <v>1.6659927213910231E-2</v>
      </c>
      <c r="F27" s="33">
        <v>250</v>
      </c>
      <c r="G27" s="34">
        <v>6.3246306415705323E-3</v>
      </c>
      <c r="H27" s="35">
        <v>2.2959999999999998</v>
      </c>
      <c r="I27" s="33">
        <v>660</v>
      </c>
      <c r="J27" s="35">
        <v>0.24848484848484853</v>
      </c>
      <c r="K27" s="33">
        <v>2079</v>
      </c>
      <c r="L27" s="34">
        <v>1.6898180133462299E-2</v>
      </c>
      <c r="M27" s="33">
        <v>950</v>
      </c>
      <c r="N27" s="34">
        <v>9.3099832420301641E-3</v>
      </c>
      <c r="O27" s="35">
        <v>1.188421052631579</v>
      </c>
    </row>
    <row r="28" spans="2:16" ht="14.45" customHeight="1" thickBot="1" x14ac:dyDescent="0.25">
      <c r="B28" s="37">
        <v>18</v>
      </c>
      <c r="C28" s="38" t="s">
        <v>27</v>
      </c>
      <c r="D28" s="39">
        <v>1052</v>
      </c>
      <c r="E28" s="40">
        <v>2.1269712899312575E-2</v>
      </c>
      <c r="F28" s="39">
        <v>307</v>
      </c>
      <c r="G28" s="40">
        <v>7.7666464278486136E-3</v>
      </c>
      <c r="H28" s="41">
        <v>2.4267100977198699</v>
      </c>
      <c r="I28" s="39">
        <v>509</v>
      </c>
      <c r="J28" s="41">
        <v>1.0667976424361494</v>
      </c>
      <c r="K28" s="39">
        <v>2020</v>
      </c>
      <c r="L28" s="40">
        <v>1.6418626199900838E-2</v>
      </c>
      <c r="M28" s="39">
        <v>978</v>
      </c>
      <c r="N28" s="40">
        <v>9.5843827481110529E-3</v>
      </c>
      <c r="O28" s="41">
        <v>1.0654396728016362</v>
      </c>
    </row>
    <row r="29" spans="2:16" ht="14.45" customHeight="1" thickBot="1" x14ac:dyDescent="0.25">
      <c r="B29" s="31">
        <v>19</v>
      </c>
      <c r="C29" s="32" t="s">
        <v>29</v>
      </c>
      <c r="D29" s="33">
        <v>691</v>
      </c>
      <c r="E29" s="34">
        <v>1.3970885564092195E-2</v>
      </c>
      <c r="F29" s="33">
        <v>313</v>
      </c>
      <c r="G29" s="34">
        <v>7.9184375632463059E-3</v>
      </c>
      <c r="H29" s="35">
        <v>1.2076677316293929</v>
      </c>
      <c r="I29" s="33">
        <v>520</v>
      </c>
      <c r="J29" s="35">
        <v>0.32884615384615379</v>
      </c>
      <c r="K29" s="33">
        <v>1772</v>
      </c>
      <c r="L29" s="34">
        <v>1.440287407238826E-2</v>
      </c>
      <c r="M29" s="33">
        <v>1290</v>
      </c>
      <c r="N29" s="34">
        <v>1.2641977244440959E-2</v>
      </c>
      <c r="O29" s="35">
        <v>0.37364341085271313</v>
      </c>
      <c r="P29" s="4"/>
    </row>
    <row r="30" spans="2:16" ht="14.45" customHeight="1" thickBot="1" x14ac:dyDescent="0.25">
      <c r="B30" s="37">
        <v>20</v>
      </c>
      <c r="C30" s="38" t="s">
        <v>26</v>
      </c>
      <c r="D30" s="39">
        <v>965</v>
      </c>
      <c r="E30" s="40">
        <v>1.9510715729882732E-2</v>
      </c>
      <c r="F30" s="39">
        <v>443</v>
      </c>
      <c r="G30" s="40">
        <v>1.1207245496862982E-2</v>
      </c>
      <c r="H30" s="41">
        <v>1.1783295711060946</v>
      </c>
      <c r="I30" s="39">
        <v>455</v>
      </c>
      <c r="J30" s="41">
        <v>1.1208791208791209</v>
      </c>
      <c r="K30" s="39">
        <v>1756</v>
      </c>
      <c r="L30" s="40">
        <v>1.427282554803261E-2</v>
      </c>
      <c r="M30" s="39">
        <v>1236</v>
      </c>
      <c r="N30" s="40">
        <v>1.2112778196999246E-2</v>
      </c>
      <c r="O30" s="41">
        <v>0.42071197411003247</v>
      </c>
      <c r="P30" s="4"/>
    </row>
    <row r="31" spans="2:16" ht="14.45" customHeight="1" thickBot="1" x14ac:dyDescent="0.25">
      <c r="B31" s="94" t="s">
        <v>43</v>
      </c>
      <c r="C31" s="95"/>
      <c r="D31" s="42">
        <f>SUM(D11:D30)</f>
        <v>45294</v>
      </c>
      <c r="E31" s="43">
        <f>D31/D33</f>
        <v>0.91577031945006071</v>
      </c>
      <c r="F31" s="42">
        <f>SUM(F11:F30)</f>
        <v>36462</v>
      </c>
      <c r="G31" s="43">
        <f>F31/F33</f>
        <v>0.92243472981177899</v>
      </c>
      <c r="H31" s="44">
        <f>D31/F31-1</f>
        <v>0.24222478196478536</v>
      </c>
      <c r="I31" s="42">
        <f>SUM(I11:I30)</f>
        <v>35704</v>
      </c>
      <c r="J31" s="43">
        <f>D31/I31-1</f>
        <v>0.26859735603853907</v>
      </c>
      <c r="K31" s="42">
        <f>SUM(K11:K30)</f>
        <v>113583</v>
      </c>
      <c r="L31" s="43">
        <f>K31/K33</f>
        <v>0.9232063463679886</v>
      </c>
      <c r="M31" s="42">
        <f>SUM(M11:M30)</f>
        <v>94750</v>
      </c>
      <c r="N31" s="43">
        <f>M31/M33</f>
        <v>0.92854832861300851</v>
      </c>
      <c r="O31" s="44">
        <f>K31/M31-1</f>
        <v>0.19876517150395778</v>
      </c>
    </row>
    <row r="32" spans="2:16" ht="14.45" customHeight="1" thickBot="1" x14ac:dyDescent="0.25">
      <c r="B32" s="94" t="s">
        <v>12</v>
      </c>
      <c r="C32" s="95"/>
      <c r="D32" s="42">
        <f>D33-SUM(D11:D30)</f>
        <v>4166</v>
      </c>
      <c r="E32" s="43">
        <f>D32/D33</f>
        <v>8.4229680549939345E-2</v>
      </c>
      <c r="F32" s="42">
        <f>F33-SUM(F11:F30)</f>
        <v>3066</v>
      </c>
      <c r="G32" s="43">
        <f>F32/F33</f>
        <v>7.7565270188221014E-2</v>
      </c>
      <c r="H32" s="44">
        <f>D32/F32-1</f>
        <v>0.35877364644487941</v>
      </c>
      <c r="I32" s="42">
        <f>I33-SUM(I11:I30)</f>
        <v>2821</v>
      </c>
      <c r="J32" s="43">
        <f>D32/I32-1</f>
        <v>0.47678128323289615</v>
      </c>
      <c r="K32" s="42">
        <f>K33-SUM(K11:K30)</f>
        <v>9448</v>
      </c>
      <c r="L32" s="43">
        <f>K32/K33</f>
        <v>7.6793653632011447E-2</v>
      </c>
      <c r="M32" s="42">
        <f>M33-SUM(M11:M30)</f>
        <v>7291</v>
      </c>
      <c r="N32" s="43">
        <f>M32/M33</f>
        <v>7.1451671386991503E-2</v>
      </c>
      <c r="O32" s="44">
        <f>K32/M32-1</f>
        <v>0.29584419146893426</v>
      </c>
    </row>
    <row r="33" spans="2:22" ht="14.45" customHeight="1" thickBot="1" x14ac:dyDescent="0.25">
      <c r="B33" s="90" t="s">
        <v>13</v>
      </c>
      <c r="C33" s="91"/>
      <c r="D33" s="45">
        <v>49460</v>
      </c>
      <c r="E33" s="46">
        <v>1</v>
      </c>
      <c r="F33" s="45">
        <v>39528</v>
      </c>
      <c r="G33" s="46">
        <v>0.99999999999999978</v>
      </c>
      <c r="H33" s="47">
        <v>0.25126492612831419</v>
      </c>
      <c r="I33" s="45">
        <v>38525</v>
      </c>
      <c r="J33" s="47">
        <v>0.28384166125892274</v>
      </c>
      <c r="K33" s="45">
        <v>123031</v>
      </c>
      <c r="L33" s="46">
        <v>1</v>
      </c>
      <c r="M33" s="45">
        <v>102041</v>
      </c>
      <c r="N33" s="46">
        <v>1.0000000000000002</v>
      </c>
      <c r="O33" s="47">
        <v>0.2057016297370664</v>
      </c>
      <c r="P33" s="48"/>
      <c r="Q33" s="48"/>
    </row>
    <row r="34" spans="2:22" ht="14.45" customHeight="1" x14ac:dyDescent="0.2">
      <c r="B34" s="49" t="s">
        <v>80</v>
      </c>
    </row>
    <row r="35" spans="2:22" x14ac:dyDescent="0.2">
      <c r="B35" s="50" t="s">
        <v>79</v>
      </c>
    </row>
    <row r="37" spans="2:22" x14ac:dyDescent="0.2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2:22" x14ac:dyDescent="0.2">
      <c r="B38" s="102" t="s">
        <v>150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51"/>
      <c r="N38" s="51"/>
      <c r="O38" s="102" t="s">
        <v>135</v>
      </c>
      <c r="P38" s="102"/>
      <c r="Q38" s="102"/>
      <c r="R38" s="102"/>
      <c r="S38" s="102"/>
      <c r="T38" s="102"/>
      <c r="U38" s="102"/>
      <c r="V38" s="102"/>
    </row>
    <row r="39" spans="2:22" x14ac:dyDescent="0.2">
      <c r="B39" s="103" t="s">
        <v>151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51"/>
      <c r="N39" s="51"/>
      <c r="O39" s="103" t="s">
        <v>136</v>
      </c>
      <c r="P39" s="103"/>
      <c r="Q39" s="103"/>
      <c r="R39" s="103"/>
      <c r="S39" s="103"/>
      <c r="T39" s="103"/>
      <c r="U39" s="103"/>
      <c r="V39" s="103"/>
    </row>
    <row r="40" spans="2:22" ht="15" customHeight="1" thickBot="1" x14ac:dyDescent="0.25">
      <c r="B40" s="52"/>
      <c r="C40" s="52"/>
      <c r="D40" s="52"/>
      <c r="E40" s="52"/>
      <c r="F40" s="52"/>
      <c r="G40" s="52"/>
      <c r="H40" s="52"/>
      <c r="I40" s="52"/>
      <c r="J40" s="52"/>
      <c r="K40" s="48"/>
      <c r="L40" s="24" t="s">
        <v>4</v>
      </c>
      <c r="O40" s="52"/>
      <c r="P40" s="52"/>
      <c r="Q40" s="52"/>
      <c r="R40" s="52"/>
      <c r="S40" s="52"/>
      <c r="T40" s="52"/>
      <c r="U40" s="48"/>
      <c r="V40" s="24" t="s">
        <v>4</v>
      </c>
    </row>
    <row r="41" spans="2:22" x14ac:dyDescent="0.2">
      <c r="B41" s="109" t="s">
        <v>0</v>
      </c>
      <c r="C41" s="111" t="s">
        <v>42</v>
      </c>
      <c r="D41" s="104" t="s">
        <v>146</v>
      </c>
      <c r="E41" s="105"/>
      <c r="F41" s="105"/>
      <c r="G41" s="105"/>
      <c r="H41" s="105"/>
      <c r="I41" s="106"/>
      <c r="J41" s="105" t="s">
        <v>121</v>
      </c>
      <c r="K41" s="105"/>
      <c r="L41" s="106"/>
      <c r="O41" s="109" t="s">
        <v>0</v>
      </c>
      <c r="P41" s="111" t="s">
        <v>42</v>
      </c>
      <c r="Q41" s="104" t="s">
        <v>155</v>
      </c>
      <c r="R41" s="105"/>
      <c r="S41" s="105"/>
      <c r="T41" s="105"/>
      <c r="U41" s="105"/>
      <c r="V41" s="106"/>
    </row>
    <row r="42" spans="2:22" ht="15" customHeight="1" thickBot="1" x14ac:dyDescent="0.25">
      <c r="B42" s="110"/>
      <c r="C42" s="112"/>
      <c r="D42" s="113" t="s">
        <v>147</v>
      </c>
      <c r="E42" s="114"/>
      <c r="F42" s="114"/>
      <c r="G42" s="114"/>
      <c r="H42" s="114"/>
      <c r="I42" s="115"/>
      <c r="J42" s="114" t="s">
        <v>122</v>
      </c>
      <c r="K42" s="114"/>
      <c r="L42" s="115"/>
      <c r="O42" s="110"/>
      <c r="P42" s="112"/>
      <c r="Q42" s="113" t="s">
        <v>156</v>
      </c>
      <c r="R42" s="114"/>
      <c r="S42" s="114"/>
      <c r="T42" s="114"/>
      <c r="U42" s="114"/>
      <c r="V42" s="115"/>
    </row>
    <row r="43" spans="2:22" ht="15" customHeight="1" x14ac:dyDescent="0.2">
      <c r="B43" s="110"/>
      <c r="C43" s="112"/>
      <c r="D43" s="96">
        <v>2023</v>
      </c>
      <c r="E43" s="97"/>
      <c r="F43" s="96">
        <v>2022</v>
      </c>
      <c r="G43" s="97"/>
      <c r="H43" s="92" t="s">
        <v>5</v>
      </c>
      <c r="I43" s="92" t="s">
        <v>49</v>
      </c>
      <c r="J43" s="92">
        <v>2022</v>
      </c>
      <c r="K43" s="92" t="s">
        <v>152</v>
      </c>
      <c r="L43" s="92" t="s">
        <v>125</v>
      </c>
      <c r="O43" s="110"/>
      <c r="P43" s="112"/>
      <c r="Q43" s="96">
        <v>2023</v>
      </c>
      <c r="R43" s="97"/>
      <c r="S43" s="96">
        <v>2022</v>
      </c>
      <c r="T43" s="97"/>
      <c r="U43" s="92" t="s">
        <v>5</v>
      </c>
      <c r="V43" s="92" t="s">
        <v>72</v>
      </c>
    </row>
    <row r="44" spans="2:22" ht="15" customHeight="1" thickBot="1" x14ac:dyDescent="0.25">
      <c r="B44" s="100" t="s">
        <v>6</v>
      </c>
      <c r="C44" s="116" t="s">
        <v>42</v>
      </c>
      <c r="D44" s="98"/>
      <c r="E44" s="99"/>
      <c r="F44" s="98"/>
      <c r="G44" s="99"/>
      <c r="H44" s="93"/>
      <c r="I44" s="93"/>
      <c r="J44" s="93"/>
      <c r="K44" s="93"/>
      <c r="L44" s="93"/>
      <c r="O44" s="100" t="s">
        <v>6</v>
      </c>
      <c r="P44" s="116" t="s">
        <v>42</v>
      </c>
      <c r="Q44" s="98"/>
      <c r="R44" s="99"/>
      <c r="S44" s="98"/>
      <c r="T44" s="99"/>
      <c r="U44" s="93"/>
      <c r="V44" s="93"/>
    </row>
    <row r="45" spans="2:22" ht="15" customHeight="1" x14ac:dyDescent="0.2">
      <c r="B45" s="100"/>
      <c r="C45" s="116"/>
      <c r="D45" s="25" t="s">
        <v>8</v>
      </c>
      <c r="E45" s="26" t="s">
        <v>2</v>
      </c>
      <c r="F45" s="25" t="s">
        <v>8</v>
      </c>
      <c r="G45" s="26" t="s">
        <v>2</v>
      </c>
      <c r="H45" s="88" t="s">
        <v>9</v>
      </c>
      <c r="I45" s="88" t="s">
        <v>50</v>
      </c>
      <c r="J45" s="88" t="s">
        <v>8</v>
      </c>
      <c r="K45" s="88" t="s">
        <v>153</v>
      </c>
      <c r="L45" s="88" t="s">
        <v>154</v>
      </c>
      <c r="O45" s="100"/>
      <c r="P45" s="116"/>
      <c r="Q45" s="25" t="s">
        <v>8</v>
      </c>
      <c r="R45" s="26" t="s">
        <v>2</v>
      </c>
      <c r="S45" s="25" t="s">
        <v>8</v>
      </c>
      <c r="T45" s="26" t="s">
        <v>2</v>
      </c>
      <c r="U45" s="88" t="s">
        <v>9</v>
      </c>
      <c r="V45" s="88" t="s">
        <v>73</v>
      </c>
    </row>
    <row r="46" spans="2:22" ht="15" customHeight="1" thickBot="1" x14ac:dyDescent="0.25">
      <c r="B46" s="101"/>
      <c r="C46" s="117"/>
      <c r="D46" s="28" t="s">
        <v>10</v>
      </c>
      <c r="E46" s="29" t="s">
        <v>11</v>
      </c>
      <c r="F46" s="28" t="s">
        <v>10</v>
      </c>
      <c r="G46" s="29" t="s">
        <v>11</v>
      </c>
      <c r="H46" s="89"/>
      <c r="I46" s="89"/>
      <c r="J46" s="89" t="s">
        <v>10</v>
      </c>
      <c r="K46" s="89"/>
      <c r="L46" s="89"/>
      <c r="O46" s="101"/>
      <c r="P46" s="117"/>
      <c r="Q46" s="28" t="s">
        <v>10</v>
      </c>
      <c r="R46" s="29" t="s">
        <v>11</v>
      </c>
      <c r="S46" s="28" t="s">
        <v>10</v>
      </c>
      <c r="T46" s="29" t="s">
        <v>11</v>
      </c>
      <c r="U46" s="89"/>
      <c r="V46" s="89"/>
    </row>
    <row r="47" spans="2:22" ht="15" thickBot="1" x14ac:dyDescent="0.25">
      <c r="B47" s="31">
        <v>1</v>
      </c>
      <c r="C47" s="32" t="s">
        <v>104</v>
      </c>
      <c r="D47" s="33">
        <v>1859</v>
      </c>
      <c r="E47" s="34">
        <v>3.7585928022644564E-2</v>
      </c>
      <c r="F47" s="33">
        <v>642</v>
      </c>
      <c r="G47" s="34">
        <v>1.6241651487553126E-2</v>
      </c>
      <c r="H47" s="35">
        <v>1.8956386292834893</v>
      </c>
      <c r="I47" s="53">
        <v>14</v>
      </c>
      <c r="J47" s="33">
        <v>1590</v>
      </c>
      <c r="K47" s="35">
        <v>0.16918238993710699</v>
      </c>
      <c r="L47" s="53">
        <v>1</v>
      </c>
      <c r="O47" s="31">
        <v>1</v>
      </c>
      <c r="P47" s="32" t="s">
        <v>39</v>
      </c>
      <c r="Q47" s="33">
        <v>5365</v>
      </c>
      <c r="R47" s="34">
        <v>4.3606895823003956E-2</v>
      </c>
      <c r="S47" s="33">
        <v>3452</v>
      </c>
      <c r="T47" s="34">
        <v>3.3829539106829606E-2</v>
      </c>
      <c r="U47" s="35">
        <v>0.55417149478563155</v>
      </c>
      <c r="V47" s="53">
        <v>2</v>
      </c>
    </row>
    <row r="48" spans="2:22" ht="15" customHeight="1" thickBot="1" x14ac:dyDescent="0.25">
      <c r="B48" s="37">
        <v>2</v>
      </c>
      <c r="C48" s="38" t="s">
        <v>39</v>
      </c>
      <c r="D48" s="39">
        <v>1825</v>
      </c>
      <c r="E48" s="40">
        <v>3.6898503841488073E-2</v>
      </c>
      <c r="F48" s="39">
        <v>1160</v>
      </c>
      <c r="G48" s="40">
        <v>2.9346286176887271E-2</v>
      </c>
      <c r="H48" s="41">
        <v>0.57327586206896552</v>
      </c>
      <c r="I48" s="54">
        <v>0</v>
      </c>
      <c r="J48" s="39">
        <v>2130</v>
      </c>
      <c r="K48" s="41">
        <v>-0.14319248826291076</v>
      </c>
      <c r="L48" s="54">
        <v>-1</v>
      </c>
      <c r="O48" s="37">
        <v>2</v>
      </c>
      <c r="P48" s="38" t="s">
        <v>104</v>
      </c>
      <c r="Q48" s="39">
        <v>5210</v>
      </c>
      <c r="R48" s="40">
        <v>4.2347050743308599E-2</v>
      </c>
      <c r="S48" s="39">
        <v>1803</v>
      </c>
      <c r="T48" s="40">
        <v>1.7669368195137248E-2</v>
      </c>
      <c r="U48" s="41">
        <v>1.889628397115918</v>
      </c>
      <c r="V48" s="54">
        <v>11</v>
      </c>
    </row>
    <row r="49" spans="2:22" ht="15" customHeight="1" thickBot="1" x14ac:dyDescent="0.25">
      <c r="B49" s="31">
        <v>3</v>
      </c>
      <c r="C49" s="32" t="s">
        <v>52</v>
      </c>
      <c r="D49" s="33">
        <v>1810</v>
      </c>
      <c r="E49" s="34">
        <v>3.6595228467448442E-2</v>
      </c>
      <c r="F49" s="33">
        <v>1896</v>
      </c>
      <c r="G49" s="34">
        <v>4.796599878567092E-2</v>
      </c>
      <c r="H49" s="35">
        <v>-4.5358649789029482E-2</v>
      </c>
      <c r="I49" s="53">
        <v>-2</v>
      </c>
      <c r="J49" s="33">
        <v>1458</v>
      </c>
      <c r="K49" s="35">
        <v>0.2414266117969821</v>
      </c>
      <c r="L49" s="53">
        <v>0</v>
      </c>
      <c r="O49" s="31">
        <v>3</v>
      </c>
      <c r="P49" s="32" t="s">
        <v>52</v>
      </c>
      <c r="Q49" s="33">
        <v>4998</v>
      </c>
      <c r="R49" s="34">
        <v>4.0623907795596229E-2</v>
      </c>
      <c r="S49" s="33">
        <v>5182</v>
      </c>
      <c r="T49" s="34">
        <v>5.0783508589684535E-2</v>
      </c>
      <c r="U49" s="35">
        <v>-3.5507526051717475E-2</v>
      </c>
      <c r="V49" s="53">
        <v>-2</v>
      </c>
    </row>
    <row r="50" spans="2:22" ht="15" thickBot="1" x14ac:dyDescent="0.25">
      <c r="B50" s="37">
        <v>4</v>
      </c>
      <c r="C50" s="38" t="s">
        <v>36</v>
      </c>
      <c r="D50" s="39">
        <v>1682</v>
      </c>
      <c r="E50" s="40">
        <v>3.4007278608976954E-2</v>
      </c>
      <c r="F50" s="39">
        <v>301</v>
      </c>
      <c r="G50" s="40">
        <v>7.6148552924509205E-3</v>
      </c>
      <c r="H50" s="41">
        <v>4.588039867109635</v>
      </c>
      <c r="I50" s="54">
        <v>34</v>
      </c>
      <c r="J50" s="39">
        <v>898</v>
      </c>
      <c r="K50" s="41">
        <v>0.87305122494432075</v>
      </c>
      <c r="L50" s="54">
        <v>2</v>
      </c>
      <c r="O50" s="37">
        <v>4</v>
      </c>
      <c r="P50" s="38" t="s">
        <v>36</v>
      </c>
      <c r="Q50" s="39">
        <v>3226</v>
      </c>
      <c r="R50" s="40">
        <v>2.622103372320797E-2</v>
      </c>
      <c r="S50" s="39">
        <v>2017</v>
      </c>
      <c r="T50" s="40">
        <v>1.9766564420184044E-2</v>
      </c>
      <c r="U50" s="41">
        <v>0.59940505701536928</v>
      </c>
      <c r="V50" s="54">
        <v>4</v>
      </c>
    </row>
    <row r="51" spans="2:22" ht="15" customHeight="1" thickBot="1" x14ac:dyDescent="0.25">
      <c r="B51" s="31">
        <v>5</v>
      </c>
      <c r="C51" s="32" t="s">
        <v>61</v>
      </c>
      <c r="D51" s="33">
        <v>1387</v>
      </c>
      <c r="E51" s="34">
        <v>2.8042862919530936E-2</v>
      </c>
      <c r="F51" s="33">
        <v>734</v>
      </c>
      <c r="G51" s="34">
        <v>1.8569115563651081E-2</v>
      </c>
      <c r="H51" s="35">
        <v>0.88964577656675758</v>
      </c>
      <c r="I51" s="53">
        <v>4</v>
      </c>
      <c r="J51" s="33">
        <v>1269</v>
      </c>
      <c r="K51" s="35">
        <v>9.2986603624901409E-2</v>
      </c>
      <c r="L51" s="53">
        <v>-1</v>
      </c>
      <c r="O51" s="31">
        <v>5</v>
      </c>
      <c r="P51" s="32" t="s">
        <v>61</v>
      </c>
      <c r="Q51" s="33">
        <v>3216</v>
      </c>
      <c r="R51" s="34">
        <v>2.6139753395485691E-2</v>
      </c>
      <c r="S51" s="33">
        <v>1581</v>
      </c>
      <c r="T51" s="34">
        <v>1.54937721112102E-2</v>
      </c>
      <c r="U51" s="35">
        <v>1.0341555977229602</v>
      </c>
      <c r="V51" s="53">
        <v>9</v>
      </c>
    </row>
    <row r="52" spans="2:22" ht="15" thickBot="1" x14ac:dyDescent="0.25">
      <c r="B52" s="37">
        <v>6</v>
      </c>
      <c r="C52" s="38" t="s">
        <v>41</v>
      </c>
      <c r="D52" s="39">
        <v>1152</v>
      </c>
      <c r="E52" s="40">
        <v>2.3291548726243429E-2</v>
      </c>
      <c r="F52" s="39">
        <v>1146</v>
      </c>
      <c r="G52" s="40">
        <v>2.8992106860959321E-2</v>
      </c>
      <c r="H52" s="41">
        <v>5.2356020942407877E-3</v>
      </c>
      <c r="I52" s="54">
        <v>-3</v>
      </c>
      <c r="J52" s="39">
        <v>741</v>
      </c>
      <c r="K52" s="41">
        <v>0.55465587044534415</v>
      </c>
      <c r="L52" s="54">
        <v>2</v>
      </c>
      <c r="O52" s="37">
        <v>6</v>
      </c>
      <c r="P52" s="38" t="s">
        <v>38</v>
      </c>
      <c r="Q52" s="39">
        <v>2668</v>
      </c>
      <c r="R52" s="40">
        <v>2.168559143630467E-2</v>
      </c>
      <c r="S52" s="39">
        <v>2206</v>
      </c>
      <c r="T52" s="40">
        <v>2.1618761086230044E-2</v>
      </c>
      <c r="U52" s="41">
        <v>0.20942883046237526</v>
      </c>
      <c r="V52" s="54">
        <v>1</v>
      </c>
    </row>
    <row r="53" spans="2:22" ht="15" thickBot="1" x14ac:dyDescent="0.25">
      <c r="B53" s="31">
        <v>7</v>
      </c>
      <c r="C53" s="32" t="s">
        <v>38</v>
      </c>
      <c r="D53" s="33">
        <v>1147</v>
      </c>
      <c r="E53" s="34">
        <v>2.3190456934896887E-2</v>
      </c>
      <c r="F53" s="33">
        <v>862</v>
      </c>
      <c r="G53" s="34">
        <v>2.1807326452135196E-2</v>
      </c>
      <c r="H53" s="35">
        <v>0.33062645011600922</v>
      </c>
      <c r="I53" s="53">
        <v>-3</v>
      </c>
      <c r="J53" s="33">
        <v>924</v>
      </c>
      <c r="K53" s="35">
        <v>0.24134199134199141</v>
      </c>
      <c r="L53" s="53">
        <v>-2</v>
      </c>
      <c r="O53" s="31">
        <v>7</v>
      </c>
      <c r="P53" s="32" t="s">
        <v>41</v>
      </c>
      <c r="Q53" s="33">
        <v>2617</v>
      </c>
      <c r="R53" s="34">
        <v>2.1271061764921037E-2</v>
      </c>
      <c r="S53" s="33">
        <v>2950</v>
      </c>
      <c r="T53" s="34">
        <v>2.8909947962093667E-2</v>
      </c>
      <c r="U53" s="35">
        <v>-0.11288135593220339</v>
      </c>
      <c r="V53" s="53">
        <v>-3</v>
      </c>
    </row>
    <row r="54" spans="2:22" ht="15" thickBot="1" x14ac:dyDescent="0.25">
      <c r="B54" s="37">
        <v>8</v>
      </c>
      <c r="C54" s="38" t="s">
        <v>76</v>
      </c>
      <c r="D54" s="39">
        <v>858</v>
      </c>
      <c r="E54" s="40">
        <v>1.7347351395066719E-2</v>
      </c>
      <c r="F54" s="39">
        <v>484</v>
      </c>
      <c r="G54" s="40">
        <v>1.2244484922080551E-2</v>
      </c>
      <c r="H54" s="41">
        <v>0.77272727272727271</v>
      </c>
      <c r="I54" s="54">
        <v>11</v>
      </c>
      <c r="J54" s="39">
        <v>478</v>
      </c>
      <c r="K54" s="41">
        <v>0.79497907949790791</v>
      </c>
      <c r="L54" s="54">
        <v>11</v>
      </c>
      <c r="O54" s="37">
        <v>8</v>
      </c>
      <c r="P54" s="38" t="s">
        <v>119</v>
      </c>
      <c r="Q54" s="39">
        <v>2331</v>
      </c>
      <c r="R54" s="40">
        <v>1.8946444392063787E-2</v>
      </c>
      <c r="S54" s="39">
        <v>0</v>
      </c>
      <c r="T54" s="40">
        <v>0</v>
      </c>
      <c r="U54" s="41"/>
      <c r="V54" s="54"/>
    </row>
    <row r="55" spans="2:22" ht="15" thickBot="1" x14ac:dyDescent="0.25">
      <c r="B55" s="31">
        <v>9</v>
      </c>
      <c r="C55" s="32" t="s">
        <v>119</v>
      </c>
      <c r="D55" s="33">
        <v>854</v>
      </c>
      <c r="E55" s="34">
        <v>1.7266477961989487E-2</v>
      </c>
      <c r="F55" s="33">
        <v>0</v>
      </c>
      <c r="G55" s="34">
        <v>0</v>
      </c>
      <c r="H55" s="35"/>
      <c r="I55" s="53"/>
      <c r="J55" s="33">
        <v>688</v>
      </c>
      <c r="K55" s="35">
        <v>0.24127906976744184</v>
      </c>
      <c r="L55" s="53">
        <v>0</v>
      </c>
      <c r="O55" s="31">
        <v>9</v>
      </c>
      <c r="P55" s="32" t="s">
        <v>67</v>
      </c>
      <c r="Q55" s="33">
        <v>2125</v>
      </c>
      <c r="R55" s="34">
        <v>1.7272069640984794E-2</v>
      </c>
      <c r="S55" s="33">
        <v>3461</v>
      </c>
      <c r="T55" s="34">
        <v>3.3917738948069896E-2</v>
      </c>
      <c r="U55" s="35">
        <v>-0.38601560242704425</v>
      </c>
      <c r="V55" s="53">
        <v>-7</v>
      </c>
    </row>
    <row r="56" spans="2:22" ht="15" thickBot="1" x14ac:dyDescent="0.25">
      <c r="B56" s="37">
        <v>10</v>
      </c>
      <c r="C56" s="38" t="s">
        <v>53</v>
      </c>
      <c r="D56" s="39">
        <v>850</v>
      </c>
      <c r="E56" s="40">
        <v>1.7185604528912251E-2</v>
      </c>
      <c r="F56" s="39">
        <v>791</v>
      </c>
      <c r="G56" s="40">
        <v>2.0011131349929163E-2</v>
      </c>
      <c r="H56" s="41">
        <v>7.4589127686472745E-2</v>
      </c>
      <c r="I56" s="54">
        <v>-4</v>
      </c>
      <c r="J56" s="39">
        <v>778</v>
      </c>
      <c r="K56" s="41">
        <v>9.2544987146529589E-2</v>
      </c>
      <c r="L56" s="54">
        <v>-3</v>
      </c>
      <c r="O56" s="37">
        <v>10</v>
      </c>
      <c r="P56" s="38" t="s">
        <v>53</v>
      </c>
      <c r="Q56" s="39">
        <v>2116</v>
      </c>
      <c r="R56" s="40">
        <v>1.719891734603474E-2</v>
      </c>
      <c r="S56" s="39">
        <v>2692</v>
      </c>
      <c r="T56" s="40">
        <v>2.6381552513205477E-2</v>
      </c>
      <c r="U56" s="41">
        <v>-0.21396731054977713</v>
      </c>
      <c r="V56" s="54">
        <v>-5</v>
      </c>
    </row>
    <row r="57" spans="2:22" ht="15" thickBot="1" x14ac:dyDescent="0.25">
      <c r="B57" s="31">
        <v>11</v>
      </c>
      <c r="C57" s="32" t="s">
        <v>168</v>
      </c>
      <c r="D57" s="33">
        <v>825</v>
      </c>
      <c r="E57" s="34">
        <v>1.668014557217954E-2</v>
      </c>
      <c r="F57" s="33">
        <v>193</v>
      </c>
      <c r="G57" s="34">
        <v>4.882614855292451E-3</v>
      </c>
      <c r="H57" s="35">
        <v>3.2746113989637307</v>
      </c>
      <c r="I57" s="53">
        <v>51</v>
      </c>
      <c r="J57" s="33">
        <v>374</v>
      </c>
      <c r="K57" s="35">
        <v>1.2058823529411766</v>
      </c>
      <c r="L57" s="53">
        <v>14</v>
      </c>
      <c r="O57" s="31">
        <v>11</v>
      </c>
      <c r="P57" s="32" t="s">
        <v>69</v>
      </c>
      <c r="Q57" s="33">
        <v>1956</v>
      </c>
      <c r="R57" s="34">
        <v>1.5898432102478238E-2</v>
      </c>
      <c r="S57" s="33">
        <v>1072</v>
      </c>
      <c r="T57" s="34">
        <v>1.0505581089954037E-2</v>
      </c>
      <c r="U57" s="35">
        <v>0.82462686567164178</v>
      </c>
      <c r="V57" s="53">
        <v>10</v>
      </c>
    </row>
    <row r="58" spans="2:22" ht="15" thickBot="1" x14ac:dyDescent="0.25">
      <c r="B58" s="37">
        <v>12</v>
      </c>
      <c r="C58" s="38" t="s">
        <v>107</v>
      </c>
      <c r="D58" s="39">
        <v>723</v>
      </c>
      <c r="E58" s="40">
        <v>1.4617873028710069E-2</v>
      </c>
      <c r="F58" s="39">
        <v>724</v>
      </c>
      <c r="G58" s="40">
        <v>1.8316130337988262E-2</v>
      </c>
      <c r="H58" s="41">
        <v>-1.3812154696132284E-3</v>
      </c>
      <c r="I58" s="54">
        <v>-1</v>
      </c>
      <c r="J58" s="39">
        <v>609</v>
      </c>
      <c r="K58" s="41">
        <v>0.18719211822660098</v>
      </c>
      <c r="L58" s="54">
        <v>-1</v>
      </c>
      <c r="O58" s="37">
        <v>12</v>
      </c>
      <c r="P58" s="38" t="s">
        <v>37</v>
      </c>
      <c r="Q58" s="39">
        <v>1903</v>
      </c>
      <c r="R58" s="40">
        <v>1.5467646365550146E-2</v>
      </c>
      <c r="S58" s="39">
        <v>1491</v>
      </c>
      <c r="T58" s="40">
        <v>1.4611773698807342E-2</v>
      </c>
      <c r="U58" s="41">
        <v>0.27632461435278333</v>
      </c>
      <c r="V58" s="54">
        <v>3</v>
      </c>
    </row>
    <row r="59" spans="2:22" ht="15" thickBot="1" x14ac:dyDescent="0.25">
      <c r="B59" s="31">
        <v>13</v>
      </c>
      <c r="C59" s="32" t="s">
        <v>67</v>
      </c>
      <c r="D59" s="33">
        <v>701</v>
      </c>
      <c r="E59" s="34">
        <v>1.4173069146785282E-2</v>
      </c>
      <c r="F59" s="33">
        <v>830</v>
      </c>
      <c r="G59" s="34">
        <v>2.0997773730014168E-2</v>
      </c>
      <c r="H59" s="35">
        <v>-0.15542168674698797</v>
      </c>
      <c r="I59" s="53">
        <v>-8</v>
      </c>
      <c r="J59" s="33">
        <v>645</v>
      </c>
      <c r="K59" s="35">
        <v>8.6821705426356699E-2</v>
      </c>
      <c r="L59" s="53">
        <v>-3</v>
      </c>
      <c r="O59" s="31">
        <v>13</v>
      </c>
      <c r="P59" s="32" t="s">
        <v>76</v>
      </c>
      <c r="Q59" s="33">
        <v>1869</v>
      </c>
      <c r="R59" s="34">
        <v>1.519129325129439E-2</v>
      </c>
      <c r="S59" s="33">
        <v>1922</v>
      </c>
      <c r="T59" s="34">
        <v>1.8835566095981027E-2</v>
      </c>
      <c r="U59" s="35">
        <v>-2.7575442247658732E-2</v>
      </c>
      <c r="V59" s="53">
        <v>-3</v>
      </c>
    </row>
    <row r="60" spans="2:22" ht="15" thickBot="1" x14ac:dyDescent="0.25">
      <c r="B60" s="37"/>
      <c r="C60" s="38" t="s">
        <v>111</v>
      </c>
      <c r="D60" s="39">
        <v>701</v>
      </c>
      <c r="E60" s="40">
        <v>1.4173069146785282E-2</v>
      </c>
      <c r="F60" s="39">
        <v>782</v>
      </c>
      <c r="G60" s="40">
        <v>1.9783444646832626E-2</v>
      </c>
      <c r="H60" s="41">
        <v>-0.1035805626598465</v>
      </c>
      <c r="I60" s="54">
        <v>-6</v>
      </c>
      <c r="J60" s="39">
        <v>530</v>
      </c>
      <c r="K60" s="41">
        <v>0.3226415094339623</v>
      </c>
      <c r="L60" s="54">
        <v>2</v>
      </c>
      <c r="O60" s="37">
        <v>14</v>
      </c>
      <c r="P60" s="38" t="s">
        <v>107</v>
      </c>
      <c r="Q60" s="39">
        <v>1782</v>
      </c>
      <c r="R60" s="40">
        <v>1.4484154400110541E-2</v>
      </c>
      <c r="S60" s="39">
        <v>1372</v>
      </c>
      <c r="T60" s="40">
        <v>1.3445575797963563E-2</v>
      </c>
      <c r="U60" s="41">
        <v>0.2988338192419826</v>
      </c>
      <c r="V60" s="54">
        <v>2</v>
      </c>
    </row>
    <row r="61" spans="2:22" ht="15" thickBot="1" x14ac:dyDescent="0.25">
      <c r="B61" s="31">
        <v>15</v>
      </c>
      <c r="C61" s="32" t="s">
        <v>170</v>
      </c>
      <c r="D61" s="33">
        <v>688</v>
      </c>
      <c r="E61" s="34">
        <v>1.391023048928427E-2</v>
      </c>
      <c r="F61" s="33">
        <v>250</v>
      </c>
      <c r="G61" s="34">
        <v>6.3246306415705323E-3</v>
      </c>
      <c r="H61" s="35">
        <v>1.7519999999999998</v>
      </c>
      <c r="I61" s="53">
        <v>30</v>
      </c>
      <c r="J61" s="33">
        <v>235</v>
      </c>
      <c r="K61" s="35">
        <v>1.9276595744680849</v>
      </c>
      <c r="L61" s="53">
        <v>32</v>
      </c>
      <c r="O61" s="31">
        <v>15</v>
      </c>
      <c r="P61" s="32" t="s">
        <v>81</v>
      </c>
      <c r="Q61" s="33">
        <v>1775</v>
      </c>
      <c r="R61" s="34">
        <v>1.4427258170704945E-2</v>
      </c>
      <c r="S61" s="33">
        <v>2012</v>
      </c>
      <c r="T61" s="34">
        <v>1.9717564508383884E-2</v>
      </c>
      <c r="U61" s="35">
        <v>-0.11779324055666007</v>
      </c>
      <c r="V61" s="53">
        <v>-6</v>
      </c>
    </row>
    <row r="62" spans="2:22" ht="15" thickBot="1" x14ac:dyDescent="0.25">
      <c r="B62" s="37">
        <v>16</v>
      </c>
      <c r="C62" s="38" t="s">
        <v>37</v>
      </c>
      <c r="D62" s="39">
        <v>682</v>
      </c>
      <c r="E62" s="40">
        <v>1.378892033966842E-2</v>
      </c>
      <c r="F62" s="39">
        <v>705</v>
      </c>
      <c r="G62" s="40">
        <v>1.7835458409228903E-2</v>
      </c>
      <c r="H62" s="41">
        <v>-3.2624113475177352E-2</v>
      </c>
      <c r="I62" s="54">
        <v>-4</v>
      </c>
      <c r="J62" s="39">
        <v>525</v>
      </c>
      <c r="K62" s="41">
        <v>0.29904761904761901</v>
      </c>
      <c r="L62" s="54">
        <v>1</v>
      </c>
      <c r="O62" s="37">
        <v>16</v>
      </c>
      <c r="P62" s="38" t="s">
        <v>44</v>
      </c>
      <c r="Q62" s="39">
        <v>1722</v>
      </c>
      <c r="R62" s="40">
        <v>1.3996472433776852E-2</v>
      </c>
      <c r="S62" s="39">
        <v>1078</v>
      </c>
      <c r="T62" s="40">
        <v>1.0564380984114229E-2</v>
      </c>
      <c r="U62" s="41">
        <v>0.59740259740259738</v>
      </c>
      <c r="V62" s="54">
        <v>4</v>
      </c>
    </row>
    <row r="63" spans="2:22" ht="15" thickBot="1" x14ac:dyDescent="0.25">
      <c r="B63" s="31">
        <v>17</v>
      </c>
      <c r="C63" s="32" t="s">
        <v>44</v>
      </c>
      <c r="D63" s="33">
        <v>663</v>
      </c>
      <c r="E63" s="34">
        <v>1.3404771532551556E-2</v>
      </c>
      <c r="F63" s="33">
        <v>453</v>
      </c>
      <c r="G63" s="34">
        <v>1.1460230722525805E-2</v>
      </c>
      <c r="H63" s="35">
        <v>0.46357615894039728</v>
      </c>
      <c r="I63" s="53">
        <v>5</v>
      </c>
      <c r="J63" s="33">
        <v>556</v>
      </c>
      <c r="K63" s="35">
        <v>0.19244604316546754</v>
      </c>
      <c r="L63" s="53">
        <v>-4</v>
      </c>
      <c r="O63" s="31">
        <v>17</v>
      </c>
      <c r="P63" s="32" t="s">
        <v>111</v>
      </c>
      <c r="Q63" s="33">
        <v>1632</v>
      </c>
      <c r="R63" s="34">
        <v>1.326494948427632E-2</v>
      </c>
      <c r="S63" s="33">
        <v>2271</v>
      </c>
      <c r="T63" s="34">
        <v>2.2255759939632108E-2</v>
      </c>
      <c r="U63" s="35">
        <v>-0.28137384412153232</v>
      </c>
      <c r="V63" s="53">
        <v>-11</v>
      </c>
    </row>
    <row r="64" spans="2:22" ht="15" thickBot="1" x14ac:dyDescent="0.25">
      <c r="B64" s="37">
        <v>18</v>
      </c>
      <c r="C64" s="38" t="s">
        <v>69</v>
      </c>
      <c r="D64" s="39">
        <v>647</v>
      </c>
      <c r="E64" s="40">
        <v>1.3081277800242621E-2</v>
      </c>
      <c r="F64" s="39">
        <v>454</v>
      </c>
      <c r="G64" s="40">
        <v>1.1485529245092087E-2</v>
      </c>
      <c r="H64" s="41">
        <v>0.42511013215859039</v>
      </c>
      <c r="I64" s="54">
        <v>3</v>
      </c>
      <c r="J64" s="39">
        <v>579</v>
      </c>
      <c r="K64" s="41">
        <v>0.11744386873920543</v>
      </c>
      <c r="L64" s="54">
        <v>-6</v>
      </c>
      <c r="O64" s="37">
        <v>18</v>
      </c>
      <c r="P64" s="38" t="s">
        <v>168</v>
      </c>
      <c r="Q64" s="39">
        <v>1448</v>
      </c>
      <c r="R64" s="40">
        <v>1.1769391454186344E-2</v>
      </c>
      <c r="S64" s="39">
        <v>569</v>
      </c>
      <c r="T64" s="40">
        <v>5.5761899628580672E-3</v>
      </c>
      <c r="U64" s="41">
        <v>1.5448154657293496</v>
      </c>
      <c r="V64" s="54">
        <v>36</v>
      </c>
    </row>
    <row r="65" spans="2:22" ht="15" thickBot="1" x14ac:dyDescent="0.25">
      <c r="B65" s="31">
        <v>19</v>
      </c>
      <c r="C65" s="32" t="s">
        <v>105</v>
      </c>
      <c r="D65" s="33">
        <v>605</v>
      </c>
      <c r="E65" s="34">
        <v>1.2232106752931663E-2</v>
      </c>
      <c r="F65" s="33">
        <v>334</v>
      </c>
      <c r="G65" s="34">
        <v>8.449706537138231E-3</v>
      </c>
      <c r="H65" s="35">
        <v>0.81137724550898205</v>
      </c>
      <c r="I65" s="53">
        <v>15</v>
      </c>
      <c r="J65" s="33">
        <v>452</v>
      </c>
      <c r="K65" s="35">
        <v>0.33849557522123885</v>
      </c>
      <c r="L65" s="53">
        <v>1</v>
      </c>
      <c r="O65" s="31">
        <v>19</v>
      </c>
      <c r="P65" s="32" t="s">
        <v>115</v>
      </c>
      <c r="Q65" s="33">
        <v>1420</v>
      </c>
      <c r="R65" s="34">
        <v>1.1541806536563955E-2</v>
      </c>
      <c r="S65" s="33">
        <v>1835</v>
      </c>
      <c r="T65" s="34">
        <v>1.7982967630658264E-2</v>
      </c>
      <c r="U65" s="35">
        <v>-0.22615803814713897</v>
      </c>
      <c r="V65" s="53">
        <v>-7</v>
      </c>
    </row>
    <row r="66" spans="2:22" ht="15" thickBot="1" x14ac:dyDescent="0.25">
      <c r="B66" s="37">
        <v>20</v>
      </c>
      <c r="C66" s="38" t="s">
        <v>196</v>
      </c>
      <c r="D66" s="39">
        <v>594</v>
      </c>
      <c r="E66" s="40">
        <v>1.2009704811969267E-2</v>
      </c>
      <c r="F66" s="39">
        <v>367</v>
      </c>
      <c r="G66" s="40">
        <v>9.2845577818255406E-3</v>
      </c>
      <c r="H66" s="41">
        <v>0.61852861035422335</v>
      </c>
      <c r="I66" s="54">
        <v>10</v>
      </c>
      <c r="J66" s="39">
        <v>282</v>
      </c>
      <c r="K66" s="41">
        <v>1.1063829787234041</v>
      </c>
      <c r="L66" s="54">
        <v>15</v>
      </c>
      <c r="O66" s="37">
        <v>20</v>
      </c>
      <c r="P66" s="38" t="s">
        <v>105</v>
      </c>
      <c r="Q66" s="39">
        <v>1392</v>
      </c>
      <c r="R66" s="40">
        <v>1.1314221618941567E-2</v>
      </c>
      <c r="S66" s="39">
        <v>943</v>
      </c>
      <c r="T66" s="40">
        <v>9.2413833655099423E-3</v>
      </c>
      <c r="U66" s="41">
        <v>0.47613997879109227</v>
      </c>
      <c r="V66" s="54">
        <v>7</v>
      </c>
    </row>
    <row r="67" spans="2:22" ht="15" thickBot="1" x14ac:dyDescent="0.25">
      <c r="B67" s="94" t="s">
        <v>43</v>
      </c>
      <c r="C67" s="95"/>
      <c r="D67" s="42">
        <f>SUM(D47:D66)</f>
        <v>20253</v>
      </c>
      <c r="E67" s="43">
        <f>D67/D69</f>
        <v>0.40948241002830571</v>
      </c>
      <c r="F67" s="42">
        <f>SUM(F47:F66)</f>
        <v>13108</v>
      </c>
      <c r="G67" s="43">
        <f>F67/F69</f>
        <v>0.33161303379882617</v>
      </c>
      <c r="H67" s="44">
        <f>D67/F67-1</f>
        <v>0.5450869697894416</v>
      </c>
      <c r="I67" s="55"/>
      <c r="J67" s="42">
        <f>SUM(J47:J66)</f>
        <v>15741</v>
      </c>
      <c r="K67" s="43">
        <f>E67/J67-1</f>
        <v>-0.99997398625182465</v>
      </c>
      <c r="L67" s="42"/>
      <c r="O67" s="94" t="s">
        <v>43</v>
      </c>
      <c r="P67" s="95"/>
      <c r="Q67" s="42">
        <f>SUM(Q47:Q66)</f>
        <v>50771</v>
      </c>
      <c r="R67" s="43">
        <f>Q67/Q69</f>
        <v>0.41266835187879475</v>
      </c>
      <c r="S67" s="42">
        <f>SUM(S47:S66)</f>
        <v>39909</v>
      </c>
      <c r="T67" s="43">
        <f>S67/S69</f>
        <v>0.39110749600650718</v>
      </c>
      <c r="U67" s="44">
        <f>Q67/S67-1</f>
        <v>0.27216918489563757</v>
      </c>
      <c r="V67" s="55"/>
    </row>
    <row r="68" spans="2:22" ht="15" thickBot="1" x14ac:dyDescent="0.25">
      <c r="B68" s="94" t="s">
        <v>12</v>
      </c>
      <c r="C68" s="95"/>
      <c r="D68" s="42">
        <f>D69-SUM(D47:D66)</f>
        <v>29207</v>
      </c>
      <c r="E68" s="43">
        <f>D68/D69</f>
        <v>0.59051758997169435</v>
      </c>
      <c r="F68" s="42">
        <f>F69-SUM(F47:F66)</f>
        <v>26420</v>
      </c>
      <c r="G68" s="43">
        <f>F68/F69</f>
        <v>0.66838696620117388</v>
      </c>
      <c r="H68" s="44">
        <f>D68/F68-1</f>
        <v>0.10548826646479936</v>
      </c>
      <c r="I68" s="55"/>
      <c r="J68" s="42">
        <f>J69-SUM(J47:J66)</f>
        <v>22784</v>
      </c>
      <c r="K68" s="43">
        <f>E68/J68-1</f>
        <v>-0.99997408191757498</v>
      </c>
      <c r="L68" s="42"/>
      <c r="O68" s="94" t="s">
        <v>12</v>
      </c>
      <c r="P68" s="95"/>
      <c r="Q68" s="42">
        <f>Q69-SUM(Q47:Q66)</f>
        <v>72260</v>
      </c>
      <c r="R68" s="43">
        <f>Q68/Q69</f>
        <v>0.5873316481212052</v>
      </c>
      <c r="S68" s="42">
        <f>S69-SUM(S47:S66)</f>
        <v>62132</v>
      </c>
      <c r="T68" s="43">
        <f>S68/S69</f>
        <v>0.60889250399349282</v>
      </c>
      <c r="U68" s="44">
        <f>Q68/S68-1</f>
        <v>0.16300778986673525</v>
      </c>
      <c r="V68" s="56"/>
    </row>
    <row r="69" spans="2:22" ht="15" thickBot="1" x14ac:dyDescent="0.25">
      <c r="B69" s="90" t="s">
        <v>35</v>
      </c>
      <c r="C69" s="91"/>
      <c r="D69" s="45">
        <v>49460</v>
      </c>
      <c r="E69" s="46">
        <v>1</v>
      </c>
      <c r="F69" s="45">
        <v>39528</v>
      </c>
      <c r="G69" s="46">
        <v>1</v>
      </c>
      <c r="H69" s="47">
        <v>0.25126492612831419</v>
      </c>
      <c r="I69" s="57"/>
      <c r="J69" s="45">
        <v>38525</v>
      </c>
      <c r="K69" s="47">
        <v>0.28384166125892274</v>
      </c>
      <c r="L69" s="45"/>
      <c r="M69" s="48"/>
      <c r="O69" s="90" t="s">
        <v>35</v>
      </c>
      <c r="P69" s="91"/>
      <c r="Q69" s="45">
        <v>123031</v>
      </c>
      <c r="R69" s="46">
        <v>1</v>
      </c>
      <c r="S69" s="45">
        <v>102041</v>
      </c>
      <c r="T69" s="46">
        <v>1</v>
      </c>
      <c r="U69" s="47">
        <v>0.2057016297370664</v>
      </c>
      <c r="V69" s="57"/>
    </row>
    <row r="70" spans="2:22" x14ac:dyDescent="0.2">
      <c r="B70" s="49" t="s">
        <v>80</v>
      </c>
      <c r="O70" s="49" t="s">
        <v>80</v>
      </c>
    </row>
    <row r="71" spans="2:22" x14ac:dyDescent="0.2">
      <c r="B71" s="50" t="s">
        <v>79</v>
      </c>
      <c r="O71" s="50" t="s">
        <v>79</v>
      </c>
    </row>
  </sheetData>
  <mergeCells count="68">
    <mergeCell ref="H7:H8"/>
    <mergeCell ref="J45:J46"/>
    <mergeCell ref="B67:C67"/>
    <mergeCell ref="J42:L42"/>
    <mergeCell ref="J41:L41"/>
    <mergeCell ref="L43:L44"/>
    <mergeCell ref="L45:L46"/>
    <mergeCell ref="D42:I42"/>
    <mergeCell ref="D43:E44"/>
    <mergeCell ref="C44:C46"/>
    <mergeCell ref="H45:H46"/>
    <mergeCell ref="B44:B46"/>
    <mergeCell ref="B41:B43"/>
    <mergeCell ref="C41:C43"/>
    <mergeCell ref="I7:I8"/>
    <mergeCell ref="J7:J8"/>
    <mergeCell ref="B2:O2"/>
    <mergeCell ref="B3:O3"/>
    <mergeCell ref="D6:H6"/>
    <mergeCell ref="D7:E8"/>
    <mergeCell ref="F7:G8"/>
    <mergeCell ref="C8:C10"/>
    <mergeCell ref="B5:B7"/>
    <mergeCell ref="C5:C7"/>
    <mergeCell ref="B8:B10"/>
    <mergeCell ref="D5:H5"/>
    <mergeCell ref="I5:J5"/>
    <mergeCell ref="K5:O5"/>
    <mergeCell ref="H9:H10"/>
    <mergeCell ref="O9:O10"/>
    <mergeCell ref="I6:J6"/>
    <mergeCell ref="K6:O6"/>
    <mergeCell ref="K7:L8"/>
    <mergeCell ref="M7:N8"/>
    <mergeCell ref="O7:O8"/>
    <mergeCell ref="U43:U44"/>
    <mergeCell ref="P44:P46"/>
    <mergeCell ref="U45:U46"/>
    <mergeCell ref="J9:J10"/>
    <mergeCell ref="O38:V38"/>
    <mergeCell ref="O39:V39"/>
    <mergeCell ref="O41:O43"/>
    <mergeCell ref="P41:P43"/>
    <mergeCell ref="Q41:V41"/>
    <mergeCell ref="Q42:V42"/>
    <mergeCell ref="B31:C31"/>
    <mergeCell ref="B32:C32"/>
    <mergeCell ref="B33:C33"/>
    <mergeCell ref="F43:G44"/>
    <mergeCell ref="J43:J44"/>
    <mergeCell ref="B38:L38"/>
    <mergeCell ref="B39:L39"/>
    <mergeCell ref="D41:I41"/>
    <mergeCell ref="V45:V46"/>
    <mergeCell ref="B69:C69"/>
    <mergeCell ref="I43:I44"/>
    <mergeCell ref="B68:C68"/>
    <mergeCell ref="H43:H44"/>
    <mergeCell ref="K45:K46"/>
    <mergeCell ref="I45:I46"/>
    <mergeCell ref="K43:K44"/>
    <mergeCell ref="O67:P67"/>
    <mergeCell ref="O68:P68"/>
    <mergeCell ref="O69:P69"/>
    <mergeCell ref="Q43:R44"/>
    <mergeCell ref="S43:T44"/>
    <mergeCell ref="V43:V44"/>
    <mergeCell ref="O44:O46"/>
  </mergeCells>
  <conditionalFormatting sqref="H31:H32 O31:O32">
    <cfRule type="cellIs" dxfId="129" priority="1594" operator="lessThan">
      <formula>0</formula>
    </cfRule>
  </conditionalFormatting>
  <conditionalFormatting sqref="J11:J30 O11:O30 H11:H30">
    <cfRule type="cellIs" dxfId="128" priority="67" operator="lessThan">
      <formula>0</formula>
    </cfRule>
  </conditionalFormatting>
  <conditionalFormatting sqref="L11:L30 N11:O30 D11:E30 G11:J30">
    <cfRule type="cellIs" dxfId="127" priority="65" operator="equal">
      <formula>0</formula>
    </cfRule>
  </conditionalFormatting>
  <conditionalFormatting sqref="F11:F30">
    <cfRule type="cellIs" dxfId="126" priority="64" operator="equal">
      <formula>0</formula>
    </cfRule>
  </conditionalFormatting>
  <conditionalFormatting sqref="K11:K30">
    <cfRule type="cellIs" dxfId="125" priority="63" operator="equal">
      <formula>0</formula>
    </cfRule>
  </conditionalFormatting>
  <conditionalFormatting sqref="M11:M30">
    <cfRule type="cellIs" dxfId="124" priority="62" operator="equal">
      <formula>0</formula>
    </cfRule>
  </conditionalFormatting>
  <conditionalFormatting sqref="I47:I66">
    <cfRule type="cellIs" dxfId="123" priority="24" operator="lessThan">
      <formula>0</formula>
    </cfRule>
    <cfRule type="cellIs" dxfId="122" priority="25" operator="equal">
      <formula>0</formula>
    </cfRule>
    <cfRule type="cellIs" dxfId="121" priority="26" operator="greaterThan">
      <formula>0</formula>
    </cfRule>
  </conditionalFormatting>
  <conditionalFormatting sqref="H67:H68">
    <cfRule type="cellIs" dxfId="120" priority="18" operator="lessThan">
      <formula>0</formula>
    </cfRule>
  </conditionalFormatting>
  <conditionalFormatting sqref="H47:H66">
    <cfRule type="cellIs" dxfId="119" priority="17" operator="lessThan">
      <formula>0</formula>
    </cfRule>
  </conditionalFormatting>
  <conditionalFormatting sqref="D47:E66 G47:H66">
    <cfRule type="cellIs" dxfId="118" priority="16" operator="equal">
      <formula>0</formula>
    </cfRule>
  </conditionalFormatting>
  <conditionalFormatting sqref="F47:F66">
    <cfRule type="cellIs" dxfId="117" priority="15" operator="equal">
      <formula>0</formula>
    </cfRule>
  </conditionalFormatting>
  <conditionalFormatting sqref="K47:K66">
    <cfRule type="cellIs" dxfId="116" priority="13" operator="lessThan">
      <formula>0</formula>
    </cfRule>
  </conditionalFormatting>
  <conditionalFormatting sqref="J47:K66">
    <cfRule type="cellIs" dxfId="115" priority="12" operator="equal">
      <formula>0</formula>
    </cfRule>
  </conditionalFormatting>
  <conditionalFormatting sqref="L47:L66">
    <cfRule type="cellIs" dxfId="114" priority="9" operator="lessThan">
      <formula>0</formula>
    </cfRule>
    <cfRule type="cellIs" dxfId="113" priority="10" operator="equal">
      <formula>0</formula>
    </cfRule>
    <cfRule type="cellIs" dxfId="112" priority="11" operator="greaterThan">
      <formula>0</formula>
    </cfRule>
  </conditionalFormatting>
  <conditionalFormatting sqref="V47:V66">
    <cfRule type="cellIs" dxfId="111" priority="6" operator="lessThan">
      <formula>0</formula>
    </cfRule>
    <cfRule type="cellIs" dxfId="110" priority="7" operator="equal">
      <formula>0</formula>
    </cfRule>
    <cfRule type="cellIs" dxfId="109" priority="8" operator="greaterThan">
      <formula>0</formula>
    </cfRule>
  </conditionalFormatting>
  <conditionalFormatting sqref="U67:U68">
    <cfRule type="cellIs" dxfId="108" priority="4" operator="lessThan">
      <formula>0</formula>
    </cfRule>
  </conditionalFormatting>
  <conditionalFormatting sqref="U47:U66">
    <cfRule type="cellIs" dxfId="107" priority="3" operator="lessThan">
      <formula>0</formula>
    </cfRule>
  </conditionalFormatting>
  <conditionalFormatting sqref="Q47:R66 T47:U66">
    <cfRule type="cellIs" dxfId="106" priority="2" operator="equal">
      <formula>0</formula>
    </cfRule>
  </conditionalFormatting>
  <conditionalFormatting sqref="S47:S66">
    <cfRule type="cellIs" dxfId="105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workbookViewId="0"/>
  </sheetViews>
  <sheetFormatPr defaultColWidth="9.140625" defaultRowHeight="14.25" x14ac:dyDescent="0.2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6384" width="9.140625" style="5"/>
  </cols>
  <sheetData>
    <row r="1" spans="1:8" x14ac:dyDescent="0.2">
      <c r="A1" s="5" t="s">
        <v>3</v>
      </c>
      <c r="B1" s="51"/>
      <c r="C1" s="51"/>
      <c r="D1" s="51"/>
      <c r="E1" s="51"/>
      <c r="F1" s="51"/>
      <c r="G1" s="51"/>
      <c r="H1" s="4">
        <v>45021</v>
      </c>
    </row>
    <row r="2" spans="1:8" x14ac:dyDescent="0.2">
      <c r="A2" s="51"/>
      <c r="B2" s="51"/>
      <c r="C2" s="51"/>
      <c r="D2" s="51"/>
      <c r="E2" s="51"/>
      <c r="F2" s="51"/>
      <c r="G2" s="51"/>
      <c r="H2" s="58" t="s">
        <v>97</v>
      </c>
    </row>
    <row r="3" spans="1:8" ht="14.45" customHeight="1" x14ac:dyDescent="0.2">
      <c r="A3" s="51"/>
      <c r="B3" s="126" t="s">
        <v>84</v>
      </c>
      <c r="C3" s="127"/>
      <c r="D3" s="127"/>
      <c r="E3" s="127"/>
      <c r="F3" s="127"/>
      <c r="G3" s="127"/>
      <c r="H3" s="128"/>
    </row>
    <row r="4" spans="1:8" x14ac:dyDescent="0.2">
      <c r="A4" s="51"/>
      <c r="B4" s="129"/>
      <c r="C4" s="130"/>
      <c r="D4" s="130"/>
      <c r="E4" s="130"/>
      <c r="F4" s="130"/>
      <c r="G4" s="130"/>
      <c r="H4" s="131"/>
    </row>
    <row r="5" spans="1:8" ht="21" customHeight="1" x14ac:dyDescent="0.2">
      <c r="A5" s="51"/>
      <c r="B5" s="132" t="s">
        <v>85</v>
      </c>
      <c r="C5" s="134" t="s">
        <v>194</v>
      </c>
      <c r="D5" s="135"/>
      <c r="E5" s="134" t="s">
        <v>195</v>
      </c>
      <c r="F5" s="135"/>
      <c r="G5" s="136" t="s">
        <v>98</v>
      </c>
      <c r="H5" s="136" t="s">
        <v>99</v>
      </c>
    </row>
    <row r="6" spans="1:8" ht="21" customHeight="1" x14ac:dyDescent="0.2">
      <c r="A6" s="51"/>
      <c r="B6" s="133"/>
      <c r="C6" s="59" t="s">
        <v>100</v>
      </c>
      <c r="D6" s="60" t="s">
        <v>86</v>
      </c>
      <c r="E6" s="59" t="s">
        <v>100</v>
      </c>
      <c r="F6" s="60" t="s">
        <v>86</v>
      </c>
      <c r="G6" s="137"/>
      <c r="H6" s="137"/>
    </row>
    <row r="7" spans="1:8" x14ac:dyDescent="0.2">
      <c r="A7" s="51"/>
      <c r="B7" s="61" t="s">
        <v>87</v>
      </c>
      <c r="C7" s="62" t="s">
        <v>173</v>
      </c>
      <c r="D7" s="63">
        <v>0.4901755176840682</v>
      </c>
      <c r="E7" s="62" t="s">
        <v>174</v>
      </c>
      <c r="F7" s="63">
        <v>0.4462696393591859</v>
      </c>
      <c r="G7" s="64">
        <v>9.7999999999999865E-2</v>
      </c>
      <c r="H7" s="65" t="s">
        <v>175</v>
      </c>
    </row>
    <row r="8" spans="1:8" x14ac:dyDescent="0.2">
      <c r="A8" s="51"/>
      <c r="B8" s="61" t="s">
        <v>88</v>
      </c>
      <c r="C8" s="66" t="s">
        <v>176</v>
      </c>
      <c r="D8" s="63">
        <v>9.3080232455581585E-2</v>
      </c>
      <c r="E8" s="62" t="s">
        <v>177</v>
      </c>
      <c r="F8" s="63">
        <v>9.2171891637067085E-2</v>
      </c>
      <c r="G8" s="67">
        <v>0.18947368421052646</v>
      </c>
      <c r="H8" s="65" t="s">
        <v>178</v>
      </c>
    </row>
    <row r="9" spans="1:8" x14ac:dyDescent="0.2">
      <c r="A9" s="51"/>
      <c r="B9" s="61" t="s">
        <v>101</v>
      </c>
      <c r="C9" s="62" t="s">
        <v>179</v>
      </c>
      <c r="D9" s="63">
        <v>0.41674424986035019</v>
      </c>
      <c r="E9" s="62" t="s">
        <v>180</v>
      </c>
      <c r="F9" s="63">
        <v>0.46155846900374697</v>
      </c>
      <c r="G9" s="67">
        <v>0.33647058823529408</v>
      </c>
      <c r="H9" s="68" t="s">
        <v>139</v>
      </c>
    </row>
    <row r="10" spans="1:8" x14ac:dyDescent="0.2">
      <c r="A10" s="51"/>
      <c r="B10" s="69" t="s">
        <v>89</v>
      </c>
      <c r="C10" s="70"/>
      <c r="D10" s="63"/>
      <c r="E10" s="70"/>
      <c r="F10" s="63"/>
      <c r="G10" s="71"/>
      <c r="H10" s="72"/>
    </row>
    <row r="11" spans="1:8" x14ac:dyDescent="0.2">
      <c r="A11" s="51"/>
      <c r="B11" s="69" t="s">
        <v>90</v>
      </c>
      <c r="C11" s="73" t="s">
        <v>140</v>
      </c>
      <c r="D11" s="63">
        <v>2.2069560274791504E-2</v>
      </c>
      <c r="E11" s="73" t="s">
        <v>181</v>
      </c>
      <c r="F11" s="63">
        <v>3.3284294202274224E-2</v>
      </c>
      <c r="G11" s="67">
        <v>0.78260869565217384</v>
      </c>
      <c r="H11" s="68" t="s">
        <v>182</v>
      </c>
    </row>
    <row r="12" spans="1:8" x14ac:dyDescent="0.2">
      <c r="A12" s="51"/>
      <c r="B12" s="69" t="s">
        <v>91</v>
      </c>
      <c r="C12" s="73" t="s">
        <v>183</v>
      </c>
      <c r="D12" s="63">
        <v>2.5715153712723315E-2</v>
      </c>
      <c r="E12" s="73" t="s">
        <v>184</v>
      </c>
      <c r="F12" s="63">
        <v>2.483114011915696E-2</v>
      </c>
      <c r="G12" s="67">
        <v>0.19230769230769229</v>
      </c>
      <c r="H12" s="68" t="s">
        <v>178</v>
      </c>
    </row>
    <row r="13" spans="1:8" x14ac:dyDescent="0.2">
      <c r="A13" s="51"/>
      <c r="B13" s="69" t="s">
        <v>92</v>
      </c>
      <c r="C13" s="73">
        <v>3.6999999999999998E-2</v>
      </c>
      <c r="D13" s="63">
        <v>3.6259934732117482E-4</v>
      </c>
      <c r="E13" s="73">
        <v>0.05</v>
      </c>
      <c r="F13" s="63">
        <v>4.0640163861140689E-4</v>
      </c>
      <c r="G13" s="67">
        <v>0.35135135135135154</v>
      </c>
      <c r="H13" s="68" t="s">
        <v>103</v>
      </c>
    </row>
    <row r="14" spans="1:8" x14ac:dyDescent="0.2">
      <c r="A14" s="51"/>
      <c r="B14" s="69" t="s">
        <v>93</v>
      </c>
      <c r="C14" s="73" t="s">
        <v>185</v>
      </c>
      <c r="D14" s="63">
        <v>0.16375770523613056</v>
      </c>
      <c r="E14" s="73" t="s">
        <v>186</v>
      </c>
      <c r="F14" s="63">
        <v>0.20009591078671229</v>
      </c>
      <c r="G14" s="67">
        <v>0.47305389221556893</v>
      </c>
      <c r="H14" s="68" t="s">
        <v>187</v>
      </c>
    </row>
    <row r="15" spans="1:8" x14ac:dyDescent="0.2">
      <c r="A15" s="51"/>
      <c r="B15" s="69" t="s">
        <v>94</v>
      </c>
      <c r="C15" s="73" t="s">
        <v>188</v>
      </c>
      <c r="D15" s="63">
        <v>0.16723669897394183</v>
      </c>
      <c r="E15" s="73" t="s">
        <v>189</v>
      </c>
      <c r="F15" s="63">
        <v>0.17708545000853443</v>
      </c>
      <c r="G15" s="67">
        <v>0.27485380116959068</v>
      </c>
      <c r="H15" s="68" t="s">
        <v>190</v>
      </c>
    </row>
    <row r="16" spans="1:8" x14ac:dyDescent="0.2">
      <c r="A16" s="51"/>
      <c r="B16" s="69" t="s">
        <v>95</v>
      </c>
      <c r="C16" s="74" t="s">
        <v>191</v>
      </c>
      <c r="D16" s="63">
        <v>3.7582932350721771E-2</v>
      </c>
      <c r="E16" s="74" t="s">
        <v>192</v>
      </c>
      <c r="F16" s="63">
        <v>2.5855272248457704E-2</v>
      </c>
      <c r="G16" s="67">
        <v>-0.1578947368421052</v>
      </c>
      <c r="H16" s="65" t="s">
        <v>193</v>
      </c>
    </row>
    <row r="17" spans="1:8" x14ac:dyDescent="0.2">
      <c r="A17" s="51"/>
      <c r="B17" s="69" t="s">
        <v>96</v>
      </c>
      <c r="C17" s="73">
        <v>0</v>
      </c>
      <c r="D17" s="63">
        <v>0</v>
      </c>
      <c r="E17" s="73">
        <v>0</v>
      </c>
      <c r="F17" s="63">
        <v>0</v>
      </c>
      <c r="G17" s="67" t="s">
        <v>141</v>
      </c>
      <c r="H17" s="68" t="s">
        <v>103</v>
      </c>
    </row>
    <row r="18" spans="1:8" x14ac:dyDescent="0.2">
      <c r="A18" s="51"/>
      <c r="B18" s="75" t="s">
        <v>102</v>
      </c>
      <c r="C18" s="76">
        <v>0</v>
      </c>
      <c r="D18" s="77">
        <v>1.9599964720007357E-5</v>
      </c>
      <c r="E18" s="76">
        <v>0</v>
      </c>
      <c r="F18" s="77">
        <v>0</v>
      </c>
      <c r="G18" s="78"/>
      <c r="H18" s="79" t="s">
        <v>103</v>
      </c>
    </row>
    <row r="19" spans="1:8" x14ac:dyDescent="0.2">
      <c r="A19" s="51"/>
      <c r="B19" s="51" t="s">
        <v>80</v>
      </c>
      <c r="C19" s="51"/>
      <c r="D19" s="51"/>
      <c r="E19" s="51"/>
      <c r="F19" s="51"/>
      <c r="G19" s="51"/>
      <c r="H19" s="51"/>
    </row>
    <row r="20" spans="1:8" x14ac:dyDescent="0.2">
      <c r="B20" s="5" t="s">
        <v>79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workbookViewId="0"/>
  </sheetViews>
  <sheetFormatPr defaultColWidth="9.140625" defaultRowHeight="14.25" x14ac:dyDescent="0.2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bestFit="1" customWidth="1"/>
    <col min="17" max="21" width="10.42578125" style="5" customWidth="1"/>
    <col min="22" max="22" width="13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6384" width="9.140625" style="5"/>
  </cols>
  <sheetData>
    <row r="1" spans="2:22" x14ac:dyDescent="0.2">
      <c r="B1" s="51" t="s">
        <v>3</v>
      </c>
      <c r="D1" s="3"/>
      <c r="L1" s="4"/>
      <c r="P1" s="1"/>
      <c r="V1" s="4">
        <v>45021</v>
      </c>
    </row>
    <row r="2" spans="2:22" x14ac:dyDescent="0.2">
      <c r="D2" s="3"/>
      <c r="L2" s="4"/>
      <c r="O2" s="138" t="s">
        <v>126</v>
      </c>
      <c r="P2" s="138"/>
      <c r="Q2" s="138"/>
      <c r="R2" s="138"/>
      <c r="S2" s="138"/>
      <c r="T2" s="138"/>
      <c r="U2" s="138"/>
      <c r="V2" s="138"/>
    </row>
    <row r="3" spans="2:22" ht="14.45" customHeight="1" x14ac:dyDescent="0.2">
      <c r="B3" s="102" t="s">
        <v>163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48"/>
      <c r="N3" s="51"/>
      <c r="O3" s="138"/>
      <c r="P3" s="138"/>
      <c r="Q3" s="138"/>
      <c r="R3" s="138"/>
      <c r="S3" s="138"/>
      <c r="T3" s="138"/>
      <c r="U3" s="138"/>
      <c r="V3" s="138"/>
    </row>
    <row r="4" spans="2:22" ht="14.45" customHeight="1" x14ac:dyDescent="0.2">
      <c r="B4" s="103" t="s">
        <v>164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48"/>
      <c r="N4" s="51"/>
      <c r="O4" s="103" t="s">
        <v>127</v>
      </c>
      <c r="P4" s="103"/>
      <c r="Q4" s="103"/>
      <c r="R4" s="103"/>
      <c r="S4" s="103"/>
      <c r="T4" s="103"/>
      <c r="U4" s="103"/>
      <c r="V4" s="103"/>
    </row>
    <row r="5" spans="2:22" ht="14.45" customHeight="1" thickBot="1" x14ac:dyDescent="0.25">
      <c r="B5" s="52"/>
      <c r="C5" s="52"/>
      <c r="D5" s="52"/>
      <c r="E5" s="52"/>
      <c r="F5" s="52"/>
      <c r="G5" s="52"/>
      <c r="H5" s="52"/>
      <c r="I5" s="52"/>
      <c r="J5" s="52"/>
      <c r="K5" s="48"/>
      <c r="L5" s="24" t="s">
        <v>4</v>
      </c>
      <c r="M5" s="48"/>
      <c r="N5" s="48"/>
      <c r="O5" s="80"/>
      <c r="P5" s="80"/>
      <c r="Q5" s="80"/>
      <c r="R5" s="80"/>
      <c r="S5" s="80"/>
      <c r="T5" s="80"/>
      <c r="U5" s="80"/>
      <c r="V5" s="24" t="s">
        <v>4</v>
      </c>
    </row>
    <row r="6" spans="2:22" ht="14.45" customHeight="1" x14ac:dyDescent="0.2">
      <c r="B6" s="109" t="s">
        <v>0</v>
      </c>
      <c r="C6" s="111" t="s">
        <v>1</v>
      </c>
      <c r="D6" s="104" t="s">
        <v>146</v>
      </c>
      <c r="E6" s="105"/>
      <c r="F6" s="105"/>
      <c r="G6" s="105"/>
      <c r="H6" s="105"/>
      <c r="I6" s="106"/>
      <c r="J6" s="105" t="s">
        <v>121</v>
      </c>
      <c r="K6" s="105"/>
      <c r="L6" s="106"/>
      <c r="M6" s="48"/>
      <c r="N6" s="48"/>
      <c r="O6" s="109" t="s">
        <v>0</v>
      </c>
      <c r="P6" s="111" t="s">
        <v>1</v>
      </c>
      <c r="Q6" s="104" t="s">
        <v>155</v>
      </c>
      <c r="R6" s="105"/>
      <c r="S6" s="105"/>
      <c r="T6" s="105"/>
      <c r="U6" s="105"/>
      <c r="V6" s="106"/>
    </row>
    <row r="7" spans="2:22" ht="14.45" customHeight="1" thickBot="1" x14ac:dyDescent="0.25">
      <c r="B7" s="110"/>
      <c r="C7" s="112"/>
      <c r="D7" s="113" t="s">
        <v>147</v>
      </c>
      <c r="E7" s="114"/>
      <c r="F7" s="114"/>
      <c r="G7" s="114"/>
      <c r="H7" s="114"/>
      <c r="I7" s="115"/>
      <c r="J7" s="114" t="s">
        <v>122</v>
      </c>
      <c r="K7" s="114"/>
      <c r="L7" s="115"/>
      <c r="M7" s="48"/>
      <c r="N7" s="48"/>
      <c r="O7" s="110"/>
      <c r="P7" s="112"/>
      <c r="Q7" s="113" t="s">
        <v>156</v>
      </c>
      <c r="R7" s="114"/>
      <c r="S7" s="114"/>
      <c r="T7" s="114"/>
      <c r="U7" s="114"/>
      <c r="V7" s="115"/>
    </row>
    <row r="8" spans="2:22" ht="14.45" customHeight="1" x14ac:dyDescent="0.2">
      <c r="B8" s="110"/>
      <c r="C8" s="112"/>
      <c r="D8" s="96">
        <v>2023</v>
      </c>
      <c r="E8" s="97"/>
      <c r="F8" s="96">
        <v>2022</v>
      </c>
      <c r="G8" s="97"/>
      <c r="H8" s="92" t="s">
        <v>5</v>
      </c>
      <c r="I8" s="92" t="s">
        <v>49</v>
      </c>
      <c r="J8" s="92">
        <v>2022</v>
      </c>
      <c r="K8" s="92" t="s">
        <v>152</v>
      </c>
      <c r="L8" s="92" t="s">
        <v>125</v>
      </c>
      <c r="M8" s="48"/>
      <c r="N8" s="48"/>
      <c r="O8" s="110"/>
      <c r="P8" s="112"/>
      <c r="Q8" s="96">
        <v>2023</v>
      </c>
      <c r="R8" s="97"/>
      <c r="S8" s="96">
        <v>2022</v>
      </c>
      <c r="T8" s="97"/>
      <c r="U8" s="92" t="s">
        <v>5</v>
      </c>
      <c r="V8" s="92" t="s">
        <v>72</v>
      </c>
    </row>
    <row r="9" spans="2:22" ht="14.45" customHeight="1" thickBot="1" x14ac:dyDescent="0.25">
      <c r="B9" s="100" t="s">
        <v>6</v>
      </c>
      <c r="C9" s="116" t="s">
        <v>7</v>
      </c>
      <c r="D9" s="98"/>
      <c r="E9" s="99"/>
      <c r="F9" s="98"/>
      <c r="G9" s="99"/>
      <c r="H9" s="93"/>
      <c r="I9" s="93"/>
      <c r="J9" s="93"/>
      <c r="K9" s="93"/>
      <c r="L9" s="93"/>
      <c r="M9" s="48"/>
      <c r="N9" s="48"/>
      <c r="O9" s="100" t="s">
        <v>6</v>
      </c>
      <c r="P9" s="116" t="s">
        <v>7</v>
      </c>
      <c r="Q9" s="98"/>
      <c r="R9" s="99"/>
      <c r="S9" s="98"/>
      <c r="T9" s="99"/>
      <c r="U9" s="93"/>
      <c r="V9" s="93"/>
    </row>
    <row r="10" spans="2:22" ht="14.45" customHeight="1" x14ac:dyDescent="0.2">
      <c r="B10" s="100"/>
      <c r="C10" s="116"/>
      <c r="D10" s="25" t="s">
        <v>8</v>
      </c>
      <c r="E10" s="26" t="s">
        <v>2</v>
      </c>
      <c r="F10" s="25" t="s">
        <v>8</v>
      </c>
      <c r="G10" s="26" t="s">
        <v>2</v>
      </c>
      <c r="H10" s="88" t="s">
        <v>9</v>
      </c>
      <c r="I10" s="88" t="s">
        <v>50</v>
      </c>
      <c r="J10" s="88" t="s">
        <v>8</v>
      </c>
      <c r="K10" s="88" t="s">
        <v>153</v>
      </c>
      <c r="L10" s="88" t="s">
        <v>154</v>
      </c>
      <c r="M10" s="48"/>
      <c r="N10" s="48"/>
      <c r="O10" s="100"/>
      <c r="P10" s="116"/>
      <c r="Q10" s="25" t="s">
        <v>8</v>
      </c>
      <c r="R10" s="26" t="s">
        <v>2</v>
      </c>
      <c r="S10" s="25" t="s">
        <v>8</v>
      </c>
      <c r="T10" s="26" t="s">
        <v>2</v>
      </c>
      <c r="U10" s="88" t="s">
        <v>9</v>
      </c>
      <c r="V10" s="88" t="s">
        <v>73</v>
      </c>
    </row>
    <row r="11" spans="2:22" ht="14.45" customHeight="1" thickBot="1" x14ac:dyDescent="0.25">
      <c r="B11" s="101"/>
      <c r="C11" s="117"/>
      <c r="D11" s="28" t="s">
        <v>10</v>
      </c>
      <c r="E11" s="29" t="s">
        <v>11</v>
      </c>
      <c r="F11" s="28" t="s">
        <v>10</v>
      </c>
      <c r="G11" s="29" t="s">
        <v>11</v>
      </c>
      <c r="H11" s="89"/>
      <c r="I11" s="89"/>
      <c r="J11" s="89" t="s">
        <v>10</v>
      </c>
      <c r="K11" s="89"/>
      <c r="L11" s="89"/>
      <c r="M11" s="48"/>
      <c r="N11" s="48"/>
      <c r="O11" s="101"/>
      <c r="P11" s="117"/>
      <c r="Q11" s="28" t="s">
        <v>10</v>
      </c>
      <c r="R11" s="29" t="s">
        <v>11</v>
      </c>
      <c r="S11" s="28" t="s">
        <v>10</v>
      </c>
      <c r="T11" s="29" t="s">
        <v>11</v>
      </c>
      <c r="U11" s="89"/>
      <c r="V11" s="89"/>
    </row>
    <row r="12" spans="2:22" ht="14.45" customHeight="1" thickBot="1" x14ac:dyDescent="0.25">
      <c r="B12" s="31">
        <v>1</v>
      </c>
      <c r="C12" s="32" t="s">
        <v>20</v>
      </c>
      <c r="D12" s="33">
        <v>2910</v>
      </c>
      <c r="E12" s="34">
        <v>0.21007796708056597</v>
      </c>
      <c r="F12" s="33">
        <v>2000</v>
      </c>
      <c r="G12" s="34">
        <v>0.17064846416382254</v>
      </c>
      <c r="H12" s="35">
        <v>0.45500000000000007</v>
      </c>
      <c r="I12" s="53">
        <v>0</v>
      </c>
      <c r="J12" s="33">
        <v>3032</v>
      </c>
      <c r="K12" s="35">
        <v>-4.0237467018469641E-2</v>
      </c>
      <c r="L12" s="53">
        <v>0</v>
      </c>
      <c r="M12" s="48"/>
      <c r="N12" s="48"/>
      <c r="O12" s="31">
        <v>1</v>
      </c>
      <c r="P12" s="32" t="s">
        <v>20</v>
      </c>
      <c r="Q12" s="33">
        <v>8623</v>
      </c>
      <c r="R12" s="34">
        <v>0.2380926084435486</v>
      </c>
      <c r="S12" s="33">
        <v>5870</v>
      </c>
      <c r="T12" s="34">
        <v>0.18797835206712141</v>
      </c>
      <c r="U12" s="35">
        <v>0.46899488926746158</v>
      </c>
      <c r="V12" s="53">
        <v>0</v>
      </c>
    </row>
    <row r="13" spans="2:22" ht="14.45" customHeight="1" thickBot="1" x14ac:dyDescent="0.25">
      <c r="B13" s="37">
        <v>2</v>
      </c>
      <c r="C13" s="38" t="s">
        <v>23</v>
      </c>
      <c r="D13" s="39">
        <v>1356</v>
      </c>
      <c r="E13" s="40">
        <v>9.7892001155067854E-2</v>
      </c>
      <c r="F13" s="39">
        <v>1367</v>
      </c>
      <c r="G13" s="40">
        <v>0.1166382252559727</v>
      </c>
      <c r="H13" s="41">
        <v>-8.0468178493050546E-3</v>
      </c>
      <c r="I13" s="54">
        <v>0</v>
      </c>
      <c r="J13" s="39">
        <v>1325</v>
      </c>
      <c r="K13" s="41">
        <v>2.3396226415094423E-2</v>
      </c>
      <c r="L13" s="54">
        <v>0</v>
      </c>
      <c r="M13" s="48"/>
      <c r="N13" s="48"/>
      <c r="O13" s="37">
        <v>2</v>
      </c>
      <c r="P13" s="38" t="s">
        <v>23</v>
      </c>
      <c r="Q13" s="39">
        <v>4010</v>
      </c>
      <c r="R13" s="40">
        <v>0.11072148438578568</v>
      </c>
      <c r="S13" s="39">
        <v>4319</v>
      </c>
      <c r="T13" s="40">
        <v>0.13830979600986326</v>
      </c>
      <c r="U13" s="41">
        <v>-7.1544338967353571E-2</v>
      </c>
      <c r="V13" s="54">
        <v>0</v>
      </c>
    </row>
    <row r="14" spans="2:22" ht="14.45" customHeight="1" thickBot="1" x14ac:dyDescent="0.25">
      <c r="B14" s="31">
        <v>3</v>
      </c>
      <c r="C14" s="32" t="s">
        <v>18</v>
      </c>
      <c r="D14" s="33">
        <v>1309</v>
      </c>
      <c r="E14" s="34">
        <v>9.4498989315622298E-2</v>
      </c>
      <c r="F14" s="33">
        <v>978</v>
      </c>
      <c r="G14" s="34">
        <v>8.3447098976109219E-2</v>
      </c>
      <c r="H14" s="35">
        <v>0.33844580777096112</v>
      </c>
      <c r="I14" s="53">
        <v>1</v>
      </c>
      <c r="J14" s="33">
        <v>1058</v>
      </c>
      <c r="K14" s="35">
        <v>0.23724007561436666</v>
      </c>
      <c r="L14" s="53">
        <v>0</v>
      </c>
      <c r="M14" s="48"/>
      <c r="N14" s="48"/>
      <c r="O14" s="31">
        <v>3</v>
      </c>
      <c r="P14" s="32" t="s">
        <v>18</v>
      </c>
      <c r="Q14" s="33">
        <v>3259</v>
      </c>
      <c r="R14" s="34">
        <v>8.9985365988348012E-2</v>
      </c>
      <c r="S14" s="33">
        <v>2497</v>
      </c>
      <c r="T14" s="34">
        <v>7.9962852659557437E-2</v>
      </c>
      <c r="U14" s="35">
        <v>0.3051661994393271</v>
      </c>
      <c r="V14" s="53">
        <v>1</v>
      </c>
    </row>
    <row r="15" spans="2:22" ht="14.45" customHeight="1" thickBot="1" x14ac:dyDescent="0.25">
      <c r="B15" s="37">
        <v>4</v>
      </c>
      <c r="C15" s="38" t="s">
        <v>19</v>
      </c>
      <c r="D15" s="39">
        <v>957</v>
      </c>
      <c r="E15" s="40">
        <v>6.9087496390412936E-2</v>
      </c>
      <c r="F15" s="39">
        <v>687</v>
      </c>
      <c r="G15" s="40">
        <v>5.8617747440273038E-2</v>
      </c>
      <c r="H15" s="41">
        <v>0.39301310043668125</v>
      </c>
      <c r="I15" s="54">
        <v>2</v>
      </c>
      <c r="J15" s="39">
        <v>669</v>
      </c>
      <c r="K15" s="41">
        <v>0.43049327354260081</v>
      </c>
      <c r="L15" s="54">
        <v>2</v>
      </c>
      <c r="M15" s="48"/>
      <c r="N15" s="48"/>
      <c r="O15" s="37">
        <v>4</v>
      </c>
      <c r="P15" s="38" t="s">
        <v>30</v>
      </c>
      <c r="Q15" s="39">
        <v>2467</v>
      </c>
      <c r="R15" s="40">
        <v>6.8117182538586854E-2</v>
      </c>
      <c r="S15" s="39">
        <v>2972</v>
      </c>
      <c r="T15" s="40">
        <v>9.5174048099401165E-2</v>
      </c>
      <c r="U15" s="41">
        <v>-0.16991924629878874</v>
      </c>
      <c r="V15" s="54">
        <v>-1</v>
      </c>
    </row>
    <row r="16" spans="2:22" ht="14.45" customHeight="1" thickBot="1" x14ac:dyDescent="0.25">
      <c r="B16" s="31">
        <v>5</v>
      </c>
      <c r="C16" s="32" t="s">
        <v>30</v>
      </c>
      <c r="D16" s="33">
        <v>914</v>
      </c>
      <c r="E16" s="34">
        <v>6.5983251516026561E-2</v>
      </c>
      <c r="F16" s="33">
        <v>1089</v>
      </c>
      <c r="G16" s="34">
        <v>9.2918088737201365E-2</v>
      </c>
      <c r="H16" s="35">
        <v>-0.16069788797061524</v>
      </c>
      <c r="I16" s="53">
        <v>-2</v>
      </c>
      <c r="J16" s="33">
        <v>763</v>
      </c>
      <c r="K16" s="35">
        <v>0.19790301441677594</v>
      </c>
      <c r="L16" s="53">
        <v>0</v>
      </c>
      <c r="M16" s="48"/>
      <c r="N16" s="48"/>
      <c r="O16" s="31">
        <v>5</v>
      </c>
      <c r="P16" s="32" t="s">
        <v>24</v>
      </c>
      <c r="Q16" s="33">
        <v>2345</v>
      </c>
      <c r="R16" s="34">
        <v>6.4748598724355969E-2</v>
      </c>
      <c r="S16" s="33">
        <v>2488</v>
      </c>
      <c r="T16" s="34">
        <v>7.9674640535434077E-2</v>
      </c>
      <c r="U16" s="35">
        <v>-5.7475884244372999E-2</v>
      </c>
      <c r="V16" s="53">
        <v>0</v>
      </c>
    </row>
    <row r="17" spans="2:22" ht="14.45" customHeight="1" thickBot="1" x14ac:dyDescent="0.25">
      <c r="B17" s="37">
        <v>6</v>
      </c>
      <c r="C17" s="38" t="s">
        <v>24</v>
      </c>
      <c r="D17" s="39">
        <v>786</v>
      </c>
      <c r="E17" s="40">
        <v>5.6742708634132256E-2</v>
      </c>
      <c r="F17" s="39">
        <v>940</v>
      </c>
      <c r="G17" s="40">
        <v>8.0204778156996587E-2</v>
      </c>
      <c r="H17" s="41">
        <v>-0.16382978723404251</v>
      </c>
      <c r="I17" s="54">
        <v>-1</v>
      </c>
      <c r="J17" s="39">
        <v>831</v>
      </c>
      <c r="K17" s="41">
        <v>-5.4151624548736454E-2</v>
      </c>
      <c r="L17" s="54">
        <v>-2</v>
      </c>
      <c r="M17" s="48"/>
      <c r="N17" s="48"/>
      <c r="O17" s="37">
        <v>6</v>
      </c>
      <c r="P17" s="38" t="s">
        <v>19</v>
      </c>
      <c r="Q17" s="39">
        <v>2152</v>
      </c>
      <c r="R17" s="40">
        <v>5.9419609575613659E-2</v>
      </c>
      <c r="S17" s="39">
        <v>1947</v>
      </c>
      <c r="T17" s="40">
        <v>6.2349889518685753E-2</v>
      </c>
      <c r="U17" s="41">
        <v>0.10529019003595286</v>
      </c>
      <c r="V17" s="54">
        <v>0</v>
      </c>
    </row>
    <row r="18" spans="2:22" ht="14.45" customHeight="1" thickBot="1" x14ac:dyDescent="0.25">
      <c r="B18" s="31">
        <v>7</v>
      </c>
      <c r="C18" s="32" t="s">
        <v>25</v>
      </c>
      <c r="D18" s="33">
        <v>503</v>
      </c>
      <c r="E18" s="34">
        <v>3.6312445856194052E-2</v>
      </c>
      <c r="F18" s="33">
        <v>619</v>
      </c>
      <c r="G18" s="34">
        <v>5.2815699658703072E-2</v>
      </c>
      <c r="H18" s="35">
        <v>-0.18739903069466879</v>
      </c>
      <c r="I18" s="53">
        <v>0</v>
      </c>
      <c r="J18" s="33">
        <v>324</v>
      </c>
      <c r="K18" s="35">
        <v>0.55246913580246915</v>
      </c>
      <c r="L18" s="53">
        <v>2</v>
      </c>
      <c r="M18" s="48"/>
      <c r="N18" s="48"/>
      <c r="O18" s="31">
        <v>7</v>
      </c>
      <c r="P18" s="32" t="s">
        <v>31</v>
      </c>
      <c r="Q18" s="33">
        <v>1279</v>
      </c>
      <c r="R18" s="34">
        <v>3.531490736394511E-2</v>
      </c>
      <c r="S18" s="33">
        <v>637</v>
      </c>
      <c r="T18" s="34">
        <v>2.0399013674064111E-2</v>
      </c>
      <c r="U18" s="35">
        <v>1.0078492935635794</v>
      </c>
      <c r="V18" s="53">
        <v>5</v>
      </c>
    </row>
    <row r="19" spans="2:22" ht="14.45" customHeight="1" thickBot="1" x14ac:dyDescent="0.25">
      <c r="B19" s="37">
        <v>8</v>
      </c>
      <c r="C19" s="38" t="s">
        <v>31</v>
      </c>
      <c r="D19" s="39">
        <v>488</v>
      </c>
      <c r="E19" s="40">
        <v>3.5229569737222063E-2</v>
      </c>
      <c r="F19" s="39">
        <v>150</v>
      </c>
      <c r="G19" s="40">
        <v>1.2798634812286689E-2</v>
      </c>
      <c r="H19" s="41">
        <v>2.2533333333333334</v>
      </c>
      <c r="I19" s="54">
        <v>10</v>
      </c>
      <c r="J19" s="39">
        <v>407</v>
      </c>
      <c r="K19" s="41">
        <v>0.19901719901719894</v>
      </c>
      <c r="L19" s="54">
        <v>-1</v>
      </c>
      <c r="M19" s="48"/>
      <c r="N19" s="48"/>
      <c r="O19" s="37">
        <v>8</v>
      </c>
      <c r="P19" s="38" t="s">
        <v>25</v>
      </c>
      <c r="Q19" s="39">
        <v>1213</v>
      </c>
      <c r="R19" s="40">
        <v>3.349255874313168E-2</v>
      </c>
      <c r="S19" s="39">
        <v>1230</v>
      </c>
      <c r="T19" s="40">
        <v>3.9388990296858488E-2</v>
      </c>
      <c r="U19" s="41">
        <v>-1.3821138211382089E-2</v>
      </c>
      <c r="V19" s="54">
        <v>-1</v>
      </c>
    </row>
    <row r="20" spans="2:22" ht="14.45" customHeight="1" thickBot="1" x14ac:dyDescent="0.25">
      <c r="B20" s="31">
        <v>9</v>
      </c>
      <c r="C20" s="32" t="s">
        <v>40</v>
      </c>
      <c r="D20" s="33">
        <v>415</v>
      </c>
      <c r="E20" s="34">
        <v>2.9959572624891712E-2</v>
      </c>
      <c r="F20" s="33">
        <v>331</v>
      </c>
      <c r="G20" s="34">
        <v>2.8242320819112626E-2</v>
      </c>
      <c r="H20" s="35">
        <v>0.25377643504531733</v>
      </c>
      <c r="I20" s="53">
        <v>2</v>
      </c>
      <c r="J20" s="33">
        <v>372</v>
      </c>
      <c r="K20" s="35">
        <v>0.11559139784946226</v>
      </c>
      <c r="L20" s="53">
        <v>-1</v>
      </c>
      <c r="M20" s="48"/>
      <c r="N20" s="48"/>
      <c r="O20" s="31">
        <v>9</v>
      </c>
      <c r="P20" s="32" t="s">
        <v>40</v>
      </c>
      <c r="Q20" s="33">
        <v>1096</v>
      </c>
      <c r="R20" s="34">
        <v>3.0262031642598778E-2</v>
      </c>
      <c r="S20" s="33">
        <v>787</v>
      </c>
      <c r="T20" s="34">
        <v>2.5202549076120025E-2</v>
      </c>
      <c r="U20" s="35">
        <v>0.39263024142312575</v>
      </c>
      <c r="V20" s="53">
        <v>1</v>
      </c>
    </row>
    <row r="21" spans="2:22" ht="14.45" customHeight="1" thickBot="1" x14ac:dyDescent="0.25">
      <c r="B21" s="37">
        <v>10</v>
      </c>
      <c r="C21" s="38" t="s">
        <v>21</v>
      </c>
      <c r="D21" s="39">
        <v>394</v>
      </c>
      <c r="E21" s="40">
        <v>2.8443546058330927E-2</v>
      </c>
      <c r="F21" s="39">
        <v>198</v>
      </c>
      <c r="G21" s="40">
        <v>1.6894197952218429E-2</v>
      </c>
      <c r="H21" s="41">
        <v>0.98989898989898983</v>
      </c>
      <c r="I21" s="54">
        <v>7</v>
      </c>
      <c r="J21" s="39">
        <v>208</v>
      </c>
      <c r="K21" s="41">
        <v>0.89423076923076916</v>
      </c>
      <c r="L21" s="54">
        <v>4</v>
      </c>
      <c r="M21" s="48"/>
      <c r="N21" s="48"/>
      <c r="O21" s="37">
        <v>10</v>
      </c>
      <c r="P21" s="38" t="s">
        <v>33</v>
      </c>
      <c r="Q21" s="39">
        <v>964</v>
      </c>
      <c r="R21" s="40">
        <v>2.6617334400971918E-2</v>
      </c>
      <c r="S21" s="39">
        <v>536</v>
      </c>
      <c r="T21" s="40">
        <v>1.7164633170013131E-2</v>
      </c>
      <c r="U21" s="41">
        <v>0.79850746268656714</v>
      </c>
      <c r="V21" s="54">
        <v>6</v>
      </c>
    </row>
    <row r="22" spans="2:22" ht="14.45" customHeight="1" thickBot="1" x14ac:dyDescent="0.25">
      <c r="B22" s="31">
        <v>11</v>
      </c>
      <c r="C22" s="32" t="s">
        <v>27</v>
      </c>
      <c r="D22" s="33">
        <v>375</v>
      </c>
      <c r="E22" s="34">
        <v>2.707190297429974E-2</v>
      </c>
      <c r="F22" s="33">
        <v>122</v>
      </c>
      <c r="G22" s="34">
        <v>1.0409556313993174E-2</v>
      </c>
      <c r="H22" s="35">
        <v>2.0737704918032787</v>
      </c>
      <c r="I22" s="53">
        <v>9</v>
      </c>
      <c r="J22" s="33">
        <v>166</v>
      </c>
      <c r="K22" s="35">
        <v>1.2590361445783134</v>
      </c>
      <c r="L22" s="53">
        <v>6</v>
      </c>
      <c r="M22" s="48"/>
      <c r="N22" s="48"/>
      <c r="O22" s="31">
        <v>11</v>
      </c>
      <c r="P22" s="32" t="s">
        <v>32</v>
      </c>
      <c r="Q22" s="33">
        <v>856</v>
      </c>
      <c r="R22" s="34">
        <v>2.3635309385095397E-2</v>
      </c>
      <c r="S22" s="33">
        <v>904</v>
      </c>
      <c r="T22" s="34">
        <v>2.8949306689723637E-2</v>
      </c>
      <c r="U22" s="35">
        <v>-5.3097345132743334E-2</v>
      </c>
      <c r="V22" s="53">
        <v>-2</v>
      </c>
    </row>
    <row r="23" spans="2:22" ht="14.45" customHeight="1" thickBot="1" x14ac:dyDescent="0.25">
      <c r="B23" s="37">
        <v>12</v>
      </c>
      <c r="C23" s="38" t="s">
        <v>33</v>
      </c>
      <c r="D23" s="39">
        <v>338</v>
      </c>
      <c r="E23" s="40">
        <v>2.4400808547502165E-2</v>
      </c>
      <c r="F23" s="39">
        <v>249</v>
      </c>
      <c r="G23" s="40">
        <v>2.1245733788395903E-2</v>
      </c>
      <c r="H23" s="41">
        <v>0.35742971887550201</v>
      </c>
      <c r="I23" s="54">
        <v>1</v>
      </c>
      <c r="J23" s="39">
        <v>287</v>
      </c>
      <c r="K23" s="41">
        <v>0.17770034843205584</v>
      </c>
      <c r="L23" s="54">
        <v>-2</v>
      </c>
      <c r="M23" s="48"/>
      <c r="N23" s="48"/>
      <c r="O23" s="37">
        <v>12</v>
      </c>
      <c r="P23" s="38" t="s">
        <v>70</v>
      </c>
      <c r="Q23" s="39">
        <v>791</v>
      </c>
      <c r="R23" s="40">
        <v>2.1840572107021564E-2</v>
      </c>
      <c r="S23" s="39">
        <v>199</v>
      </c>
      <c r="T23" s="40">
        <v>6.3726903000608445E-3</v>
      </c>
      <c r="U23" s="41">
        <v>2.9748743718592965</v>
      </c>
      <c r="V23" s="54">
        <v>11</v>
      </c>
    </row>
    <row r="24" spans="2:22" ht="14.45" customHeight="1" thickBot="1" x14ac:dyDescent="0.25">
      <c r="B24" s="31">
        <v>13</v>
      </c>
      <c r="C24" s="32" t="s">
        <v>32</v>
      </c>
      <c r="D24" s="33">
        <v>331</v>
      </c>
      <c r="E24" s="34">
        <v>2.389546635864857E-2</v>
      </c>
      <c r="F24" s="33">
        <v>472</v>
      </c>
      <c r="G24" s="34">
        <v>4.0273037542662114E-2</v>
      </c>
      <c r="H24" s="35">
        <v>-0.29872881355932202</v>
      </c>
      <c r="I24" s="53">
        <v>-5</v>
      </c>
      <c r="J24" s="33">
        <v>281</v>
      </c>
      <c r="K24" s="35">
        <v>0.17793594306049831</v>
      </c>
      <c r="L24" s="53">
        <v>-2</v>
      </c>
      <c r="M24" s="48"/>
      <c r="N24" s="48"/>
      <c r="O24" s="31">
        <v>13</v>
      </c>
      <c r="P24" s="32" t="s">
        <v>17</v>
      </c>
      <c r="Q24" s="33">
        <v>788</v>
      </c>
      <c r="R24" s="34">
        <v>2.1757738078802772E-2</v>
      </c>
      <c r="S24" s="33">
        <v>548</v>
      </c>
      <c r="T24" s="34">
        <v>1.7548916002177603E-2</v>
      </c>
      <c r="U24" s="35">
        <v>0.43795620437956195</v>
      </c>
      <c r="V24" s="53">
        <v>2</v>
      </c>
    </row>
    <row r="25" spans="2:22" ht="14.45" customHeight="1" thickBot="1" x14ac:dyDescent="0.25">
      <c r="B25" s="37">
        <v>14</v>
      </c>
      <c r="C25" s="38" t="s">
        <v>17</v>
      </c>
      <c r="D25" s="39">
        <v>314</v>
      </c>
      <c r="E25" s="40">
        <v>2.2668206757146984E-2</v>
      </c>
      <c r="F25" s="39">
        <v>246</v>
      </c>
      <c r="G25" s="40">
        <v>2.0989761092150172E-2</v>
      </c>
      <c r="H25" s="41">
        <v>0.27642276422764223</v>
      </c>
      <c r="I25" s="54">
        <v>0</v>
      </c>
      <c r="J25" s="39">
        <v>245</v>
      </c>
      <c r="K25" s="41">
        <v>0.28163265306122454</v>
      </c>
      <c r="L25" s="54">
        <v>-2</v>
      </c>
      <c r="M25" s="48"/>
      <c r="N25" s="48"/>
      <c r="O25" s="37">
        <v>14</v>
      </c>
      <c r="P25" s="38" t="s">
        <v>21</v>
      </c>
      <c r="Q25" s="39">
        <v>748</v>
      </c>
      <c r="R25" s="40">
        <v>2.0653284369218875E-2</v>
      </c>
      <c r="S25" s="39">
        <v>383</v>
      </c>
      <c r="T25" s="40">
        <v>1.2265027059916098E-2</v>
      </c>
      <c r="U25" s="41">
        <v>0.95300261096605743</v>
      </c>
      <c r="V25" s="54">
        <v>6</v>
      </c>
    </row>
    <row r="26" spans="2:22" ht="14.45" customHeight="1" thickBot="1" x14ac:dyDescent="0.25">
      <c r="B26" s="31">
        <v>15</v>
      </c>
      <c r="C26" s="32" t="s">
        <v>26</v>
      </c>
      <c r="D26" s="33">
        <v>304</v>
      </c>
      <c r="E26" s="34">
        <v>2.1946289344498989E-2</v>
      </c>
      <c r="F26" s="33">
        <v>226</v>
      </c>
      <c r="G26" s="34">
        <v>1.9283276450511946E-2</v>
      </c>
      <c r="H26" s="35">
        <v>0.34513274336283195</v>
      </c>
      <c r="I26" s="53">
        <v>0</v>
      </c>
      <c r="J26" s="33">
        <v>173</v>
      </c>
      <c r="K26" s="35">
        <v>0.75722543352601157</v>
      </c>
      <c r="L26" s="53">
        <v>1</v>
      </c>
      <c r="M26" s="48"/>
      <c r="N26" s="48"/>
      <c r="O26" s="31">
        <v>15</v>
      </c>
      <c r="P26" s="32" t="s">
        <v>27</v>
      </c>
      <c r="Q26" s="33">
        <v>679</v>
      </c>
      <c r="R26" s="34">
        <v>1.8748101720186653E-2</v>
      </c>
      <c r="S26" s="33">
        <v>423</v>
      </c>
      <c r="T26" s="34">
        <v>1.3545969833797675E-2</v>
      </c>
      <c r="U26" s="35">
        <v>0.60520094562647753</v>
      </c>
      <c r="V26" s="53">
        <v>3</v>
      </c>
    </row>
    <row r="27" spans="2:22" ht="14.45" customHeight="1" thickBot="1" x14ac:dyDescent="0.25">
      <c r="B27" s="37">
        <v>16</v>
      </c>
      <c r="C27" s="38" t="s">
        <v>70</v>
      </c>
      <c r="D27" s="39">
        <v>277</v>
      </c>
      <c r="E27" s="40">
        <v>1.9997112330349408E-2</v>
      </c>
      <c r="F27" s="39">
        <v>75</v>
      </c>
      <c r="G27" s="40">
        <v>6.3993174061433445E-3</v>
      </c>
      <c r="H27" s="41">
        <v>2.6933333333333334</v>
      </c>
      <c r="I27" s="54">
        <v>8</v>
      </c>
      <c r="J27" s="39">
        <v>209</v>
      </c>
      <c r="K27" s="41">
        <v>0.32535885167464107</v>
      </c>
      <c r="L27" s="54">
        <v>-3</v>
      </c>
      <c r="M27" s="48"/>
      <c r="N27" s="48"/>
      <c r="O27" s="37">
        <v>16</v>
      </c>
      <c r="P27" s="38" t="s">
        <v>26</v>
      </c>
      <c r="Q27" s="39">
        <v>601</v>
      </c>
      <c r="R27" s="40">
        <v>1.6594416986498054E-2</v>
      </c>
      <c r="S27" s="39">
        <v>602</v>
      </c>
      <c r="T27" s="40">
        <v>1.9278188746917731E-2</v>
      </c>
      <c r="U27" s="41">
        <v>-1.6611295681062677E-3</v>
      </c>
      <c r="V27" s="54">
        <v>-3</v>
      </c>
    </row>
    <row r="28" spans="2:22" ht="14.45" customHeight="1" thickBot="1" x14ac:dyDescent="0.25">
      <c r="B28" s="31">
        <v>17</v>
      </c>
      <c r="C28" s="32" t="s">
        <v>34</v>
      </c>
      <c r="D28" s="33">
        <v>253</v>
      </c>
      <c r="E28" s="34">
        <v>1.8264510539994224E-2</v>
      </c>
      <c r="F28" s="33">
        <v>354</v>
      </c>
      <c r="G28" s="34">
        <v>3.0204778156996587E-2</v>
      </c>
      <c r="H28" s="35">
        <v>-0.28531073446327682</v>
      </c>
      <c r="I28" s="53">
        <v>-7</v>
      </c>
      <c r="J28" s="33">
        <v>193</v>
      </c>
      <c r="K28" s="35">
        <v>0.31088082901554404</v>
      </c>
      <c r="L28" s="53">
        <v>-2</v>
      </c>
      <c r="M28" s="48"/>
      <c r="N28" s="48"/>
      <c r="O28" s="31">
        <v>17</v>
      </c>
      <c r="P28" s="32" t="s">
        <v>34</v>
      </c>
      <c r="Q28" s="33">
        <v>581</v>
      </c>
      <c r="R28" s="34">
        <v>1.6042190131706106E-2</v>
      </c>
      <c r="S28" s="33">
        <v>598</v>
      </c>
      <c r="T28" s="34">
        <v>1.9150094469529574E-2</v>
      </c>
      <c r="U28" s="35">
        <v>-2.8428093645484931E-2</v>
      </c>
      <c r="V28" s="53">
        <v>-3</v>
      </c>
    </row>
    <row r="29" spans="2:22" ht="14.45" customHeight="1" thickBot="1" x14ac:dyDescent="0.25">
      <c r="B29" s="37">
        <v>18</v>
      </c>
      <c r="C29" s="38" t="s">
        <v>138</v>
      </c>
      <c r="D29" s="39">
        <v>237</v>
      </c>
      <c r="E29" s="40">
        <v>1.7109442679757437E-2</v>
      </c>
      <c r="F29" s="39">
        <v>92</v>
      </c>
      <c r="G29" s="40">
        <v>7.849829351535836E-3</v>
      </c>
      <c r="H29" s="41">
        <v>1.5760869565217392</v>
      </c>
      <c r="I29" s="54">
        <v>4</v>
      </c>
      <c r="J29" s="39">
        <v>102</v>
      </c>
      <c r="K29" s="41">
        <v>1.3235294117647061</v>
      </c>
      <c r="L29" s="54">
        <v>3</v>
      </c>
      <c r="M29" s="48"/>
      <c r="N29" s="48"/>
      <c r="O29" s="37">
        <v>18</v>
      </c>
      <c r="P29" s="38" t="s">
        <v>22</v>
      </c>
      <c r="Q29" s="39">
        <v>566</v>
      </c>
      <c r="R29" s="40">
        <v>1.5628019990612144E-2</v>
      </c>
      <c r="S29" s="39">
        <v>1165</v>
      </c>
      <c r="T29" s="40">
        <v>3.7307458289300925E-2</v>
      </c>
      <c r="U29" s="41">
        <v>-0.51416309012875538</v>
      </c>
      <c r="V29" s="54">
        <v>-10</v>
      </c>
    </row>
    <row r="30" spans="2:22" ht="14.45" customHeight="1" thickBot="1" x14ac:dyDescent="0.25">
      <c r="B30" s="31">
        <v>19</v>
      </c>
      <c r="C30" s="32" t="s">
        <v>22</v>
      </c>
      <c r="D30" s="33">
        <v>225</v>
      </c>
      <c r="E30" s="34">
        <v>1.6243141784579845E-2</v>
      </c>
      <c r="F30" s="33">
        <v>445</v>
      </c>
      <c r="G30" s="34">
        <v>3.7969283276450515E-2</v>
      </c>
      <c r="H30" s="35">
        <v>-0.4943820224719101</v>
      </c>
      <c r="I30" s="53">
        <v>-10</v>
      </c>
      <c r="J30" s="33">
        <v>161</v>
      </c>
      <c r="K30" s="35">
        <v>0.39751552795031064</v>
      </c>
      <c r="L30" s="53">
        <v>-1</v>
      </c>
      <c r="O30" s="31">
        <v>19</v>
      </c>
      <c r="P30" s="32" t="s">
        <v>45</v>
      </c>
      <c r="Q30" s="33">
        <v>474</v>
      </c>
      <c r="R30" s="34">
        <v>1.308777645856918E-2</v>
      </c>
      <c r="S30" s="33">
        <v>293</v>
      </c>
      <c r="T30" s="34">
        <v>9.382905818682551E-3</v>
      </c>
      <c r="U30" s="35">
        <v>0.61774744027303763</v>
      </c>
      <c r="V30" s="53">
        <v>2</v>
      </c>
    </row>
    <row r="31" spans="2:22" ht="14.45" customHeight="1" thickBot="1" x14ac:dyDescent="0.25">
      <c r="B31" s="37">
        <v>20</v>
      </c>
      <c r="C31" s="38" t="s">
        <v>45</v>
      </c>
      <c r="D31" s="39">
        <v>213</v>
      </c>
      <c r="E31" s="40">
        <v>1.5376840889402252E-2</v>
      </c>
      <c r="F31" s="39">
        <v>77</v>
      </c>
      <c r="G31" s="40">
        <v>6.5699658703071671E-3</v>
      </c>
      <c r="H31" s="41">
        <v>1.7662337662337664</v>
      </c>
      <c r="I31" s="54">
        <v>3</v>
      </c>
      <c r="J31" s="39">
        <v>145</v>
      </c>
      <c r="K31" s="41">
        <v>0.46896551724137936</v>
      </c>
      <c r="L31" s="54">
        <v>-1</v>
      </c>
      <c r="O31" s="37">
        <v>20</v>
      </c>
      <c r="P31" s="38" t="s">
        <v>138</v>
      </c>
      <c r="Q31" s="39">
        <v>448</v>
      </c>
      <c r="R31" s="40">
        <v>1.2369881547339647E-2</v>
      </c>
      <c r="S31" s="39">
        <v>185</v>
      </c>
      <c r="T31" s="40">
        <v>5.9243603292022931E-3</v>
      </c>
      <c r="U31" s="41">
        <v>1.4216216216216218</v>
      </c>
      <c r="V31" s="54">
        <v>5</v>
      </c>
    </row>
    <row r="32" spans="2:22" ht="14.45" customHeight="1" thickBot="1" x14ac:dyDescent="0.25">
      <c r="B32" s="94" t="s">
        <v>43</v>
      </c>
      <c r="C32" s="95"/>
      <c r="D32" s="42">
        <f>SUM(D12:D31)</f>
        <v>12899</v>
      </c>
      <c r="E32" s="43">
        <f>D32/D34</f>
        <v>0.9312012705746463</v>
      </c>
      <c r="F32" s="42">
        <f>SUM(F12:F31)</f>
        <v>10717</v>
      </c>
      <c r="G32" s="43">
        <f>F32/F34</f>
        <v>0.91441979522184302</v>
      </c>
      <c r="H32" s="44">
        <f>D32/F32-1</f>
        <v>0.20360175422226368</v>
      </c>
      <c r="I32" s="55"/>
      <c r="J32" s="42">
        <f>SUM(J12:J31)</f>
        <v>10951</v>
      </c>
      <c r="K32" s="43">
        <f>D32/J32-1</f>
        <v>0.1778832983289198</v>
      </c>
      <c r="L32" s="42"/>
      <c r="O32" s="94" t="s">
        <v>43</v>
      </c>
      <c r="P32" s="95"/>
      <c r="Q32" s="42">
        <f>SUM(Q12:Q31)</f>
        <v>33940</v>
      </c>
      <c r="R32" s="43">
        <f>Q32/Q34</f>
        <v>0.93712897258193661</v>
      </c>
      <c r="S32" s="42">
        <f>SUM(S12:S31)</f>
        <v>28583</v>
      </c>
      <c r="T32" s="43">
        <f>S32/S34</f>
        <v>0.91532968264642778</v>
      </c>
      <c r="U32" s="44">
        <f>Q32/S32-1</f>
        <v>0.1874190952664172</v>
      </c>
      <c r="V32" s="55"/>
    </row>
    <row r="33" spans="2:23" ht="14.45" customHeight="1" thickBot="1" x14ac:dyDescent="0.25">
      <c r="B33" s="94" t="s">
        <v>12</v>
      </c>
      <c r="C33" s="95"/>
      <c r="D33" s="42">
        <f>D34-SUM(D12:D31)</f>
        <v>953</v>
      </c>
      <c r="E33" s="43">
        <f>D33/D34</f>
        <v>6.8798729425353741E-2</v>
      </c>
      <c r="F33" s="42">
        <f>F34-SUM(F12:F31)</f>
        <v>1003</v>
      </c>
      <c r="G33" s="43">
        <f>F33/F34</f>
        <v>8.558020477815699E-2</v>
      </c>
      <c r="H33" s="44">
        <f>D33/F33-1</f>
        <v>-4.9850448654037871E-2</v>
      </c>
      <c r="I33" s="55"/>
      <c r="J33" s="42">
        <f>J34-SUM(J12:J31)</f>
        <v>712</v>
      </c>
      <c r="K33" s="43">
        <f>D33/J33-1</f>
        <v>0.33848314606741581</v>
      </c>
      <c r="L33" s="42"/>
      <c r="O33" s="94" t="s">
        <v>12</v>
      </c>
      <c r="P33" s="95"/>
      <c r="Q33" s="42">
        <f>Q34-SUM(Q12:Q31)</f>
        <v>2277</v>
      </c>
      <c r="R33" s="43">
        <f>Q33/Q34</f>
        <v>6.2871027418063344E-2</v>
      </c>
      <c r="S33" s="42">
        <f>S34-SUM(S12:S31)</f>
        <v>2644</v>
      </c>
      <c r="T33" s="43">
        <f>S33/S34</f>
        <v>8.4670317353572236E-2</v>
      </c>
      <c r="U33" s="44">
        <f>Q33/S33-1</f>
        <v>-0.13880484114977309</v>
      </c>
      <c r="V33" s="55"/>
    </row>
    <row r="34" spans="2:23" ht="14.45" customHeight="1" thickBot="1" x14ac:dyDescent="0.25">
      <c r="B34" s="90" t="s">
        <v>35</v>
      </c>
      <c r="C34" s="91"/>
      <c r="D34" s="45">
        <v>13852</v>
      </c>
      <c r="E34" s="46">
        <v>1</v>
      </c>
      <c r="F34" s="45">
        <v>11720</v>
      </c>
      <c r="G34" s="46">
        <v>0.99837883959044382</v>
      </c>
      <c r="H34" s="47">
        <v>0.18191126279863479</v>
      </c>
      <c r="I34" s="57"/>
      <c r="J34" s="45">
        <v>11663</v>
      </c>
      <c r="K34" s="47">
        <v>0.18768755894709765</v>
      </c>
      <c r="L34" s="45"/>
      <c r="M34" s="48"/>
      <c r="N34" s="48"/>
      <c r="O34" s="90" t="s">
        <v>35</v>
      </c>
      <c r="P34" s="91"/>
      <c r="Q34" s="45">
        <v>36217</v>
      </c>
      <c r="R34" s="46">
        <v>1</v>
      </c>
      <c r="S34" s="45">
        <v>31227</v>
      </c>
      <c r="T34" s="46">
        <v>1</v>
      </c>
      <c r="U34" s="47">
        <v>0.15979761104172674</v>
      </c>
      <c r="V34" s="57"/>
    </row>
    <row r="35" spans="2:23" ht="14.45" customHeight="1" x14ac:dyDescent="0.2">
      <c r="B35" s="49" t="s">
        <v>80</v>
      </c>
      <c r="O35" s="49" t="s">
        <v>80</v>
      </c>
    </row>
    <row r="36" spans="2:23" x14ac:dyDescent="0.2">
      <c r="B36" s="50" t="s">
        <v>79</v>
      </c>
      <c r="O36" s="50" t="s">
        <v>79</v>
      </c>
    </row>
    <row r="38" spans="2:23" x14ac:dyDescent="0.2">
      <c r="W38" s="4"/>
    </row>
    <row r="39" spans="2:23" ht="15" customHeight="1" x14ac:dyDescent="0.2">
      <c r="O39" s="138" t="s">
        <v>128</v>
      </c>
      <c r="P39" s="138"/>
      <c r="Q39" s="138"/>
      <c r="R39" s="138"/>
      <c r="S39" s="138"/>
      <c r="T39" s="138"/>
      <c r="U39" s="138"/>
      <c r="V39" s="138"/>
    </row>
    <row r="40" spans="2:23" ht="15" customHeight="1" x14ac:dyDescent="0.2">
      <c r="B40" s="102" t="s">
        <v>165</v>
      </c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48"/>
      <c r="N40" s="51"/>
      <c r="O40" s="138"/>
      <c r="P40" s="138"/>
      <c r="Q40" s="138"/>
      <c r="R40" s="138"/>
      <c r="S40" s="138"/>
      <c r="T40" s="138"/>
      <c r="U40" s="138"/>
      <c r="V40" s="138"/>
    </row>
    <row r="41" spans="2:23" x14ac:dyDescent="0.2">
      <c r="B41" s="103" t="s">
        <v>166</v>
      </c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48"/>
      <c r="N41" s="51"/>
      <c r="O41" s="103" t="s">
        <v>129</v>
      </c>
      <c r="P41" s="103"/>
      <c r="Q41" s="103"/>
      <c r="R41" s="103"/>
      <c r="S41" s="103"/>
      <c r="T41" s="103"/>
      <c r="U41" s="103"/>
      <c r="V41" s="103"/>
    </row>
    <row r="42" spans="2:23" ht="15" customHeight="1" thickBot="1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48"/>
      <c r="L42" s="24" t="s">
        <v>4</v>
      </c>
      <c r="M42" s="48"/>
      <c r="N42" s="48"/>
      <c r="O42" s="80"/>
      <c r="P42" s="80"/>
      <c r="Q42" s="80"/>
      <c r="R42" s="80"/>
      <c r="S42" s="80"/>
      <c r="T42" s="80"/>
      <c r="U42" s="80"/>
      <c r="V42" s="24" t="s">
        <v>4</v>
      </c>
    </row>
    <row r="43" spans="2:23" x14ac:dyDescent="0.2">
      <c r="B43" s="109" t="s">
        <v>0</v>
      </c>
      <c r="C43" s="111" t="s">
        <v>42</v>
      </c>
      <c r="D43" s="104" t="s">
        <v>146</v>
      </c>
      <c r="E43" s="105"/>
      <c r="F43" s="105"/>
      <c r="G43" s="105"/>
      <c r="H43" s="105"/>
      <c r="I43" s="106"/>
      <c r="J43" s="105" t="s">
        <v>121</v>
      </c>
      <c r="K43" s="105"/>
      <c r="L43" s="106"/>
      <c r="M43" s="48"/>
      <c r="N43" s="48"/>
      <c r="O43" s="109" t="s">
        <v>0</v>
      </c>
      <c r="P43" s="111" t="s">
        <v>42</v>
      </c>
      <c r="Q43" s="104" t="s">
        <v>155</v>
      </c>
      <c r="R43" s="105"/>
      <c r="S43" s="105"/>
      <c r="T43" s="105"/>
      <c r="U43" s="105"/>
      <c r="V43" s="106"/>
    </row>
    <row r="44" spans="2:23" ht="15" thickBot="1" x14ac:dyDescent="0.25">
      <c r="B44" s="110"/>
      <c r="C44" s="112"/>
      <c r="D44" s="113" t="s">
        <v>147</v>
      </c>
      <c r="E44" s="114"/>
      <c r="F44" s="114"/>
      <c r="G44" s="114"/>
      <c r="H44" s="114"/>
      <c r="I44" s="115"/>
      <c r="J44" s="114" t="s">
        <v>122</v>
      </c>
      <c r="K44" s="114"/>
      <c r="L44" s="115"/>
      <c r="M44" s="48"/>
      <c r="N44" s="48"/>
      <c r="O44" s="110"/>
      <c r="P44" s="112"/>
      <c r="Q44" s="113" t="s">
        <v>156</v>
      </c>
      <c r="R44" s="114"/>
      <c r="S44" s="114"/>
      <c r="T44" s="114"/>
      <c r="U44" s="114"/>
      <c r="V44" s="115"/>
    </row>
    <row r="45" spans="2:23" ht="15" customHeight="1" x14ac:dyDescent="0.2">
      <c r="B45" s="110"/>
      <c r="C45" s="112"/>
      <c r="D45" s="96">
        <v>2023</v>
      </c>
      <c r="E45" s="97"/>
      <c r="F45" s="96">
        <v>2022</v>
      </c>
      <c r="G45" s="97"/>
      <c r="H45" s="92" t="s">
        <v>5</v>
      </c>
      <c r="I45" s="92" t="s">
        <v>49</v>
      </c>
      <c r="J45" s="92">
        <v>2022</v>
      </c>
      <c r="K45" s="92" t="s">
        <v>152</v>
      </c>
      <c r="L45" s="92" t="s">
        <v>125</v>
      </c>
      <c r="M45" s="48"/>
      <c r="N45" s="48"/>
      <c r="O45" s="110"/>
      <c r="P45" s="112"/>
      <c r="Q45" s="96">
        <v>2023</v>
      </c>
      <c r="R45" s="97"/>
      <c r="S45" s="96">
        <v>2022</v>
      </c>
      <c r="T45" s="97"/>
      <c r="U45" s="92" t="s">
        <v>5</v>
      </c>
      <c r="V45" s="92" t="s">
        <v>72</v>
      </c>
    </row>
    <row r="46" spans="2:23" ht="15" customHeight="1" thickBot="1" x14ac:dyDescent="0.25">
      <c r="B46" s="100" t="s">
        <v>6</v>
      </c>
      <c r="C46" s="116" t="s">
        <v>42</v>
      </c>
      <c r="D46" s="98"/>
      <c r="E46" s="99"/>
      <c r="F46" s="98"/>
      <c r="G46" s="99"/>
      <c r="H46" s="93"/>
      <c r="I46" s="93"/>
      <c r="J46" s="93"/>
      <c r="K46" s="93"/>
      <c r="L46" s="93"/>
      <c r="M46" s="48"/>
      <c r="N46" s="48"/>
      <c r="O46" s="100" t="s">
        <v>6</v>
      </c>
      <c r="P46" s="116" t="s">
        <v>42</v>
      </c>
      <c r="Q46" s="98"/>
      <c r="R46" s="99"/>
      <c r="S46" s="98"/>
      <c r="T46" s="99"/>
      <c r="U46" s="93"/>
      <c r="V46" s="93"/>
    </row>
    <row r="47" spans="2:23" ht="15" customHeight="1" x14ac:dyDescent="0.2">
      <c r="B47" s="100"/>
      <c r="C47" s="116"/>
      <c r="D47" s="25" t="s">
        <v>8</v>
      </c>
      <c r="E47" s="26" t="s">
        <v>2</v>
      </c>
      <c r="F47" s="25" t="s">
        <v>8</v>
      </c>
      <c r="G47" s="26" t="s">
        <v>2</v>
      </c>
      <c r="H47" s="88" t="s">
        <v>9</v>
      </c>
      <c r="I47" s="88" t="s">
        <v>50</v>
      </c>
      <c r="J47" s="88" t="s">
        <v>8</v>
      </c>
      <c r="K47" s="88" t="s">
        <v>153</v>
      </c>
      <c r="L47" s="88" t="s">
        <v>154</v>
      </c>
      <c r="M47" s="48"/>
      <c r="N47" s="48"/>
      <c r="O47" s="100"/>
      <c r="P47" s="116"/>
      <c r="Q47" s="25" t="s">
        <v>8</v>
      </c>
      <c r="R47" s="26" t="s">
        <v>2</v>
      </c>
      <c r="S47" s="25" t="s">
        <v>8</v>
      </c>
      <c r="T47" s="26" t="s">
        <v>2</v>
      </c>
      <c r="U47" s="88" t="s">
        <v>9</v>
      </c>
      <c r="V47" s="88" t="s">
        <v>73</v>
      </c>
    </row>
    <row r="48" spans="2:23" ht="15" customHeight="1" thickBot="1" x14ac:dyDescent="0.25">
      <c r="B48" s="101"/>
      <c r="C48" s="117"/>
      <c r="D48" s="28" t="s">
        <v>10</v>
      </c>
      <c r="E48" s="29" t="s">
        <v>11</v>
      </c>
      <c r="F48" s="28" t="s">
        <v>10</v>
      </c>
      <c r="G48" s="29" t="s">
        <v>11</v>
      </c>
      <c r="H48" s="89"/>
      <c r="I48" s="89"/>
      <c r="J48" s="89" t="s">
        <v>10</v>
      </c>
      <c r="K48" s="89"/>
      <c r="L48" s="89"/>
      <c r="M48" s="48"/>
      <c r="N48" s="48"/>
      <c r="O48" s="101"/>
      <c r="P48" s="117"/>
      <c r="Q48" s="28" t="s">
        <v>10</v>
      </c>
      <c r="R48" s="29" t="s">
        <v>11</v>
      </c>
      <c r="S48" s="28" t="s">
        <v>10</v>
      </c>
      <c r="T48" s="29" t="s">
        <v>11</v>
      </c>
      <c r="U48" s="89"/>
      <c r="V48" s="89"/>
    </row>
    <row r="49" spans="2:22" ht="15" thickBot="1" x14ac:dyDescent="0.25">
      <c r="B49" s="31">
        <v>1</v>
      </c>
      <c r="C49" s="32" t="s">
        <v>104</v>
      </c>
      <c r="D49" s="33">
        <v>847</v>
      </c>
      <c r="E49" s="34">
        <v>6.1146404851285016E-2</v>
      </c>
      <c r="F49" s="33">
        <v>428</v>
      </c>
      <c r="G49" s="34">
        <v>3.651877133105802E-2</v>
      </c>
      <c r="H49" s="35">
        <v>0.97897196261682251</v>
      </c>
      <c r="I49" s="53">
        <v>3</v>
      </c>
      <c r="J49" s="33">
        <v>820</v>
      </c>
      <c r="K49" s="35">
        <v>3.2926829268292712E-2</v>
      </c>
      <c r="L49" s="53">
        <v>0</v>
      </c>
      <c r="M49" s="48"/>
      <c r="N49" s="48"/>
      <c r="O49" s="31">
        <v>1</v>
      </c>
      <c r="P49" s="32" t="s">
        <v>104</v>
      </c>
      <c r="Q49" s="33">
        <v>2519</v>
      </c>
      <c r="R49" s="34">
        <v>6.955297236104592E-2</v>
      </c>
      <c r="S49" s="33">
        <v>1195</v>
      </c>
      <c r="T49" s="34">
        <v>3.8268165369712108E-2</v>
      </c>
      <c r="U49" s="35">
        <v>1.1079497907949789</v>
      </c>
      <c r="V49" s="53">
        <v>4</v>
      </c>
    </row>
    <row r="50" spans="2:22" ht="15" thickBot="1" x14ac:dyDescent="0.25">
      <c r="B50" s="37">
        <v>2</v>
      </c>
      <c r="C50" s="38" t="s">
        <v>39</v>
      </c>
      <c r="D50" s="39">
        <v>581</v>
      </c>
      <c r="E50" s="40">
        <v>4.1943401674848398E-2</v>
      </c>
      <c r="F50" s="39">
        <v>486</v>
      </c>
      <c r="G50" s="40">
        <v>4.1467576791808874E-2</v>
      </c>
      <c r="H50" s="41">
        <v>0.19547325102880664</v>
      </c>
      <c r="I50" s="54">
        <v>0</v>
      </c>
      <c r="J50" s="39">
        <v>696</v>
      </c>
      <c r="K50" s="41">
        <v>-0.16522988505747127</v>
      </c>
      <c r="L50" s="54">
        <v>0</v>
      </c>
      <c r="M50" s="48"/>
      <c r="N50" s="48"/>
      <c r="O50" s="37">
        <v>2</v>
      </c>
      <c r="P50" s="38" t="s">
        <v>39</v>
      </c>
      <c r="Q50" s="39">
        <v>1771</v>
      </c>
      <c r="R50" s="40">
        <v>4.8899687991827041E-2</v>
      </c>
      <c r="S50" s="39">
        <v>1649</v>
      </c>
      <c r="T50" s="40">
        <v>5.2806865853268006E-2</v>
      </c>
      <c r="U50" s="41">
        <v>7.3984232868405053E-2</v>
      </c>
      <c r="V50" s="54">
        <v>-1</v>
      </c>
    </row>
    <row r="51" spans="2:22" ht="15" thickBot="1" x14ac:dyDescent="0.25">
      <c r="B51" s="31">
        <v>3</v>
      </c>
      <c r="C51" s="32" t="s">
        <v>38</v>
      </c>
      <c r="D51" s="33">
        <v>561</v>
      </c>
      <c r="E51" s="34">
        <v>4.0499566849552408E-2</v>
      </c>
      <c r="F51" s="33">
        <v>547</v>
      </c>
      <c r="G51" s="34">
        <v>4.6672354948805464E-2</v>
      </c>
      <c r="H51" s="35">
        <v>2.5594149908592323E-2</v>
      </c>
      <c r="I51" s="53">
        <v>-2</v>
      </c>
      <c r="J51" s="33">
        <v>451</v>
      </c>
      <c r="K51" s="35">
        <v>0.24390243902439024</v>
      </c>
      <c r="L51" s="53">
        <v>1</v>
      </c>
      <c r="M51" s="48"/>
      <c r="N51" s="48"/>
      <c r="O51" s="31">
        <v>3</v>
      </c>
      <c r="P51" s="32" t="s">
        <v>61</v>
      </c>
      <c r="Q51" s="33">
        <v>1320</v>
      </c>
      <c r="R51" s="34">
        <v>3.6446972416268604E-2</v>
      </c>
      <c r="S51" s="33">
        <v>657</v>
      </c>
      <c r="T51" s="34">
        <v>2.1039485061004899E-2</v>
      </c>
      <c r="U51" s="35">
        <v>1.0091324200913241</v>
      </c>
      <c r="V51" s="53">
        <v>9</v>
      </c>
    </row>
    <row r="52" spans="2:22" ht="15" thickBot="1" x14ac:dyDescent="0.25">
      <c r="B52" s="37">
        <v>4</v>
      </c>
      <c r="C52" s="38" t="s">
        <v>61</v>
      </c>
      <c r="D52" s="39">
        <v>524</v>
      </c>
      <c r="E52" s="40">
        <v>3.782847242275484E-2</v>
      </c>
      <c r="F52" s="39">
        <v>318</v>
      </c>
      <c r="G52" s="40">
        <v>2.713310580204778E-2</v>
      </c>
      <c r="H52" s="41">
        <v>0.64779874213836486</v>
      </c>
      <c r="I52" s="54">
        <v>3</v>
      </c>
      <c r="J52" s="39">
        <v>562</v>
      </c>
      <c r="K52" s="41">
        <v>-6.7615658362989328E-2</v>
      </c>
      <c r="L52" s="54">
        <v>-1</v>
      </c>
      <c r="M52" s="48"/>
      <c r="N52" s="48"/>
      <c r="O52" s="37">
        <v>4</v>
      </c>
      <c r="P52" s="38" t="s">
        <v>38</v>
      </c>
      <c r="Q52" s="39">
        <v>1309</v>
      </c>
      <c r="R52" s="40">
        <v>3.6143247646133032E-2</v>
      </c>
      <c r="S52" s="39">
        <v>1341</v>
      </c>
      <c r="T52" s="40">
        <v>4.2943606494379866E-2</v>
      </c>
      <c r="U52" s="41">
        <v>-2.3862788963460058E-2</v>
      </c>
      <c r="V52" s="54">
        <v>0</v>
      </c>
    </row>
    <row r="53" spans="2:22" ht="15" thickBot="1" x14ac:dyDescent="0.25">
      <c r="B53" s="31">
        <v>5</v>
      </c>
      <c r="C53" s="32" t="s">
        <v>41</v>
      </c>
      <c r="D53" s="33">
        <v>471</v>
      </c>
      <c r="E53" s="34">
        <v>3.400231013572047E-2</v>
      </c>
      <c r="F53" s="33">
        <v>471</v>
      </c>
      <c r="G53" s="34">
        <v>4.0187713310580207E-2</v>
      </c>
      <c r="H53" s="35">
        <v>0</v>
      </c>
      <c r="I53" s="53">
        <v>-2</v>
      </c>
      <c r="J53" s="33">
        <v>358</v>
      </c>
      <c r="K53" s="35">
        <v>0.31564245810055858</v>
      </c>
      <c r="L53" s="53">
        <v>0</v>
      </c>
      <c r="M53" s="48"/>
      <c r="N53" s="48"/>
      <c r="O53" s="31">
        <v>5</v>
      </c>
      <c r="P53" s="32" t="s">
        <v>41</v>
      </c>
      <c r="Q53" s="33">
        <v>1218</v>
      </c>
      <c r="R53" s="34">
        <v>3.3630615456829667E-2</v>
      </c>
      <c r="S53" s="33">
        <v>1407</v>
      </c>
      <c r="T53" s="34">
        <v>4.5057162071284462E-2</v>
      </c>
      <c r="U53" s="35">
        <v>-0.13432835820895528</v>
      </c>
      <c r="V53" s="53">
        <v>-3</v>
      </c>
    </row>
    <row r="54" spans="2:22" ht="15" thickBot="1" x14ac:dyDescent="0.25">
      <c r="B54" s="37">
        <v>6</v>
      </c>
      <c r="C54" s="38" t="s">
        <v>76</v>
      </c>
      <c r="D54" s="39">
        <v>414</v>
      </c>
      <c r="E54" s="40">
        <v>2.9887380883626913E-2</v>
      </c>
      <c r="F54" s="39">
        <v>195</v>
      </c>
      <c r="G54" s="40">
        <v>1.6638225255972697E-2</v>
      </c>
      <c r="H54" s="41">
        <v>1.1230769230769231</v>
      </c>
      <c r="I54" s="54">
        <v>10</v>
      </c>
      <c r="J54" s="39">
        <v>276</v>
      </c>
      <c r="K54" s="41">
        <v>0.5</v>
      </c>
      <c r="L54" s="54">
        <v>4</v>
      </c>
      <c r="M54" s="48"/>
      <c r="N54" s="48"/>
      <c r="O54" s="37">
        <v>6</v>
      </c>
      <c r="P54" s="38" t="s">
        <v>119</v>
      </c>
      <c r="Q54" s="39">
        <v>991</v>
      </c>
      <c r="R54" s="40">
        <v>2.7362840654941049E-2</v>
      </c>
      <c r="S54" s="39">
        <v>0</v>
      </c>
      <c r="T54" s="40">
        <v>0</v>
      </c>
      <c r="U54" s="41"/>
      <c r="V54" s="54"/>
    </row>
    <row r="55" spans="2:22" ht="15" thickBot="1" x14ac:dyDescent="0.25">
      <c r="B55" s="31">
        <v>7</v>
      </c>
      <c r="C55" s="32" t="s">
        <v>53</v>
      </c>
      <c r="D55" s="33">
        <v>362</v>
      </c>
      <c r="E55" s="34">
        <v>2.6133410337857349E-2</v>
      </c>
      <c r="F55" s="33">
        <v>304</v>
      </c>
      <c r="G55" s="34">
        <v>2.5938566552901023E-2</v>
      </c>
      <c r="H55" s="35">
        <v>0.19078947368421062</v>
      </c>
      <c r="I55" s="53">
        <v>1</v>
      </c>
      <c r="J55" s="33">
        <v>302</v>
      </c>
      <c r="K55" s="35">
        <v>0.19867549668874163</v>
      </c>
      <c r="L55" s="53">
        <v>1</v>
      </c>
      <c r="M55" s="48"/>
      <c r="N55" s="48"/>
      <c r="O55" s="31">
        <v>7</v>
      </c>
      <c r="P55" s="32" t="s">
        <v>76</v>
      </c>
      <c r="Q55" s="33">
        <v>905</v>
      </c>
      <c r="R55" s="34">
        <v>2.498826517933567E-2</v>
      </c>
      <c r="S55" s="33">
        <v>915</v>
      </c>
      <c r="T55" s="34">
        <v>2.9301565952541068E-2</v>
      </c>
      <c r="U55" s="35">
        <v>-1.0928961748633892E-2</v>
      </c>
      <c r="V55" s="53">
        <v>1</v>
      </c>
    </row>
    <row r="56" spans="2:22" ht="15" thickBot="1" x14ac:dyDescent="0.25">
      <c r="B56" s="37">
        <v>8</v>
      </c>
      <c r="C56" s="38" t="s">
        <v>168</v>
      </c>
      <c r="D56" s="39">
        <v>316</v>
      </c>
      <c r="E56" s="40">
        <v>2.2812590239676581E-2</v>
      </c>
      <c r="F56" s="39">
        <v>70</v>
      </c>
      <c r="G56" s="40">
        <v>5.9726962457337888E-3</v>
      </c>
      <c r="H56" s="41">
        <v>3.5142857142857142</v>
      </c>
      <c r="I56" s="54">
        <v>40</v>
      </c>
      <c r="J56" s="39">
        <v>116</v>
      </c>
      <c r="K56" s="41">
        <v>1.7241379310344827</v>
      </c>
      <c r="L56" s="54">
        <v>18</v>
      </c>
      <c r="M56" s="48"/>
      <c r="N56" s="48"/>
      <c r="O56" s="37">
        <v>8</v>
      </c>
      <c r="P56" s="38" t="s">
        <v>53</v>
      </c>
      <c r="Q56" s="39">
        <v>899</v>
      </c>
      <c r="R56" s="40">
        <v>2.4822597122898086E-2</v>
      </c>
      <c r="S56" s="39">
        <v>1158</v>
      </c>
      <c r="T56" s="40">
        <v>3.7083293303871646E-2</v>
      </c>
      <c r="U56" s="41">
        <v>-0.22366148531951646</v>
      </c>
      <c r="V56" s="54">
        <v>-2</v>
      </c>
    </row>
    <row r="57" spans="2:22" ht="15" thickBot="1" x14ac:dyDescent="0.25">
      <c r="B57" s="31">
        <v>9</v>
      </c>
      <c r="C57" s="32" t="s">
        <v>69</v>
      </c>
      <c r="D57" s="33">
        <v>285</v>
      </c>
      <c r="E57" s="34">
        <v>2.0574646260467802E-2</v>
      </c>
      <c r="F57" s="33">
        <v>275</v>
      </c>
      <c r="G57" s="34">
        <v>2.3464163822525596E-2</v>
      </c>
      <c r="H57" s="35">
        <v>3.6363636363636376E-2</v>
      </c>
      <c r="I57" s="53">
        <v>1</v>
      </c>
      <c r="J57" s="33">
        <v>285</v>
      </c>
      <c r="K57" s="35">
        <v>0</v>
      </c>
      <c r="L57" s="53">
        <v>0</v>
      </c>
      <c r="M57" s="48"/>
      <c r="N57" s="48"/>
      <c r="O57" s="31">
        <v>9</v>
      </c>
      <c r="P57" s="32" t="s">
        <v>69</v>
      </c>
      <c r="Q57" s="33">
        <v>850</v>
      </c>
      <c r="R57" s="34">
        <v>2.3469641328657812E-2</v>
      </c>
      <c r="S57" s="33">
        <v>664</v>
      </c>
      <c r="T57" s="34">
        <v>2.1263650046434174E-2</v>
      </c>
      <c r="U57" s="35">
        <v>0.28012048192771077</v>
      </c>
      <c r="V57" s="53">
        <v>2</v>
      </c>
    </row>
    <row r="58" spans="2:22" ht="15" thickBot="1" x14ac:dyDescent="0.25">
      <c r="B58" s="37">
        <v>10</v>
      </c>
      <c r="C58" s="38" t="s">
        <v>105</v>
      </c>
      <c r="D58" s="39">
        <v>271</v>
      </c>
      <c r="E58" s="40">
        <v>1.9563961882760612E-2</v>
      </c>
      <c r="F58" s="39">
        <v>160</v>
      </c>
      <c r="G58" s="40">
        <v>1.3651877133105802E-2</v>
      </c>
      <c r="H58" s="41">
        <v>0.69375000000000009</v>
      </c>
      <c r="I58" s="54">
        <v>9</v>
      </c>
      <c r="J58" s="39">
        <v>203</v>
      </c>
      <c r="K58" s="41">
        <v>0.33497536945812811</v>
      </c>
      <c r="L58" s="54">
        <v>4</v>
      </c>
      <c r="M58" s="48"/>
      <c r="N58" s="48"/>
      <c r="O58" s="37">
        <v>10</v>
      </c>
      <c r="P58" s="38" t="s">
        <v>81</v>
      </c>
      <c r="Q58" s="39">
        <v>811</v>
      </c>
      <c r="R58" s="40">
        <v>2.2392798961813513E-2</v>
      </c>
      <c r="S58" s="39">
        <v>1361</v>
      </c>
      <c r="T58" s="40">
        <v>4.3584077881320654E-2</v>
      </c>
      <c r="U58" s="41">
        <v>-0.40411462160176337</v>
      </c>
      <c r="V58" s="54">
        <v>-7</v>
      </c>
    </row>
    <row r="59" spans="2:22" ht="15" thickBot="1" x14ac:dyDescent="0.25">
      <c r="B59" s="31">
        <v>11</v>
      </c>
      <c r="C59" s="32" t="s">
        <v>37</v>
      </c>
      <c r="D59" s="33">
        <v>244</v>
      </c>
      <c r="E59" s="34">
        <v>1.7614784868611032E-2</v>
      </c>
      <c r="F59" s="33">
        <v>239</v>
      </c>
      <c r="G59" s="34">
        <v>2.0392491467576792E-2</v>
      </c>
      <c r="H59" s="35">
        <v>2.0920502092050208E-2</v>
      </c>
      <c r="I59" s="53">
        <v>2</v>
      </c>
      <c r="J59" s="33">
        <v>178</v>
      </c>
      <c r="K59" s="35">
        <v>0.3707865168539326</v>
      </c>
      <c r="L59" s="53">
        <v>6</v>
      </c>
      <c r="M59" s="48"/>
      <c r="N59" s="48"/>
      <c r="O59" s="31">
        <v>11</v>
      </c>
      <c r="P59" s="32" t="s">
        <v>71</v>
      </c>
      <c r="Q59" s="33">
        <v>771</v>
      </c>
      <c r="R59" s="34">
        <v>2.1288345252229616E-2</v>
      </c>
      <c r="S59" s="33">
        <v>513</v>
      </c>
      <c r="T59" s="34">
        <v>1.6428091075031223E-2</v>
      </c>
      <c r="U59" s="35">
        <v>0.50292397660818722</v>
      </c>
      <c r="V59" s="53">
        <v>2</v>
      </c>
    </row>
    <row r="60" spans="2:22" ht="15" thickBot="1" x14ac:dyDescent="0.25">
      <c r="B60" s="37">
        <v>12</v>
      </c>
      <c r="C60" s="38" t="s">
        <v>67</v>
      </c>
      <c r="D60" s="39">
        <v>240</v>
      </c>
      <c r="E60" s="40">
        <v>1.7326017903551833E-2</v>
      </c>
      <c r="F60" s="39">
        <v>278</v>
      </c>
      <c r="G60" s="40">
        <v>2.3720136518771331E-2</v>
      </c>
      <c r="H60" s="41">
        <v>-0.13669064748201443</v>
      </c>
      <c r="I60" s="54">
        <v>-3</v>
      </c>
      <c r="J60" s="39">
        <v>237</v>
      </c>
      <c r="K60" s="41">
        <v>1.2658227848101333E-2</v>
      </c>
      <c r="L60" s="54">
        <v>-1</v>
      </c>
      <c r="M60" s="48"/>
      <c r="N60" s="48"/>
      <c r="O60" s="37">
        <v>12</v>
      </c>
      <c r="P60" s="38" t="s">
        <v>67</v>
      </c>
      <c r="Q60" s="39">
        <v>738</v>
      </c>
      <c r="R60" s="40">
        <v>2.0377170941822901E-2</v>
      </c>
      <c r="S60" s="39">
        <v>1079</v>
      </c>
      <c r="T60" s="40">
        <v>3.4553431325455533E-2</v>
      </c>
      <c r="U60" s="41">
        <v>-0.31603336422613526</v>
      </c>
      <c r="V60" s="54">
        <v>-5</v>
      </c>
    </row>
    <row r="61" spans="2:22" ht="15" thickBot="1" x14ac:dyDescent="0.25">
      <c r="B61" s="31">
        <v>13</v>
      </c>
      <c r="C61" s="32" t="s">
        <v>118</v>
      </c>
      <c r="D61" s="33">
        <v>239</v>
      </c>
      <c r="E61" s="34">
        <v>1.7253826162287034E-2</v>
      </c>
      <c r="F61" s="33">
        <v>90</v>
      </c>
      <c r="G61" s="34">
        <v>7.6791808873720134E-3</v>
      </c>
      <c r="H61" s="35">
        <v>1.6555555555555554</v>
      </c>
      <c r="I61" s="53">
        <v>26</v>
      </c>
      <c r="J61" s="33">
        <v>202</v>
      </c>
      <c r="K61" s="35">
        <v>0.18316831683168311</v>
      </c>
      <c r="L61" s="53">
        <v>2</v>
      </c>
      <c r="M61" s="48"/>
      <c r="N61" s="48"/>
      <c r="O61" s="31">
        <v>13</v>
      </c>
      <c r="P61" s="32" t="s">
        <v>82</v>
      </c>
      <c r="Q61" s="33">
        <v>657</v>
      </c>
      <c r="R61" s="34">
        <v>1.814065217991551E-2</v>
      </c>
      <c r="S61" s="33">
        <v>871</v>
      </c>
      <c r="T61" s="34">
        <v>2.7892528901271335E-2</v>
      </c>
      <c r="U61" s="35">
        <v>-0.24569460390355913</v>
      </c>
      <c r="V61" s="53">
        <v>-4</v>
      </c>
    </row>
    <row r="62" spans="2:22" ht="15" thickBot="1" x14ac:dyDescent="0.25">
      <c r="B62" s="37">
        <v>14</v>
      </c>
      <c r="C62" s="38" t="s">
        <v>119</v>
      </c>
      <c r="D62" s="39">
        <v>238</v>
      </c>
      <c r="E62" s="40">
        <v>1.7181634421022236E-2</v>
      </c>
      <c r="F62" s="39">
        <v>0</v>
      </c>
      <c r="G62" s="40">
        <v>0</v>
      </c>
      <c r="H62" s="41"/>
      <c r="I62" s="54"/>
      <c r="J62" s="39">
        <v>314</v>
      </c>
      <c r="K62" s="41">
        <v>-0.2420382165605095</v>
      </c>
      <c r="L62" s="54">
        <v>-7</v>
      </c>
      <c r="M62" s="48"/>
      <c r="N62" s="48"/>
      <c r="O62" s="37">
        <v>14</v>
      </c>
      <c r="P62" s="38" t="s">
        <v>37</v>
      </c>
      <c r="Q62" s="39">
        <v>626</v>
      </c>
      <c r="R62" s="40">
        <v>1.728470055498799E-2</v>
      </c>
      <c r="S62" s="39">
        <v>509</v>
      </c>
      <c r="T62" s="40">
        <v>1.6299996797643067E-2</v>
      </c>
      <c r="U62" s="41">
        <v>0.2298624754420433</v>
      </c>
      <c r="V62" s="54">
        <v>0</v>
      </c>
    </row>
    <row r="63" spans="2:22" ht="15" thickBot="1" x14ac:dyDescent="0.25">
      <c r="B63" s="31">
        <v>15</v>
      </c>
      <c r="C63" s="32" t="s">
        <v>71</v>
      </c>
      <c r="D63" s="33">
        <v>233</v>
      </c>
      <c r="E63" s="34">
        <v>1.6820675714698238E-2</v>
      </c>
      <c r="F63" s="33">
        <v>110</v>
      </c>
      <c r="G63" s="34">
        <v>9.3856655290102398E-3</v>
      </c>
      <c r="H63" s="35">
        <v>1.1181818181818182</v>
      </c>
      <c r="I63" s="53">
        <v>17</v>
      </c>
      <c r="J63" s="33">
        <v>319</v>
      </c>
      <c r="K63" s="35">
        <v>-0.26959247648902818</v>
      </c>
      <c r="L63" s="53">
        <v>-9</v>
      </c>
      <c r="M63" s="48"/>
      <c r="N63" s="48"/>
      <c r="O63" s="31">
        <v>15</v>
      </c>
      <c r="P63" s="32" t="s">
        <v>105</v>
      </c>
      <c r="Q63" s="33">
        <v>600</v>
      </c>
      <c r="R63" s="34">
        <v>1.6566805643758457E-2</v>
      </c>
      <c r="S63" s="33">
        <v>458</v>
      </c>
      <c r="T63" s="34">
        <v>1.4666794760944055E-2</v>
      </c>
      <c r="U63" s="35">
        <v>0.31004366812227069</v>
      </c>
      <c r="V63" s="53">
        <v>1</v>
      </c>
    </row>
    <row r="64" spans="2:22" ht="15" thickBot="1" x14ac:dyDescent="0.25">
      <c r="B64" s="37">
        <v>16</v>
      </c>
      <c r="C64" s="38" t="s">
        <v>81</v>
      </c>
      <c r="D64" s="39">
        <v>232</v>
      </c>
      <c r="E64" s="40">
        <v>1.674848397343344E-2</v>
      </c>
      <c r="F64" s="39">
        <v>387</v>
      </c>
      <c r="G64" s="40">
        <v>3.302047781569966E-2</v>
      </c>
      <c r="H64" s="41">
        <v>-0.40051679586563305</v>
      </c>
      <c r="I64" s="54">
        <v>-11</v>
      </c>
      <c r="J64" s="39">
        <v>237</v>
      </c>
      <c r="K64" s="41">
        <v>-2.1097046413502074E-2</v>
      </c>
      <c r="L64" s="54">
        <v>-5</v>
      </c>
      <c r="M64" s="48"/>
      <c r="N64" s="48"/>
      <c r="O64" s="37">
        <v>16</v>
      </c>
      <c r="P64" s="38" t="s">
        <v>118</v>
      </c>
      <c r="Q64" s="39">
        <v>595</v>
      </c>
      <c r="R64" s="40">
        <v>1.642874893006047E-2</v>
      </c>
      <c r="S64" s="39">
        <v>300</v>
      </c>
      <c r="T64" s="40">
        <v>9.6070708041118263E-3</v>
      </c>
      <c r="U64" s="41">
        <v>0.98333333333333339</v>
      </c>
      <c r="V64" s="54">
        <v>8</v>
      </c>
    </row>
    <row r="65" spans="2:22" ht="15" thickBot="1" x14ac:dyDescent="0.25">
      <c r="B65" s="31">
        <v>17</v>
      </c>
      <c r="C65" s="32" t="s">
        <v>172</v>
      </c>
      <c r="D65" s="33">
        <v>231</v>
      </c>
      <c r="E65" s="34">
        <v>1.6676292232168641E-2</v>
      </c>
      <c r="F65" s="33">
        <v>215</v>
      </c>
      <c r="G65" s="34">
        <v>1.834470989761092E-2</v>
      </c>
      <c r="H65" s="35">
        <v>7.441860465116279E-2</v>
      </c>
      <c r="I65" s="53">
        <v>-3</v>
      </c>
      <c r="J65" s="33">
        <v>142</v>
      </c>
      <c r="K65" s="35">
        <v>0.62676056338028174</v>
      </c>
      <c r="L65" s="53">
        <v>5</v>
      </c>
      <c r="M65" s="48"/>
      <c r="N65" s="48"/>
      <c r="O65" s="31">
        <v>17</v>
      </c>
      <c r="P65" s="32" t="s">
        <v>52</v>
      </c>
      <c r="Q65" s="33">
        <v>542</v>
      </c>
      <c r="R65" s="34">
        <v>1.4965347764861804E-2</v>
      </c>
      <c r="S65" s="33">
        <v>865</v>
      </c>
      <c r="T65" s="34">
        <v>2.7700387485189101E-2</v>
      </c>
      <c r="U65" s="35">
        <v>-0.37341040462427744</v>
      </c>
      <c r="V65" s="53">
        <v>-7</v>
      </c>
    </row>
    <row r="66" spans="2:22" ht="15" thickBot="1" x14ac:dyDescent="0.25">
      <c r="B66" s="37">
        <v>18</v>
      </c>
      <c r="C66" s="38" t="s">
        <v>52</v>
      </c>
      <c r="D66" s="39">
        <v>229</v>
      </c>
      <c r="E66" s="40">
        <v>1.653190874963904E-2</v>
      </c>
      <c r="F66" s="39">
        <v>373</v>
      </c>
      <c r="G66" s="40">
        <v>3.18259385665529E-2</v>
      </c>
      <c r="H66" s="41">
        <v>-0.386058981233244</v>
      </c>
      <c r="I66" s="54">
        <v>-12</v>
      </c>
      <c r="J66" s="39">
        <v>130</v>
      </c>
      <c r="K66" s="41">
        <v>0.7615384615384615</v>
      </c>
      <c r="L66" s="54">
        <v>5</v>
      </c>
      <c r="M66" s="48"/>
      <c r="N66" s="48"/>
      <c r="O66" s="37">
        <v>18</v>
      </c>
      <c r="P66" s="38" t="s">
        <v>168</v>
      </c>
      <c r="Q66" s="39">
        <v>524</v>
      </c>
      <c r="R66" s="40">
        <v>1.4468343595549051E-2</v>
      </c>
      <c r="S66" s="39">
        <v>267</v>
      </c>
      <c r="T66" s="40">
        <v>8.5502930156595262E-3</v>
      </c>
      <c r="U66" s="41">
        <v>0.96254681647940066</v>
      </c>
      <c r="V66" s="54">
        <v>12</v>
      </c>
    </row>
    <row r="67" spans="2:22" ht="15" thickBot="1" x14ac:dyDescent="0.25">
      <c r="B67" s="31">
        <v>19</v>
      </c>
      <c r="C67" s="32" t="s">
        <v>36</v>
      </c>
      <c r="D67" s="33">
        <v>227</v>
      </c>
      <c r="E67" s="34">
        <v>1.6387525267109442E-2</v>
      </c>
      <c r="F67" s="33">
        <v>22</v>
      </c>
      <c r="G67" s="34">
        <v>1.8771331058020477E-3</v>
      </c>
      <c r="H67" s="35">
        <v>9.3181818181818183</v>
      </c>
      <c r="I67" s="53">
        <v>80</v>
      </c>
      <c r="J67" s="33">
        <v>120</v>
      </c>
      <c r="K67" s="35">
        <v>0.89166666666666661</v>
      </c>
      <c r="L67" s="53">
        <v>6</v>
      </c>
      <c r="O67" s="31">
        <v>19</v>
      </c>
      <c r="P67" s="32" t="s">
        <v>172</v>
      </c>
      <c r="Q67" s="33">
        <v>523</v>
      </c>
      <c r="R67" s="34">
        <v>1.4440732252809453E-2</v>
      </c>
      <c r="S67" s="33">
        <v>367</v>
      </c>
      <c r="T67" s="34">
        <v>1.1752649950363467E-2</v>
      </c>
      <c r="U67" s="35">
        <v>0.42506811989100823</v>
      </c>
      <c r="V67" s="53">
        <v>0</v>
      </c>
    </row>
    <row r="68" spans="2:22" ht="15" thickBot="1" x14ac:dyDescent="0.25">
      <c r="B68" s="37">
        <v>20</v>
      </c>
      <c r="C68" s="38" t="s">
        <v>82</v>
      </c>
      <c r="D68" s="39">
        <v>204</v>
      </c>
      <c r="E68" s="40">
        <v>1.4727115218019058E-2</v>
      </c>
      <c r="F68" s="39">
        <v>269</v>
      </c>
      <c r="G68" s="40">
        <v>2.295221843003413E-2</v>
      </c>
      <c r="H68" s="41">
        <v>-0.24163568773234201</v>
      </c>
      <c r="I68" s="54">
        <v>-9</v>
      </c>
      <c r="J68" s="39">
        <v>221</v>
      </c>
      <c r="K68" s="41">
        <v>-7.6923076923076872E-2</v>
      </c>
      <c r="L68" s="54">
        <v>-7</v>
      </c>
      <c r="O68" s="37">
        <v>20</v>
      </c>
      <c r="P68" s="38" t="s">
        <v>113</v>
      </c>
      <c r="Q68" s="39">
        <v>487</v>
      </c>
      <c r="R68" s="40">
        <v>1.3446723914183946E-2</v>
      </c>
      <c r="S68" s="39">
        <v>0</v>
      </c>
      <c r="T68" s="40">
        <v>0</v>
      </c>
      <c r="U68" s="41"/>
      <c r="V68" s="54"/>
    </row>
    <row r="69" spans="2:22" ht="15" thickBot="1" x14ac:dyDescent="0.25">
      <c r="B69" s="94" t="s">
        <v>43</v>
      </c>
      <c r="C69" s="95"/>
      <c r="D69" s="42">
        <f>SUM(D49:D68)</f>
        <v>6949</v>
      </c>
      <c r="E69" s="43">
        <f>D69/D71</f>
        <v>0.50166041004909034</v>
      </c>
      <c r="F69" s="42">
        <f>SUM(F49:F68)</f>
        <v>5237</v>
      </c>
      <c r="G69" s="43">
        <f>F69/F71</f>
        <v>0.44684300341296929</v>
      </c>
      <c r="H69" s="44">
        <f>D69/F69-1</f>
        <v>0.3269047164407104</v>
      </c>
      <c r="I69" s="55"/>
      <c r="J69" s="42">
        <f>SUM(J49:J68)</f>
        <v>6169</v>
      </c>
      <c r="K69" s="43">
        <f>D69/J69-1</f>
        <v>0.12643864483708867</v>
      </c>
      <c r="L69" s="42"/>
      <c r="O69" s="94" t="s">
        <v>43</v>
      </c>
      <c r="P69" s="95"/>
      <c r="Q69" s="42">
        <f>SUM(Q49:Q68)</f>
        <v>18656</v>
      </c>
      <c r="R69" s="43">
        <f>Q69/Q71</f>
        <v>0.51511721014992962</v>
      </c>
      <c r="S69" s="42">
        <f>SUM(S49:S68)</f>
        <v>15576</v>
      </c>
      <c r="T69" s="43">
        <f>S69/S71</f>
        <v>0.49879911614948602</v>
      </c>
      <c r="U69" s="44">
        <f>Q69/S69-1</f>
        <v>0.19774011299435035</v>
      </c>
      <c r="V69" s="55"/>
    </row>
    <row r="70" spans="2:22" ht="15" thickBot="1" x14ac:dyDescent="0.25">
      <c r="B70" s="94" t="s">
        <v>12</v>
      </c>
      <c r="C70" s="95"/>
      <c r="D70" s="42">
        <f>D71-SUM(D49:D68)</f>
        <v>6903</v>
      </c>
      <c r="E70" s="43">
        <f>D70/D71</f>
        <v>0.4983395899509096</v>
      </c>
      <c r="F70" s="42">
        <f>F71-SUM(F49:F68)</f>
        <v>6483</v>
      </c>
      <c r="G70" s="43">
        <f>F70/F71</f>
        <v>0.55315699658703077</v>
      </c>
      <c r="H70" s="44">
        <f>D70/F70-1</f>
        <v>6.4784821841739948E-2</v>
      </c>
      <c r="I70" s="55"/>
      <c r="J70" s="42">
        <f>J71-SUM(J49:J68)</f>
        <v>5494</v>
      </c>
      <c r="K70" s="43">
        <f>D70/J70-1</f>
        <v>0.25646159446669103</v>
      </c>
      <c r="L70" s="42"/>
      <c r="O70" s="94" t="s">
        <v>12</v>
      </c>
      <c r="P70" s="95"/>
      <c r="Q70" s="42">
        <f>Q71-SUM(Q49:Q68)</f>
        <v>17561</v>
      </c>
      <c r="R70" s="43">
        <f>Q70/Q71</f>
        <v>0.48488278985007038</v>
      </c>
      <c r="S70" s="42">
        <f>S71-SUM(S49:S68)</f>
        <v>15651</v>
      </c>
      <c r="T70" s="43">
        <f>S70/S71</f>
        <v>0.50120088385051398</v>
      </c>
      <c r="U70" s="44">
        <f>Q70/S70-1</f>
        <v>0.12203693054756881</v>
      </c>
      <c r="V70" s="55"/>
    </row>
    <row r="71" spans="2:22" ht="15" thickBot="1" x14ac:dyDescent="0.25">
      <c r="B71" s="90" t="s">
        <v>35</v>
      </c>
      <c r="C71" s="91"/>
      <c r="D71" s="45">
        <v>13852</v>
      </c>
      <c r="E71" s="46">
        <v>1</v>
      </c>
      <c r="F71" s="45">
        <v>11720</v>
      </c>
      <c r="G71" s="46">
        <v>1</v>
      </c>
      <c r="H71" s="47">
        <v>0.18191126279863479</v>
      </c>
      <c r="I71" s="57"/>
      <c r="J71" s="45">
        <v>11663</v>
      </c>
      <c r="K71" s="47">
        <v>0.18768755894709765</v>
      </c>
      <c r="L71" s="45"/>
      <c r="M71" s="48"/>
      <c r="O71" s="90" t="s">
        <v>35</v>
      </c>
      <c r="P71" s="91"/>
      <c r="Q71" s="45">
        <v>36217</v>
      </c>
      <c r="R71" s="46">
        <v>1</v>
      </c>
      <c r="S71" s="45">
        <v>31227</v>
      </c>
      <c r="T71" s="46">
        <v>1</v>
      </c>
      <c r="U71" s="47">
        <v>0.15979761104172674</v>
      </c>
      <c r="V71" s="57"/>
    </row>
    <row r="72" spans="2:22" x14ac:dyDescent="0.2">
      <c r="B72" s="49" t="s">
        <v>80</v>
      </c>
    </row>
    <row r="73" spans="2:22" ht="15" customHeight="1" x14ac:dyDescent="0.2">
      <c r="B73" s="50" t="s">
        <v>79</v>
      </c>
      <c r="O73" s="49" t="s">
        <v>80</v>
      </c>
    </row>
    <row r="74" spans="2:22" x14ac:dyDescent="0.2">
      <c r="O74" s="50" t="s">
        <v>79</v>
      </c>
    </row>
  </sheetData>
  <mergeCells count="84"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</mergeCells>
  <conditionalFormatting sqref="I12:I31 V49:V68">
    <cfRule type="cellIs" dxfId="104" priority="42" operator="lessThan">
      <formula>0</formula>
    </cfRule>
    <cfRule type="cellIs" dxfId="103" priority="43" operator="equal">
      <formula>0</formula>
    </cfRule>
    <cfRule type="cellIs" dxfId="102" priority="44" operator="greaterThan">
      <formula>0</formula>
    </cfRule>
  </conditionalFormatting>
  <conditionalFormatting sqref="U49:U68">
    <cfRule type="cellIs" dxfId="101" priority="41" operator="lessThan">
      <formula>0</formula>
    </cfRule>
  </conditionalFormatting>
  <conditionalFormatting sqref="H32:H33">
    <cfRule type="cellIs" dxfId="100" priority="40" operator="lessThan">
      <formula>0</formula>
    </cfRule>
  </conditionalFormatting>
  <conditionalFormatting sqref="H12:H31">
    <cfRule type="cellIs" dxfId="99" priority="39" operator="lessThan">
      <formula>0</formula>
    </cfRule>
  </conditionalFormatting>
  <conditionalFormatting sqref="D12:E31 G12:H31 Q49:U68">
    <cfRule type="cellIs" dxfId="98" priority="38" operator="equal">
      <formula>0</formula>
    </cfRule>
  </conditionalFormatting>
  <conditionalFormatting sqref="F12:F31">
    <cfRule type="cellIs" dxfId="97" priority="37" operator="equal">
      <formula>0</formula>
    </cfRule>
  </conditionalFormatting>
  <conditionalFormatting sqref="K12:K31">
    <cfRule type="cellIs" dxfId="96" priority="35" operator="lessThan">
      <formula>0</formula>
    </cfRule>
  </conditionalFormatting>
  <conditionalFormatting sqref="J12:K31">
    <cfRule type="cellIs" dxfId="95" priority="34" operator="equal">
      <formula>0</formula>
    </cfRule>
  </conditionalFormatting>
  <conditionalFormatting sqref="L12:L31">
    <cfRule type="cellIs" dxfId="94" priority="31" operator="lessThan">
      <formula>0</formula>
    </cfRule>
    <cfRule type="cellIs" dxfId="93" priority="32" operator="equal">
      <formula>0</formula>
    </cfRule>
    <cfRule type="cellIs" dxfId="92" priority="33" operator="greaterThan">
      <formula>0</formula>
    </cfRule>
  </conditionalFormatting>
  <conditionalFormatting sqref="I49:I68">
    <cfRule type="cellIs" dxfId="91" priority="28" operator="lessThan">
      <formula>0</formula>
    </cfRule>
    <cfRule type="cellIs" dxfId="90" priority="29" operator="equal">
      <formula>0</formula>
    </cfRule>
    <cfRule type="cellIs" dxfId="89" priority="30" operator="greaterThan">
      <formula>0</formula>
    </cfRule>
  </conditionalFormatting>
  <conditionalFormatting sqref="H69:H70">
    <cfRule type="cellIs" dxfId="88" priority="26" operator="lessThan">
      <formula>0</formula>
    </cfRule>
  </conditionalFormatting>
  <conditionalFormatting sqref="H49:H68">
    <cfRule type="cellIs" dxfId="87" priority="25" operator="lessThan">
      <formula>0</formula>
    </cfRule>
  </conditionalFormatting>
  <conditionalFormatting sqref="D49:E68 G49:H68">
    <cfRule type="cellIs" dxfId="86" priority="24" operator="equal">
      <formula>0</formula>
    </cfRule>
  </conditionalFormatting>
  <conditionalFormatting sqref="F49:F68">
    <cfRule type="cellIs" dxfId="85" priority="23" operator="equal">
      <formula>0</formula>
    </cfRule>
  </conditionalFormatting>
  <conditionalFormatting sqref="K49:K68">
    <cfRule type="cellIs" dxfId="84" priority="21" operator="lessThan">
      <formula>0</formula>
    </cfRule>
  </conditionalFormatting>
  <conditionalFormatting sqref="J49:K68">
    <cfRule type="cellIs" dxfId="83" priority="20" operator="equal">
      <formula>0</formula>
    </cfRule>
  </conditionalFormatting>
  <conditionalFormatting sqref="L49:L68">
    <cfRule type="cellIs" dxfId="82" priority="17" operator="lessThan">
      <formula>0</formula>
    </cfRule>
    <cfRule type="cellIs" dxfId="81" priority="18" operator="equal">
      <formula>0</formula>
    </cfRule>
    <cfRule type="cellIs" dxfId="80" priority="19" operator="greaterThan">
      <formula>0</formula>
    </cfRule>
  </conditionalFormatting>
  <conditionalFormatting sqref="V12:V31">
    <cfRule type="cellIs" dxfId="79" priority="14" operator="lessThan">
      <formula>0</formula>
    </cfRule>
    <cfRule type="cellIs" dxfId="78" priority="15" operator="equal">
      <formula>0</formula>
    </cfRule>
    <cfRule type="cellIs" dxfId="77" priority="16" operator="greaterThan">
      <formula>0</formula>
    </cfRule>
  </conditionalFormatting>
  <conditionalFormatting sqref="U32:U33">
    <cfRule type="cellIs" dxfId="76" priority="12" operator="lessThan">
      <formula>0</formula>
    </cfRule>
  </conditionalFormatting>
  <conditionalFormatting sqref="U12:U31">
    <cfRule type="cellIs" dxfId="75" priority="11" operator="lessThan">
      <formula>0</formula>
    </cfRule>
  </conditionalFormatting>
  <conditionalFormatting sqref="Q12:R31 T12:U31">
    <cfRule type="cellIs" dxfId="74" priority="10" operator="equal">
      <formula>0</formula>
    </cfRule>
  </conditionalFormatting>
  <conditionalFormatting sqref="S12:S31">
    <cfRule type="cellIs" dxfId="73" priority="9" operator="equal">
      <formula>0</formula>
    </cfRule>
  </conditionalFormatting>
  <conditionalFormatting sqref="U69:U70">
    <cfRule type="cellIs" dxfId="72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bestFit="1" customWidth="1"/>
    <col min="17" max="21" width="10.42578125" style="5" customWidth="1"/>
    <col min="22" max="22" width="13.28515625" style="5" customWidth="1"/>
    <col min="23" max="16384" width="9.140625" style="5"/>
  </cols>
  <sheetData>
    <row r="1" spans="2:22" x14ac:dyDescent="0.2">
      <c r="B1" s="51" t="s">
        <v>3</v>
      </c>
      <c r="D1" s="3"/>
      <c r="L1" s="4"/>
      <c r="P1" s="1"/>
      <c r="V1" s="4">
        <v>45021</v>
      </c>
    </row>
    <row r="2" spans="2:22" ht="15" customHeight="1" x14ac:dyDescent="0.2">
      <c r="D2" s="3"/>
      <c r="L2" s="4"/>
      <c r="O2" s="138" t="s">
        <v>130</v>
      </c>
      <c r="P2" s="138"/>
      <c r="Q2" s="138"/>
      <c r="R2" s="138"/>
      <c r="S2" s="138"/>
      <c r="T2" s="138"/>
      <c r="U2" s="138"/>
      <c r="V2" s="138"/>
    </row>
    <row r="3" spans="2:22" ht="14.45" customHeight="1" x14ac:dyDescent="0.2">
      <c r="B3" s="102" t="s">
        <v>159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48"/>
      <c r="N3" s="51"/>
      <c r="O3" s="138"/>
      <c r="P3" s="138"/>
      <c r="Q3" s="138"/>
      <c r="R3" s="138"/>
      <c r="S3" s="138"/>
      <c r="T3" s="138"/>
      <c r="U3" s="138"/>
      <c r="V3" s="138"/>
    </row>
    <row r="4" spans="2:22" ht="14.45" customHeight="1" x14ac:dyDescent="0.2">
      <c r="B4" s="103" t="s">
        <v>160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48"/>
      <c r="N4" s="51"/>
      <c r="O4" s="103" t="s">
        <v>131</v>
      </c>
      <c r="P4" s="103"/>
      <c r="Q4" s="103"/>
      <c r="R4" s="103"/>
      <c r="S4" s="103"/>
      <c r="T4" s="103"/>
      <c r="U4" s="103"/>
      <c r="V4" s="103"/>
    </row>
    <row r="5" spans="2:22" ht="14.45" customHeight="1" thickBot="1" x14ac:dyDescent="0.25">
      <c r="B5" s="52"/>
      <c r="C5" s="52"/>
      <c r="D5" s="52"/>
      <c r="E5" s="52"/>
      <c r="F5" s="52"/>
      <c r="G5" s="52"/>
      <c r="H5" s="52"/>
      <c r="I5" s="52"/>
      <c r="J5" s="52"/>
      <c r="K5" s="48"/>
      <c r="L5" s="24" t="s">
        <v>4</v>
      </c>
      <c r="M5" s="48"/>
      <c r="N5" s="48"/>
      <c r="O5" s="80"/>
      <c r="P5" s="80"/>
      <c r="Q5" s="80"/>
      <c r="R5" s="80"/>
      <c r="S5" s="80"/>
      <c r="T5" s="80"/>
      <c r="U5" s="80"/>
      <c r="V5" s="24" t="s">
        <v>4</v>
      </c>
    </row>
    <row r="6" spans="2:22" ht="14.45" customHeight="1" x14ac:dyDescent="0.2">
      <c r="B6" s="109" t="s">
        <v>0</v>
      </c>
      <c r="C6" s="111" t="s">
        <v>1</v>
      </c>
      <c r="D6" s="104" t="s">
        <v>146</v>
      </c>
      <c r="E6" s="105"/>
      <c r="F6" s="105"/>
      <c r="G6" s="105"/>
      <c r="H6" s="105"/>
      <c r="I6" s="106"/>
      <c r="J6" s="105" t="s">
        <v>121</v>
      </c>
      <c r="K6" s="105"/>
      <c r="L6" s="106"/>
      <c r="M6" s="48"/>
      <c r="N6" s="48"/>
      <c r="O6" s="109" t="s">
        <v>0</v>
      </c>
      <c r="P6" s="111" t="s">
        <v>1</v>
      </c>
      <c r="Q6" s="104" t="s">
        <v>155</v>
      </c>
      <c r="R6" s="105"/>
      <c r="S6" s="105"/>
      <c r="T6" s="105"/>
      <c r="U6" s="105"/>
      <c r="V6" s="106"/>
    </row>
    <row r="7" spans="2:22" ht="14.45" customHeight="1" thickBot="1" x14ac:dyDescent="0.25">
      <c r="B7" s="110"/>
      <c r="C7" s="112"/>
      <c r="D7" s="113" t="s">
        <v>147</v>
      </c>
      <c r="E7" s="114"/>
      <c r="F7" s="114"/>
      <c r="G7" s="114"/>
      <c r="H7" s="114"/>
      <c r="I7" s="115"/>
      <c r="J7" s="114" t="s">
        <v>122</v>
      </c>
      <c r="K7" s="114"/>
      <c r="L7" s="115"/>
      <c r="M7" s="48"/>
      <c r="N7" s="48"/>
      <c r="O7" s="110"/>
      <c r="P7" s="112"/>
      <c r="Q7" s="113" t="s">
        <v>156</v>
      </c>
      <c r="R7" s="114"/>
      <c r="S7" s="114"/>
      <c r="T7" s="114"/>
      <c r="U7" s="114"/>
      <c r="V7" s="115"/>
    </row>
    <row r="8" spans="2:22" ht="14.45" customHeight="1" x14ac:dyDescent="0.2">
      <c r="B8" s="110"/>
      <c r="C8" s="112"/>
      <c r="D8" s="96">
        <v>2023</v>
      </c>
      <c r="E8" s="97"/>
      <c r="F8" s="96">
        <v>2022</v>
      </c>
      <c r="G8" s="97"/>
      <c r="H8" s="92" t="s">
        <v>5</v>
      </c>
      <c r="I8" s="92" t="s">
        <v>49</v>
      </c>
      <c r="J8" s="92">
        <v>2022</v>
      </c>
      <c r="K8" s="92" t="s">
        <v>152</v>
      </c>
      <c r="L8" s="92" t="s">
        <v>125</v>
      </c>
      <c r="M8" s="48"/>
      <c r="N8" s="48"/>
      <c r="O8" s="110"/>
      <c r="P8" s="112"/>
      <c r="Q8" s="96">
        <v>2023</v>
      </c>
      <c r="R8" s="97"/>
      <c r="S8" s="96">
        <v>2022</v>
      </c>
      <c r="T8" s="97"/>
      <c r="U8" s="92" t="s">
        <v>5</v>
      </c>
      <c r="V8" s="92" t="s">
        <v>72</v>
      </c>
    </row>
    <row r="9" spans="2:22" ht="14.45" customHeight="1" thickBot="1" x14ac:dyDescent="0.25">
      <c r="B9" s="100" t="s">
        <v>6</v>
      </c>
      <c r="C9" s="116" t="s">
        <v>7</v>
      </c>
      <c r="D9" s="98"/>
      <c r="E9" s="99"/>
      <c r="F9" s="98"/>
      <c r="G9" s="99"/>
      <c r="H9" s="93"/>
      <c r="I9" s="93"/>
      <c r="J9" s="93"/>
      <c r="K9" s="93"/>
      <c r="L9" s="93"/>
      <c r="M9" s="48"/>
      <c r="N9" s="48"/>
      <c r="O9" s="100" t="s">
        <v>6</v>
      </c>
      <c r="P9" s="116" t="s">
        <v>7</v>
      </c>
      <c r="Q9" s="98"/>
      <c r="R9" s="99"/>
      <c r="S9" s="98"/>
      <c r="T9" s="99"/>
      <c r="U9" s="93"/>
      <c r="V9" s="93"/>
    </row>
    <row r="10" spans="2:22" ht="14.45" customHeight="1" x14ac:dyDescent="0.2">
      <c r="B10" s="100"/>
      <c r="C10" s="116"/>
      <c r="D10" s="25" t="s">
        <v>8</v>
      </c>
      <c r="E10" s="26" t="s">
        <v>2</v>
      </c>
      <c r="F10" s="25" t="s">
        <v>8</v>
      </c>
      <c r="G10" s="26" t="s">
        <v>2</v>
      </c>
      <c r="H10" s="88" t="s">
        <v>9</v>
      </c>
      <c r="I10" s="88" t="s">
        <v>50</v>
      </c>
      <c r="J10" s="88" t="s">
        <v>8</v>
      </c>
      <c r="K10" s="88" t="s">
        <v>153</v>
      </c>
      <c r="L10" s="88" t="s">
        <v>154</v>
      </c>
      <c r="M10" s="48"/>
      <c r="N10" s="48"/>
      <c r="O10" s="100"/>
      <c r="P10" s="116"/>
      <c r="Q10" s="25" t="s">
        <v>8</v>
      </c>
      <c r="R10" s="26" t="s">
        <v>2</v>
      </c>
      <c r="S10" s="25" t="s">
        <v>8</v>
      </c>
      <c r="T10" s="26" t="s">
        <v>2</v>
      </c>
      <c r="U10" s="88" t="s">
        <v>9</v>
      </c>
      <c r="V10" s="88" t="s">
        <v>73</v>
      </c>
    </row>
    <row r="11" spans="2:22" ht="14.45" customHeight="1" thickBot="1" x14ac:dyDescent="0.25">
      <c r="B11" s="101"/>
      <c r="C11" s="117"/>
      <c r="D11" s="28" t="s">
        <v>10</v>
      </c>
      <c r="E11" s="29" t="s">
        <v>11</v>
      </c>
      <c r="F11" s="28" t="s">
        <v>10</v>
      </c>
      <c r="G11" s="29" t="s">
        <v>11</v>
      </c>
      <c r="H11" s="89"/>
      <c r="I11" s="89"/>
      <c r="J11" s="89" t="s">
        <v>10</v>
      </c>
      <c r="K11" s="89"/>
      <c r="L11" s="89"/>
      <c r="M11" s="48"/>
      <c r="N11" s="48"/>
      <c r="O11" s="101"/>
      <c r="P11" s="117"/>
      <c r="Q11" s="28" t="s">
        <v>10</v>
      </c>
      <c r="R11" s="29" t="s">
        <v>11</v>
      </c>
      <c r="S11" s="28" t="s">
        <v>10</v>
      </c>
      <c r="T11" s="29" t="s">
        <v>11</v>
      </c>
      <c r="U11" s="89"/>
      <c r="V11" s="89"/>
    </row>
    <row r="12" spans="2:22" ht="14.45" customHeight="1" thickBot="1" x14ac:dyDescent="0.25">
      <c r="B12" s="31">
        <v>1</v>
      </c>
      <c r="C12" s="32" t="s">
        <v>20</v>
      </c>
      <c r="D12" s="33">
        <v>6516</v>
      </c>
      <c r="E12" s="34">
        <v>0.18299258593574477</v>
      </c>
      <c r="F12" s="33">
        <v>4224</v>
      </c>
      <c r="G12" s="34">
        <v>0.15189873417721519</v>
      </c>
      <c r="H12" s="35">
        <v>0.54261363636363646</v>
      </c>
      <c r="I12" s="53">
        <v>0</v>
      </c>
      <c r="J12" s="33">
        <v>5690</v>
      </c>
      <c r="K12" s="35">
        <v>0.14516695957820747</v>
      </c>
      <c r="L12" s="53">
        <v>0</v>
      </c>
      <c r="M12" s="48"/>
      <c r="N12" s="48"/>
      <c r="O12" s="31">
        <v>1</v>
      </c>
      <c r="P12" s="32" t="s">
        <v>20</v>
      </c>
      <c r="Q12" s="33">
        <v>17516</v>
      </c>
      <c r="R12" s="34">
        <v>0.20176469233073008</v>
      </c>
      <c r="S12" s="33">
        <v>12609</v>
      </c>
      <c r="T12" s="34">
        <v>0.17805801112774311</v>
      </c>
      <c r="U12" s="35">
        <v>0.38916646839559044</v>
      </c>
      <c r="V12" s="53">
        <v>0</v>
      </c>
    </row>
    <row r="13" spans="2:22" ht="14.45" customHeight="1" thickBot="1" x14ac:dyDescent="0.25">
      <c r="B13" s="37">
        <v>2</v>
      </c>
      <c r="C13" s="38" t="s">
        <v>18</v>
      </c>
      <c r="D13" s="39">
        <v>3972</v>
      </c>
      <c r="E13" s="40">
        <v>0.11154796674904516</v>
      </c>
      <c r="F13" s="39">
        <v>2166</v>
      </c>
      <c r="G13" s="40">
        <v>7.7891254315304942E-2</v>
      </c>
      <c r="H13" s="41">
        <v>0.83379501385041555</v>
      </c>
      <c r="I13" s="54">
        <v>1</v>
      </c>
      <c r="J13" s="39">
        <v>2748</v>
      </c>
      <c r="K13" s="41">
        <v>0.44541484716157198</v>
      </c>
      <c r="L13" s="54">
        <v>0</v>
      </c>
      <c r="M13" s="48"/>
      <c r="N13" s="48"/>
      <c r="O13" s="37">
        <v>2</v>
      </c>
      <c r="P13" s="38" t="s">
        <v>18</v>
      </c>
      <c r="Q13" s="39">
        <v>9423</v>
      </c>
      <c r="R13" s="40">
        <v>0.10854240099523119</v>
      </c>
      <c r="S13" s="39">
        <v>6161</v>
      </c>
      <c r="T13" s="40">
        <v>8.7002570113254435E-2</v>
      </c>
      <c r="U13" s="41">
        <v>0.5294595033273819</v>
      </c>
      <c r="V13" s="54">
        <v>0</v>
      </c>
    </row>
    <row r="14" spans="2:22" ht="14.45" customHeight="1" thickBot="1" x14ac:dyDescent="0.25">
      <c r="B14" s="31">
        <v>3</v>
      </c>
      <c r="C14" s="32" t="s">
        <v>19</v>
      </c>
      <c r="D14" s="33">
        <v>2579</v>
      </c>
      <c r="E14" s="34">
        <v>7.242754437205122E-2</v>
      </c>
      <c r="F14" s="33">
        <v>2207</v>
      </c>
      <c r="G14" s="34">
        <v>7.9365650172612198E-2</v>
      </c>
      <c r="H14" s="35">
        <v>0.16855459900317182</v>
      </c>
      <c r="I14" s="53">
        <v>-1</v>
      </c>
      <c r="J14" s="33">
        <v>1642</v>
      </c>
      <c r="K14" s="35">
        <v>0.57064555420219243</v>
      </c>
      <c r="L14" s="53">
        <v>0</v>
      </c>
      <c r="M14" s="48"/>
      <c r="N14" s="48"/>
      <c r="O14" s="31">
        <v>3</v>
      </c>
      <c r="P14" s="32" t="s">
        <v>19</v>
      </c>
      <c r="Q14" s="33">
        <v>5718</v>
      </c>
      <c r="R14" s="34">
        <v>6.5864952657405482E-2</v>
      </c>
      <c r="S14" s="33">
        <v>4755</v>
      </c>
      <c r="T14" s="34">
        <v>6.7147739147626173E-2</v>
      </c>
      <c r="U14" s="35">
        <v>0.20252365930599359</v>
      </c>
      <c r="V14" s="53">
        <v>2</v>
      </c>
    </row>
    <row r="15" spans="2:22" ht="14.45" customHeight="1" thickBot="1" x14ac:dyDescent="0.25">
      <c r="B15" s="37">
        <v>4</v>
      </c>
      <c r="C15" s="38" t="s">
        <v>23</v>
      </c>
      <c r="D15" s="39">
        <v>2144</v>
      </c>
      <c r="E15" s="40">
        <v>6.0211188496966973E-2</v>
      </c>
      <c r="F15" s="39">
        <v>2077</v>
      </c>
      <c r="G15" s="40">
        <v>7.4690736478711162E-2</v>
      </c>
      <c r="H15" s="41">
        <v>3.2258064516129004E-2</v>
      </c>
      <c r="I15" s="54">
        <v>1</v>
      </c>
      <c r="J15" s="39">
        <v>1585</v>
      </c>
      <c r="K15" s="41">
        <v>0.35268138801261828</v>
      </c>
      <c r="L15" s="54">
        <v>0</v>
      </c>
      <c r="M15" s="48"/>
      <c r="N15" s="48"/>
      <c r="O15" s="37">
        <v>4</v>
      </c>
      <c r="P15" s="38" t="s">
        <v>33</v>
      </c>
      <c r="Q15" s="39">
        <v>5082</v>
      </c>
      <c r="R15" s="40">
        <v>5.8538945331398161E-2</v>
      </c>
      <c r="S15" s="39">
        <v>4056</v>
      </c>
      <c r="T15" s="40">
        <v>5.7276809670404161E-2</v>
      </c>
      <c r="U15" s="41">
        <v>0.25295857988165671</v>
      </c>
      <c r="V15" s="54">
        <v>4</v>
      </c>
    </row>
    <row r="16" spans="2:22" ht="14.45" customHeight="1" thickBot="1" x14ac:dyDescent="0.25">
      <c r="B16" s="31">
        <v>5</v>
      </c>
      <c r="C16" s="32" t="s">
        <v>33</v>
      </c>
      <c r="D16" s="33">
        <v>2067</v>
      </c>
      <c r="E16" s="34">
        <v>5.8048753089193439E-2</v>
      </c>
      <c r="F16" s="33">
        <v>1794</v>
      </c>
      <c r="G16" s="34">
        <v>6.4513808975834294E-2</v>
      </c>
      <c r="H16" s="35">
        <v>0.15217391304347827</v>
      </c>
      <c r="I16" s="53">
        <v>2</v>
      </c>
      <c r="J16" s="33">
        <v>1499</v>
      </c>
      <c r="K16" s="35">
        <v>0.37891927951967985</v>
      </c>
      <c r="L16" s="53">
        <v>0</v>
      </c>
      <c r="M16" s="48"/>
      <c r="N16" s="48"/>
      <c r="O16" s="31">
        <v>5</v>
      </c>
      <c r="P16" s="32" t="s">
        <v>23</v>
      </c>
      <c r="Q16" s="33">
        <v>5041</v>
      </c>
      <c r="R16" s="34">
        <v>5.8066671274218447E-2</v>
      </c>
      <c r="S16" s="33">
        <v>5466</v>
      </c>
      <c r="T16" s="34">
        <v>7.7188126641624541E-2</v>
      </c>
      <c r="U16" s="35">
        <v>-7.7753384559092531E-2</v>
      </c>
      <c r="V16" s="53">
        <v>-2</v>
      </c>
    </row>
    <row r="17" spans="2:22" ht="14.45" customHeight="1" thickBot="1" x14ac:dyDescent="0.25">
      <c r="B17" s="37">
        <v>6</v>
      </c>
      <c r="C17" s="38" t="s">
        <v>17</v>
      </c>
      <c r="D17" s="39">
        <v>1961</v>
      </c>
      <c r="E17" s="40">
        <v>5.5071893956414292E-2</v>
      </c>
      <c r="F17" s="39">
        <v>1990</v>
      </c>
      <c r="G17" s="40">
        <v>7.1562140391254317E-2</v>
      </c>
      <c r="H17" s="41">
        <v>-1.4572864321608092E-2</v>
      </c>
      <c r="I17" s="54">
        <v>0</v>
      </c>
      <c r="J17" s="39">
        <v>1488</v>
      </c>
      <c r="K17" s="41">
        <v>0.3178763440860215</v>
      </c>
      <c r="L17" s="54">
        <v>0</v>
      </c>
      <c r="M17" s="48"/>
      <c r="N17" s="48"/>
      <c r="O17" s="37">
        <v>6</v>
      </c>
      <c r="P17" s="38" t="s">
        <v>17</v>
      </c>
      <c r="Q17" s="39">
        <v>4769</v>
      </c>
      <c r="R17" s="40">
        <v>5.4933536065611535E-2</v>
      </c>
      <c r="S17" s="39">
        <v>4968</v>
      </c>
      <c r="T17" s="40">
        <v>7.015561894540627E-2</v>
      </c>
      <c r="U17" s="41">
        <v>-4.0056360708534577E-2</v>
      </c>
      <c r="V17" s="54">
        <v>-2</v>
      </c>
    </row>
    <row r="18" spans="2:22" ht="14.45" customHeight="1" thickBot="1" x14ac:dyDescent="0.25">
      <c r="B18" s="31">
        <v>7</v>
      </c>
      <c r="C18" s="32" t="s">
        <v>21</v>
      </c>
      <c r="D18" s="33">
        <v>1530</v>
      </c>
      <c r="E18" s="34">
        <v>4.2967872388227364E-2</v>
      </c>
      <c r="F18" s="33">
        <v>1076</v>
      </c>
      <c r="G18" s="34">
        <v>3.8693901035673189E-2</v>
      </c>
      <c r="H18" s="35">
        <v>0.42193308550185882</v>
      </c>
      <c r="I18" s="53">
        <v>5</v>
      </c>
      <c r="J18" s="33">
        <v>866</v>
      </c>
      <c r="K18" s="35">
        <v>0.7667436489607391</v>
      </c>
      <c r="L18" s="53">
        <v>5</v>
      </c>
      <c r="M18" s="48"/>
      <c r="N18" s="48"/>
      <c r="O18" s="31">
        <v>7</v>
      </c>
      <c r="P18" s="32" t="s">
        <v>24</v>
      </c>
      <c r="Q18" s="33">
        <v>3704</v>
      </c>
      <c r="R18" s="34">
        <v>4.2665929458382289E-2</v>
      </c>
      <c r="S18" s="33">
        <v>4136</v>
      </c>
      <c r="T18" s="34">
        <v>5.8406529782246447E-2</v>
      </c>
      <c r="U18" s="35">
        <v>-0.10444874274661509</v>
      </c>
      <c r="V18" s="53">
        <v>0</v>
      </c>
    </row>
    <row r="19" spans="2:22" ht="14.45" customHeight="1" thickBot="1" x14ac:dyDescent="0.25">
      <c r="B19" s="37">
        <v>8</v>
      </c>
      <c r="C19" s="38" t="s">
        <v>32</v>
      </c>
      <c r="D19" s="39">
        <v>1441</v>
      </c>
      <c r="E19" s="40">
        <v>4.0468434059761853E-2</v>
      </c>
      <c r="F19" s="39">
        <v>2106</v>
      </c>
      <c r="G19" s="40">
        <v>7.5733601841196777E-2</v>
      </c>
      <c r="H19" s="41">
        <v>-0.31576448243114907</v>
      </c>
      <c r="I19" s="54">
        <v>-4</v>
      </c>
      <c r="J19" s="39">
        <v>949</v>
      </c>
      <c r="K19" s="41">
        <v>0.51844046364594321</v>
      </c>
      <c r="L19" s="54">
        <v>3</v>
      </c>
      <c r="M19" s="48"/>
      <c r="N19" s="48"/>
      <c r="O19" s="37">
        <v>8</v>
      </c>
      <c r="P19" s="38" t="s">
        <v>32</v>
      </c>
      <c r="Q19" s="39">
        <v>3435</v>
      </c>
      <c r="R19" s="40">
        <v>3.9567350888105604E-2</v>
      </c>
      <c r="S19" s="39">
        <v>4308</v>
      </c>
      <c r="T19" s="40">
        <v>6.0835428022707375E-2</v>
      </c>
      <c r="U19" s="41">
        <v>-0.2026462395543176</v>
      </c>
      <c r="V19" s="54">
        <v>-2</v>
      </c>
    </row>
    <row r="20" spans="2:22" ht="14.45" customHeight="1" thickBot="1" x14ac:dyDescent="0.25">
      <c r="B20" s="31">
        <v>9</v>
      </c>
      <c r="C20" s="32" t="s">
        <v>24</v>
      </c>
      <c r="D20" s="33">
        <v>1266</v>
      </c>
      <c r="E20" s="34">
        <v>3.5553808133003822E-2</v>
      </c>
      <c r="F20" s="33">
        <v>1503</v>
      </c>
      <c r="G20" s="34">
        <v>5.4049194476409664E-2</v>
      </c>
      <c r="H20" s="35">
        <v>-0.1576846307385229</v>
      </c>
      <c r="I20" s="53">
        <v>-1</v>
      </c>
      <c r="J20" s="33">
        <v>1432</v>
      </c>
      <c r="K20" s="35">
        <v>-0.11592178770949724</v>
      </c>
      <c r="L20" s="53">
        <v>-2</v>
      </c>
      <c r="M20" s="48"/>
      <c r="N20" s="48"/>
      <c r="O20" s="31">
        <v>9</v>
      </c>
      <c r="P20" s="32" t="s">
        <v>21</v>
      </c>
      <c r="Q20" s="33">
        <v>2998</v>
      </c>
      <c r="R20" s="34">
        <v>3.453360057133642E-2</v>
      </c>
      <c r="S20" s="33">
        <v>2510</v>
      </c>
      <c r="T20" s="34">
        <v>3.5444968509051884E-2</v>
      </c>
      <c r="U20" s="35">
        <v>0.19442231075697203</v>
      </c>
      <c r="V20" s="53">
        <v>2</v>
      </c>
    </row>
    <row r="21" spans="2:22" ht="14.45" customHeight="1" thickBot="1" x14ac:dyDescent="0.25">
      <c r="B21" s="37">
        <v>10</v>
      </c>
      <c r="C21" s="38" t="s">
        <v>34</v>
      </c>
      <c r="D21" s="39">
        <v>1230</v>
      </c>
      <c r="E21" s="40">
        <v>3.4542799370927885E-2</v>
      </c>
      <c r="F21" s="39">
        <v>1345</v>
      </c>
      <c r="G21" s="40">
        <v>4.8367376294591487E-2</v>
      </c>
      <c r="H21" s="41">
        <v>-8.5501858736059533E-2</v>
      </c>
      <c r="I21" s="54">
        <v>-1</v>
      </c>
      <c r="J21" s="39">
        <v>968</v>
      </c>
      <c r="K21" s="41">
        <v>0.27066115702479343</v>
      </c>
      <c r="L21" s="54">
        <v>-1</v>
      </c>
      <c r="M21" s="48"/>
      <c r="N21" s="48"/>
      <c r="O21" s="37">
        <v>10</v>
      </c>
      <c r="P21" s="38" t="s">
        <v>30</v>
      </c>
      <c r="Q21" s="39">
        <v>2902</v>
      </c>
      <c r="R21" s="40">
        <v>3.342778814476928E-2</v>
      </c>
      <c r="S21" s="39">
        <v>2059</v>
      </c>
      <c r="T21" s="40">
        <v>2.9076171378540967E-2</v>
      </c>
      <c r="U21" s="41">
        <v>0.40942204953861094</v>
      </c>
      <c r="V21" s="54">
        <v>3</v>
      </c>
    </row>
    <row r="22" spans="2:22" ht="14.45" customHeight="1" thickBot="1" x14ac:dyDescent="0.25">
      <c r="B22" s="31">
        <v>11</v>
      </c>
      <c r="C22" s="32" t="s">
        <v>25</v>
      </c>
      <c r="D22" s="33">
        <v>1189</v>
      </c>
      <c r="E22" s="34">
        <v>3.3391372725230288E-2</v>
      </c>
      <c r="F22" s="33">
        <v>1238</v>
      </c>
      <c r="G22" s="34">
        <v>4.4519562715765244E-2</v>
      </c>
      <c r="H22" s="35">
        <v>-3.9579967689822304E-2</v>
      </c>
      <c r="I22" s="53">
        <v>-1</v>
      </c>
      <c r="J22" s="33">
        <v>762</v>
      </c>
      <c r="K22" s="35">
        <v>0.56036745406824151</v>
      </c>
      <c r="L22" s="53">
        <v>3</v>
      </c>
      <c r="M22" s="48"/>
      <c r="N22" s="48"/>
      <c r="O22" s="31">
        <v>11</v>
      </c>
      <c r="P22" s="32" t="s">
        <v>22</v>
      </c>
      <c r="Q22" s="33">
        <v>2901</v>
      </c>
      <c r="R22" s="34">
        <v>3.3416269265325871E-2</v>
      </c>
      <c r="S22" s="33">
        <v>3662</v>
      </c>
      <c r="T22" s="34">
        <v>5.1712938119580873E-2</v>
      </c>
      <c r="U22" s="35">
        <v>-0.20780993992353902</v>
      </c>
      <c r="V22" s="53">
        <v>-2</v>
      </c>
    </row>
    <row r="23" spans="2:22" ht="14.45" customHeight="1" thickBot="1" x14ac:dyDescent="0.25">
      <c r="B23" s="37">
        <v>12</v>
      </c>
      <c r="C23" s="38" t="s">
        <v>22</v>
      </c>
      <c r="D23" s="39">
        <v>1094</v>
      </c>
      <c r="E23" s="40">
        <v>3.0723432936418781E-2</v>
      </c>
      <c r="F23" s="39">
        <v>1222</v>
      </c>
      <c r="G23" s="40">
        <v>4.3944188722669739E-2</v>
      </c>
      <c r="H23" s="41">
        <v>-0.10474631751227492</v>
      </c>
      <c r="I23" s="54">
        <v>-1</v>
      </c>
      <c r="J23" s="39">
        <v>950</v>
      </c>
      <c r="K23" s="41">
        <v>0.15157894736842104</v>
      </c>
      <c r="L23" s="54">
        <v>-2</v>
      </c>
      <c r="M23" s="48"/>
      <c r="N23" s="48"/>
      <c r="O23" s="37">
        <v>12</v>
      </c>
      <c r="P23" s="38" t="s">
        <v>34</v>
      </c>
      <c r="Q23" s="39">
        <v>2829</v>
      </c>
      <c r="R23" s="40">
        <v>3.2586909945400512E-2</v>
      </c>
      <c r="S23" s="39">
        <v>2591</v>
      </c>
      <c r="T23" s="40">
        <v>3.6588810122292204E-2</v>
      </c>
      <c r="U23" s="41">
        <v>9.1856426090312526E-2</v>
      </c>
      <c r="V23" s="54">
        <v>-2</v>
      </c>
    </row>
    <row r="24" spans="2:22" ht="14.45" customHeight="1" thickBot="1" x14ac:dyDescent="0.25">
      <c r="B24" s="31">
        <v>13</v>
      </c>
      <c r="C24" s="32" t="s">
        <v>28</v>
      </c>
      <c r="D24" s="33">
        <v>1089</v>
      </c>
      <c r="E24" s="34">
        <v>3.0583015052797126E-2</v>
      </c>
      <c r="F24" s="33">
        <v>597</v>
      </c>
      <c r="G24" s="34">
        <v>2.1468642117376296E-2</v>
      </c>
      <c r="H24" s="35">
        <v>0.82412060301507539</v>
      </c>
      <c r="I24" s="53">
        <v>1</v>
      </c>
      <c r="J24" s="33">
        <v>809</v>
      </c>
      <c r="K24" s="35">
        <v>0.34610630407910992</v>
      </c>
      <c r="L24" s="53">
        <v>0</v>
      </c>
      <c r="M24" s="48"/>
      <c r="N24" s="48"/>
      <c r="O24" s="31">
        <v>13</v>
      </c>
      <c r="P24" s="32" t="s">
        <v>25</v>
      </c>
      <c r="Q24" s="33">
        <v>2799</v>
      </c>
      <c r="R24" s="34">
        <v>3.2241343562098276E-2</v>
      </c>
      <c r="S24" s="33">
        <v>2412</v>
      </c>
      <c r="T24" s="34">
        <v>3.4061061372045079E-2</v>
      </c>
      <c r="U24" s="35">
        <v>0.16044776119402981</v>
      </c>
      <c r="V24" s="53">
        <v>-1</v>
      </c>
    </row>
    <row r="25" spans="2:22" ht="14.45" customHeight="1" thickBot="1" x14ac:dyDescent="0.25">
      <c r="B25" s="37">
        <v>14</v>
      </c>
      <c r="C25" s="38" t="s">
        <v>30</v>
      </c>
      <c r="D25" s="39">
        <v>994</v>
      </c>
      <c r="E25" s="40">
        <v>2.7915075263985623E-2</v>
      </c>
      <c r="F25" s="39">
        <v>837</v>
      </c>
      <c r="G25" s="40">
        <v>3.0099252013808975E-2</v>
      </c>
      <c r="H25" s="41">
        <v>0.18757467144563922</v>
      </c>
      <c r="I25" s="54">
        <v>-1</v>
      </c>
      <c r="J25" s="39">
        <v>986</v>
      </c>
      <c r="K25" s="41">
        <v>8.113590263691739E-3</v>
      </c>
      <c r="L25" s="54">
        <v>-6</v>
      </c>
      <c r="M25" s="48"/>
      <c r="N25" s="48"/>
      <c r="O25" s="37">
        <v>14</v>
      </c>
      <c r="P25" s="38" t="s">
        <v>28</v>
      </c>
      <c r="Q25" s="39">
        <v>2578</v>
      </c>
      <c r="R25" s="40">
        <v>2.9695671205105169E-2</v>
      </c>
      <c r="S25" s="39">
        <v>1847</v>
      </c>
      <c r="T25" s="40">
        <v>2.6082413082158896E-2</v>
      </c>
      <c r="U25" s="41">
        <v>0.39577693557119664</v>
      </c>
      <c r="V25" s="54">
        <v>0</v>
      </c>
    </row>
    <row r="26" spans="2:22" ht="14.45" customHeight="1" thickBot="1" x14ac:dyDescent="0.25">
      <c r="B26" s="31">
        <v>15</v>
      </c>
      <c r="C26" s="32" t="s">
        <v>40</v>
      </c>
      <c r="D26" s="33">
        <v>737</v>
      </c>
      <c r="E26" s="34">
        <v>2.0697596045832396E-2</v>
      </c>
      <c r="F26" s="33">
        <v>263</v>
      </c>
      <c r="G26" s="34">
        <v>9.4577100115074801E-3</v>
      </c>
      <c r="H26" s="35">
        <v>1.8022813688212929</v>
      </c>
      <c r="I26" s="53">
        <v>2</v>
      </c>
      <c r="J26" s="33">
        <v>506</v>
      </c>
      <c r="K26" s="35">
        <v>0.45652173913043481</v>
      </c>
      <c r="L26" s="53">
        <v>1</v>
      </c>
      <c r="M26" s="48"/>
      <c r="N26" s="48"/>
      <c r="O26" s="31">
        <v>15</v>
      </c>
      <c r="P26" s="32" t="s">
        <v>70</v>
      </c>
      <c r="Q26" s="33">
        <v>1830</v>
      </c>
      <c r="R26" s="34">
        <v>2.1079549381436174E-2</v>
      </c>
      <c r="S26" s="33">
        <v>752</v>
      </c>
      <c r="T26" s="34">
        <v>1.0619369051317535E-2</v>
      </c>
      <c r="U26" s="35">
        <v>1.4335106382978724</v>
      </c>
      <c r="V26" s="53">
        <v>3</v>
      </c>
    </row>
    <row r="27" spans="2:22" ht="14.45" customHeight="1" thickBot="1" x14ac:dyDescent="0.25">
      <c r="B27" s="37">
        <v>16</v>
      </c>
      <c r="C27" s="38" t="s">
        <v>27</v>
      </c>
      <c r="D27" s="39">
        <v>677</v>
      </c>
      <c r="E27" s="40">
        <v>1.90125814423725E-2</v>
      </c>
      <c r="F27" s="39">
        <v>185</v>
      </c>
      <c r="G27" s="40">
        <v>6.6527617951668587E-3</v>
      </c>
      <c r="H27" s="41">
        <v>2.6594594594594594</v>
      </c>
      <c r="I27" s="54">
        <v>8</v>
      </c>
      <c r="J27" s="39">
        <v>343</v>
      </c>
      <c r="K27" s="41">
        <v>0.97376093294460642</v>
      </c>
      <c r="L27" s="54">
        <v>2</v>
      </c>
      <c r="M27" s="48"/>
      <c r="N27" s="48"/>
      <c r="O27" s="37">
        <v>16</v>
      </c>
      <c r="P27" s="38" t="s">
        <v>40</v>
      </c>
      <c r="Q27" s="39">
        <v>1665</v>
      </c>
      <c r="R27" s="40">
        <v>1.9178934273273895E-2</v>
      </c>
      <c r="S27" s="39">
        <v>793</v>
      </c>
      <c r="T27" s="40">
        <v>1.119835060863671E-2</v>
      </c>
      <c r="U27" s="41">
        <v>1.0996216897856241</v>
      </c>
      <c r="V27" s="54">
        <v>1</v>
      </c>
    </row>
    <row r="28" spans="2:22" ht="14.45" customHeight="1" thickBot="1" x14ac:dyDescent="0.25">
      <c r="B28" s="31">
        <v>17</v>
      </c>
      <c r="C28" s="32" t="s">
        <v>138</v>
      </c>
      <c r="D28" s="33">
        <v>671</v>
      </c>
      <c r="E28" s="34">
        <v>1.8844079982026512E-2</v>
      </c>
      <c r="F28" s="33">
        <v>285</v>
      </c>
      <c r="G28" s="34">
        <v>1.0248849252013808E-2</v>
      </c>
      <c r="H28" s="35">
        <v>1.3543859649122809</v>
      </c>
      <c r="I28" s="53">
        <v>-1</v>
      </c>
      <c r="J28" s="33">
        <v>271</v>
      </c>
      <c r="K28" s="35">
        <v>1.4760147601476015</v>
      </c>
      <c r="L28" s="53">
        <v>4</v>
      </c>
      <c r="M28" s="48"/>
      <c r="N28" s="48"/>
      <c r="O28" s="31">
        <v>17</v>
      </c>
      <c r="P28" s="32" t="s">
        <v>29</v>
      </c>
      <c r="Q28" s="33">
        <v>1539</v>
      </c>
      <c r="R28" s="34">
        <v>1.7727555463404519E-2</v>
      </c>
      <c r="S28" s="33">
        <v>880</v>
      </c>
      <c r="T28" s="34">
        <v>1.2426921230265201E-2</v>
      </c>
      <c r="U28" s="35">
        <v>0.74886363636363629</v>
      </c>
      <c r="V28" s="53">
        <v>-2</v>
      </c>
    </row>
    <row r="29" spans="2:22" ht="14.45" customHeight="1" thickBot="1" x14ac:dyDescent="0.25">
      <c r="B29" s="37">
        <v>18</v>
      </c>
      <c r="C29" s="38" t="s">
        <v>26</v>
      </c>
      <c r="D29" s="39">
        <v>661</v>
      </c>
      <c r="E29" s="40">
        <v>1.8563244214783194E-2</v>
      </c>
      <c r="F29" s="39">
        <v>217</v>
      </c>
      <c r="G29" s="40">
        <v>7.803509781357883E-3</v>
      </c>
      <c r="H29" s="41">
        <v>2.0460829493087558</v>
      </c>
      <c r="I29" s="54">
        <v>2</v>
      </c>
      <c r="J29" s="39">
        <v>282</v>
      </c>
      <c r="K29" s="41">
        <v>1.3439716312056738</v>
      </c>
      <c r="L29" s="54">
        <v>2</v>
      </c>
      <c r="M29" s="48"/>
      <c r="N29" s="48"/>
      <c r="O29" s="37">
        <v>18</v>
      </c>
      <c r="P29" s="38" t="s">
        <v>27</v>
      </c>
      <c r="Q29" s="39">
        <v>1341</v>
      </c>
      <c r="R29" s="40">
        <v>1.5446817333609787E-2</v>
      </c>
      <c r="S29" s="39">
        <v>555</v>
      </c>
      <c r="T29" s="40">
        <v>7.8374332759058949E-3</v>
      </c>
      <c r="U29" s="41">
        <v>1.4162162162162164</v>
      </c>
      <c r="V29" s="54">
        <v>4</v>
      </c>
    </row>
    <row r="30" spans="2:22" ht="14.45" customHeight="1" thickBot="1" x14ac:dyDescent="0.25">
      <c r="B30" s="31">
        <v>19</v>
      </c>
      <c r="C30" s="32" t="s">
        <v>29</v>
      </c>
      <c r="D30" s="33">
        <v>602</v>
      </c>
      <c r="E30" s="34">
        <v>1.6906313188047629E-2</v>
      </c>
      <c r="F30" s="33">
        <v>212</v>
      </c>
      <c r="G30" s="34">
        <v>7.6237054085155354E-3</v>
      </c>
      <c r="H30" s="35">
        <v>1.8396226415094339</v>
      </c>
      <c r="I30" s="53">
        <v>3</v>
      </c>
      <c r="J30" s="33">
        <v>461</v>
      </c>
      <c r="K30" s="35">
        <v>0.30585683297180033</v>
      </c>
      <c r="L30" s="53">
        <v>-2</v>
      </c>
      <c r="O30" s="31">
        <v>19</v>
      </c>
      <c r="P30" s="32" t="s">
        <v>138</v>
      </c>
      <c r="Q30" s="33">
        <v>1205</v>
      </c>
      <c r="R30" s="34">
        <v>1.3880249729306333E-2</v>
      </c>
      <c r="S30" s="33">
        <v>509</v>
      </c>
      <c r="T30" s="34">
        <v>7.1878442115965767E-3</v>
      </c>
      <c r="U30" s="35">
        <v>1.3673870333988214</v>
      </c>
      <c r="V30" s="53">
        <v>5</v>
      </c>
    </row>
    <row r="31" spans="2:22" ht="14.45" customHeight="1" thickBot="1" x14ac:dyDescent="0.25">
      <c r="B31" s="37">
        <v>20</v>
      </c>
      <c r="C31" s="38" t="s">
        <v>167</v>
      </c>
      <c r="D31" s="39">
        <v>568</v>
      </c>
      <c r="E31" s="40">
        <v>1.5951471579420354E-2</v>
      </c>
      <c r="F31" s="39">
        <v>250</v>
      </c>
      <c r="G31" s="40">
        <v>8.9902186421173761E-3</v>
      </c>
      <c r="H31" s="41">
        <v>1.2719999999999998</v>
      </c>
      <c r="I31" s="54">
        <v>-2</v>
      </c>
      <c r="J31" s="39">
        <v>203</v>
      </c>
      <c r="K31" s="41">
        <v>1.7980295566502464</v>
      </c>
      <c r="L31" s="54">
        <v>5</v>
      </c>
      <c r="O31" s="37">
        <v>20</v>
      </c>
      <c r="P31" s="38" t="s">
        <v>26</v>
      </c>
      <c r="Q31" s="39">
        <v>1155</v>
      </c>
      <c r="R31" s="40">
        <v>1.3304305757135947E-2</v>
      </c>
      <c r="S31" s="39">
        <v>634</v>
      </c>
      <c r="T31" s="40">
        <v>8.9530318863501566E-3</v>
      </c>
      <c r="U31" s="41">
        <v>0.82176656151419558</v>
      </c>
      <c r="V31" s="54">
        <v>1</v>
      </c>
    </row>
    <row r="32" spans="2:22" ht="14.45" customHeight="1" thickBot="1" x14ac:dyDescent="0.25">
      <c r="B32" s="94" t="s">
        <v>43</v>
      </c>
      <c r="C32" s="95"/>
      <c r="D32" s="42">
        <f>SUM(D12:D31)</f>
        <v>32988</v>
      </c>
      <c r="E32" s="43">
        <f>D32/D34</f>
        <v>0.9264210289822512</v>
      </c>
      <c r="F32" s="42">
        <f>SUM(F12:F31)</f>
        <v>25794</v>
      </c>
      <c r="G32" s="43">
        <f>F32/F34</f>
        <v>0.92757479861910241</v>
      </c>
      <c r="H32" s="44">
        <f>D32/F32-1</f>
        <v>0.27890207024889513</v>
      </c>
      <c r="I32" s="55"/>
      <c r="J32" s="42">
        <f>SUM(J12:J31)</f>
        <v>24440</v>
      </c>
      <c r="K32" s="43">
        <f>D32/J32-1</f>
        <v>0.3497545008183307</v>
      </c>
      <c r="L32" s="42"/>
      <c r="O32" s="94" t="s">
        <v>43</v>
      </c>
      <c r="P32" s="95"/>
      <c r="Q32" s="42">
        <f>SUM(Q12:Q31)</f>
        <v>80430</v>
      </c>
      <c r="R32" s="43">
        <f>Q32/Q34</f>
        <v>0.92646347363328496</v>
      </c>
      <c r="S32" s="42">
        <f>SUM(S12:S31)</f>
        <v>65663</v>
      </c>
      <c r="T32" s="43">
        <f>S32/S34</f>
        <v>0.92726014629875453</v>
      </c>
      <c r="U32" s="44">
        <f>Q32/S32-1</f>
        <v>0.22489072993923509</v>
      </c>
      <c r="V32" s="55"/>
    </row>
    <row r="33" spans="2:22" ht="14.45" customHeight="1" thickBot="1" x14ac:dyDescent="0.25">
      <c r="B33" s="94" t="s">
        <v>12</v>
      </c>
      <c r="C33" s="95"/>
      <c r="D33" s="42">
        <f>D34-SUM(D12:D31)</f>
        <v>2620</v>
      </c>
      <c r="E33" s="43">
        <f>D33/D34</f>
        <v>7.3578971017748823E-2</v>
      </c>
      <c r="F33" s="42">
        <f>F34-SUM(F12:F31)</f>
        <v>2014</v>
      </c>
      <c r="G33" s="43">
        <f>F33/F34</f>
        <v>7.2425201380897586E-2</v>
      </c>
      <c r="H33" s="44">
        <f>D33/F33-1</f>
        <v>0.3008937437934458</v>
      </c>
      <c r="I33" s="55"/>
      <c r="J33" s="42">
        <f>J34-SUM(J12:J31)</f>
        <v>2422</v>
      </c>
      <c r="K33" s="43">
        <f>D33/J33-1</f>
        <v>8.1750619322873641E-2</v>
      </c>
      <c r="L33" s="42"/>
      <c r="O33" s="94" t="s">
        <v>12</v>
      </c>
      <c r="P33" s="95"/>
      <c r="Q33" s="42">
        <f>Q34-SUM(Q12:Q31)</f>
        <v>6384</v>
      </c>
      <c r="R33" s="43">
        <f>Q33/Q34</f>
        <v>7.3536526366715052E-2</v>
      </c>
      <c r="S33" s="42">
        <f>S34-SUM(S12:S31)</f>
        <v>5151</v>
      </c>
      <c r="T33" s="43">
        <f>S33/S34</f>
        <v>7.2739853701245513E-2</v>
      </c>
      <c r="U33" s="44">
        <f>Q33/S33-1</f>
        <v>0.23937099592312183</v>
      </c>
      <c r="V33" s="55"/>
    </row>
    <row r="34" spans="2:22" ht="14.45" customHeight="1" thickBot="1" x14ac:dyDescent="0.25">
      <c r="B34" s="90" t="s">
        <v>35</v>
      </c>
      <c r="C34" s="91"/>
      <c r="D34" s="45">
        <v>35608</v>
      </c>
      <c r="E34" s="46">
        <v>1</v>
      </c>
      <c r="F34" s="45">
        <v>27808</v>
      </c>
      <c r="G34" s="46">
        <v>0.99906501726121988</v>
      </c>
      <c r="H34" s="47">
        <v>0.28049482163406214</v>
      </c>
      <c r="I34" s="57"/>
      <c r="J34" s="45">
        <v>26862</v>
      </c>
      <c r="K34" s="47">
        <v>0.3255900528627802</v>
      </c>
      <c r="L34" s="45"/>
      <c r="M34" s="48"/>
      <c r="N34" s="48"/>
      <c r="O34" s="90" t="s">
        <v>35</v>
      </c>
      <c r="P34" s="91"/>
      <c r="Q34" s="45">
        <v>86814</v>
      </c>
      <c r="R34" s="46">
        <v>1</v>
      </c>
      <c r="S34" s="45">
        <v>70814</v>
      </c>
      <c r="T34" s="46">
        <v>1</v>
      </c>
      <c r="U34" s="47">
        <v>0.22594402236845812</v>
      </c>
      <c r="V34" s="57"/>
    </row>
    <row r="35" spans="2:22" ht="14.45" customHeight="1" x14ac:dyDescent="0.2">
      <c r="B35" s="49" t="s">
        <v>80</v>
      </c>
      <c r="O35" s="49" t="s">
        <v>80</v>
      </c>
    </row>
    <row r="36" spans="2:22" x14ac:dyDescent="0.2">
      <c r="B36" s="50" t="s">
        <v>79</v>
      </c>
      <c r="O36" s="50" t="s">
        <v>79</v>
      </c>
    </row>
    <row r="39" spans="2:22" ht="15" customHeight="1" x14ac:dyDescent="0.2">
      <c r="O39" s="138" t="s">
        <v>132</v>
      </c>
      <c r="P39" s="138"/>
      <c r="Q39" s="138"/>
      <c r="R39" s="138"/>
      <c r="S39" s="138"/>
      <c r="T39" s="138"/>
      <c r="U39" s="138"/>
      <c r="V39" s="138"/>
    </row>
    <row r="40" spans="2:22" ht="15" customHeight="1" x14ac:dyDescent="0.2">
      <c r="B40" s="102" t="s">
        <v>161</v>
      </c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48"/>
      <c r="N40" s="51"/>
      <c r="O40" s="138"/>
      <c r="P40" s="138"/>
      <c r="Q40" s="138"/>
      <c r="R40" s="138"/>
      <c r="S40" s="138"/>
      <c r="T40" s="138"/>
      <c r="U40" s="138"/>
      <c r="V40" s="138"/>
    </row>
    <row r="41" spans="2:22" x14ac:dyDescent="0.2">
      <c r="B41" s="103" t="s">
        <v>162</v>
      </c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48"/>
      <c r="N41" s="51"/>
      <c r="O41" s="103" t="s">
        <v>129</v>
      </c>
      <c r="P41" s="103"/>
      <c r="Q41" s="103"/>
      <c r="R41" s="103"/>
      <c r="S41" s="103"/>
      <c r="T41" s="103"/>
      <c r="U41" s="103"/>
      <c r="V41" s="103"/>
    </row>
    <row r="42" spans="2:22" ht="15" customHeight="1" thickBot="1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48"/>
      <c r="L42" s="24" t="s">
        <v>4</v>
      </c>
      <c r="M42" s="48"/>
      <c r="N42" s="48"/>
      <c r="O42" s="80"/>
      <c r="P42" s="80"/>
      <c r="Q42" s="80"/>
      <c r="R42" s="80"/>
      <c r="S42" s="80"/>
      <c r="T42" s="80"/>
      <c r="U42" s="80"/>
      <c r="V42" s="24" t="s">
        <v>4</v>
      </c>
    </row>
    <row r="43" spans="2:22" ht="15" customHeight="1" x14ac:dyDescent="0.2">
      <c r="B43" s="109" t="s">
        <v>0</v>
      </c>
      <c r="C43" s="111" t="s">
        <v>42</v>
      </c>
      <c r="D43" s="104" t="s">
        <v>146</v>
      </c>
      <c r="E43" s="105"/>
      <c r="F43" s="105"/>
      <c r="G43" s="105"/>
      <c r="H43" s="105"/>
      <c r="I43" s="106"/>
      <c r="J43" s="105" t="s">
        <v>121</v>
      </c>
      <c r="K43" s="105"/>
      <c r="L43" s="106"/>
      <c r="M43" s="48"/>
      <c r="N43" s="48"/>
      <c r="O43" s="109" t="s">
        <v>0</v>
      </c>
      <c r="P43" s="111" t="s">
        <v>42</v>
      </c>
      <c r="Q43" s="104" t="s">
        <v>155</v>
      </c>
      <c r="R43" s="105"/>
      <c r="S43" s="105"/>
      <c r="T43" s="105"/>
      <c r="U43" s="105"/>
      <c r="V43" s="106"/>
    </row>
    <row r="44" spans="2:22" ht="15" customHeight="1" thickBot="1" x14ac:dyDescent="0.25">
      <c r="B44" s="110"/>
      <c r="C44" s="112"/>
      <c r="D44" s="113" t="s">
        <v>147</v>
      </c>
      <c r="E44" s="114"/>
      <c r="F44" s="114"/>
      <c r="G44" s="114"/>
      <c r="H44" s="114"/>
      <c r="I44" s="115"/>
      <c r="J44" s="114" t="s">
        <v>122</v>
      </c>
      <c r="K44" s="114"/>
      <c r="L44" s="115"/>
      <c r="M44" s="48"/>
      <c r="N44" s="48"/>
      <c r="O44" s="110"/>
      <c r="P44" s="112"/>
      <c r="Q44" s="113" t="s">
        <v>156</v>
      </c>
      <c r="R44" s="114"/>
      <c r="S44" s="114"/>
      <c r="T44" s="114"/>
      <c r="U44" s="114"/>
      <c r="V44" s="115"/>
    </row>
    <row r="45" spans="2:22" ht="15" customHeight="1" x14ac:dyDescent="0.2">
      <c r="B45" s="110"/>
      <c r="C45" s="112"/>
      <c r="D45" s="96">
        <v>2023</v>
      </c>
      <c r="E45" s="97"/>
      <c r="F45" s="96">
        <v>2022</v>
      </c>
      <c r="G45" s="97"/>
      <c r="H45" s="92" t="s">
        <v>5</v>
      </c>
      <c r="I45" s="92" t="s">
        <v>49</v>
      </c>
      <c r="J45" s="92">
        <v>2022</v>
      </c>
      <c r="K45" s="92" t="s">
        <v>152</v>
      </c>
      <c r="L45" s="92" t="s">
        <v>125</v>
      </c>
      <c r="M45" s="48"/>
      <c r="N45" s="48"/>
      <c r="O45" s="110"/>
      <c r="P45" s="112"/>
      <c r="Q45" s="96">
        <v>2023</v>
      </c>
      <c r="R45" s="97"/>
      <c r="S45" s="96">
        <v>2022</v>
      </c>
      <c r="T45" s="97"/>
      <c r="U45" s="92" t="s">
        <v>5</v>
      </c>
      <c r="V45" s="92" t="s">
        <v>72</v>
      </c>
    </row>
    <row r="46" spans="2:22" ht="15" customHeight="1" thickBot="1" x14ac:dyDescent="0.25">
      <c r="B46" s="100" t="s">
        <v>6</v>
      </c>
      <c r="C46" s="116" t="s">
        <v>42</v>
      </c>
      <c r="D46" s="98"/>
      <c r="E46" s="99"/>
      <c r="F46" s="98"/>
      <c r="G46" s="99"/>
      <c r="H46" s="93"/>
      <c r="I46" s="93"/>
      <c r="J46" s="93"/>
      <c r="K46" s="93"/>
      <c r="L46" s="93"/>
      <c r="M46" s="48"/>
      <c r="N46" s="48"/>
      <c r="O46" s="100" t="s">
        <v>6</v>
      </c>
      <c r="P46" s="116" t="s">
        <v>42</v>
      </c>
      <c r="Q46" s="98"/>
      <c r="R46" s="99"/>
      <c r="S46" s="98"/>
      <c r="T46" s="99"/>
      <c r="U46" s="93"/>
      <c r="V46" s="93"/>
    </row>
    <row r="47" spans="2:22" ht="15" customHeight="1" x14ac:dyDescent="0.2">
      <c r="B47" s="100"/>
      <c r="C47" s="116"/>
      <c r="D47" s="25" t="s">
        <v>8</v>
      </c>
      <c r="E47" s="26" t="s">
        <v>2</v>
      </c>
      <c r="F47" s="25" t="s">
        <v>8</v>
      </c>
      <c r="G47" s="26" t="s">
        <v>2</v>
      </c>
      <c r="H47" s="88" t="s">
        <v>9</v>
      </c>
      <c r="I47" s="88" t="s">
        <v>50</v>
      </c>
      <c r="J47" s="88" t="s">
        <v>8</v>
      </c>
      <c r="K47" s="88" t="s">
        <v>153</v>
      </c>
      <c r="L47" s="88" t="s">
        <v>154</v>
      </c>
      <c r="M47" s="48"/>
      <c r="N47" s="48"/>
      <c r="O47" s="100"/>
      <c r="P47" s="116"/>
      <c r="Q47" s="25" t="s">
        <v>8</v>
      </c>
      <c r="R47" s="26" t="s">
        <v>2</v>
      </c>
      <c r="S47" s="25" t="s">
        <v>8</v>
      </c>
      <c r="T47" s="26" t="s">
        <v>2</v>
      </c>
      <c r="U47" s="88" t="s">
        <v>9</v>
      </c>
      <c r="V47" s="88" t="s">
        <v>73</v>
      </c>
    </row>
    <row r="48" spans="2:22" ht="15" customHeight="1" thickBot="1" x14ac:dyDescent="0.25">
      <c r="B48" s="101"/>
      <c r="C48" s="117"/>
      <c r="D48" s="28" t="s">
        <v>10</v>
      </c>
      <c r="E48" s="29" t="s">
        <v>11</v>
      </c>
      <c r="F48" s="28" t="s">
        <v>10</v>
      </c>
      <c r="G48" s="29" t="s">
        <v>11</v>
      </c>
      <c r="H48" s="89"/>
      <c r="I48" s="89"/>
      <c r="J48" s="89" t="s">
        <v>10</v>
      </c>
      <c r="K48" s="89"/>
      <c r="L48" s="89"/>
      <c r="M48" s="48"/>
      <c r="N48" s="48"/>
      <c r="O48" s="101"/>
      <c r="P48" s="117"/>
      <c r="Q48" s="28" t="s">
        <v>10</v>
      </c>
      <c r="R48" s="29" t="s">
        <v>11</v>
      </c>
      <c r="S48" s="28" t="s">
        <v>10</v>
      </c>
      <c r="T48" s="29" t="s">
        <v>11</v>
      </c>
      <c r="U48" s="89"/>
      <c r="V48" s="89"/>
    </row>
    <row r="49" spans="2:22" ht="15" thickBot="1" x14ac:dyDescent="0.25">
      <c r="B49" s="31">
        <v>1</v>
      </c>
      <c r="C49" s="32" t="s">
        <v>52</v>
      </c>
      <c r="D49" s="33">
        <v>1581</v>
      </c>
      <c r="E49" s="34">
        <v>4.4400134801168278E-2</v>
      </c>
      <c r="F49" s="33">
        <v>1523</v>
      </c>
      <c r="G49" s="34">
        <v>5.4768411967779054E-2</v>
      </c>
      <c r="H49" s="35">
        <v>3.8082731451083429E-2</v>
      </c>
      <c r="I49" s="53">
        <v>0</v>
      </c>
      <c r="J49" s="33">
        <v>1328</v>
      </c>
      <c r="K49" s="35">
        <v>0.19051204819277112</v>
      </c>
      <c r="L49" s="53">
        <v>1</v>
      </c>
      <c r="M49" s="48"/>
      <c r="N49" s="48"/>
      <c r="O49" s="31">
        <v>1</v>
      </c>
      <c r="P49" s="32" t="s">
        <v>52</v>
      </c>
      <c r="Q49" s="33">
        <v>4456</v>
      </c>
      <c r="R49" s="34">
        <v>5.1328126799824916E-2</v>
      </c>
      <c r="S49" s="33">
        <v>4317</v>
      </c>
      <c r="T49" s="34">
        <v>6.0962521535289631E-2</v>
      </c>
      <c r="U49" s="35">
        <v>3.2198285846652741E-2</v>
      </c>
      <c r="V49" s="53">
        <v>0</v>
      </c>
    </row>
    <row r="50" spans="2:22" ht="15" thickBot="1" x14ac:dyDescent="0.25">
      <c r="B50" s="37">
        <v>2</v>
      </c>
      <c r="C50" s="38" t="s">
        <v>36</v>
      </c>
      <c r="D50" s="39">
        <v>1455</v>
      </c>
      <c r="E50" s="40">
        <v>4.0861604133902496E-2</v>
      </c>
      <c r="F50" s="39">
        <v>279</v>
      </c>
      <c r="G50" s="40">
        <v>1.0033084004602993E-2</v>
      </c>
      <c r="H50" s="41">
        <v>4.21505376344086</v>
      </c>
      <c r="I50" s="54">
        <v>25</v>
      </c>
      <c r="J50" s="39">
        <v>778</v>
      </c>
      <c r="K50" s="41">
        <v>0.87017994858611836</v>
      </c>
      <c r="L50" s="54">
        <v>1</v>
      </c>
      <c r="M50" s="48"/>
      <c r="N50" s="48"/>
      <c r="O50" s="37">
        <v>2</v>
      </c>
      <c r="P50" s="38" t="s">
        <v>39</v>
      </c>
      <c r="Q50" s="39">
        <v>3594</v>
      </c>
      <c r="R50" s="40">
        <v>4.1398852719607436E-2</v>
      </c>
      <c r="S50" s="39">
        <v>1803</v>
      </c>
      <c r="T50" s="40">
        <v>2.5461067020645635E-2</v>
      </c>
      <c r="U50" s="41">
        <v>0.99334442595673877</v>
      </c>
      <c r="V50" s="54">
        <v>2</v>
      </c>
    </row>
    <row r="51" spans="2:22" ht="15" thickBot="1" x14ac:dyDescent="0.25">
      <c r="B51" s="31">
        <v>3</v>
      </c>
      <c r="C51" s="32" t="s">
        <v>39</v>
      </c>
      <c r="D51" s="33">
        <v>1244</v>
      </c>
      <c r="E51" s="34">
        <v>3.4935969445068521E-2</v>
      </c>
      <c r="F51" s="33">
        <v>674</v>
      </c>
      <c r="G51" s="34">
        <v>2.4237629459148445E-2</v>
      </c>
      <c r="H51" s="35">
        <v>0.8456973293768546</v>
      </c>
      <c r="I51" s="53">
        <v>0</v>
      </c>
      <c r="J51" s="33">
        <v>1434</v>
      </c>
      <c r="K51" s="35">
        <v>-0.13249651324965128</v>
      </c>
      <c r="L51" s="53">
        <v>-2</v>
      </c>
      <c r="M51" s="48"/>
      <c r="N51" s="48"/>
      <c r="O51" s="31">
        <v>3</v>
      </c>
      <c r="P51" s="32" t="s">
        <v>36</v>
      </c>
      <c r="Q51" s="33">
        <v>2809</v>
      </c>
      <c r="R51" s="34">
        <v>3.235653235653236E-2</v>
      </c>
      <c r="S51" s="33">
        <v>1809</v>
      </c>
      <c r="T51" s="34">
        <v>2.5545796029033806E-2</v>
      </c>
      <c r="U51" s="35">
        <v>0.5527915975677169</v>
      </c>
      <c r="V51" s="53">
        <v>0</v>
      </c>
    </row>
    <row r="52" spans="2:22" ht="15" thickBot="1" x14ac:dyDescent="0.25">
      <c r="B52" s="37">
        <v>4</v>
      </c>
      <c r="C52" s="38" t="s">
        <v>104</v>
      </c>
      <c r="D52" s="39">
        <v>1012</v>
      </c>
      <c r="E52" s="40">
        <v>2.8420579645023591E-2</v>
      </c>
      <c r="F52" s="39">
        <v>214</v>
      </c>
      <c r="G52" s="40">
        <v>7.6956271576524744E-3</v>
      </c>
      <c r="H52" s="41">
        <v>3.7289719626168223</v>
      </c>
      <c r="I52" s="54">
        <v>34</v>
      </c>
      <c r="J52" s="39">
        <v>770</v>
      </c>
      <c r="K52" s="41">
        <v>0.31428571428571428</v>
      </c>
      <c r="L52" s="54">
        <v>0</v>
      </c>
      <c r="M52" s="48"/>
      <c r="N52" s="48"/>
      <c r="O52" s="37">
        <v>4</v>
      </c>
      <c r="P52" s="38" t="s">
        <v>104</v>
      </c>
      <c r="Q52" s="39">
        <v>2691</v>
      </c>
      <c r="R52" s="40">
        <v>3.0997304582210242E-2</v>
      </c>
      <c r="S52" s="39">
        <v>608</v>
      </c>
      <c r="T52" s="40">
        <v>8.5858728500014126E-3</v>
      </c>
      <c r="U52" s="41">
        <v>3.4259868421052628</v>
      </c>
      <c r="V52" s="54">
        <v>29</v>
      </c>
    </row>
    <row r="53" spans="2:22" ht="15" thickBot="1" x14ac:dyDescent="0.25">
      <c r="B53" s="31">
        <v>5</v>
      </c>
      <c r="C53" s="32" t="s">
        <v>61</v>
      </c>
      <c r="D53" s="33">
        <v>863</v>
      </c>
      <c r="E53" s="34">
        <v>2.4236126713098181E-2</v>
      </c>
      <c r="F53" s="33">
        <v>416</v>
      </c>
      <c r="G53" s="34">
        <v>1.4959723820483314E-2</v>
      </c>
      <c r="H53" s="35">
        <v>1.0745192307692308</v>
      </c>
      <c r="I53" s="53">
        <v>8</v>
      </c>
      <c r="J53" s="33">
        <v>707</v>
      </c>
      <c r="K53" s="35">
        <v>0.22065063649222072</v>
      </c>
      <c r="L53" s="53">
        <v>0</v>
      </c>
      <c r="M53" s="48"/>
      <c r="N53" s="48"/>
      <c r="O53" s="31">
        <v>5</v>
      </c>
      <c r="P53" s="32" t="s">
        <v>61</v>
      </c>
      <c r="Q53" s="33">
        <v>1896</v>
      </c>
      <c r="R53" s="34">
        <v>2.1839795424701085E-2</v>
      </c>
      <c r="S53" s="33">
        <v>924</v>
      </c>
      <c r="T53" s="34">
        <v>1.3048267291778461E-2</v>
      </c>
      <c r="U53" s="35">
        <v>1.051948051948052</v>
      </c>
      <c r="V53" s="53">
        <v>11</v>
      </c>
    </row>
    <row r="54" spans="2:22" ht="15" thickBot="1" x14ac:dyDescent="0.25">
      <c r="B54" s="37">
        <v>6</v>
      </c>
      <c r="C54" s="38" t="s">
        <v>41</v>
      </c>
      <c r="D54" s="39">
        <v>681</v>
      </c>
      <c r="E54" s="40">
        <v>1.9124915749269826E-2</v>
      </c>
      <c r="F54" s="39">
        <v>675</v>
      </c>
      <c r="G54" s="40">
        <v>2.4273590333716916E-2</v>
      </c>
      <c r="H54" s="41">
        <v>8.8888888888889461E-3</v>
      </c>
      <c r="I54" s="54">
        <v>-4</v>
      </c>
      <c r="J54" s="39">
        <v>383</v>
      </c>
      <c r="K54" s="41">
        <v>0.77806788511749336</v>
      </c>
      <c r="L54" s="54">
        <v>7</v>
      </c>
      <c r="M54" s="48"/>
      <c r="N54" s="48"/>
      <c r="O54" s="37">
        <v>6</v>
      </c>
      <c r="P54" s="38" t="s">
        <v>44</v>
      </c>
      <c r="Q54" s="39">
        <v>1561</v>
      </c>
      <c r="R54" s="40">
        <v>1.7980970811159489E-2</v>
      </c>
      <c r="S54" s="39">
        <v>952</v>
      </c>
      <c r="T54" s="40">
        <v>1.3443669330923265E-2</v>
      </c>
      <c r="U54" s="41">
        <v>0.63970588235294112</v>
      </c>
      <c r="V54" s="54">
        <v>8</v>
      </c>
    </row>
    <row r="55" spans="2:22" ht="15" thickBot="1" x14ac:dyDescent="0.25">
      <c r="B55" s="31">
        <v>7</v>
      </c>
      <c r="C55" s="32" t="s">
        <v>119</v>
      </c>
      <c r="D55" s="33">
        <v>616</v>
      </c>
      <c r="E55" s="34">
        <v>1.7299483262188272E-2</v>
      </c>
      <c r="F55" s="33">
        <v>0</v>
      </c>
      <c r="G55" s="34">
        <v>0</v>
      </c>
      <c r="H55" s="35"/>
      <c r="I55" s="53"/>
      <c r="J55" s="33">
        <v>374</v>
      </c>
      <c r="K55" s="35">
        <v>0.64705882352941169</v>
      </c>
      <c r="L55" s="53">
        <v>7</v>
      </c>
      <c r="M55" s="48"/>
      <c r="N55" s="48"/>
      <c r="O55" s="31">
        <v>7</v>
      </c>
      <c r="P55" s="32" t="s">
        <v>107</v>
      </c>
      <c r="Q55" s="33">
        <v>1455</v>
      </c>
      <c r="R55" s="34">
        <v>1.6759969590158269E-2</v>
      </c>
      <c r="S55" s="33">
        <v>1152</v>
      </c>
      <c r="T55" s="34">
        <v>1.6267969610528992E-2</v>
      </c>
      <c r="U55" s="35">
        <v>0.26302083333333326</v>
      </c>
      <c r="V55" s="53">
        <v>2</v>
      </c>
    </row>
    <row r="56" spans="2:22" ht="15" thickBot="1" x14ac:dyDescent="0.25">
      <c r="B56" s="37">
        <v>8</v>
      </c>
      <c r="C56" s="38" t="s">
        <v>111</v>
      </c>
      <c r="D56" s="39">
        <v>612</v>
      </c>
      <c r="E56" s="40">
        <v>1.7187148955290946E-2</v>
      </c>
      <c r="F56" s="39">
        <v>639</v>
      </c>
      <c r="G56" s="40">
        <v>2.2978998849252013E-2</v>
      </c>
      <c r="H56" s="41">
        <v>-4.2253521126760618E-2</v>
      </c>
      <c r="I56" s="54">
        <v>-3</v>
      </c>
      <c r="J56" s="39">
        <v>454</v>
      </c>
      <c r="K56" s="41">
        <v>0.34801762114537449</v>
      </c>
      <c r="L56" s="54">
        <v>3</v>
      </c>
      <c r="M56" s="48"/>
      <c r="N56" s="48"/>
      <c r="O56" s="37">
        <v>8</v>
      </c>
      <c r="P56" s="38" t="s">
        <v>111</v>
      </c>
      <c r="Q56" s="39">
        <v>1415</v>
      </c>
      <c r="R56" s="40">
        <v>1.6299214412421961E-2</v>
      </c>
      <c r="S56" s="39">
        <v>1783</v>
      </c>
      <c r="T56" s="40">
        <v>2.5178636992685063E-2</v>
      </c>
      <c r="U56" s="41">
        <v>-0.20639371845204713</v>
      </c>
      <c r="V56" s="54">
        <v>-3</v>
      </c>
    </row>
    <row r="57" spans="2:22" ht="15" thickBot="1" x14ac:dyDescent="0.25">
      <c r="B57" s="31">
        <v>9</v>
      </c>
      <c r="C57" s="32" t="s">
        <v>44</v>
      </c>
      <c r="D57" s="33">
        <v>599</v>
      </c>
      <c r="E57" s="34">
        <v>1.6822062457874636E-2</v>
      </c>
      <c r="F57" s="33">
        <v>392</v>
      </c>
      <c r="G57" s="34">
        <v>1.4096662830840045E-2</v>
      </c>
      <c r="H57" s="35">
        <v>0.52806122448979598</v>
      </c>
      <c r="I57" s="53">
        <v>7</v>
      </c>
      <c r="J57" s="33">
        <v>512</v>
      </c>
      <c r="K57" s="35">
        <v>0.169921875</v>
      </c>
      <c r="L57" s="53">
        <v>-3</v>
      </c>
      <c r="M57" s="48"/>
      <c r="N57" s="48"/>
      <c r="O57" s="31">
        <v>9</v>
      </c>
      <c r="P57" s="32" t="s">
        <v>41</v>
      </c>
      <c r="Q57" s="33">
        <v>1399</v>
      </c>
      <c r="R57" s="34">
        <v>1.6114912341327437E-2</v>
      </c>
      <c r="S57" s="33">
        <v>1543</v>
      </c>
      <c r="T57" s="34">
        <v>2.1789476657158188E-2</v>
      </c>
      <c r="U57" s="35">
        <v>-9.3324692158133549E-2</v>
      </c>
      <c r="V57" s="53">
        <v>-2</v>
      </c>
    </row>
    <row r="58" spans="2:22" ht="15" thickBot="1" x14ac:dyDescent="0.25">
      <c r="B58" s="37">
        <v>10</v>
      </c>
      <c r="C58" s="38" t="s">
        <v>107</v>
      </c>
      <c r="D58" s="39">
        <v>589</v>
      </c>
      <c r="E58" s="40">
        <v>1.6541226690631319E-2</v>
      </c>
      <c r="F58" s="39">
        <v>585</v>
      </c>
      <c r="G58" s="40">
        <v>2.1037111622554661E-2</v>
      </c>
      <c r="H58" s="41">
        <v>6.8376068376068133E-3</v>
      </c>
      <c r="I58" s="54">
        <v>-4</v>
      </c>
      <c r="J58" s="39">
        <v>498</v>
      </c>
      <c r="K58" s="41">
        <v>0.18273092369477917</v>
      </c>
      <c r="L58" s="54">
        <v>-3</v>
      </c>
      <c r="M58" s="48"/>
      <c r="N58" s="48"/>
      <c r="O58" s="37">
        <v>10</v>
      </c>
      <c r="P58" s="38" t="s">
        <v>67</v>
      </c>
      <c r="Q58" s="39">
        <v>1387</v>
      </c>
      <c r="R58" s="40">
        <v>1.5976685788006543E-2</v>
      </c>
      <c r="S58" s="39">
        <v>2382</v>
      </c>
      <c r="T58" s="40">
        <v>3.3637416330104218E-2</v>
      </c>
      <c r="U58" s="41">
        <v>-0.41771620486985728</v>
      </c>
      <c r="V58" s="54">
        <v>-8</v>
      </c>
    </row>
    <row r="59" spans="2:22" ht="15" thickBot="1" x14ac:dyDescent="0.25">
      <c r="B59" s="31">
        <v>11</v>
      </c>
      <c r="C59" s="32" t="s">
        <v>38</v>
      </c>
      <c r="D59" s="33">
        <v>586</v>
      </c>
      <c r="E59" s="34">
        <v>1.6456975960458323E-2</v>
      </c>
      <c r="F59" s="33">
        <v>315</v>
      </c>
      <c r="G59" s="34">
        <v>1.1327675489067894E-2</v>
      </c>
      <c r="H59" s="35">
        <v>0.86031746031746037</v>
      </c>
      <c r="I59" s="53">
        <v>11</v>
      </c>
      <c r="J59" s="33">
        <v>473</v>
      </c>
      <c r="K59" s="35">
        <v>0.2389006342494715</v>
      </c>
      <c r="L59" s="53">
        <v>-2</v>
      </c>
      <c r="M59" s="48"/>
      <c r="N59" s="48"/>
      <c r="O59" s="31">
        <v>11</v>
      </c>
      <c r="P59" s="32" t="s">
        <v>38</v>
      </c>
      <c r="Q59" s="33">
        <v>1359</v>
      </c>
      <c r="R59" s="34">
        <v>1.5654157163591125E-2</v>
      </c>
      <c r="S59" s="33">
        <v>865</v>
      </c>
      <c r="T59" s="34">
        <v>1.2215098709294773E-2</v>
      </c>
      <c r="U59" s="35">
        <v>0.5710982658959538</v>
      </c>
      <c r="V59" s="53">
        <v>7</v>
      </c>
    </row>
    <row r="60" spans="2:22" ht="15" thickBot="1" x14ac:dyDescent="0.25">
      <c r="B60" s="37">
        <v>12</v>
      </c>
      <c r="C60" s="38" t="s">
        <v>168</v>
      </c>
      <c r="D60" s="39">
        <v>509</v>
      </c>
      <c r="E60" s="40">
        <v>1.429454055268479E-2</v>
      </c>
      <c r="F60" s="39">
        <v>123</v>
      </c>
      <c r="G60" s="40">
        <v>4.423187571921749E-3</v>
      </c>
      <c r="H60" s="41">
        <v>3.1382113821138216</v>
      </c>
      <c r="I60" s="54">
        <v>58</v>
      </c>
      <c r="J60" s="39">
        <v>258</v>
      </c>
      <c r="K60" s="41">
        <v>0.97286821705426352</v>
      </c>
      <c r="L60" s="54">
        <v>11</v>
      </c>
      <c r="M60" s="48"/>
      <c r="N60" s="48"/>
      <c r="O60" s="37">
        <v>12</v>
      </c>
      <c r="P60" s="38" t="s">
        <v>119</v>
      </c>
      <c r="Q60" s="39">
        <v>1340</v>
      </c>
      <c r="R60" s="40">
        <v>1.5435298454166378E-2</v>
      </c>
      <c r="S60" s="39">
        <v>0</v>
      </c>
      <c r="T60" s="40">
        <v>0</v>
      </c>
      <c r="U60" s="41"/>
      <c r="V60" s="54"/>
    </row>
    <row r="61" spans="2:22" ht="15" thickBot="1" x14ac:dyDescent="0.25">
      <c r="B61" s="31">
        <v>13</v>
      </c>
      <c r="C61" s="32" t="s">
        <v>169</v>
      </c>
      <c r="D61" s="33">
        <v>499</v>
      </c>
      <c r="E61" s="34">
        <v>1.4013704785441474E-2</v>
      </c>
      <c r="F61" s="33">
        <v>287</v>
      </c>
      <c r="G61" s="34">
        <v>1.0320771001150747E-2</v>
      </c>
      <c r="H61" s="35">
        <v>0.73867595818815324</v>
      </c>
      <c r="I61" s="53">
        <v>13</v>
      </c>
      <c r="J61" s="33">
        <v>231</v>
      </c>
      <c r="K61" s="35">
        <v>1.16017316017316</v>
      </c>
      <c r="L61" s="53">
        <v>17</v>
      </c>
      <c r="M61" s="48"/>
      <c r="N61" s="48"/>
      <c r="O61" s="31">
        <v>13</v>
      </c>
      <c r="P61" s="32" t="s">
        <v>37</v>
      </c>
      <c r="Q61" s="33">
        <v>1277</v>
      </c>
      <c r="R61" s="34">
        <v>1.470960904923169E-2</v>
      </c>
      <c r="S61" s="33">
        <v>982</v>
      </c>
      <c r="T61" s="34">
        <v>1.3867314372864124E-2</v>
      </c>
      <c r="U61" s="35">
        <v>0.30040733197556002</v>
      </c>
      <c r="V61" s="53">
        <v>0</v>
      </c>
    </row>
    <row r="62" spans="2:22" ht="15" thickBot="1" x14ac:dyDescent="0.25">
      <c r="B62" s="37">
        <v>14</v>
      </c>
      <c r="C62" s="38" t="s">
        <v>170</v>
      </c>
      <c r="D62" s="39">
        <v>497</v>
      </c>
      <c r="E62" s="40">
        <v>1.3957537631992811E-2</v>
      </c>
      <c r="F62" s="39">
        <v>132</v>
      </c>
      <c r="G62" s="40">
        <v>4.7468354430379748E-3</v>
      </c>
      <c r="H62" s="41">
        <v>2.7651515151515151</v>
      </c>
      <c r="I62" s="54">
        <v>53</v>
      </c>
      <c r="J62" s="39">
        <v>171</v>
      </c>
      <c r="K62" s="41">
        <v>1.9064327485380117</v>
      </c>
      <c r="L62" s="54">
        <v>34</v>
      </c>
      <c r="M62" s="48"/>
      <c r="N62" s="48"/>
      <c r="O62" s="37">
        <v>14</v>
      </c>
      <c r="P62" s="38" t="s">
        <v>53</v>
      </c>
      <c r="Q62" s="39">
        <v>1217</v>
      </c>
      <c r="R62" s="40">
        <v>1.4018476282627226E-2</v>
      </c>
      <c r="S62" s="39">
        <v>1534</v>
      </c>
      <c r="T62" s="40">
        <v>2.1662383144575931E-2</v>
      </c>
      <c r="U62" s="41">
        <v>-0.20664928292046936</v>
      </c>
      <c r="V62" s="54">
        <v>-6</v>
      </c>
    </row>
    <row r="63" spans="2:22" ht="15" thickBot="1" x14ac:dyDescent="0.25">
      <c r="B63" s="31">
        <v>15</v>
      </c>
      <c r="C63" s="32" t="s">
        <v>53</v>
      </c>
      <c r="D63" s="33">
        <v>488</v>
      </c>
      <c r="E63" s="34">
        <v>1.3704785441473827E-2</v>
      </c>
      <c r="F63" s="33">
        <v>487</v>
      </c>
      <c r="G63" s="34">
        <v>1.751294591484465E-2</v>
      </c>
      <c r="H63" s="35">
        <v>2.0533880903490509E-3</v>
      </c>
      <c r="I63" s="53">
        <v>-5</v>
      </c>
      <c r="J63" s="33">
        <v>476</v>
      </c>
      <c r="K63" s="35">
        <v>2.5210084033613356E-2</v>
      </c>
      <c r="L63" s="53">
        <v>-7</v>
      </c>
      <c r="M63" s="48"/>
      <c r="N63" s="48"/>
      <c r="O63" s="31">
        <v>15</v>
      </c>
      <c r="P63" s="32" t="s">
        <v>115</v>
      </c>
      <c r="Q63" s="33">
        <v>1216</v>
      </c>
      <c r="R63" s="34">
        <v>1.4006957403183818E-2</v>
      </c>
      <c r="S63" s="33">
        <v>1578</v>
      </c>
      <c r="T63" s="34">
        <v>2.2283729206089193E-2</v>
      </c>
      <c r="U63" s="35">
        <v>-0.229404309252218</v>
      </c>
      <c r="V63" s="53">
        <v>-9</v>
      </c>
    </row>
    <row r="64" spans="2:22" ht="15" thickBot="1" x14ac:dyDescent="0.25">
      <c r="B64" s="37">
        <v>16</v>
      </c>
      <c r="C64" s="38" t="s">
        <v>171</v>
      </c>
      <c r="D64" s="39">
        <v>467</v>
      </c>
      <c r="E64" s="40">
        <v>1.3115030330262862E-2</v>
      </c>
      <c r="F64" s="39">
        <v>351</v>
      </c>
      <c r="G64" s="40">
        <v>1.2622266973532796E-2</v>
      </c>
      <c r="H64" s="41">
        <v>0.33048433048433057</v>
      </c>
      <c r="I64" s="54">
        <v>3</v>
      </c>
      <c r="J64" s="39">
        <v>231</v>
      </c>
      <c r="K64" s="41">
        <v>1.0216450216450217</v>
      </c>
      <c r="L64" s="54">
        <v>14</v>
      </c>
      <c r="M64" s="48"/>
      <c r="N64" s="48"/>
      <c r="O64" s="37">
        <v>16</v>
      </c>
      <c r="P64" s="38" t="s">
        <v>69</v>
      </c>
      <c r="Q64" s="39">
        <v>1106</v>
      </c>
      <c r="R64" s="40">
        <v>1.2739880664408966E-2</v>
      </c>
      <c r="S64" s="39">
        <v>408</v>
      </c>
      <c r="T64" s="40">
        <v>5.7615725703956842E-3</v>
      </c>
      <c r="U64" s="41">
        <v>1.7107843137254903</v>
      </c>
      <c r="V64" s="54">
        <v>33</v>
      </c>
    </row>
    <row r="65" spans="2:22" ht="15" thickBot="1" x14ac:dyDescent="0.25">
      <c r="B65" s="31">
        <v>17</v>
      </c>
      <c r="C65" s="32" t="s">
        <v>67</v>
      </c>
      <c r="D65" s="33">
        <v>461</v>
      </c>
      <c r="E65" s="34">
        <v>1.2946528869916873E-2</v>
      </c>
      <c r="F65" s="33">
        <v>552</v>
      </c>
      <c r="G65" s="34">
        <v>1.9850402761795168E-2</v>
      </c>
      <c r="H65" s="35">
        <v>-0.16485507246376807</v>
      </c>
      <c r="I65" s="53">
        <v>-9</v>
      </c>
      <c r="J65" s="33">
        <v>408</v>
      </c>
      <c r="K65" s="35">
        <v>0.12990196078431371</v>
      </c>
      <c r="L65" s="53">
        <v>-5</v>
      </c>
      <c r="M65" s="48"/>
      <c r="N65" s="48"/>
      <c r="O65" s="31">
        <v>17</v>
      </c>
      <c r="P65" s="32" t="s">
        <v>108</v>
      </c>
      <c r="Q65" s="33">
        <v>1010</v>
      </c>
      <c r="R65" s="34">
        <v>1.1634068237841824E-2</v>
      </c>
      <c r="S65" s="33">
        <v>740</v>
      </c>
      <c r="T65" s="34">
        <v>1.0449911034541192E-2</v>
      </c>
      <c r="U65" s="35">
        <v>0.36486486486486491</v>
      </c>
      <c r="V65" s="53">
        <v>5</v>
      </c>
    </row>
    <row r="66" spans="2:22" ht="15" thickBot="1" x14ac:dyDescent="0.25">
      <c r="B66" s="37">
        <v>18</v>
      </c>
      <c r="C66" s="38" t="s">
        <v>76</v>
      </c>
      <c r="D66" s="39">
        <v>444</v>
      </c>
      <c r="E66" s="40">
        <v>1.2469108065603236E-2</v>
      </c>
      <c r="F66" s="39">
        <v>289</v>
      </c>
      <c r="G66" s="40">
        <v>1.0392692750287686E-2</v>
      </c>
      <c r="H66" s="41">
        <v>0.53633217993079585</v>
      </c>
      <c r="I66" s="54">
        <v>7</v>
      </c>
      <c r="J66" s="39">
        <v>202</v>
      </c>
      <c r="K66" s="41">
        <v>1.1980198019801982</v>
      </c>
      <c r="L66" s="54">
        <v>19</v>
      </c>
      <c r="M66" s="48"/>
      <c r="N66" s="48"/>
      <c r="O66" s="37">
        <v>18</v>
      </c>
      <c r="P66" s="38" t="s">
        <v>169</v>
      </c>
      <c r="Q66" s="39">
        <v>1003</v>
      </c>
      <c r="R66" s="40">
        <v>1.1553436081737969E-2</v>
      </c>
      <c r="S66" s="39">
        <v>725</v>
      </c>
      <c r="T66" s="40">
        <v>1.0238088513570763E-2</v>
      </c>
      <c r="U66" s="41">
        <v>0.38344827586206898</v>
      </c>
      <c r="V66" s="54">
        <v>6</v>
      </c>
    </row>
    <row r="67" spans="2:22" ht="15" thickBot="1" x14ac:dyDescent="0.25">
      <c r="B67" s="31">
        <v>19</v>
      </c>
      <c r="C67" s="32" t="s">
        <v>37</v>
      </c>
      <c r="D67" s="33">
        <v>438</v>
      </c>
      <c r="E67" s="34">
        <v>1.2300606605257246E-2</v>
      </c>
      <c r="F67" s="33">
        <v>466</v>
      </c>
      <c r="G67" s="34">
        <v>1.6757767548906788E-2</v>
      </c>
      <c r="H67" s="35">
        <v>-6.0085836909871237E-2</v>
      </c>
      <c r="I67" s="53">
        <v>-8</v>
      </c>
      <c r="J67" s="33">
        <v>347</v>
      </c>
      <c r="K67" s="35">
        <v>0.26224783861671463</v>
      </c>
      <c r="L67" s="53">
        <v>-4</v>
      </c>
      <c r="O67" s="31">
        <v>19</v>
      </c>
      <c r="P67" s="32" t="s">
        <v>81</v>
      </c>
      <c r="Q67" s="33">
        <v>964</v>
      </c>
      <c r="R67" s="34">
        <v>1.1104199783445066E-2</v>
      </c>
      <c r="S67" s="33">
        <v>651</v>
      </c>
      <c r="T67" s="34">
        <v>9.1930974101166428E-3</v>
      </c>
      <c r="U67" s="35">
        <v>0.48079877112135172</v>
      </c>
      <c r="V67" s="53">
        <v>9</v>
      </c>
    </row>
    <row r="68" spans="2:22" ht="15" thickBot="1" x14ac:dyDescent="0.25">
      <c r="B68" s="37">
        <v>20</v>
      </c>
      <c r="C68" s="38" t="s">
        <v>109</v>
      </c>
      <c r="D68" s="39">
        <v>413</v>
      </c>
      <c r="E68" s="40">
        <v>1.1598517187148955E-2</v>
      </c>
      <c r="F68" s="39">
        <v>500</v>
      </c>
      <c r="G68" s="40">
        <v>1.7980437284234752E-2</v>
      </c>
      <c r="H68" s="41">
        <v>-0.17400000000000004</v>
      </c>
      <c r="I68" s="54">
        <v>-11</v>
      </c>
      <c r="J68" s="39">
        <v>336</v>
      </c>
      <c r="K68" s="41">
        <v>0.22916666666666674</v>
      </c>
      <c r="L68" s="54">
        <v>-3</v>
      </c>
      <c r="O68" s="37"/>
      <c r="P68" s="38" t="s">
        <v>76</v>
      </c>
      <c r="Q68" s="39">
        <v>964</v>
      </c>
      <c r="R68" s="40">
        <v>1.1104199783445066E-2</v>
      </c>
      <c r="S68" s="39">
        <v>1007</v>
      </c>
      <c r="T68" s="40">
        <v>1.4220351907814838E-2</v>
      </c>
      <c r="U68" s="41">
        <v>-4.2701092353525372E-2</v>
      </c>
      <c r="V68" s="54">
        <v>-8</v>
      </c>
    </row>
    <row r="69" spans="2:22" ht="15" thickBot="1" x14ac:dyDescent="0.25">
      <c r="B69" s="94" t="s">
        <v>43</v>
      </c>
      <c r="C69" s="95"/>
      <c r="D69" s="42">
        <f>SUM(D49:D68)</f>
        <v>14054</v>
      </c>
      <c r="E69" s="43">
        <f>D69/D71</f>
        <v>0.39468658728375644</v>
      </c>
      <c r="F69" s="42">
        <f>SUM(F49:F68)</f>
        <v>8899</v>
      </c>
      <c r="G69" s="43">
        <f>F69/F71</f>
        <v>0.32001582278481011</v>
      </c>
      <c r="H69" s="44">
        <f>D69/F69-1</f>
        <v>0.57927857062591293</v>
      </c>
      <c r="I69" s="55"/>
      <c r="J69" s="42">
        <f>SUM(J49:J68)</f>
        <v>10371</v>
      </c>
      <c r="K69" s="43">
        <f>D69/J69-1</f>
        <v>0.35512486741876392</v>
      </c>
      <c r="L69" s="42"/>
      <c r="O69" s="94" t="s">
        <v>43</v>
      </c>
      <c r="P69" s="95"/>
      <c r="Q69" s="42">
        <f>SUM(Q49:Q68)</f>
        <v>34119</v>
      </c>
      <c r="R69" s="43">
        <f>Q69/Q71</f>
        <v>0.39301264772962885</v>
      </c>
      <c r="S69" s="42">
        <f>SUM(S49:S68)</f>
        <v>25763</v>
      </c>
      <c r="T69" s="43">
        <f>S69/S71</f>
        <v>0.36381224051741179</v>
      </c>
      <c r="U69" s="44">
        <f>Q69/S69-1</f>
        <v>0.32434110934285609</v>
      </c>
      <c r="V69" s="55"/>
    </row>
    <row r="70" spans="2:22" ht="15" thickBot="1" x14ac:dyDescent="0.25">
      <c r="B70" s="94" t="s">
        <v>12</v>
      </c>
      <c r="C70" s="95"/>
      <c r="D70" s="42">
        <f>D71-SUM(D49:D68)</f>
        <v>21554</v>
      </c>
      <c r="E70" s="43">
        <f>D70/D71</f>
        <v>0.6053134127162435</v>
      </c>
      <c r="F70" s="42">
        <f>F71-SUM(F49:F68)</f>
        <v>18909</v>
      </c>
      <c r="G70" s="43">
        <f>F70/F71</f>
        <v>0.67998417721518989</v>
      </c>
      <c r="H70" s="44">
        <f>D70/F70-1</f>
        <v>0.1398804801946163</v>
      </c>
      <c r="I70" s="55"/>
      <c r="J70" s="42">
        <f>J71-SUM(J49:J68)</f>
        <v>16491</v>
      </c>
      <c r="K70" s="43">
        <f>D70/J70-1</f>
        <v>0.30701594809289912</v>
      </c>
      <c r="L70" s="81"/>
      <c r="O70" s="94" t="s">
        <v>12</v>
      </c>
      <c r="P70" s="95"/>
      <c r="Q70" s="42">
        <f>Q71-SUM(Q49:Q68)</f>
        <v>52695</v>
      </c>
      <c r="R70" s="43">
        <f>Q70/Q71</f>
        <v>0.60698735227037115</v>
      </c>
      <c r="S70" s="42">
        <f>S71-SUM(S49:S68)</f>
        <v>45051</v>
      </c>
      <c r="T70" s="43">
        <f>S70/S71</f>
        <v>0.63618775948258821</v>
      </c>
      <c r="U70" s="44">
        <f>Q70/S70-1</f>
        <v>0.16967436904841171</v>
      </c>
      <c r="V70" s="55"/>
    </row>
    <row r="71" spans="2:22" ht="15" thickBot="1" x14ac:dyDescent="0.25">
      <c r="B71" s="90" t="s">
        <v>35</v>
      </c>
      <c r="C71" s="91"/>
      <c r="D71" s="45">
        <v>35608</v>
      </c>
      <c r="E71" s="46">
        <v>1</v>
      </c>
      <c r="F71" s="45">
        <v>27808</v>
      </c>
      <c r="G71" s="46">
        <v>1</v>
      </c>
      <c r="H71" s="47">
        <v>0.28049482163406214</v>
      </c>
      <c r="I71" s="57"/>
      <c r="J71" s="45">
        <v>26862</v>
      </c>
      <c r="K71" s="47">
        <v>0.3255900528627802</v>
      </c>
      <c r="L71" s="45"/>
      <c r="M71" s="48"/>
      <c r="O71" s="90" t="s">
        <v>35</v>
      </c>
      <c r="P71" s="91"/>
      <c r="Q71" s="45">
        <v>86814</v>
      </c>
      <c r="R71" s="46">
        <v>1</v>
      </c>
      <c r="S71" s="45">
        <v>70814</v>
      </c>
      <c r="T71" s="46">
        <v>1</v>
      </c>
      <c r="U71" s="47">
        <v>0.22594402236845812</v>
      </c>
      <c r="V71" s="57"/>
    </row>
    <row r="72" spans="2:22" x14ac:dyDescent="0.2">
      <c r="B72" s="49" t="s">
        <v>80</v>
      </c>
      <c r="O72" s="49" t="s">
        <v>80</v>
      </c>
    </row>
    <row r="73" spans="2:22" x14ac:dyDescent="0.2">
      <c r="B73" s="50" t="s">
        <v>79</v>
      </c>
      <c r="O73" s="50" t="s">
        <v>79</v>
      </c>
    </row>
  </sheetData>
  <mergeCells count="84"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O32:P32"/>
    <mergeCell ref="O33:P33"/>
    <mergeCell ref="O34:P34"/>
    <mergeCell ref="O39:V40"/>
    <mergeCell ref="O41:V41"/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</mergeCells>
  <conditionalFormatting sqref="I12:I31">
    <cfRule type="cellIs" dxfId="71" priority="42" operator="lessThan">
      <formula>0</formula>
    </cfRule>
    <cfRule type="cellIs" dxfId="70" priority="43" operator="equal">
      <formula>0</formula>
    </cfRule>
    <cfRule type="cellIs" dxfId="69" priority="44" operator="greaterThan">
      <formula>0</formula>
    </cfRule>
  </conditionalFormatting>
  <conditionalFormatting sqref="H32:H33">
    <cfRule type="cellIs" dxfId="68" priority="40" operator="lessThan">
      <formula>0</formula>
    </cfRule>
  </conditionalFormatting>
  <conditionalFormatting sqref="H12:H31">
    <cfRule type="cellIs" dxfId="67" priority="39" operator="lessThan">
      <formula>0</formula>
    </cfRule>
  </conditionalFormatting>
  <conditionalFormatting sqref="D12:E31 G12:H31">
    <cfRule type="cellIs" dxfId="66" priority="38" operator="equal">
      <formula>0</formula>
    </cfRule>
  </conditionalFormatting>
  <conditionalFormatting sqref="F12:F31">
    <cfRule type="cellIs" dxfId="65" priority="37" operator="equal">
      <formula>0</formula>
    </cfRule>
  </conditionalFormatting>
  <conditionalFormatting sqref="K12:K31">
    <cfRule type="cellIs" dxfId="64" priority="35" operator="lessThan">
      <formula>0</formula>
    </cfRule>
  </conditionalFormatting>
  <conditionalFormatting sqref="J12:K31">
    <cfRule type="cellIs" dxfId="63" priority="34" operator="equal">
      <formula>0</formula>
    </cfRule>
  </conditionalFormatting>
  <conditionalFormatting sqref="L12:L31">
    <cfRule type="cellIs" dxfId="62" priority="31" operator="lessThan">
      <formula>0</formula>
    </cfRule>
    <cfRule type="cellIs" dxfId="61" priority="32" operator="equal">
      <formula>0</formula>
    </cfRule>
    <cfRule type="cellIs" dxfId="60" priority="33" operator="greaterThan">
      <formula>0</formula>
    </cfRule>
  </conditionalFormatting>
  <conditionalFormatting sqref="I49:I68">
    <cfRule type="cellIs" dxfId="59" priority="28" operator="lessThan">
      <formula>0</formula>
    </cfRule>
    <cfRule type="cellIs" dxfId="58" priority="29" operator="equal">
      <formula>0</formula>
    </cfRule>
    <cfRule type="cellIs" dxfId="57" priority="30" operator="greaterThan">
      <formula>0</formula>
    </cfRule>
  </conditionalFormatting>
  <conditionalFormatting sqref="H69:H70">
    <cfRule type="cellIs" dxfId="56" priority="26" operator="lessThan">
      <formula>0</formula>
    </cfRule>
  </conditionalFormatting>
  <conditionalFormatting sqref="H49:H68">
    <cfRule type="cellIs" dxfId="55" priority="25" operator="lessThan">
      <formula>0</formula>
    </cfRule>
  </conditionalFormatting>
  <conditionalFormatting sqref="D49:E68 G49:H68">
    <cfRule type="cellIs" dxfId="54" priority="24" operator="equal">
      <formula>0</formula>
    </cfRule>
  </conditionalFormatting>
  <conditionalFormatting sqref="F49:F68">
    <cfRule type="cellIs" dxfId="53" priority="23" operator="equal">
      <formula>0</formula>
    </cfRule>
  </conditionalFormatting>
  <conditionalFormatting sqref="K49:K68">
    <cfRule type="cellIs" dxfId="52" priority="21" operator="lessThan">
      <formula>0</formula>
    </cfRule>
  </conditionalFormatting>
  <conditionalFormatting sqref="J49:K68">
    <cfRule type="cellIs" dxfId="51" priority="20" operator="equal">
      <formula>0</formula>
    </cfRule>
  </conditionalFormatting>
  <conditionalFormatting sqref="L49:L68">
    <cfRule type="cellIs" dxfId="50" priority="17" operator="lessThan">
      <formula>0</formula>
    </cfRule>
    <cfRule type="cellIs" dxfId="49" priority="18" operator="equal">
      <formula>0</formula>
    </cfRule>
    <cfRule type="cellIs" dxfId="48" priority="19" operator="greaterThan">
      <formula>0</formula>
    </cfRule>
  </conditionalFormatting>
  <conditionalFormatting sqref="V12:V31">
    <cfRule type="cellIs" dxfId="47" priority="14" operator="lessThan">
      <formula>0</formula>
    </cfRule>
    <cfRule type="cellIs" dxfId="46" priority="15" operator="equal">
      <formula>0</formula>
    </cfRule>
    <cfRule type="cellIs" dxfId="45" priority="16" operator="greaterThan">
      <formula>0</formula>
    </cfRule>
  </conditionalFormatting>
  <conditionalFormatting sqref="U32:U33">
    <cfRule type="cellIs" dxfId="44" priority="12" operator="lessThan">
      <formula>0</formula>
    </cfRule>
  </conditionalFormatting>
  <conditionalFormatting sqref="U12:U31">
    <cfRule type="cellIs" dxfId="43" priority="11" operator="lessThan">
      <formula>0</formula>
    </cfRule>
  </conditionalFormatting>
  <conditionalFormatting sqref="Q12:R31 T12:U31">
    <cfRule type="cellIs" dxfId="42" priority="10" operator="equal">
      <formula>0</formula>
    </cfRule>
  </conditionalFormatting>
  <conditionalFormatting sqref="S12:S31">
    <cfRule type="cellIs" dxfId="41" priority="9" operator="equal">
      <formula>0</formula>
    </cfRule>
  </conditionalFormatting>
  <conditionalFormatting sqref="V49:V68">
    <cfRule type="cellIs" dxfId="40" priority="6" operator="lessThan">
      <formula>0</formula>
    </cfRule>
    <cfRule type="cellIs" dxfId="39" priority="7" operator="equal">
      <formula>0</formula>
    </cfRule>
    <cfRule type="cellIs" dxfId="38" priority="8" operator="greaterThan">
      <formula>0</formula>
    </cfRule>
  </conditionalFormatting>
  <conditionalFormatting sqref="U69:U70">
    <cfRule type="cellIs" dxfId="37" priority="4" operator="lessThan">
      <formula>0</formula>
    </cfRule>
  </conditionalFormatting>
  <conditionalFormatting sqref="U49:U68">
    <cfRule type="cellIs" dxfId="36" priority="3" operator="lessThan">
      <formula>0</formula>
    </cfRule>
  </conditionalFormatting>
  <conditionalFormatting sqref="Q49:R68 T49:U68">
    <cfRule type="cellIs" dxfId="35" priority="2" operator="equal">
      <formula>0</formula>
    </cfRule>
  </conditionalFormatting>
  <conditionalFormatting sqref="S49:S68">
    <cfRule type="cellIs" dxfId="34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W65"/>
  <sheetViews>
    <sheetView showGridLines="0" workbookViewId="0"/>
  </sheetViews>
  <sheetFormatPr defaultColWidth="9.140625" defaultRowHeight="14.25" x14ac:dyDescent="0.2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6384" width="9.140625" style="5"/>
  </cols>
  <sheetData>
    <row r="1" spans="2:15" x14ac:dyDescent="0.2">
      <c r="B1" s="5" t="s">
        <v>3</v>
      </c>
      <c r="D1" s="3"/>
      <c r="O1" s="4">
        <v>45021</v>
      </c>
    </row>
    <row r="2" spans="2:15" ht="14.45" customHeight="1" x14ac:dyDescent="0.2">
      <c r="B2" s="102" t="s">
        <v>75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2:15" ht="14.45" customHeight="1" x14ac:dyDescent="0.2">
      <c r="B3" s="103" t="s">
        <v>14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109" t="s">
        <v>0</v>
      </c>
      <c r="C5" s="111" t="s">
        <v>1</v>
      </c>
      <c r="D5" s="105" t="s">
        <v>146</v>
      </c>
      <c r="E5" s="105"/>
      <c r="F5" s="105"/>
      <c r="G5" s="105"/>
      <c r="H5" s="120"/>
      <c r="I5" s="121" t="s">
        <v>121</v>
      </c>
      <c r="J5" s="120"/>
      <c r="K5" s="121" t="s">
        <v>148</v>
      </c>
      <c r="L5" s="105"/>
      <c r="M5" s="105"/>
      <c r="N5" s="105"/>
      <c r="O5" s="106"/>
    </row>
    <row r="6" spans="2:15" ht="14.45" customHeight="1" thickBot="1" x14ac:dyDescent="0.25">
      <c r="B6" s="110"/>
      <c r="C6" s="112"/>
      <c r="D6" s="118" t="s">
        <v>147</v>
      </c>
      <c r="E6" s="118"/>
      <c r="F6" s="118"/>
      <c r="G6" s="118"/>
      <c r="H6" s="119"/>
      <c r="I6" s="122" t="s">
        <v>122</v>
      </c>
      <c r="J6" s="119"/>
      <c r="K6" s="122" t="s">
        <v>149</v>
      </c>
      <c r="L6" s="118"/>
      <c r="M6" s="118"/>
      <c r="N6" s="118"/>
      <c r="O6" s="123"/>
    </row>
    <row r="7" spans="2:15" ht="14.45" customHeight="1" x14ac:dyDescent="0.2">
      <c r="B7" s="110"/>
      <c r="C7" s="112"/>
      <c r="D7" s="96">
        <v>2023</v>
      </c>
      <c r="E7" s="97"/>
      <c r="F7" s="96">
        <v>2022</v>
      </c>
      <c r="G7" s="97"/>
      <c r="H7" s="92" t="s">
        <v>5</v>
      </c>
      <c r="I7" s="124">
        <v>2022</v>
      </c>
      <c r="J7" s="124" t="s">
        <v>123</v>
      </c>
      <c r="K7" s="96">
        <v>2023</v>
      </c>
      <c r="L7" s="97"/>
      <c r="M7" s="96">
        <v>2022</v>
      </c>
      <c r="N7" s="97"/>
      <c r="O7" s="92" t="s">
        <v>5</v>
      </c>
    </row>
    <row r="8" spans="2:15" ht="14.45" customHeight="1" thickBot="1" x14ac:dyDescent="0.25">
      <c r="B8" s="100" t="s">
        <v>6</v>
      </c>
      <c r="C8" s="116" t="s">
        <v>7</v>
      </c>
      <c r="D8" s="98"/>
      <c r="E8" s="99"/>
      <c r="F8" s="98"/>
      <c r="G8" s="99"/>
      <c r="H8" s="93"/>
      <c r="I8" s="125"/>
      <c r="J8" s="125"/>
      <c r="K8" s="98"/>
      <c r="L8" s="99"/>
      <c r="M8" s="98"/>
      <c r="N8" s="99"/>
      <c r="O8" s="93"/>
    </row>
    <row r="9" spans="2:15" ht="14.45" customHeight="1" x14ac:dyDescent="0.2">
      <c r="B9" s="100"/>
      <c r="C9" s="116"/>
      <c r="D9" s="25" t="s">
        <v>8</v>
      </c>
      <c r="E9" s="26" t="s">
        <v>2</v>
      </c>
      <c r="F9" s="25" t="s">
        <v>8</v>
      </c>
      <c r="G9" s="26" t="s">
        <v>2</v>
      </c>
      <c r="H9" s="88" t="s">
        <v>9</v>
      </c>
      <c r="I9" s="27" t="s">
        <v>8</v>
      </c>
      <c r="J9" s="107" t="s">
        <v>124</v>
      </c>
      <c r="K9" s="25" t="s">
        <v>8</v>
      </c>
      <c r="L9" s="26" t="s">
        <v>2</v>
      </c>
      <c r="M9" s="25" t="s">
        <v>8</v>
      </c>
      <c r="N9" s="26" t="s">
        <v>2</v>
      </c>
      <c r="O9" s="88" t="s">
        <v>9</v>
      </c>
    </row>
    <row r="10" spans="2:15" ht="14.45" customHeight="1" thickBot="1" x14ac:dyDescent="0.25">
      <c r="B10" s="101"/>
      <c r="C10" s="117"/>
      <c r="D10" s="28" t="s">
        <v>10</v>
      </c>
      <c r="E10" s="29" t="s">
        <v>11</v>
      </c>
      <c r="F10" s="28" t="s">
        <v>10</v>
      </c>
      <c r="G10" s="29" t="s">
        <v>11</v>
      </c>
      <c r="H10" s="89"/>
      <c r="I10" s="30" t="s">
        <v>10</v>
      </c>
      <c r="J10" s="108"/>
      <c r="K10" s="28" t="s">
        <v>10</v>
      </c>
      <c r="L10" s="29" t="s">
        <v>11</v>
      </c>
      <c r="M10" s="28" t="s">
        <v>10</v>
      </c>
      <c r="N10" s="29" t="s">
        <v>11</v>
      </c>
      <c r="O10" s="89"/>
    </row>
    <row r="11" spans="2:15" ht="14.45" customHeight="1" thickBot="1" x14ac:dyDescent="0.25">
      <c r="B11" s="31">
        <v>1</v>
      </c>
      <c r="C11" s="32" t="s">
        <v>25</v>
      </c>
      <c r="D11" s="33">
        <v>1306</v>
      </c>
      <c r="E11" s="34">
        <v>0.2224493272014989</v>
      </c>
      <c r="F11" s="33">
        <v>1434</v>
      </c>
      <c r="G11" s="34">
        <v>0.23355048859934854</v>
      </c>
      <c r="H11" s="35">
        <v>-8.9260808926080903E-2</v>
      </c>
      <c r="I11" s="33">
        <v>1088</v>
      </c>
      <c r="J11" s="35">
        <v>0.20036764705882359</v>
      </c>
      <c r="K11" s="33">
        <v>3572</v>
      </c>
      <c r="L11" s="34">
        <v>0.2256760171847359</v>
      </c>
      <c r="M11" s="33">
        <v>3917</v>
      </c>
      <c r="N11" s="34">
        <v>0.24692681081762594</v>
      </c>
      <c r="O11" s="35">
        <v>-8.8077610416134822E-2</v>
      </c>
    </row>
    <row r="12" spans="2:15" ht="14.45" customHeight="1" thickBot="1" x14ac:dyDescent="0.25">
      <c r="B12" s="37">
        <v>2</v>
      </c>
      <c r="C12" s="38" t="s">
        <v>27</v>
      </c>
      <c r="D12" s="39">
        <v>696</v>
      </c>
      <c r="E12" s="40">
        <v>0.11854879918242207</v>
      </c>
      <c r="F12" s="39">
        <v>799</v>
      </c>
      <c r="G12" s="40">
        <v>0.13013029315960911</v>
      </c>
      <c r="H12" s="41">
        <v>-0.12891113892365458</v>
      </c>
      <c r="I12" s="39">
        <v>592</v>
      </c>
      <c r="J12" s="41">
        <v>0.17567567567567566</v>
      </c>
      <c r="K12" s="39">
        <v>2208</v>
      </c>
      <c r="L12" s="40">
        <v>0.13949962092494314</v>
      </c>
      <c r="M12" s="39">
        <v>1436</v>
      </c>
      <c r="N12" s="40">
        <v>9.052512135157284E-2</v>
      </c>
      <c r="O12" s="41">
        <v>0.53760445682451263</v>
      </c>
    </row>
    <row r="13" spans="2:15" ht="14.45" customHeight="1" thickBot="1" x14ac:dyDescent="0.25">
      <c r="B13" s="31">
        <v>3</v>
      </c>
      <c r="C13" s="32" t="s">
        <v>22</v>
      </c>
      <c r="D13" s="33">
        <v>909</v>
      </c>
      <c r="E13" s="34">
        <v>0.1548288196218702</v>
      </c>
      <c r="F13" s="33">
        <v>666</v>
      </c>
      <c r="G13" s="34">
        <v>0.10846905537459284</v>
      </c>
      <c r="H13" s="35">
        <v>0.36486486486486491</v>
      </c>
      <c r="I13" s="33">
        <v>688</v>
      </c>
      <c r="J13" s="35">
        <v>0.32122093023255816</v>
      </c>
      <c r="K13" s="33">
        <v>2174</v>
      </c>
      <c r="L13" s="34">
        <v>0.13735152893606267</v>
      </c>
      <c r="M13" s="33">
        <v>1775</v>
      </c>
      <c r="N13" s="34">
        <v>0.11189560612746643</v>
      </c>
      <c r="O13" s="35">
        <v>0.22478873239436625</v>
      </c>
    </row>
    <row r="14" spans="2:15" ht="14.45" customHeight="1" thickBot="1" x14ac:dyDescent="0.25">
      <c r="B14" s="37">
        <v>4</v>
      </c>
      <c r="C14" s="38" t="s">
        <v>20</v>
      </c>
      <c r="D14" s="39">
        <v>578</v>
      </c>
      <c r="E14" s="40">
        <v>9.8450008516436718E-2</v>
      </c>
      <c r="F14" s="39">
        <v>379</v>
      </c>
      <c r="G14" s="40">
        <v>6.1726384364820849E-2</v>
      </c>
      <c r="H14" s="41">
        <v>0.52506596306068598</v>
      </c>
      <c r="I14" s="39">
        <v>463</v>
      </c>
      <c r="J14" s="41">
        <v>0.24838012958963285</v>
      </c>
      <c r="K14" s="39">
        <v>1399</v>
      </c>
      <c r="L14" s="40">
        <v>8.8387667424816782E-2</v>
      </c>
      <c r="M14" s="39">
        <v>1497</v>
      </c>
      <c r="N14" s="40">
        <v>9.4370547815671682E-2</v>
      </c>
      <c r="O14" s="41">
        <v>-6.5464261857047457E-2</v>
      </c>
    </row>
    <row r="15" spans="2:15" ht="14.45" customHeight="1" thickBot="1" x14ac:dyDescent="0.25">
      <c r="B15" s="31">
        <v>5</v>
      </c>
      <c r="C15" s="32" t="s">
        <v>32</v>
      </c>
      <c r="D15" s="33">
        <v>476</v>
      </c>
      <c r="E15" s="34">
        <v>8.1076477601771418E-2</v>
      </c>
      <c r="F15" s="33">
        <v>389</v>
      </c>
      <c r="G15" s="34">
        <v>6.3355048859934857E-2</v>
      </c>
      <c r="H15" s="35">
        <v>0.22365038560411321</v>
      </c>
      <c r="I15" s="33">
        <v>357</v>
      </c>
      <c r="J15" s="35">
        <v>0.33333333333333326</v>
      </c>
      <c r="K15" s="33">
        <v>1372</v>
      </c>
      <c r="L15" s="34">
        <v>8.6681829668941113E-2</v>
      </c>
      <c r="M15" s="33">
        <v>1198</v>
      </c>
      <c r="N15" s="34">
        <v>7.5521654163777346E-2</v>
      </c>
      <c r="O15" s="35">
        <v>0.14524207011686152</v>
      </c>
    </row>
    <row r="16" spans="2:15" ht="14.45" customHeight="1" thickBot="1" x14ac:dyDescent="0.25">
      <c r="B16" s="37">
        <v>6</v>
      </c>
      <c r="C16" s="38" t="s">
        <v>51</v>
      </c>
      <c r="D16" s="39">
        <v>300</v>
      </c>
      <c r="E16" s="40">
        <v>5.1098620337250891E-2</v>
      </c>
      <c r="F16" s="39">
        <v>917</v>
      </c>
      <c r="G16" s="40">
        <v>0.1493485342019544</v>
      </c>
      <c r="H16" s="41">
        <v>-0.67284623773173391</v>
      </c>
      <c r="I16" s="39">
        <v>452</v>
      </c>
      <c r="J16" s="41">
        <v>-0.33628318584070793</v>
      </c>
      <c r="K16" s="39">
        <v>1185</v>
      </c>
      <c r="L16" s="40">
        <v>7.4867323730098564E-2</v>
      </c>
      <c r="M16" s="39">
        <v>1814</v>
      </c>
      <c r="N16" s="40">
        <v>0.11435415747336569</v>
      </c>
      <c r="O16" s="41">
        <v>-0.34674751929437708</v>
      </c>
    </row>
    <row r="17" spans="2:23" ht="14.45" customHeight="1" thickBot="1" x14ac:dyDescent="0.25">
      <c r="B17" s="31">
        <v>7</v>
      </c>
      <c r="C17" s="32" t="s">
        <v>19</v>
      </c>
      <c r="D17" s="33">
        <v>423</v>
      </c>
      <c r="E17" s="34">
        <v>7.2049054675523763E-2</v>
      </c>
      <c r="F17" s="33">
        <v>312</v>
      </c>
      <c r="G17" s="34">
        <v>5.0814332247557006E-2</v>
      </c>
      <c r="H17" s="35">
        <v>0.35576923076923084</v>
      </c>
      <c r="I17" s="33">
        <v>344</v>
      </c>
      <c r="J17" s="35">
        <v>0.22965116279069764</v>
      </c>
      <c r="K17" s="33">
        <v>1093</v>
      </c>
      <c r="L17" s="34">
        <v>6.9054839524892594E-2</v>
      </c>
      <c r="M17" s="33">
        <v>1037</v>
      </c>
      <c r="N17" s="34">
        <v>6.5372249889680392E-2</v>
      </c>
      <c r="O17" s="35">
        <v>5.4001928640308616E-2</v>
      </c>
    </row>
    <row r="18" spans="2:23" ht="14.45" customHeight="1" thickBot="1" x14ac:dyDescent="0.25">
      <c r="B18" s="37">
        <v>8</v>
      </c>
      <c r="C18" s="38" t="s">
        <v>21</v>
      </c>
      <c r="D18" s="39">
        <v>322</v>
      </c>
      <c r="E18" s="40">
        <v>5.4845852495315962E-2</v>
      </c>
      <c r="F18" s="39">
        <v>413</v>
      </c>
      <c r="G18" s="40">
        <v>6.7263843648208463E-2</v>
      </c>
      <c r="H18" s="41">
        <v>-0.22033898305084743</v>
      </c>
      <c r="I18" s="39">
        <v>210</v>
      </c>
      <c r="J18" s="41">
        <v>0.53333333333333344</v>
      </c>
      <c r="K18" s="39">
        <v>760</v>
      </c>
      <c r="L18" s="40">
        <v>4.8016173869092744E-2</v>
      </c>
      <c r="M18" s="39">
        <v>1049</v>
      </c>
      <c r="N18" s="40">
        <v>6.6128727226880166E-2</v>
      </c>
      <c r="O18" s="41">
        <v>-0.27550047664442323</v>
      </c>
    </row>
    <row r="19" spans="2:23" ht="14.45" customHeight="1" thickBot="1" x14ac:dyDescent="0.25">
      <c r="B19" s="31">
        <v>9</v>
      </c>
      <c r="C19" s="32" t="s">
        <v>28</v>
      </c>
      <c r="D19" s="33">
        <v>294</v>
      </c>
      <c r="E19" s="34">
        <v>5.0076647930505876E-2</v>
      </c>
      <c r="F19" s="33">
        <v>324</v>
      </c>
      <c r="G19" s="34">
        <v>5.276872964169381E-2</v>
      </c>
      <c r="H19" s="35">
        <v>-9.259259259259256E-2</v>
      </c>
      <c r="I19" s="33">
        <v>205</v>
      </c>
      <c r="J19" s="35">
        <v>0.43414634146341458</v>
      </c>
      <c r="K19" s="33">
        <v>710</v>
      </c>
      <c r="L19" s="34">
        <v>4.485721506191559E-2</v>
      </c>
      <c r="M19" s="33">
        <v>812</v>
      </c>
      <c r="N19" s="34">
        <v>5.1188299817184646E-2</v>
      </c>
      <c r="O19" s="35">
        <v>-0.12561576354679804</v>
      </c>
    </row>
    <row r="20" spans="2:23" ht="14.45" customHeight="1" thickBot="1" x14ac:dyDescent="0.25">
      <c r="B20" s="37">
        <v>10</v>
      </c>
      <c r="C20" s="38" t="s">
        <v>29</v>
      </c>
      <c r="D20" s="39">
        <v>240</v>
      </c>
      <c r="E20" s="40">
        <v>4.0878896269800714E-2</v>
      </c>
      <c r="F20" s="39">
        <v>121</v>
      </c>
      <c r="G20" s="40">
        <v>1.9706840390879478E-2</v>
      </c>
      <c r="H20" s="41">
        <v>0.98347107438016534</v>
      </c>
      <c r="I20" s="39">
        <v>116</v>
      </c>
      <c r="J20" s="41">
        <v>1.0689655172413794</v>
      </c>
      <c r="K20" s="39">
        <v>461</v>
      </c>
      <c r="L20" s="40">
        <v>2.9125600202173363E-2</v>
      </c>
      <c r="M20" s="39">
        <v>447</v>
      </c>
      <c r="N20" s="40">
        <v>2.8178780810691546E-2</v>
      </c>
      <c r="O20" s="41">
        <v>3.1319910514541416E-2</v>
      </c>
    </row>
    <row r="21" spans="2:23" ht="14.45" customHeight="1" thickBot="1" x14ac:dyDescent="0.25">
      <c r="B21" s="31">
        <v>11</v>
      </c>
      <c r="C21" s="32" t="s">
        <v>62</v>
      </c>
      <c r="D21" s="33">
        <v>95</v>
      </c>
      <c r="E21" s="34">
        <v>1.6181229773462782E-2</v>
      </c>
      <c r="F21" s="33">
        <v>67</v>
      </c>
      <c r="G21" s="34">
        <v>1.0912052117263843E-2</v>
      </c>
      <c r="H21" s="35">
        <v>0.41791044776119413</v>
      </c>
      <c r="I21" s="33">
        <v>69</v>
      </c>
      <c r="J21" s="35">
        <v>0.37681159420289845</v>
      </c>
      <c r="K21" s="33">
        <v>213</v>
      </c>
      <c r="L21" s="34">
        <v>1.3457164518574679E-2</v>
      </c>
      <c r="M21" s="33">
        <v>161</v>
      </c>
      <c r="N21" s="34">
        <v>1.0149404274096956E-2</v>
      </c>
      <c r="O21" s="35">
        <v>0.32298136645962727</v>
      </c>
    </row>
    <row r="22" spans="2:23" ht="14.45" customHeight="1" thickBot="1" x14ac:dyDescent="0.25">
      <c r="B22" s="37">
        <v>12</v>
      </c>
      <c r="C22" s="38" t="s">
        <v>106</v>
      </c>
      <c r="D22" s="39">
        <v>25</v>
      </c>
      <c r="E22" s="40">
        <v>4.2582183614375746E-3</v>
      </c>
      <c r="F22" s="39">
        <v>46</v>
      </c>
      <c r="G22" s="40">
        <v>7.4918566775244297E-3</v>
      </c>
      <c r="H22" s="41">
        <v>-0.45652173913043481</v>
      </c>
      <c r="I22" s="39">
        <v>49</v>
      </c>
      <c r="J22" s="41">
        <v>-0.48979591836734693</v>
      </c>
      <c r="K22" s="39">
        <v>120</v>
      </c>
      <c r="L22" s="40">
        <v>7.5815011372251705E-3</v>
      </c>
      <c r="M22" s="39">
        <v>130</v>
      </c>
      <c r="N22" s="40">
        <v>8.1951711529975411E-3</v>
      </c>
      <c r="O22" s="41">
        <v>-7.6923076923076872E-2</v>
      </c>
    </row>
    <row r="23" spans="2:23" ht="14.45" customHeight="1" thickBot="1" x14ac:dyDescent="0.25">
      <c r="B23" s="31">
        <v>13</v>
      </c>
      <c r="C23" s="32" t="s">
        <v>31</v>
      </c>
      <c r="D23" s="33">
        <v>19</v>
      </c>
      <c r="E23" s="34">
        <v>3.2362459546925568E-3</v>
      </c>
      <c r="F23" s="33">
        <v>4</v>
      </c>
      <c r="G23" s="34">
        <v>6.5146579804560263E-4</v>
      </c>
      <c r="H23" s="35">
        <v>3.75</v>
      </c>
      <c r="I23" s="33">
        <v>27</v>
      </c>
      <c r="J23" s="35">
        <v>-0.29629629629629628</v>
      </c>
      <c r="K23" s="33">
        <v>118</v>
      </c>
      <c r="L23" s="34">
        <v>7.4551427849380847E-3</v>
      </c>
      <c r="M23" s="33">
        <v>40</v>
      </c>
      <c r="N23" s="34">
        <v>2.5215911239992437E-3</v>
      </c>
      <c r="O23" s="35">
        <v>1.9500000000000002</v>
      </c>
    </row>
    <row r="24" spans="2:23" ht="14.45" customHeight="1" thickBot="1" x14ac:dyDescent="0.25">
      <c r="B24" s="37">
        <v>14</v>
      </c>
      <c r="C24" s="38" t="s">
        <v>18</v>
      </c>
      <c r="D24" s="39">
        <v>17</v>
      </c>
      <c r="E24" s="40">
        <v>2.8955884857775507E-3</v>
      </c>
      <c r="F24" s="39">
        <v>13</v>
      </c>
      <c r="G24" s="40">
        <v>2.1172638436482085E-3</v>
      </c>
      <c r="H24" s="41">
        <v>0.30769230769230771</v>
      </c>
      <c r="I24" s="39">
        <v>15</v>
      </c>
      <c r="J24" s="41">
        <v>0.1333333333333333</v>
      </c>
      <c r="K24" s="39">
        <v>57</v>
      </c>
      <c r="L24" s="40">
        <v>3.6012130401819561E-3</v>
      </c>
      <c r="M24" s="39">
        <v>25</v>
      </c>
      <c r="N24" s="40">
        <v>1.5759944524995273E-3</v>
      </c>
      <c r="O24" s="41">
        <v>1.2799999999999998</v>
      </c>
    </row>
    <row r="25" spans="2:23" ht="15" thickBot="1" x14ac:dyDescent="0.25">
      <c r="B25" s="31">
        <v>15</v>
      </c>
      <c r="C25" s="32" t="s">
        <v>137</v>
      </c>
      <c r="D25" s="33">
        <v>24</v>
      </c>
      <c r="E25" s="34">
        <v>4.087889626980072E-3</v>
      </c>
      <c r="F25" s="33">
        <v>10</v>
      </c>
      <c r="G25" s="34">
        <v>1.6286644951140066E-3</v>
      </c>
      <c r="H25" s="35">
        <v>1.4</v>
      </c>
      <c r="I25" s="33">
        <v>18</v>
      </c>
      <c r="J25" s="35">
        <v>0.33333333333333326</v>
      </c>
      <c r="K25" s="33">
        <v>56</v>
      </c>
      <c r="L25" s="34">
        <v>3.5380338640384128E-3</v>
      </c>
      <c r="M25" s="33">
        <v>14</v>
      </c>
      <c r="N25" s="34">
        <v>8.8255689339973521E-4</v>
      </c>
      <c r="O25" s="35">
        <v>3</v>
      </c>
    </row>
    <row r="26" spans="2:23" ht="15" thickBot="1" x14ac:dyDescent="0.25">
      <c r="B26" s="94" t="s">
        <v>48</v>
      </c>
      <c r="C26" s="95"/>
      <c r="D26" s="42">
        <f>SUM(D11:D25)</f>
        <v>5724</v>
      </c>
      <c r="E26" s="43">
        <f>D26/D28</f>
        <v>0.97496167603474704</v>
      </c>
      <c r="F26" s="42">
        <f>SUM(F11:F25)</f>
        <v>5894</v>
      </c>
      <c r="G26" s="43">
        <f>F26/F28</f>
        <v>0.95993485342019547</v>
      </c>
      <c r="H26" s="44">
        <f>D26/F26-1</f>
        <v>-2.8842891075670174E-2</v>
      </c>
      <c r="I26" s="42">
        <f>SUM(I11:I25)</f>
        <v>4693</v>
      </c>
      <c r="J26" s="43">
        <f>D26/I26-1</f>
        <v>0.21968889835925842</v>
      </c>
      <c r="K26" s="42">
        <f>SUM(K11:K25)</f>
        <v>15498</v>
      </c>
      <c r="L26" s="43">
        <f>K26/K28</f>
        <v>0.97915087187263083</v>
      </c>
      <c r="M26" s="42">
        <f>SUM(M11:M25)</f>
        <v>15352</v>
      </c>
      <c r="N26" s="43">
        <f>M26/M28</f>
        <v>0.96778667339090962</v>
      </c>
      <c r="O26" s="44">
        <f>K26/M26-1</f>
        <v>9.5101615424699748E-3</v>
      </c>
    </row>
    <row r="27" spans="2:23" ht="15" thickBot="1" x14ac:dyDescent="0.25">
      <c r="B27" s="94" t="s">
        <v>12</v>
      </c>
      <c r="C27" s="95"/>
      <c r="D27" s="42">
        <f>D28-SUM(D11:D25)</f>
        <v>147</v>
      </c>
      <c r="E27" s="43">
        <f>D27/D28</f>
        <v>2.5038323965252938E-2</v>
      </c>
      <c r="F27" s="42">
        <f>F28-SUM(F11:F25)</f>
        <v>246</v>
      </c>
      <c r="G27" s="43">
        <f>F27/F28</f>
        <v>4.0065146579804561E-2</v>
      </c>
      <c r="H27" s="44">
        <f>D27/F27-1</f>
        <v>-0.40243902439024393</v>
      </c>
      <c r="I27" s="42">
        <f>I28-SUM(I11:I25)</f>
        <v>94</v>
      </c>
      <c r="J27" s="43">
        <f>D27/I27-1</f>
        <v>0.56382978723404253</v>
      </c>
      <c r="K27" s="42">
        <f>K28-SUM(K11:K25)</f>
        <v>330</v>
      </c>
      <c r="L27" s="43">
        <f>K27/K28</f>
        <v>2.0849128127369221E-2</v>
      </c>
      <c r="M27" s="42">
        <f>M28-SUM(M11:M25)</f>
        <v>511</v>
      </c>
      <c r="N27" s="43">
        <f>M27/M28</f>
        <v>3.2213326609090334E-2</v>
      </c>
      <c r="O27" s="44">
        <f>K27/M27-1</f>
        <v>-0.35420743639921726</v>
      </c>
    </row>
    <row r="28" spans="2:23" ht="15" thickBot="1" x14ac:dyDescent="0.25">
      <c r="B28" s="90" t="s">
        <v>13</v>
      </c>
      <c r="C28" s="91"/>
      <c r="D28" s="45">
        <v>5871</v>
      </c>
      <c r="E28" s="46">
        <v>1</v>
      </c>
      <c r="F28" s="45">
        <v>6140</v>
      </c>
      <c r="G28" s="46">
        <v>0.99999999999999944</v>
      </c>
      <c r="H28" s="47">
        <v>-4.3811074918566728E-2</v>
      </c>
      <c r="I28" s="45">
        <v>4787</v>
      </c>
      <c r="J28" s="47">
        <v>0.22644662627950707</v>
      </c>
      <c r="K28" s="45">
        <v>15828</v>
      </c>
      <c r="L28" s="46">
        <v>1</v>
      </c>
      <c r="M28" s="45">
        <v>15863</v>
      </c>
      <c r="N28" s="46">
        <v>0.99999999999999944</v>
      </c>
      <c r="O28" s="47">
        <v>-2.206392233499388E-3</v>
      </c>
    </row>
    <row r="29" spans="2:23" x14ac:dyDescent="0.2">
      <c r="B29" s="5" t="s">
        <v>80</v>
      </c>
      <c r="C29" s="51"/>
    </row>
    <row r="30" spans="2:23" x14ac:dyDescent="0.2">
      <c r="B30" s="82" t="s">
        <v>79</v>
      </c>
    </row>
    <row r="31" spans="2:23" x14ac:dyDescent="0.2">
      <c r="B31" s="83"/>
    </row>
    <row r="32" spans="2:23" ht="15" customHeight="1" x14ac:dyDescent="0.2">
      <c r="B32" s="102" t="s">
        <v>157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51"/>
      <c r="P32" s="102" t="s">
        <v>133</v>
      </c>
      <c r="Q32" s="102"/>
      <c r="R32" s="102"/>
      <c r="S32" s="102"/>
      <c r="T32" s="102"/>
      <c r="U32" s="102"/>
      <c r="V32" s="102"/>
      <c r="W32" s="102"/>
    </row>
    <row r="33" spans="2:23" ht="15" customHeight="1" x14ac:dyDescent="0.2">
      <c r="B33" s="103" t="s">
        <v>158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51"/>
      <c r="P33" s="103" t="s">
        <v>134</v>
      </c>
      <c r="Q33" s="103"/>
      <c r="R33" s="103"/>
      <c r="S33" s="103"/>
      <c r="T33" s="103"/>
      <c r="U33" s="103"/>
      <c r="V33" s="103"/>
      <c r="W33" s="103"/>
    </row>
    <row r="34" spans="2:23" ht="15" customHeight="1" thickBot="1" x14ac:dyDescent="0.25">
      <c r="B34" s="52"/>
      <c r="C34" s="52"/>
      <c r="D34" s="52"/>
      <c r="E34" s="52"/>
      <c r="F34" s="52"/>
      <c r="G34" s="52"/>
      <c r="H34" s="52"/>
      <c r="I34" s="52"/>
      <c r="J34" s="52"/>
      <c r="K34" s="48"/>
      <c r="L34" s="24" t="s">
        <v>4</v>
      </c>
      <c r="P34" s="52"/>
      <c r="Q34" s="52"/>
      <c r="R34" s="52"/>
      <c r="S34" s="52"/>
      <c r="T34" s="52"/>
      <c r="U34" s="52"/>
      <c r="V34" s="52"/>
      <c r="W34" s="24" t="s">
        <v>4</v>
      </c>
    </row>
    <row r="35" spans="2:23" x14ac:dyDescent="0.2">
      <c r="B35" s="109" t="s">
        <v>0</v>
      </c>
      <c r="C35" s="111" t="s">
        <v>42</v>
      </c>
      <c r="D35" s="104" t="s">
        <v>146</v>
      </c>
      <c r="E35" s="105"/>
      <c r="F35" s="105"/>
      <c r="G35" s="105"/>
      <c r="H35" s="105"/>
      <c r="I35" s="106"/>
      <c r="J35" s="105" t="s">
        <v>121</v>
      </c>
      <c r="K35" s="105"/>
      <c r="L35" s="106"/>
      <c r="P35" s="109" t="s">
        <v>0</v>
      </c>
      <c r="Q35" s="111" t="s">
        <v>42</v>
      </c>
      <c r="R35" s="104" t="s">
        <v>155</v>
      </c>
      <c r="S35" s="105"/>
      <c r="T35" s="105"/>
      <c r="U35" s="105"/>
      <c r="V35" s="105"/>
      <c r="W35" s="106"/>
    </row>
    <row r="36" spans="2:23" ht="15" customHeight="1" thickBot="1" x14ac:dyDescent="0.25">
      <c r="B36" s="110"/>
      <c r="C36" s="112"/>
      <c r="D36" s="113" t="s">
        <v>147</v>
      </c>
      <c r="E36" s="114"/>
      <c r="F36" s="114"/>
      <c r="G36" s="114"/>
      <c r="H36" s="114"/>
      <c r="I36" s="115"/>
      <c r="J36" s="114" t="s">
        <v>122</v>
      </c>
      <c r="K36" s="114"/>
      <c r="L36" s="115"/>
      <c r="P36" s="110"/>
      <c r="Q36" s="112"/>
      <c r="R36" s="113" t="s">
        <v>156</v>
      </c>
      <c r="S36" s="114"/>
      <c r="T36" s="114"/>
      <c r="U36" s="114"/>
      <c r="V36" s="114"/>
      <c r="W36" s="115"/>
    </row>
    <row r="37" spans="2:23" ht="15" customHeight="1" x14ac:dyDescent="0.2">
      <c r="B37" s="110"/>
      <c r="C37" s="112"/>
      <c r="D37" s="96">
        <v>2023</v>
      </c>
      <c r="E37" s="97"/>
      <c r="F37" s="96">
        <v>2022</v>
      </c>
      <c r="G37" s="97"/>
      <c r="H37" s="92" t="s">
        <v>5</v>
      </c>
      <c r="I37" s="92" t="s">
        <v>49</v>
      </c>
      <c r="J37" s="92">
        <v>2022</v>
      </c>
      <c r="K37" s="92" t="s">
        <v>152</v>
      </c>
      <c r="L37" s="92" t="s">
        <v>125</v>
      </c>
      <c r="P37" s="110"/>
      <c r="Q37" s="112"/>
      <c r="R37" s="96">
        <v>2023</v>
      </c>
      <c r="S37" s="97"/>
      <c r="T37" s="96">
        <v>2022</v>
      </c>
      <c r="U37" s="97"/>
      <c r="V37" s="92" t="s">
        <v>5</v>
      </c>
      <c r="W37" s="92" t="s">
        <v>72</v>
      </c>
    </row>
    <row r="38" spans="2:23" ht="14.45" customHeight="1" thickBot="1" x14ac:dyDescent="0.25">
      <c r="B38" s="100" t="s">
        <v>6</v>
      </c>
      <c r="C38" s="116" t="s">
        <v>42</v>
      </c>
      <c r="D38" s="98"/>
      <c r="E38" s="99"/>
      <c r="F38" s="98"/>
      <c r="G38" s="99"/>
      <c r="H38" s="93"/>
      <c r="I38" s="93"/>
      <c r="J38" s="93"/>
      <c r="K38" s="93"/>
      <c r="L38" s="93"/>
      <c r="P38" s="100" t="s">
        <v>6</v>
      </c>
      <c r="Q38" s="116" t="s">
        <v>42</v>
      </c>
      <c r="R38" s="98"/>
      <c r="S38" s="99"/>
      <c r="T38" s="98"/>
      <c r="U38" s="99"/>
      <c r="V38" s="93"/>
      <c r="W38" s="93"/>
    </row>
    <row r="39" spans="2:23" ht="15" customHeight="1" x14ac:dyDescent="0.2">
      <c r="B39" s="100"/>
      <c r="C39" s="116"/>
      <c r="D39" s="25" t="s">
        <v>8</v>
      </c>
      <c r="E39" s="26" t="s">
        <v>2</v>
      </c>
      <c r="F39" s="25" t="s">
        <v>8</v>
      </c>
      <c r="G39" s="26" t="s">
        <v>2</v>
      </c>
      <c r="H39" s="88" t="s">
        <v>9</v>
      </c>
      <c r="I39" s="88" t="s">
        <v>50</v>
      </c>
      <c r="J39" s="88" t="s">
        <v>8</v>
      </c>
      <c r="K39" s="88" t="s">
        <v>153</v>
      </c>
      <c r="L39" s="88" t="s">
        <v>154</v>
      </c>
      <c r="P39" s="100"/>
      <c r="Q39" s="116"/>
      <c r="R39" s="25" t="s">
        <v>8</v>
      </c>
      <c r="S39" s="26" t="s">
        <v>2</v>
      </c>
      <c r="T39" s="25" t="s">
        <v>8</v>
      </c>
      <c r="U39" s="26" t="s">
        <v>2</v>
      </c>
      <c r="V39" s="88" t="s">
        <v>9</v>
      </c>
      <c r="W39" s="88" t="s">
        <v>73</v>
      </c>
    </row>
    <row r="40" spans="2:23" ht="14.25" customHeight="1" thickBot="1" x14ac:dyDescent="0.25">
      <c r="B40" s="101"/>
      <c r="C40" s="117"/>
      <c r="D40" s="28" t="s">
        <v>10</v>
      </c>
      <c r="E40" s="29" t="s">
        <v>11</v>
      </c>
      <c r="F40" s="28" t="s">
        <v>10</v>
      </c>
      <c r="G40" s="29" t="s">
        <v>11</v>
      </c>
      <c r="H40" s="89"/>
      <c r="I40" s="89"/>
      <c r="J40" s="89" t="s">
        <v>10</v>
      </c>
      <c r="K40" s="89"/>
      <c r="L40" s="89"/>
      <c r="P40" s="101"/>
      <c r="Q40" s="117"/>
      <c r="R40" s="28" t="s">
        <v>10</v>
      </c>
      <c r="S40" s="29" t="s">
        <v>11</v>
      </c>
      <c r="T40" s="28" t="s">
        <v>10</v>
      </c>
      <c r="U40" s="29" t="s">
        <v>11</v>
      </c>
      <c r="V40" s="89"/>
      <c r="W40" s="89"/>
    </row>
    <row r="41" spans="2:23" ht="15" thickBot="1" x14ac:dyDescent="0.25">
      <c r="B41" s="31">
        <v>1</v>
      </c>
      <c r="C41" s="32" t="s">
        <v>63</v>
      </c>
      <c r="D41" s="33">
        <v>1079</v>
      </c>
      <c r="E41" s="34">
        <v>0.18378470447964571</v>
      </c>
      <c r="F41" s="33">
        <v>1041</v>
      </c>
      <c r="G41" s="34">
        <v>0.16954397394136808</v>
      </c>
      <c r="H41" s="35">
        <v>3.6503362151777186E-2</v>
      </c>
      <c r="I41" s="53">
        <v>0</v>
      </c>
      <c r="J41" s="33">
        <v>896</v>
      </c>
      <c r="K41" s="35">
        <v>0.2042410714285714</v>
      </c>
      <c r="L41" s="53">
        <v>0</v>
      </c>
      <c r="P41" s="31">
        <v>1</v>
      </c>
      <c r="Q41" s="32" t="s">
        <v>63</v>
      </c>
      <c r="R41" s="33">
        <v>2843</v>
      </c>
      <c r="S41" s="34">
        <v>0.17961839777609301</v>
      </c>
      <c r="T41" s="33">
        <v>3079</v>
      </c>
      <c r="U41" s="34">
        <v>0.19409947676984177</v>
      </c>
      <c r="V41" s="35">
        <v>-7.6648262422864599E-2</v>
      </c>
      <c r="W41" s="53">
        <v>0</v>
      </c>
    </row>
    <row r="42" spans="2:23" ht="15" thickBot="1" x14ac:dyDescent="0.25">
      <c r="B42" s="37">
        <v>2</v>
      </c>
      <c r="C42" s="38" t="s">
        <v>110</v>
      </c>
      <c r="D42" s="39">
        <v>442</v>
      </c>
      <c r="E42" s="40">
        <v>7.5285300630216323E-2</v>
      </c>
      <c r="F42" s="39">
        <v>221</v>
      </c>
      <c r="G42" s="40">
        <v>3.5993485342019543E-2</v>
      </c>
      <c r="H42" s="41">
        <v>1</v>
      </c>
      <c r="I42" s="54">
        <v>5</v>
      </c>
      <c r="J42" s="39">
        <v>369</v>
      </c>
      <c r="K42" s="41">
        <v>0.19783197831978327</v>
      </c>
      <c r="L42" s="54">
        <v>1</v>
      </c>
      <c r="P42" s="37">
        <v>2</v>
      </c>
      <c r="Q42" s="38" t="s">
        <v>110</v>
      </c>
      <c r="R42" s="39">
        <v>1283</v>
      </c>
      <c r="S42" s="40">
        <v>8.1058882992165779E-2</v>
      </c>
      <c r="T42" s="39">
        <v>456</v>
      </c>
      <c r="U42" s="40">
        <v>2.8746138813591376E-2</v>
      </c>
      <c r="V42" s="41">
        <v>1.8135964912280702</v>
      </c>
      <c r="W42" s="54">
        <v>8</v>
      </c>
    </row>
    <row r="43" spans="2:23" ht="15" thickBot="1" x14ac:dyDescent="0.25">
      <c r="B43" s="31">
        <v>3</v>
      </c>
      <c r="C43" s="32" t="s">
        <v>65</v>
      </c>
      <c r="D43" s="33">
        <v>419</v>
      </c>
      <c r="E43" s="34">
        <v>7.1367739737693753E-2</v>
      </c>
      <c r="F43" s="33">
        <v>237</v>
      </c>
      <c r="G43" s="34">
        <v>3.8599348534201952E-2</v>
      </c>
      <c r="H43" s="35">
        <v>0.76793248945147674</v>
      </c>
      <c r="I43" s="53">
        <v>2</v>
      </c>
      <c r="J43" s="33">
        <v>218</v>
      </c>
      <c r="K43" s="35">
        <v>0.92201834862385312</v>
      </c>
      <c r="L43" s="53">
        <v>2</v>
      </c>
      <c r="P43" s="31">
        <v>3</v>
      </c>
      <c r="Q43" s="32" t="s">
        <v>64</v>
      </c>
      <c r="R43" s="33">
        <v>1185</v>
      </c>
      <c r="S43" s="34">
        <v>7.4867323730098564E-2</v>
      </c>
      <c r="T43" s="33">
        <v>1814</v>
      </c>
      <c r="U43" s="34">
        <v>0.11435415747336569</v>
      </c>
      <c r="V43" s="35">
        <v>-0.34674751929437708</v>
      </c>
      <c r="W43" s="53">
        <v>-1</v>
      </c>
    </row>
    <row r="44" spans="2:23" ht="15" thickBot="1" x14ac:dyDescent="0.25">
      <c r="B44" s="37">
        <v>4</v>
      </c>
      <c r="C44" s="38" t="s">
        <v>68</v>
      </c>
      <c r="D44" s="39">
        <v>364</v>
      </c>
      <c r="E44" s="40">
        <v>6.1999659342531085E-2</v>
      </c>
      <c r="F44" s="39">
        <v>310</v>
      </c>
      <c r="G44" s="40">
        <v>5.0488599348534204E-2</v>
      </c>
      <c r="H44" s="41">
        <v>0.17419354838709666</v>
      </c>
      <c r="I44" s="54">
        <v>0</v>
      </c>
      <c r="J44" s="39">
        <v>263</v>
      </c>
      <c r="K44" s="41">
        <v>0.38403041825095063</v>
      </c>
      <c r="L44" s="54">
        <v>0</v>
      </c>
      <c r="P44" s="37">
        <v>4</v>
      </c>
      <c r="Q44" s="38" t="s">
        <v>68</v>
      </c>
      <c r="R44" s="39">
        <v>1058</v>
      </c>
      <c r="S44" s="40">
        <v>6.6843568359868585E-2</v>
      </c>
      <c r="T44" s="39">
        <v>981</v>
      </c>
      <c r="U44" s="40">
        <v>6.1842022316081449E-2</v>
      </c>
      <c r="V44" s="41">
        <v>7.8491335372069315E-2</v>
      </c>
      <c r="W44" s="54">
        <v>-1</v>
      </c>
    </row>
    <row r="45" spans="2:23" ht="15" thickBot="1" x14ac:dyDescent="0.25">
      <c r="B45" s="31">
        <v>5</v>
      </c>
      <c r="C45" s="32" t="s">
        <v>77</v>
      </c>
      <c r="D45" s="33">
        <v>313</v>
      </c>
      <c r="E45" s="34">
        <v>5.3312893885198435E-2</v>
      </c>
      <c r="F45" s="33">
        <v>171</v>
      </c>
      <c r="G45" s="34">
        <v>2.7850162866449511E-2</v>
      </c>
      <c r="H45" s="35">
        <v>0.83040935672514626</v>
      </c>
      <c r="I45" s="53">
        <v>6</v>
      </c>
      <c r="J45" s="33">
        <v>182</v>
      </c>
      <c r="K45" s="35">
        <v>0.71978021978021989</v>
      </c>
      <c r="L45" s="53">
        <v>2</v>
      </c>
      <c r="P45" s="31">
        <v>5</v>
      </c>
      <c r="Q45" s="32" t="s">
        <v>65</v>
      </c>
      <c r="R45" s="33">
        <v>861</v>
      </c>
      <c r="S45" s="34">
        <v>5.4397270659590602E-2</v>
      </c>
      <c r="T45" s="33">
        <v>736</v>
      </c>
      <c r="U45" s="34">
        <v>4.639727668158608E-2</v>
      </c>
      <c r="V45" s="35">
        <v>0.16983695652173902</v>
      </c>
      <c r="W45" s="53">
        <v>-1</v>
      </c>
    </row>
    <row r="46" spans="2:23" ht="15" thickBot="1" x14ac:dyDescent="0.25">
      <c r="B46" s="37">
        <v>6</v>
      </c>
      <c r="C46" s="38" t="s">
        <v>64</v>
      </c>
      <c r="D46" s="39">
        <v>300</v>
      </c>
      <c r="E46" s="40">
        <v>5.1098620337250891E-2</v>
      </c>
      <c r="F46" s="39">
        <v>917</v>
      </c>
      <c r="G46" s="40">
        <v>0.1493485342019544</v>
      </c>
      <c r="H46" s="41">
        <v>-0.67284623773173391</v>
      </c>
      <c r="I46" s="54">
        <v>-4</v>
      </c>
      <c r="J46" s="39">
        <v>452</v>
      </c>
      <c r="K46" s="41">
        <v>-0.33628318584070793</v>
      </c>
      <c r="L46" s="54">
        <v>-4</v>
      </c>
      <c r="P46" s="37">
        <v>6</v>
      </c>
      <c r="Q46" s="38" t="s">
        <v>77</v>
      </c>
      <c r="R46" s="39">
        <v>743</v>
      </c>
      <c r="S46" s="40">
        <v>4.6942127874652517E-2</v>
      </c>
      <c r="T46" s="39">
        <v>623</v>
      </c>
      <c r="U46" s="40">
        <v>3.927378175628822E-2</v>
      </c>
      <c r="V46" s="41">
        <v>0.19261637239165319</v>
      </c>
      <c r="W46" s="54">
        <v>-1</v>
      </c>
    </row>
    <row r="47" spans="2:23" ht="15" thickBot="1" x14ac:dyDescent="0.25">
      <c r="B47" s="31">
        <v>7</v>
      </c>
      <c r="C47" s="32" t="s">
        <v>120</v>
      </c>
      <c r="D47" s="33">
        <v>223</v>
      </c>
      <c r="E47" s="34">
        <v>3.7983307784023167E-2</v>
      </c>
      <c r="F47" s="33">
        <v>110</v>
      </c>
      <c r="G47" s="34">
        <v>1.7915309446254073E-2</v>
      </c>
      <c r="H47" s="35">
        <v>1.0272727272727273</v>
      </c>
      <c r="I47" s="53">
        <v>12</v>
      </c>
      <c r="J47" s="33">
        <v>157</v>
      </c>
      <c r="K47" s="35">
        <v>0.42038216560509545</v>
      </c>
      <c r="L47" s="53">
        <v>3</v>
      </c>
      <c r="P47" s="31">
        <v>7</v>
      </c>
      <c r="Q47" s="32" t="s">
        <v>116</v>
      </c>
      <c r="R47" s="33">
        <v>707</v>
      </c>
      <c r="S47" s="34">
        <v>4.466767753348496E-2</v>
      </c>
      <c r="T47" s="33">
        <v>311</v>
      </c>
      <c r="U47" s="34">
        <v>1.960537098909412E-2</v>
      </c>
      <c r="V47" s="35">
        <v>1.2733118971061095</v>
      </c>
      <c r="W47" s="53">
        <v>11</v>
      </c>
    </row>
    <row r="48" spans="2:23" ht="15" thickBot="1" x14ac:dyDescent="0.25">
      <c r="B48" s="37">
        <v>8</v>
      </c>
      <c r="C48" s="38" t="s">
        <v>116</v>
      </c>
      <c r="D48" s="39">
        <v>181</v>
      </c>
      <c r="E48" s="40">
        <v>3.082950093680804E-2</v>
      </c>
      <c r="F48" s="39">
        <v>177</v>
      </c>
      <c r="G48" s="40">
        <v>2.8827361563517916E-2</v>
      </c>
      <c r="H48" s="41">
        <v>2.2598870056497189E-2</v>
      </c>
      <c r="I48" s="54">
        <v>1</v>
      </c>
      <c r="J48" s="39">
        <v>187</v>
      </c>
      <c r="K48" s="41">
        <v>-3.208556149732622E-2</v>
      </c>
      <c r="L48" s="54">
        <v>-2</v>
      </c>
      <c r="P48" s="37">
        <v>8</v>
      </c>
      <c r="Q48" s="38" t="s">
        <v>120</v>
      </c>
      <c r="R48" s="39">
        <v>525</v>
      </c>
      <c r="S48" s="40">
        <v>3.3169067475360123E-2</v>
      </c>
      <c r="T48" s="39">
        <v>343</v>
      </c>
      <c r="U48" s="40">
        <v>2.1622643888293512E-2</v>
      </c>
      <c r="V48" s="41">
        <v>0.53061224489795911</v>
      </c>
      <c r="W48" s="54">
        <v>6</v>
      </c>
    </row>
    <row r="49" spans="2:23" ht="15" thickBot="1" x14ac:dyDescent="0.25">
      <c r="B49" s="31">
        <v>9</v>
      </c>
      <c r="C49" s="32" t="s">
        <v>112</v>
      </c>
      <c r="D49" s="33">
        <v>174</v>
      </c>
      <c r="E49" s="34">
        <v>2.9637199795605518E-2</v>
      </c>
      <c r="F49" s="33">
        <v>117</v>
      </c>
      <c r="G49" s="34">
        <v>1.9055374592833876E-2</v>
      </c>
      <c r="H49" s="35">
        <v>0.48717948717948723</v>
      </c>
      <c r="I49" s="53">
        <v>8</v>
      </c>
      <c r="J49" s="33">
        <v>76</v>
      </c>
      <c r="K49" s="35">
        <v>1.2894736842105261</v>
      </c>
      <c r="L49" s="53">
        <v>12</v>
      </c>
      <c r="P49" s="31">
        <v>9</v>
      </c>
      <c r="Q49" s="32" t="s">
        <v>114</v>
      </c>
      <c r="R49" s="33">
        <v>473</v>
      </c>
      <c r="S49" s="34">
        <v>2.9883750315895879E-2</v>
      </c>
      <c r="T49" s="33">
        <v>422</v>
      </c>
      <c r="U49" s="34">
        <v>2.6602786358192018E-2</v>
      </c>
      <c r="V49" s="35">
        <v>0.12085308056872046</v>
      </c>
      <c r="W49" s="53">
        <v>2</v>
      </c>
    </row>
    <row r="50" spans="2:23" ht="15" thickBot="1" x14ac:dyDescent="0.25">
      <c r="B50" s="37">
        <v>10</v>
      </c>
      <c r="C50" s="38" t="s">
        <v>114</v>
      </c>
      <c r="D50" s="39">
        <v>172</v>
      </c>
      <c r="E50" s="40">
        <v>2.9296542326690513E-2</v>
      </c>
      <c r="F50" s="39">
        <v>133</v>
      </c>
      <c r="G50" s="40">
        <v>2.1661237785016288E-2</v>
      </c>
      <c r="H50" s="41">
        <v>0.29323308270676685</v>
      </c>
      <c r="I50" s="54">
        <v>4</v>
      </c>
      <c r="J50" s="39">
        <v>169</v>
      </c>
      <c r="K50" s="41">
        <v>1.7751479289940919E-2</v>
      </c>
      <c r="L50" s="54">
        <v>-1</v>
      </c>
      <c r="P50" s="37">
        <v>10</v>
      </c>
      <c r="Q50" s="38" t="s">
        <v>83</v>
      </c>
      <c r="R50" s="39">
        <v>418</v>
      </c>
      <c r="S50" s="40">
        <v>2.6408895628001011E-2</v>
      </c>
      <c r="T50" s="39">
        <v>560</v>
      </c>
      <c r="U50" s="40">
        <v>3.5302275735989409E-2</v>
      </c>
      <c r="V50" s="41">
        <v>-0.25357142857142856</v>
      </c>
      <c r="W50" s="54">
        <v>-4</v>
      </c>
    </row>
    <row r="51" spans="2:23" ht="15" thickBot="1" x14ac:dyDescent="0.25">
      <c r="B51" s="94" t="s">
        <v>66</v>
      </c>
      <c r="C51" s="95"/>
      <c r="D51" s="42">
        <f>SUM(D41:D50)</f>
        <v>3667</v>
      </c>
      <c r="E51" s="43">
        <f>D51/D53</f>
        <v>0.62459546925566345</v>
      </c>
      <c r="F51" s="42">
        <f>SUM(F41:F50)</f>
        <v>3434</v>
      </c>
      <c r="G51" s="43">
        <f>F51/F53</f>
        <v>0.5592833876221498</v>
      </c>
      <c r="H51" s="44">
        <f>D51/F51-1</f>
        <v>6.785090273733263E-2</v>
      </c>
      <c r="I51" s="55"/>
      <c r="J51" s="42">
        <f>SUM(J41:J50)</f>
        <v>2969</v>
      </c>
      <c r="K51" s="43">
        <f>D51/J51-1</f>
        <v>0.23509599191647013</v>
      </c>
      <c r="L51" s="42"/>
      <c r="P51" s="94" t="s">
        <v>66</v>
      </c>
      <c r="Q51" s="95"/>
      <c r="R51" s="42">
        <f>SUM(R41:R50)</f>
        <v>10096</v>
      </c>
      <c r="S51" s="43">
        <f>R51/R53</f>
        <v>0.63785696234521105</v>
      </c>
      <c r="T51" s="42">
        <f>SUM(T41:T50)</f>
        <v>9325</v>
      </c>
      <c r="U51" s="43">
        <f>T51/T53</f>
        <v>0.58784593078232361</v>
      </c>
      <c r="V51" s="44">
        <f>R51/T51-1</f>
        <v>8.2680965147453156E-2</v>
      </c>
      <c r="W51" s="55"/>
    </row>
    <row r="52" spans="2:23" ht="15" thickBot="1" x14ac:dyDescent="0.25">
      <c r="B52" s="94" t="s">
        <v>12</v>
      </c>
      <c r="C52" s="95"/>
      <c r="D52" s="42">
        <f>D53-D51</f>
        <v>2204</v>
      </c>
      <c r="E52" s="43">
        <f>D52/D53</f>
        <v>0.37540453074433655</v>
      </c>
      <c r="F52" s="42">
        <f>F53-F51</f>
        <v>2706</v>
      </c>
      <c r="G52" s="43">
        <f>F52/F53</f>
        <v>0.44071661237785015</v>
      </c>
      <c r="H52" s="44">
        <f>D52/F52-1</f>
        <v>-0.1855136733185514</v>
      </c>
      <c r="I52" s="56"/>
      <c r="J52" s="42">
        <f>J53-SUM(J41:J50)</f>
        <v>1818</v>
      </c>
      <c r="K52" s="44">
        <f>D52/J52-1</f>
        <v>0.21232123212321241</v>
      </c>
      <c r="L52" s="81"/>
      <c r="P52" s="94" t="s">
        <v>12</v>
      </c>
      <c r="Q52" s="95"/>
      <c r="R52" s="42">
        <f>R53-R51</f>
        <v>5732</v>
      </c>
      <c r="S52" s="43">
        <f>R52/R53</f>
        <v>0.362143037654789</v>
      </c>
      <c r="T52" s="42">
        <f>T53-T51</f>
        <v>6538</v>
      </c>
      <c r="U52" s="43">
        <f>T52/T53</f>
        <v>0.41215406921767633</v>
      </c>
      <c r="V52" s="44">
        <f>R52/T52-1</f>
        <v>-0.1232792903028449</v>
      </c>
      <c r="W52" s="56"/>
    </row>
    <row r="53" spans="2:23" ht="15" thickBot="1" x14ac:dyDescent="0.25">
      <c r="B53" s="90" t="s">
        <v>35</v>
      </c>
      <c r="C53" s="91"/>
      <c r="D53" s="45">
        <v>5871</v>
      </c>
      <c r="E53" s="46">
        <v>1</v>
      </c>
      <c r="F53" s="45">
        <v>6140</v>
      </c>
      <c r="G53" s="46">
        <v>1</v>
      </c>
      <c r="H53" s="47">
        <v>-4.3811074918566728E-2</v>
      </c>
      <c r="I53" s="57"/>
      <c r="J53" s="45">
        <v>4787</v>
      </c>
      <c r="K53" s="47">
        <v>0.22644662627950707</v>
      </c>
      <c r="L53" s="45"/>
      <c r="P53" s="90" t="s">
        <v>35</v>
      </c>
      <c r="Q53" s="91"/>
      <c r="R53" s="45">
        <v>15828</v>
      </c>
      <c r="S53" s="46">
        <v>1</v>
      </c>
      <c r="T53" s="45">
        <v>15863</v>
      </c>
      <c r="U53" s="46">
        <v>1</v>
      </c>
      <c r="V53" s="47">
        <v>-2.206392233499388E-3</v>
      </c>
      <c r="W53" s="57"/>
    </row>
    <row r="54" spans="2:23" x14ac:dyDescent="0.2">
      <c r="B54" s="49" t="s">
        <v>80</v>
      </c>
      <c r="P54" s="49" t="s">
        <v>80</v>
      </c>
    </row>
    <row r="55" spans="2:23" x14ac:dyDescent="0.2">
      <c r="B55" s="50" t="s">
        <v>79</v>
      </c>
      <c r="P55" s="50" t="s">
        <v>79</v>
      </c>
    </row>
    <row r="63" spans="2:23" ht="15" customHeight="1" x14ac:dyDescent="0.2"/>
    <row r="65" s="5" customFormat="1" ht="15" customHeight="1" x14ac:dyDescent="0.2"/>
  </sheetData>
  <mergeCells count="68"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  <mergeCell ref="C35:C37"/>
    <mergeCell ref="D35:I35"/>
    <mergeCell ref="J35:L35"/>
    <mergeCell ref="D37:E38"/>
    <mergeCell ref="F37:G38"/>
    <mergeCell ref="B26:C26"/>
    <mergeCell ref="B27:C27"/>
    <mergeCell ref="B28:C28"/>
    <mergeCell ref="B32:L32"/>
    <mergeCell ref="B33:L33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C8:C10"/>
    <mergeCell ref="H9:H10"/>
    <mergeCell ref="J7:J8"/>
    <mergeCell ref="D5:H5"/>
    <mergeCell ref="I6:J6"/>
    <mergeCell ref="K6:O6"/>
    <mergeCell ref="H7:H8"/>
    <mergeCell ref="P32:W32"/>
    <mergeCell ref="J9:J10"/>
    <mergeCell ref="D7:E8"/>
    <mergeCell ref="F7:G8"/>
    <mergeCell ref="I7:I8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D36:I36"/>
    <mergeCell ref="J36:L36"/>
    <mergeCell ref="P53:Q53"/>
    <mergeCell ref="P38:P40"/>
    <mergeCell ref="Q38:Q40"/>
    <mergeCell ref="V39:V40"/>
    <mergeCell ref="W39:W40"/>
    <mergeCell ref="P51:Q51"/>
    <mergeCell ref="P52:Q52"/>
  </mergeCells>
  <conditionalFormatting sqref="J11:J25 O11:O25 H11:H25">
    <cfRule type="cellIs" dxfId="33" priority="29" operator="lessThan">
      <formula>0</formula>
    </cfRule>
  </conditionalFormatting>
  <conditionalFormatting sqref="L11:L25 N11:O25 D11:E25 G11:J25">
    <cfRule type="cellIs" dxfId="32" priority="28" operator="equal">
      <formula>0</formula>
    </cfRule>
  </conditionalFormatting>
  <conditionalFormatting sqref="F11:F25">
    <cfRule type="cellIs" dxfId="31" priority="27" operator="equal">
      <formula>0</formula>
    </cfRule>
  </conditionalFormatting>
  <conditionalFormatting sqref="K11:K25">
    <cfRule type="cellIs" dxfId="30" priority="26" operator="equal">
      <formula>0</formula>
    </cfRule>
  </conditionalFormatting>
  <conditionalFormatting sqref="M11:M25">
    <cfRule type="cellIs" dxfId="29" priority="25" operator="equal">
      <formula>0</formula>
    </cfRule>
  </conditionalFormatting>
  <conditionalFormatting sqref="H26:H27 O26:O27">
    <cfRule type="cellIs" dxfId="28" priority="23" operator="lessThan">
      <formula>0</formula>
    </cfRule>
  </conditionalFormatting>
  <conditionalFormatting sqref="I41:I50">
    <cfRule type="cellIs" dxfId="27" priority="20" operator="lessThan">
      <formula>0</formula>
    </cfRule>
    <cfRule type="cellIs" dxfId="26" priority="21" operator="equal">
      <formula>0</formula>
    </cfRule>
    <cfRule type="cellIs" dxfId="25" priority="22" operator="greaterThan">
      <formula>0</formula>
    </cfRule>
  </conditionalFormatting>
  <conditionalFormatting sqref="H41:H50">
    <cfRule type="cellIs" dxfId="24" priority="19" operator="lessThan">
      <formula>0</formula>
    </cfRule>
  </conditionalFormatting>
  <conditionalFormatting sqref="D41:E50 G41:H50">
    <cfRule type="cellIs" dxfId="23" priority="18" operator="equal">
      <formula>0</formula>
    </cfRule>
  </conditionalFormatting>
  <conditionalFormatting sqref="F41:F50">
    <cfRule type="cellIs" dxfId="22" priority="17" operator="equal">
      <formula>0</formula>
    </cfRule>
  </conditionalFormatting>
  <conditionalFormatting sqref="K41:K50">
    <cfRule type="cellIs" dxfId="21" priority="16" operator="lessThan">
      <formula>0</formula>
    </cfRule>
  </conditionalFormatting>
  <conditionalFormatting sqref="J41:K50">
    <cfRule type="cellIs" dxfId="20" priority="15" operator="equal">
      <formula>0</formula>
    </cfRule>
  </conditionalFormatting>
  <conditionalFormatting sqref="L41:L50">
    <cfRule type="cellIs" dxfId="19" priority="12" operator="lessThan">
      <formula>0</formula>
    </cfRule>
    <cfRule type="cellIs" dxfId="18" priority="13" operator="equal">
      <formula>0</formula>
    </cfRule>
    <cfRule type="cellIs" dxfId="17" priority="14" operator="greaterThan">
      <formula>0</formula>
    </cfRule>
  </conditionalFormatting>
  <conditionalFormatting sqref="H52">
    <cfRule type="cellIs" dxfId="16" priority="11" operator="lessThan">
      <formula>0</formula>
    </cfRule>
  </conditionalFormatting>
  <conditionalFormatting sqref="H51">
    <cfRule type="cellIs" dxfId="15" priority="10" operator="lessThan">
      <formula>0</formula>
    </cfRule>
  </conditionalFormatting>
  <conditionalFormatting sqref="K52">
    <cfRule type="cellIs" dxfId="14" priority="9" operator="lessThan">
      <formula>0</formula>
    </cfRule>
  </conditionalFormatting>
  <conditionalFormatting sqref="W41:W50">
    <cfRule type="cellIs" dxfId="13" priority="6" operator="lessThan">
      <formula>0</formula>
    </cfRule>
    <cfRule type="cellIs" dxfId="12" priority="7" operator="equal">
      <formula>0</formula>
    </cfRule>
    <cfRule type="cellIs" dxfId="11" priority="8" operator="greaterThan">
      <formula>0</formula>
    </cfRule>
  </conditionalFormatting>
  <conditionalFormatting sqref="V41:V50">
    <cfRule type="cellIs" dxfId="10" priority="5" operator="lessThan">
      <formula>0</formula>
    </cfRule>
  </conditionalFormatting>
  <conditionalFormatting sqref="R41:S50 U41:V50">
    <cfRule type="cellIs" dxfId="9" priority="4" operator="equal">
      <formula>0</formula>
    </cfRule>
  </conditionalFormatting>
  <conditionalFormatting sqref="T41:T50">
    <cfRule type="cellIs" dxfId="8" priority="3" operator="equal">
      <formula>0</formula>
    </cfRule>
  </conditionalFormatting>
  <conditionalFormatting sqref="V52">
    <cfRule type="cellIs" dxfId="7" priority="2" operator="lessThan">
      <formula>0</formula>
    </cfRule>
  </conditionalFormatting>
  <conditionalFormatting sqref="V51">
    <cfRule type="cellIs" dxfId="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>
      <selection activeCell="H25" sqref="H25"/>
    </sheetView>
  </sheetViews>
  <sheetFormatPr defaultColWidth="9.140625" defaultRowHeight="14.25" x14ac:dyDescent="0.2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1.7109375" style="5" customWidth="1"/>
    <col min="16" max="16" width="9.140625" style="5"/>
    <col min="17" max="17" width="17" style="5" bestFit="1" customWidth="1"/>
    <col min="18" max="16384" width="9.140625" style="5"/>
  </cols>
  <sheetData>
    <row r="1" spans="2:15" x14ac:dyDescent="0.2">
      <c r="B1" s="5" t="s">
        <v>3</v>
      </c>
      <c r="D1" s="3"/>
      <c r="O1" s="4">
        <v>45021</v>
      </c>
    </row>
    <row r="2" spans="2:15" ht="14.45" customHeight="1" x14ac:dyDescent="0.2">
      <c r="B2" s="102" t="s">
        <v>15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2:15" ht="14.45" customHeight="1" x14ac:dyDescent="0.2">
      <c r="B3" s="103" t="s">
        <v>16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109" t="s">
        <v>0</v>
      </c>
      <c r="C5" s="111" t="s">
        <v>1</v>
      </c>
      <c r="D5" s="105" t="s">
        <v>146</v>
      </c>
      <c r="E5" s="105"/>
      <c r="F5" s="105"/>
      <c r="G5" s="105"/>
      <c r="H5" s="120"/>
      <c r="I5" s="121" t="s">
        <v>121</v>
      </c>
      <c r="J5" s="120"/>
      <c r="K5" s="121" t="s">
        <v>148</v>
      </c>
      <c r="L5" s="105"/>
      <c r="M5" s="105"/>
      <c r="N5" s="105"/>
      <c r="O5" s="106"/>
    </row>
    <row r="6" spans="2:15" ht="14.45" customHeight="1" thickBot="1" x14ac:dyDescent="0.25">
      <c r="B6" s="110"/>
      <c r="C6" s="112"/>
      <c r="D6" s="118" t="s">
        <v>147</v>
      </c>
      <c r="E6" s="118"/>
      <c r="F6" s="118"/>
      <c r="G6" s="118"/>
      <c r="H6" s="119"/>
      <c r="I6" s="122" t="s">
        <v>122</v>
      </c>
      <c r="J6" s="119"/>
      <c r="K6" s="122" t="s">
        <v>149</v>
      </c>
      <c r="L6" s="118"/>
      <c r="M6" s="118"/>
      <c r="N6" s="118"/>
      <c r="O6" s="123"/>
    </row>
    <row r="7" spans="2:15" ht="14.45" customHeight="1" x14ac:dyDescent="0.2">
      <c r="B7" s="110"/>
      <c r="C7" s="112"/>
      <c r="D7" s="96">
        <v>2023</v>
      </c>
      <c r="E7" s="97"/>
      <c r="F7" s="96">
        <v>2022</v>
      </c>
      <c r="G7" s="97"/>
      <c r="H7" s="92" t="s">
        <v>5</v>
      </c>
      <c r="I7" s="124">
        <v>2022</v>
      </c>
      <c r="J7" s="124" t="s">
        <v>123</v>
      </c>
      <c r="K7" s="96">
        <v>2023</v>
      </c>
      <c r="L7" s="97"/>
      <c r="M7" s="96">
        <v>2022</v>
      </c>
      <c r="N7" s="97"/>
      <c r="O7" s="92" t="s">
        <v>5</v>
      </c>
    </row>
    <row r="8" spans="2:15" ht="14.45" customHeight="1" thickBot="1" x14ac:dyDescent="0.25">
      <c r="B8" s="100" t="s">
        <v>6</v>
      </c>
      <c r="C8" s="116" t="s">
        <v>7</v>
      </c>
      <c r="D8" s="98"/>
      <c r="E8" s="99"/>
      <c r="F8" s="98"/>
      <c r="G8" s="99"/>
      <c r="H8" s="93"/>
      <c r="I8" s="125"/>
      <c r="J8" s="125"/>
      <c r="K8" s="98"/>
      <c r="L8" s="99"/>
      <c r="M8" s="98"/>
      <c r="N8" s="99"/>
      <c r="O8" s="93"/>
    </row>
    <row r="9" spans="2:15" ht="14.45" customHeight="1" x14ac:dyDescent="0.2">
      <c r="B9" s="100"/>
      <c r="C9" s="116"/>
      <c r="D9" s="25" t="s">
        <v>8</v>
      </c>
      <c r="E9" s="26" t="s">
        <v>2</v>
      </c>
      <c r="F9" s="25" t="s">
        <v>8</v>
      </c>
      <c r="G9" s="26" t="s">
        <v>2</v>
      </c>
      <c r="H9" s="88" t="s">
        <v>9</v>
      </c>
      <c r="I9" s="27" t="s">
        <v>8</v>
      </c>
      <c r="J9" s="107" t="s">
        <v>124</v>
      </c>
      <c r="K9" s="25" t="s">
        <v>8</v>
      </c>
      <c r="L9" s="26" t="s">
        <v>2</v>
      </c>
      <c r="M9" s="25" t="s">
        <v>8</v>
      </c>
      <c r="N9" s="26" t="s">
        <v>2</v>
      </c>
      <c r="O9" s="88" t="s">
        <v>9</v>
      </c>
    </row>
    <row r="10" spans="2:15" ht="14.45" customHeight="1" thickBot="1" x14ac:dyDescent="0.25">
      <c r="B10" s="101"/>
      <c r="C10" s="117"/>
      <c r="D10" s="28" t="s">
        <v>10</v>
      </c>
      <c r="E10" s="29" t="s">
        <v>11</v>
      </c>
      <c r="F10" s="28" t="s">
        <v>10</v>
      </c>
      <c r="G10" s="29" t="s">
        <v>11</v>
      </c>
      <c r="H10" s="89"/>
      <c r="I10" s="30" t="s">
        <v>10</v>
      </c>
      <c r="J10" s="108"/>
      <c r="K10" s="28" t="s">
        <v>10</v>
      </c>
      <c r="L10" s="29" t="s">
        <v>11</v>
      </c>
      <c r="M10" s="28" t="s">
        <v>10</v>
      </c>
      <c r="N10" s="29" t="s">
        <v>11</v>
      </c>
      <c r="O10" s="89"/>
    </row>
    <row r="11" spans="2:15" ht="14.45" customHeight="1" thickBot="1" x14ac:dyDescent="0.25">
      <c r="B11" s="31">
        <v>1</v>
      </c>
      <c r="C11" s="32" t="s">
        <v>20</v>
      </c>
      <c r="D11" s="33">
        <v>10004</v>
      </c>
      <c r="E11" s="34">
        <v>0.1808028049375576</v>
      </c>
      <c r="F11" s="33">
        <v>6603</v>
      </c>
      <c r="G11" s="34">
        <v>0.14458701935709906</v>
      </c>
      <c r="H11" s="35">
        <v>0.51506890807208849</v>
      </c>
      <c r="I11" s="33">
        <v>9185</v>
      </c>
      <c r="J11" s="35">
        <v>8.9167120304844749E-2</v>
      </c>
      <c r="K11" s="33">
        <v>27538</v>
      </c>
      <c r="L11" s="34">
        <v>0.19831627766295307</v>
      </c>
      <c r="M11" s="33">
        <v>19976</v>
      </c>
      <c r="N11" s="34">
        <v>0.16942597367349707</v>
      </c>
      <c r="O11" s="35">
        <v>0.37855426511814172</v>
      </c>
    </row>
    <row r="12" spans="2:15" ht="14.45" customHeight="1" thickBot="1" x14ac:dyDescent="0.25">
      <c r="B12" s="37">
        <v>2</v>
      </c>
      <c r="C12" s="38" t="s">
        <v>18</v>
      </c>
      <c r="D12" s="39">
        <v>5298</v>
      </c>
      <c r="E12" s="40">
        <v>9.5751025645659751E-2</v>
      </c>
      <c r="F12" s="39">
        <v>3157</v>
      </c>
      <c r="G12" s="40">
        <v>6.9129368485591661E-2</v>
      </c>
      <c r="H12" s="41">
        <v>0.67817548305353181</v>
      </c>
      <c r="I12" s="39">
        <v>3821</v>
      </c>
      <c r="J12" s="41">
        <v>0.38654802407746658</v>
      </c>
      <c r="K12" s="39">
        <v>12739</v>
      </c>
      <c r="L12" s="40">
        <v>9.1740542564759942E-2</v>
      </c>
      <c r="M12" s="39">
        <v>8683</v>
      </c>
      <c r="N12" s="40">
        <v>7.3644660062423664E-2</v>
      </c>
      <c r="O12" s="41">
        <v>0.46711965910399633</v>
      </c>
    </row>
    <row r="13" spans="2:15" ht="14.45" customHeight="1" thickBot="1" x14ac:dyDescent="0.25">
      <c r="B13" s="31">
        <v>3</v>
      </c>
      <c r="C13" s="32" t="s">
        <v>23</v>
      </c>
      <c r="D13" s="33">
        <v>3500</v>
      </c>
      <c r="E13" s="34">
        <v>6.3255679456362623E-2</v>
      </c>
      <c r="F13" s="33">
        <v>3458</v>
      </c>
      <c r="G13" s="34">
        <v>7.572041692213366E-2</v>
      </c>
      <c r="H13" s="35">
        <v>1.2145748987854255E-2</v>
      </c>
      <c r="I13" s="33">
        <v>2910</v>
      </c>
      <c r="J13" s="35">
        <v>0.20274914089347074</v>
      </c>
      <c r="K13" s="33">
        <v>9054</v>
      </c>
      <c r="L13" s="34">
        <v>6.5202831649370949E-2</v>
      </c>
      <c r="M13" s="33">
        <v>9804</v>
      </c>
      <c r="N13" s="34">
        <v>8.315239516895101E-2</v>
      </c>
      <c r="O13" s="35">
        <v>-7.6499388004895974E-2</v>
      </c>
    </row>
    <row r="14" spans="2:15" ht="14.45" customHeight="1" thickBot="1" x14ac:dyDescent="0.25">
      <c r="B14" s="37">
        <v>4</v>
      </c>
      <c r="C14" s="38" t="s">
        <v>19</v>
      </c>
      <c r="D14" s="39">
        <v>3959</v>
      </c>
      <c r="E14" s="40">
        <v>7.1551209990782738E-2</v>
      </c>
      <c r="F14" s="39">
        <v>3206</v>
      </c>
      <c r="G14" s="40">
        <v>7.0202329858982213E-2</v>
      </c>
      <c r="H14" s="41">
        <v>0.23487211478477854</v>
      </c>
      <c r="I14" s="39">
        <v>2655</v>
      </c>
      <c r="J14" s="41">
        <v>0.49114877589453854</v>
      </c>
      <c r="K14" s="39">
        <v>8963</v>
      </c>
      <c r="L14" s="40">
        <v>6.4547490619981426E-2</v>
      </c>
      <c r="M14" s="39">
        <v>7739</v>
      </c>
      <c r="N14" s="40">
        <v>6.5638146288505908E-2</v>
      </c>
      <c r="O14" s="41">
        <v>0.15815996898824136</v>
      </c>
    </row>
    <row r="15" spans="2:15" ht="14.45" customHeight="1" thickBot="1" x14ac:dyDescent="0.25">
      <c r="B15" s="31">
        <v>5</v>
      </c>
      <c r="C15" s="32" t="s">
        <v>25</v>
      </c>
      <c r="D15" s="33">
        <v>2998</v>
      </c>
      <c r="E15" s="34">
        <v>5.4183007717192894E-2</v>
      </c>
      <c r="F15" s="33">
        <v>3291</v>
      </c>
      <c r="G15" s="34">
        <v>7.2063589384251558E-2</v>
      </c>
      <c r="H15" s="35">
        <v>-8.9030689759951431E-2</v>
      </c>
      <c r="I15" s="33">
        <v>2174</v>
      </c>
      <c r="J15" s="35">
        <v>0.37902483900643968</v>
      </c>
      <c r="K15" s="33">
        <v>7584</v>
      </c>
      <c r="L15" s="34">
        <v>5.4616553482309392E-2</v>
      </c>
      <c r="M15" s="33">
        <v>7559</v>
      </c>
      <c r="N15" s="34">
        <v>6.4111480526530054E-2</v>
      </c>
      <c r="O15" s="35">
        <v>3.3073157825109778E-3</v>
      </c>
    </row>
    <row r="16" spans="2:15" ht="14.45" customHeight="1" thickBot="1" x14ac:dyDescent="0.25">
      <c r="B16" s="37">
        <v>6</v>
      </c>
      <c r="C16" s="38" t="s">
        <v>24</v>
      </c>
      <c r="D16" s="39">
        <v>2052</v>
      </c>
      <c r="E16" s="40">
        <v>3.7085901212701743E-2</v>
      </c>
      <c r="F16" s="39">
        <v>2443</v>
      </c>
      <c r="G16" s="40">
        <v>5.3494788473329245E-2</v>
      </c>
      <c r="H16" s="41">
        <v>-0.16004911993450677</v>
      </c>
      <c r="I16" s="39">
        <v>2263</v>
      </c>
      <c r="J16" s="41">
        <v>-9.3239063190455163E-2</v>
      </c>
      <c r="K16" s="39">
        <v>6049</v>
      </c>
      <c r="L16" s="40">
        <v>4.3562174579969609E-2</v>
      </c>
      <c r="M16" s="39">
        <v>6624</v>
      </c>
      <c r="N16" s="40">
        <v>5.6181300040711084E-2</v>
      </c>
      <c r="O16" s="41">
        <v>-8.680555555555558E-2</v>
      </c>
    </row>
    <row r="17" spans="2:15" ht="14.45" customHeight="1" thickBot="1" x14ac:dyDescent="0.25">
      <c r="B17" s="31">
        <v>7</v>
      </c>
      <c r="C17" s="32" t="s">
        <v>33</v>
      </c>
      <c r="D17" s="33">
        <v>2405</v>
      </c>
      <c r="E17" s="34">
        <v>4.3465688312157739E-2</v>
      </c>
      <c r="F17" s="33">
        <v>2043</v>
      </c>
      <c r="G17" s="34">
        <v>4.4735920119120608E-2</v>
      </c>
      <c r="H17" s="35">
        <v>0.17719040626529603</v>
      </c>
      <c r="I17" s="33">
        <v>1786</v>
      </c>
      <c r="J17" s="35">
        <v>0.34658454647256431</v>
      </c>
      <c r="K17" s="33">
        <v>6046</v>
      </c>
      <c r="L17" s="34">
        <v>4.3540569930649073E-2</v>
      </c>
      <c r="M17" s="33">
        <v>4592</v>
      </c>
      <c r="N17" s="34">
        <v>3.8946939883294882E-2</v>
      </c>
      <c r="O17" s="35">
        <v>0.31663763066202089</v>
      </c>
    </row>
    <row r="18" spans="2:15" ht="14.45" customHeight="1" thickBot="1" x14ac:dyDescent="0.25">
      <c r="B18" s="37">
        <v>8</v>
      </c>
      <c r="C18" s="38" t="s">
        <v>32</v>
      </c>
      <c r="D18" s="39">
        <v>2248</v>
      </c>
      <c r="E18" s="40">
        <v>4.0628219262258049E-2</v>
      </c>
      <c r="F18" s="39">
        <v>2967</v>
      </c>
      <c r="G18" s="40">
        <v>6.4968906017342565E-2</v>
      </c>
      <c r="H18" s="41">
        <v>-0.24233232221098755</v>
      </c>
      <c r="I18" s="39">
        <v>1587</v>
      </c>
      <c r="J18" s="41">
        <v>0.41650913673597989</v>
      </c>
      <c r="K18" s="39">
        <v>5663</v>
      </c>
      <c r="L18" s="40">
        <v>4.0782376367394263E-2</v>
      </c>
      <c r="M18" s="39">
        <v>6410</v>
      </c>
      <c r="N18" s="40">
        <v>5.4366264079250916E-2</v>
      </c>
      <c r="O18" s="41">
        <v>-0.11653666146645869</v>
      </c>
    </row>
    <row r="19" spans="2:15" ht="14.45" customHeight="1" thickBot="1" x14ac:dyDescent="0.25">
      <c r="B19" s="31">
        <v>9</v>
      </c>
      <c r="C19" s="32" t="s">
        <v>22</v>
      </c>
      <c r="D19" s="33">
        <v>2228</v>
      </c>
      <c r="E19" s="34">
        <v>4.026675823679312E-2</v>
      </c>
      <c r="F19" s="33">
        <v>2333</v>
      </c>
      <c r="G19" s="34">
        <v>5.108609967592187E-2</v>
      </c>
      <c r="H19" s="35">
        <v>-4.5006429489927169E-2</v>
      </c>
      <c r="I19" s="33">
        <v>1799</v>
      </c>
      <c r="J19" s="35">
        <v>0.23846581434130076</v>
      </c>
      <c r="K19" s="33">
        <v>5641</v>
      </c>
      <c r="L19" s="34">
        <v>4.0623942272377013E-2</v>
      </c>
      <c r="M19" s="33">
        <v>6602</v>
      </c>
      <c r="N19" s="34">
        <v>5.599470755869182E-2</v>
      </c>
      <c r="O19" s="35">
        <v>-0.1455619509239624</v>
      </c>
    </row>
    <row r="20" spans="2:15" ht="14.45" customHeight="1" thickBot="1" x14ac:dyDescent="0.25">
      <c r="B20" s="37">
        <v>10</v>
      </c>
      <c r="C20" s="38" t="s">
        <v>17</v>
      </c>
      <c r="D20" s="39">
        <v>2275</v>
      </c>
      <c r="E20" s="40">
        <v>4.11161916466357E-2</v>
      </c>
      <c r="F20" s="39">
        <v>2236</v>
      </c>
      <c r="G20" s="40">
        <v>4.8962074100026273E-2</v>
      </c>
      <c r="H20" s="41">
        <v>1.744186046511631E-2</v>
      </c>
      <c r="I20" s="39">
        <v>1733</v>
      </c>
      <c r="J20" s="41">
        <v>0.31275245239469118</v>
      </c>
      <c r="K20" s="39">
        <v>5557</v>
      </c>
      <c r="L20" s="40">
        <v>4.0019012091402073E-2</v>
      </c>
      <c r="M20" s="39">
        <v>5516</v>
      </c>
      <c r="N20" s="40">
        <v>4.6783824128104223E-2</v>
      </c>
      <c r="O20" s="41">
        <v>7.4329224075417866E-3</v>
      </c>
    </row>
    <row r="21" spans="2:15" ht="14.45" customHeight="1" thickBot="1" x14ac:dyDescent="0.25">
      <c r="B21" s="31">
        <v>11</v>
      </c>
      <c r="C21" s="32" t="s">
        <v>30</v>
      </c>
      <c r="D21" s="33">
        <v>1908</v>
      </c>
      <c r="E21" s="34">
        <v>3.4483381829354252E-2</v>
      </c>
      <c r="F21" s="33">
        <v>1928</v>
      </c>
      <c r="G21" s="34">
        <v>4.2217745467285628E-2</v>
      </c>
      <c r="H21" s="35">
        <v>-1.0373443983402453E-2</v>
      </c>
      <c r="I21" s="33">
        <v>1749</v>
      </c>
      <c r="J21" s="35">
        <v>9.0909090909090828E-2</v>
      </c>
      <c r="K21" s="33">
        <v>5370</v>
      </c>
      <c r="L21" s="34">
        <v>3.8672322283755466E-2</v>
      </c>
      <c r="M21" s="33">
        <v>5033</v>
      </c>
      <c r="N21" s="34">
        <v>4.2687271000135703E-2</v>
      </c>
      <c r="O21" s="35">
        <v>6.6958076693820701E-2</v>
      </c>
    </row>
    <row r="22" spans="2:15" ht="14.45" customHeight="1" thickBot="1" x14ac:dyDescent="0.25">
      <c r="B22" s="37">
        <v>12</v>
      </c>
      <c r="C22" s="38" t="s">
        <v>21</v>
      </c>
      <c r="D22" s="39">
        <v>2246</v>
      </c>
      <c r="E22" s="40">
        <v>4.0592073159711556E-2</v>
      </c>
      <c r="F22" s="39">
        <v>1687</v>
      </c>
      <c r="G22" s="40">
        <v>3.6940527283874924E-2</v>
      </c>
      <c r="H22" s="41">
        <v>0.3313574392412566</v>
      </c>
      <c r="I22" s="39">
        <v>1284</v>
      </c>
      <c r="J22" s="41">
        <v>0.74922118380062308</v>
      </c>
      <c r="K22" s="39">
        <v>4506</v>
      </c>
      <c r="L22" s="40">
        <v>3.2450183279441734E-2</v>
      </c>
      <c r="M22" s="39">
        <v>3942</v>
      </c>
      <c r="N22" s="40">
        <v>3.3433980187270999E-2</v>
      </c>
      <c r="O22" s="41">
        <v>0.14307458143074592</v>
      </c>
    </row>
    <row r="23" spans="2:15" ht="14.45" customHeight="1" thickBot="1" x14ac:dyDescent="0.25">
      <c r="B23" s="31">
        <v>13</v>
      </c>
      <c r="C23" s="32" t="s">
        <v>27</v>
      </c>
      <c r="D23" s="33">
        <v>1748</v>
      </c>
      <c r="E23" s="34">
        <v>3.1591693625634819E-2</v>
      </c>
      <c r="F23" s="33">
        <v>1106</v>
      </c>
      <c r="G23" s="34">
        <v>2.4218270999386879E-2</v>
      </c>
      <c r="H23" s="35">
        <v>0.58047016274864371</v>
      </c>
      <c r="I23" s="33">
        <v>1101</v>
      </c>
      <c r="J23" s="35">
        <v>0.58764759309718428</v>
      </c>
      <c r="K23" s="33">
        <v>4228</v>
      </c>
      <c r="L23" s="34">
        <v>3.0448152442405604E-2</v>
      </c>
      <c r="M23" s="33">
        <v>2414</v>
      </c>
      <c r="N23" s="34">
        <v>2.0474284163387164E-2</v>
      </c>
      <c r="O23" s="35">
        <v>0.75144987572493793</v>
      </c>
    </row>
    <row r="24" spans="2:15" ht="14.45" customHeight="1" thickBot="1" x14ac:dyDescent="0.25">
      <c r="B24" s="37">
        <v>14</v>
      </c>
      <c r="C24" s="38" t="s">
        <v>28</v>
      </c>
      <c r="D24" s="39">
        <v>1498</v>
      </c>
      <c r="E24" s="40">
        <v>2.70734308073232E-2</v>
      </c>
      <c r="F24" s="39">
        <v>1187</v>
      </c>
      <c r="G24" s="40">
        <v>2.5991941841114127E-2</v>
      </c>
      <c r="H24" s="41">
        <v>0.26200505475989888</v>
      </c>
      <c r="I24" s="39">
        <v>1100</v>
      </c>
      <c r="J24" s="41">
        <v>0.36181818181818182</v>
      </c>
      <c r="K24" s="39">
        <v>3595</v>
      </c>
      <c r="L24" s="40">
        <v>2.5889571435772977E-2</v>
      </c>
      <c r="M24" s="39">
        <v>3427</v>
      </c>
      <c r="N24" s="40">
        <v>2.9066019812729001E-2</v>
      </c>
      <c r="O24" s="41">
        <v>4.9022468631455984E-2</v>
      </c>
    </row>
    <row r="25" spans="2:15" ht="14.45" customHeight="1" thickBot="1" x14ac:dyDescent="0.25">
      <c r="B25" s="31">
        <v>15</v>
      </c>
      <c r="C25" s="32" t="s">
        <v>34</v>
      </c>
      <c r="D25" s="33">
        <v>1483</v>
      </c>
      <c r="E25" s="34">
        <v>2.6802335038224503E-2</v>
      </c>
      <c r="F25" s="33">
        <v>1699</v>
      </c>
      <c r="G25" s="34">
        <v>3.7203293334501182E-2</v>
      </c>
      <c r="H25" s="35">
        <v>-0.12713360800470863</v>
      </c>
      <c r="I25" s="33">
        <v>1161</v>
      </c>
      <c r="J25" s="35">
        <v>0.27734711455641681</v>
      </c>
      <c r="K25" s="33">
        <v>3410</v>
      </c>
      <c r="L25" s="34">
        <v>2.4557284727673396E-2</v>
      </c>
      <c r="M25" s="33">
        <v>3189</v>
      </c>
      <c r="N25" s="34">
        <v>2.7047428416338715E-2</v>
      </c>
      <c r="O25" s="35">
        <v>6.930072122922537E-2</v>
      </c>
    </row>
    <row r="26" spans="2:15" ht="14.45" customHeight="1" thickBot="1" x14ac:dyDescent="0.25">
      <c r="B26" s="37">
        <v>16</v>
      </c>
      <c r="C26" s="38" t="s">
        <v>40</v>
      </c>
      <c r="D26" s="39">
        <v>1152</v>
      </c>
      <c r="E26" s="40">
        <v>2.0820155066779925E-2</v>
      </c>
      <c r="F26" s="39">
        <v>594</v>
      </c>
      <c r="G26" s="40">
        <v>1.3006919505999824E-2</v>
      </c>
      <c r="H26" s="41">
        <v>0.93939393939393945</v>
      </c>
      <c r="I26" s="39">
        <v>878</v>
      </c>
      <c r="J26" s="41">
        <v>0.3120728929384966</v>
      </c>
      <c r="K26" s="39">
        <v>2761</v>
      </c>
      <c r="L26" s="40">
        <v>1.9883478924664588E-2</v>
      </c>
      <c r="M26" s="39">
        <v>1580</v>
      </c>
      <c r="N26" s="40">
        <v>1.3400732799565749E-2</v>
      </c>
      <c r="O26" s="41">
        <v>0.74746835443037973</v>
      </c>
    </row>
    <row r="27" spans="2:15" ht="14.45" customHeight="1" thickBot="1" x14ac:dyDescent="0.25">
      <c r="B27" s="31">
        <v>17</v>
      </c>
      <c r="C27" s="32" t="s">
        <v>70</v>
      </c>
      <c r="D27" s="33">
        <v>833</v>
      </c>
      <c r="E27" s="34">
        <v>1.5054851710614303E-2</v>
      </c>
      <c r="F27" s="33">
        <v>263</v>
      </c>
      <c r="G27" s="34">
        <v>5.758955942892178E-3</v>
      </c>
      <c r="H27" s="35">
        <v>2.167300380228137</v>
      </c>
      <c r="I27" s="33">
        <v>845</v>
      </c>
      <c r="J27" s="35">
        <v>-1.4201183431952646E-2</v>
      </c>
      <c r="K27" s="33">
        <v>2621</v>
      </c>
      <c r="L27" s="34">
        <v>1.8875261956373013E-2</v>
      </c>
      <c r="M27" s="33">
        <v>952</v>
      </c>
      <c r="N27" s="34">
        <v>8.0743655855611343E-3</v>
      </c>
      <c r="O27" s="35">
        <v>1.7531512605042017</v>
      </c>
    </row>
    <row r="28" spans="2:15" ht="14.45" customHeight="1" thickBot="1" x14ac:dyDescent="0.25">
      <c r="B28" s="37">
        <v>18</v>
      </c>
      <c r="C28" s="38" t="s">
        <v>29</v>
      </c>
      <c r="D28" s="39">
        <v>931</v>
      </c>
      <c r="E28" s="40">
        <v>1.6826010735392458E-2</v>
      </c>
      <c r="F28" s="39">
        <v>434</v>
      </c>
      <c r="G28" s="40">
        <v>9.5033721643163708E-3</v>
      </c>
      <c r="H28" s="41">
        <v>1.1451612903225805</v>
      </c>
      <c r="I28" s="39">
        <v>636</v>
      </c>
      <c r="J28" s="41">
        <v>0.46383647798742134</v>
      </c>
      <c r="K28" s="39">
        <v>2233</v>
      </c>
      <c r="L28" s="40">
        <v>1.6081060644250644E-2</v>
      </c>
      <c r="M28" s="39">
        <v>1737</v>
      </c>
      <c r="N28" s="40">
        <v>1.4732324603066902E-2</v>
      </c>
      <c r="O28" s="41">
        <v>0.28554979850316631</v>
      </c>
    </row>
    <row r="29" spans="2:15" ht="14.45" customHeight="1" thickBot="1" x14ac:dyDescent="0.25">
      <c r="B29" s="31">
        <v>19</v>
      </c>
      <c r="C29" s="32" t="s">
        <v>31</v>
      </c>
      <c r="D29" s="33">
        <v>843</v>
      </c>
      <c r="E29" s="34">
        <v>1.5235582223346767E-2</v>
      </c>
      <c r="F29" s="33">
        <v>254</v>
      </c>
      <c r="G29" s="34">
        <v>5.5618814049224839E-3</v>
      </c>
      <c r="H29" s="35">
        <v>2.3188976377952755</v>
      </c>
      <c r="I29" s="33">
        <v>687</v>
      </c>
      <c r="J29" s="35">
        <v>0.22707423580786035</v>
      </c>
      <c r="K29" s="33">
        <v>2197</v>
      </c>
      <c r="L29" s="34">
        <v>1.5821804852404236E-2</v>
      </c>
      <c r="M29" s="33">
        <v>990</v>
      </c>
      <c r="N29" s="34">
        <v>8.3966616908671462E-3</v>
      </c>
      <c r="O29" s="35">
        <v>1.2191919191919194</v>
      </c>
    </row>
    <row r="30" spans="2:15" ht="14.45" customHeight="1" thickBot="1" x14ac:dyDescent="0.25">
      <c r="B30" s="37">
        <v>20</v>
      </c>
      <c r="C30" s="38" t="s">
        <v>26</v>
      </c>
      <c r="D30" s="39">
        <v>977</v>
      </c>
      <c r="E30" s="40">
        <v>1.7657371093961795E-2</v>
      </c>
      <c r="F30" s="39">
        <v>463</v>
      </c>
      <c r="G30" s="40">
        <v>1.0138390119996496E-2</v>
      </c>
      <c r="H30" s="41">
        <v>1.1101511879049677</v>
      </c>
      <c r="I30" s="39">
        <v>465</v>
      </c>
      <c r="J30" s="41">
        <v>1.1010752688172043</v>
      </c>
      <c r="K30" s="39">
        <v>1787</v>
      </c>
      <c r="L30" s="40">
        <v>1.2869169445264622E-2</v>
      </c>
      <c r="M30" s="39">
        <v>1283</v>
      </c>
      <c r="N30" s="40">
        <v>1.0881734292305604E-2</v>
      </c>
      <c r="O30" s="41">
        <v>0.39282930631332813</v>
      </c>
    </row>
    <row r="31" spans="2:15" ht="14.45" customHeight="1" thickBot="1" x14ac:dyDescent="0.25">
      <c r="B31" s="94" t="s">
        <v>43</v>
      </c>
      <c r="C31" s="95"/>
      <c r="D31" s="42">
        <f>SUM(D11:D30)</f>
        <v>50586</v>
      </c>
      <c r="E31" s="43">
        <f>D31/D33</f>
        <v>0.9142433717084455</v>
      </c>
      <c r="F31" s="42">
        <f>SUM(F11:F30)</f>
        <v>41352</v>
      </c>
      <c r="G31" s="43">
        <f>F31/F33</f>
        <v>0.9054918104580888</v>
      </c>
      <c r="H31" s="44">
        <f>D31/F31-1</f>
        <v>0.22330237957051646</v>
      </c>
      <c r="I31" s="42">
        <f>SUM(I11:I30)</f>
        <v>39819</v>
      </c>
      <c r="J31" s="43">
        <f>D31/I31-1</f>
        <v>0.27039855345438113</v>
      </c>
      <c r="K31" s="42">
        <f>SUM(K11:K30)</f>
        <v>127542</v>
      </c>
      <c r="L31" s="43">
        <f>K31/K33</f>
        <v>0.91850006121317307</v>
      </c>
      <c r="M31" s="42">
        <f>SUM(M11:M30)</f>
        <v>108052</v>
      </c>
      <c r="N31" s="43">
        <f>M31/M33</f>
        <v>0.91644049396118876</v>
      </c>
      <c r="O31" s="44">
        <f>K31/M31-1</f>
        <v>0.18037611520379082</v>
      </c>
    </row>
    <row r="32" spans="2:15" ht="14.45" customHeight="1" thickBot="1" x14ac:dyDescent="0.25">
      <c r="B32" s="94" t="s">
        <v>12</v>
      </c>
      <c r="C32" s="95"/>
      <c r="D32" s="42">
        <f>D33-SUM(D11:D30)</f>
        <v>4745</v>
      </c>
      <c r="E32" s="43">
        <f>D32/D33</f>
        <v>8.5756628291554463E-2</v>
      </c>
      <c r="F32" s="42">
        <f>F33-SUM(F11:F30)</f>
        <v>4316</v>
      </c>
      <c r="G32" s="43">
        <f>F32/F33</f>
        <v>9.4508189541911189E-2</v>
      </c>
      <c r="H32" s="44">
        <f>D32/F32-1</f>
        <v>9.9397590361445687E-2</v>
      </c>
      <c r="I32" s="42">
        <f>I33-SUM(I11:I30)</f>
        <v>3493</v>
      </c>
      <c r="J32" s="43">
        <f>D32/I32-1</f>
        <v>0.3584311480103064</v>
      </c>
      <c r="K32" s="42">
        <f>K33-SUM(K11:K30)</f>
        <v>11317</v>
      </c>
      <c r="L32" s="43">
        <f>K32/K33</f>
        <v>8.1499938786826931E-2</v>
      </c>
      <c r="M32" s="42">
        <f>M33-SUM(M11:M30)</f>
        <v>9852</v>
      </c>
      <c r="N32" s="43">
        <f>M32/M33</f>
        <v>8.3559506038811238E-2</v>
      </c>
      <c r="O32" s="44">
        <f>K32/M32-1</f>
        <v>0.14870077141697124</v>
      </c>
    </row>
    <row r="33" spans="2:16" ht="14.45" customHeight="1" thickBot="1" x14ac:dyDescent="0.25">
      <c r="B33" s="90" t="s">
        <v>13</v>
      </c>
      <c r="C33" s="91"/>
      <c r="D33" s="45">
        <v>55331</v>
      </c>
      <c r="E33" s="46">
        <v>1</v>
      </c>
      <c r="F33" s="45">
        <v>45668</v>
      </c>
      <c r="G33" s="46">
        <v>1</v>
      </c>
      <c r="H33" s="47">
        <v>0.21159236226679523</v>
      </c>
      <c r="I33" s="45">
        <v>43312</v>
      </c>
      <c r="J33" s="47">
        <v>0.27749815293683033</v>
      </c>
      <c r="K33" s="45">
        <v>138859</v>
      </c>
      <c r="L33" s="46">
        <v>1</v>
      </c>
      <c r="M33" s="45">
        <v>117904</v>
      </c>
      <c r="N33" s="46">
        <v>0.999999999999999</v>
      </c>
      <c r="O33" s="47">
        <v>0.17772933912335453</v>
      </c>
      <c r="P33" s="48"/>
    </row>
    <row r="34" spans="2:16" ht="14.45" customHeight="1" x14ac:dyDescent="0.2">
      <c r="B34" s="49" t="s">
        <v>80</v>
      </c>
    </row>
    <row r="35" spans="2:16" x14ac:dyDescent="0.2">
      <c r="B35" s="50" t="s">
        <v>79</v>
      </c>
    </row>
  </sheetData>
  <mergeCells count="26">
    <mergeCell ref="O9:O10"/>
    <mergeCell ref="K7:L8"/>
    <mergeCell ref="M7:N8"/>
    <mergeCell ref="J9:J10"/>
    <mergeCell ref="D7:E8"/>
    <mergeCell ref="F7:G8"/>
    <mergeCell ref="H9:H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1:C31"/>
    <mergeCell ref="B32:C32"/>
    <mergeCell ref="B33:C33"/>
    <mergeCell ref="B8:B10"/>
    <mergeCell ref="C8:C10"/>
  </mergeCells>
  <conditionalFormatting sqref="H31:H32 O31:O32">
    <cfRule type="cellIs" dxfId="5" priority="6" operator="lessThan">
      <formula>0</formula>
    </cfRule>
  </conditionalFormatting>
  <conditionalFormatting sqref="J11:J30 O11:O30 H11:H30">
    <cfRule type="cellIs" dxfId="4" priority="5" operator="lessThan">
      <formula>0</formula>
    </cfRule>
  </conditionalFormatting>
  <conditionalFormatting sqref="L11:L30 N11:O30 D11:E30 G11:J30">
    <cfRule type="cellIs" dxfId="3" priority="4" operator="equal">
      <formula>0</formula>
    </cfRule>
  </conditionalFormatting>
  <conditionalFormatting sqref="F11:F30">
    <cfRule type="cellIs" dxfId="2" priority="3" operator="equal">
      <formula>0</formula>
    </cfRule>
  </conditionalFormatting>
  <conditionalFormatting sqref="K11:K30">
    <cfRule type="cellIs" dxfId="1" priority="2" operator="equal">
      <formula>0</formula>
    </cfRule>
  </conditionalFormatting>
  <conditionalFormatting sqref="M11:M30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2022-11-16T14:23:11Z</cp:lastPrinted>
  <dcterms:created xsi:type="dcterms:W3CDTF">2011-02-07T09:02:19Z</dcterms:created>
  <dcterms:modified xsi:type="dcterms:W3CDTF">2023-04-05T12:04:42Z</dcterms:modified>
</cp:coreProperties>
</file>