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ARCHIWUM\PZPM 2023\CEP\Informacje prasowe\2023.01\SOiSD\"/>
    </mc:Choice>
  </mc:AlternateContent>
  <xr:revisionPtr revIDLastSave="0" documentId="8_{6C534BDE-D5DD-4A1F-98AC-D44F55FA90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9" l="1"/>
  <c r="C9" i="9"/>
  <c r="E9" i="9" s="1"/>
  <c r="D70" i="11"/>
  <c r="F70" i="11"/>
  <c r="G70" i="11" s="1"/>
  <c r="J70" i="11"/>
  <c r="K70" i="11" s="1"/>
  <c r="J52" i="7"/>
  <c r="H70" i="11" l="1"/>
  <c r="E70" i="11"/>
  <c r="D7" i="9"/>
  <c r="C7" i="9"/>
  <c r="E7" i="9" l="1"/>
  <c r="D31" i="1"/>
  <c r="E31" i="1" s="1"/>
  <c r="F31" i="1"/>
  <c r="G31" i="1" s="1"/>
  <c r="I31" i="1"/>
  <c r="D32" i="1"/>
  <c r="F32" i="1"/>
  <c r="G32" i="1" s="1"/>
  <c r="I32" i="1"/>
  <c r="D26" i="7"/>
  <c r="E26" i="7" s="1"/>
  <c r="F26" i="7"/>
  <c r="G26" i="7" s="1"/>
  <c r="I26" i="7"/>
  <c r="D27" i="7"/>
  <c r="E27" i="7" s="1"/>
  <c r="F27" i="7"/>
  <c r="G27" i="7" s="1"/>
  <c r="I27" i="7"/>
  <c r="D51" i="7"/>
  <c r="D52" i="7" s="1"/>
  <c r="F51" i="7"/>
  <c r="J51" i="7"/>
  <c r="D32" i="12"/>
  <c r="F32" i="12"/>
  <c r="G32" i="12" s="1"/>
  <c r="J32" i="12"/>
  <c r="D33" i="12"/>
  <c r="E33" i="12" s="1"/>
  <c r="F33" i="12"/>
  <c r="G33" i="12" s="1"/>
  <c r="J33" i="12"/>
  <c r="D69" i="12"/>
  <c r="F69" i="12"/>
  <c r="G69" i="12" s="1"/>
  <c r="J69" i="12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31" i="4"/>
  <c r="F31" i="4"/>
  <c r="G31" i="4" s="1"/>
  <c r="I31" i="4"/>
  <c r="D32" i="4"/>
  <c r="F32" i="4"/>
  <c r="G32" i="4" s="1"/>
  <c r="I32" i="4"/>
  <c r="D67" i="4"/>
  <c r="E67" i="4" s="1"/>
  <c r="F67" i="4"/>
  <c r="G67" i="4" s="1"/>
  <c r="J67" i="4"/>
  <c r="D68" i="4"/>
  <c r="E68" i="4" s="1"/>
  <c r="F68" i="4"/>
  <c r="G68" i="4" s="1"/>
  <c r="J68" i="4"/>
  <c r="H70" i="12" l="1"/>
  <c r="G51" i="7"/>
  <c r="F52" i="7"/>
  <c r="G52" i="7" s="1"/>
  <c r="J27" i="7"/>
  <c r="K33" i="11"/>
  <c r="H32" i="11"/>
  <c r="K32" i="11"/>
  <c r="H69" i="12"/>
  <c r="H51" i="7"/>
  <c r="K70" i="12"/>
  <c r="H32" i="1"/>
  <c r="K69" i="12"/>
  <c r="K32" i="12"/>
  <c r="E32" i="1"/>
  <c r="J31" i="1"/>
  <c r="J32" i="1"/>
  <c r="J26" i="7"/>
  <c r="H26" i="7"/>
  <c r="G70" i="12"/>
  <c r="E69" i="12"/>
  <c r="E70" i="12"/>
  <c r="H32" i="12"/>
  <c r="E33" i="11"/>
  <c r="E51" i="7"/>
  <c r="K51" i="7"/>
  <c r="H27" i="7"/>
  <c r="H69" i="11"/>
  <c r="E32" i="12"/>
  <c r="H33" i="12"/>
  <c r="K33" i="12"/>
  <c r="E69" i="11"/>
  <c r="K69" i="11"/>
  <c r="H33" i="11"/>
  <c r="G32" i="11"/>
  <c r="H31" i="1"/>
  <c r="J32" i="4"/>
  <c r="J31" i="4"/>
  <c r="K67" i="4"/>
  <c r="E31" i="4"/>
  <c r="H31" i="4"/>
  <c r="H32" i="4"/>
  <c r="K68" i="4"/>
  <c r="H67" i="4"/>
  <c r="H68" i="4"/>
  <c r="E32" i="4"/>
  <c r="H52" i="7" l="1"/>
  <c r="E52" i="7"/>
  <c r="K52" i="7"/>
</calcChain>
</file>

<file path=xl/sharedStrings.xml><?xml version="1.0" encoding="utf-8"?>
<sst xmlns="http://schemas.openxmlformats.org/spreadsheetml/2006/main" count="526" uniqueCount="163">
  <si>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</si>
  <si>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</si>
  <si>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</si>
  <si>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</si>
  <si>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</si>
  <si>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</si>
  <si>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</si>
  <si>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</si>
  <si>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</si>
  <si>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</si>
  <si>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</si>
  <si>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</si>
  <si>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</si>
  <si>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</si>
  <si>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</si>
  <si>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</si>
  <si>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</si>
  <si>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</si>
  <si>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</si>
  <si>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</si>
  <si>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</si>
  <si>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</si>
  <si>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</si>
  <si>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</si>
  <si>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</si>
  <si>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</si>
  <si>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</si>
  <si>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</si>
  <si>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</si>
  <si>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</si>
  <si>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</si>
  <si>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</si>
  <si>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</si>
  <si>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</si>
  <si>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</si>
  <si>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</si>
  <si>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</si>
  <si>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</si>
  <si>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</si>
  <si>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</si>
  <si>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</si>
  <si>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</si>
  <si>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</si>
  <si>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</si>
  <si>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</si>
  <si>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</si>
  <si>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</si>
  <si>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</si>
  <si>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</si>
  <si>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</si>
  <si>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</si>
  <si>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</si>
  <si>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</si>
  <si>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</si>
  <si>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</si>
  <si>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</si>
  <si>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</si>
  <si>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</si>
  <si>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</si>
  <si>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</si>
  <si>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</si>
  <si>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</si>
  <si>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</si>
  <si>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</si>
  <si>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</si>
  <si>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</si>
  <si>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</si>
  <si>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</si>
  <si>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</si>
  <si>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</si>
  <si>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</si>
  <si>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</si>
  <si>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</si>
  <si>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</si>
  <si>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</si>
  <si>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</si>
  <si>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</si>
  <si>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</si>
  <si>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</si>
  <si>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</si>
  <si>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</si>
  <si>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</si>
  <si>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</si>
  <si>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</si>
  <si>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</si>
  <si>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</si>
  <si>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</si>
  <si>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</si>
  <si>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</si>
  <si>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</si>
  <si>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</si>
  <si>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</si>
  <si>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</si>
  <si>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</si>
  <si>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</si>
  <si>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</si>
  <si>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</si>
  <si>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</si>
  <si>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</si>
  <si>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</si>
  <si>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</si>
  <si>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</si>
  <si>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</si>
  <si>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</si>
  <si>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</si>
  <si>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</si>
  <si>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Kia Ceed</t>
  </si>
  <si>
    <t>Volkswagen Tiguan</t>
  </si>
  <si>
    <t>Hyundai i30</t>
  </si>
  <si>
    <t>Fiat Doblo</t>
  </si>
  <si>
    <t>Pierwsze rejestracje nowych samochodów osobowych i dostwczych do 3,5T</t>
  </si>
  <si>
    <t>Suzuki Vitara</t>
  </si>
  <si>
    <t>Grudzień</t>
  </si>
  <si>
    <t>December</t>
  </si>
  <si>
    <t>Toyota Corolla Cross</t>
  </si>
  <si>
    <t/>
  </si>
  <si>
    <t>Lexus NX</t>
  </si>
  <si>
    <t>Registrations of New PC For Individual Customers, Top Models - December 2022</t>
  </si>
  <si>
    <t>Peugeot Boxer</t>
  </si>
  <si>
    <t>Renault Express</t>
  </si>
  <si>
    <t>-0,1 pp</t>
  </si>
  <si>
    <t>2023
Sty</t>
  </si>
  <si>
    <t>Styczeń</t>
  </si>
  <si>
    <t>January</t>
  </si>
  <si>
    <t>Sty/Gru
Zmiana %</t>
  </si>
  <si>
    <t>Jan/Dec Ch %</t>
  </si>
  <si>
    <t>Renault Trafic</t>
  </si>
  <si>
    <t>Rejestracje nowych samochodów dostawczych do 3,5T, ranking modeli - Styczeń 2023</t>
  </si>
  <si>
    <t>Registrations of new LCV up to 3.5T, Top Models - January 2023</t>
  </si>
  <si>
    <t>Sty/Gru
Zmiana poz</t>
  </si>
  <si>
    <t>Jan/Dec Ch position</t>
  </si>
  <si>
    <t>PIAGGIO</t>
  </si>
  <si>
    <t>Rejestracje nowych samochodów osobowych na KLIENTÓW INDYWIDUALNYCH, ranking marek - Styczeń 2023</t>
  </si>
  <si>
    <t>Registrations of New PC For Individual Customers, Top Makes - January 2023</t>
  </si>
  <si>
    <t>Rejestracje nowych samochodów osobowych na KLIENTÓW INDYWIDUALNYCH, ranking modeli - Styczeń 2023</t>
  </si>
  <si>
    <t>Kia RIO</t>
  </si>
  <si>
    <t>Hyundai i20</t>
  </si>
  <si>
    <t>Mazda CX-5</t>
  </si>
  <si>
    <t>Rejestracje nowych samochodów osobowych na REGON, ranking marek - Styczeń 2023</t>
  </si>
  <si>
    <t>Registrations of New PC For Business Activity, Top Makes - January 2023</t>
  </si>
  <si>
    <t>CUPRA</t>
  </si>
  <si>
    <t>Rejestracje nowych samochodów osobowych na REGON, ranking modeli - Styczeń 2023</t>
  </si>
  <si>
    <t>Registrations of New PC For Business Activity, Top Models - January 2023</t>
  </si>
  <si>
    <t>BMW X3</t>
  </si>
  <si>
    <t>Audi Q5</t>
  </si>
  <si>
    <t>Registrations of new PC, Top Models - January 2023</t>
  </si>
  <si>
    <t>Rejestracje nowych samochodów osobowych OGÓŁEM, ranking modeli - Styczeń 2023</t>
  </si>
  <si>
    <t>14,8</t>
  </si>
  <si>
    <t>15,6</t>
  </si>
  <si>
    <t>-6,3 pp</t>
  </si>
  <si>
    <t>2,6</t>
  </si>
  <si>
    <t>3,2</t>
  </si>
  <si>
    <t>+0,2 pp</t>
  </si>
  <si>
    <t>11,6</t>
  </si>
  <si>
    <t>16,2</t>
  </si>
  <si>
    <t>+6,0 pp</t>
  </si>
  <si>
    <t>+1,3 pp</t>
  </si>
  <si>
    <t>-0,6 pp</t>
  </si>
  <si>
    <t>+6,1 pp</t>
  </si>
  <si>
    <t>+0,6 pp</t>
  </si>
  <si>
    <t>-1,3 pp</t>
  </si>
  <si>
    <t>Sty 2022</t>
  </si>
  <si>
    <t>Sty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</si>
</sst>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 tint="-0.34998626667073579"/>
      <name val="Arial Nova"/>
      <family val="2"/>
    </font>
    <font>
      <sz val="10"/>
      <color theme="0"/>
      <name val="Arial Nova"/>
      <family val="2"/>
    </font>
    <font>
      <i/>
      <sz val="10"/>
      <color theme="0" tint="-0.34998626667073579"/>
      <name val="Arial Nova"/>
      <family val="2"/>
    </font>
    <font>
      <sz val="10"/>
      <name val="Arial Nova"/>
      <family val="2"/>
    </font>
    <font>
      <b/>
      <sz val="10"/>
      <color rgb="FF000000"/>
      <name val="Arial Nova"/>
      <family val="2"/>
    </font>
    <font>
      <sz val="10"/>
      <color rgb="FFFF0000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sz val="10"/>
      <color theme="1"/>
      <name val="Arial Nova"/>
      <family val="2"/>
    </font>
    <font>
      <b/>
      <sz val="20"/>
      <color rgb="FFFF0000"/>
      <name val="Arial Nova"/>
      <family val="2"/>
    </font>
    <font>
      <sz val="9"/>
      <color theme="1"/>
      <name val="Arial Nova"/>
      <family val="2"/>
    </font>
    <font>
      <sz val="9"/>
      <color theme="1" tint="0.499984740745262"/>
      <name val="Arial Nova"/>
      <family val="2"/>
    </font>
    <font>
      <sz val="11"/>
      <color theme="1" tint="0.499984740745262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11"/>
    <xf numFmtId="0" fontId="6" fillId="0" borderId="0" xfId="0" applyFont="1"/>
    <xf numFmtId="0" fontId="7" fillId="0" borderId="0" xfId="8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12" fillId="2" borderId="33" xfId="8" applyFont="1" applyFill="1" applyBorder="1" applyAlignment="1">
      <alignment horizontal="center" vertical="center" wrapText="1"/>
    </xf>
    <xf numFmtId="0" fontId="12" fillId="2" borderId="31" xfId="8" applyFont="1" applyFill="1" applyBorder="1" applyAlignment="1">
      <alignment horizontal="center" vertical="center" wrapText="1"/>
    </xf>
    <xf numFmtId="0" fontId="12" fillId="2" borderId="20" xfId="8" applyFont="1" applyFill="1" applyBorder="1" applyAlignment="1">
      <alignment horizontal="center" wrapText="1"/>
    </xf>
    <xf numFmtId="0" fontId="13" fillId="2" borderId="23" xfId="8" applyFont="1" applyFill="1" applyBorder="1" applyAlignment="1">
      <alignment horizontal="center" vertical="center" wrapText="1"/>
    </xf>
    <xf numFmtId="0" fontId="13" fillId="2" borderId="21" xfId="8" applyFont="1" applyFill="1" applyBorder="1" applyAlignment="1">
      <alignment horizontal="center" vertical="top" wrapText="1"/>
    </xf>
    <xf numFmtId="0" fontId="13" fillId="2" borderId="18" xfId="8" applyFont="1" applyFill="1" applyBorder="1" applyAlignment="1">
      <alignment horizontal="center" vertical="center" wrapText="1"/>
    </xf>
    <xf numFmtId="0" fontId="7" fillId="0" borderId="16" xfId="8" applyFont="1" applyBorder="1" applyAlignment="1">
      <alignment horizontal="center" vertical="center"/>
    </xf>
    <xf numFmtId="0" fontId="14" fillId="0" borderId="19" xfId="8" applyFont="1" applyBorder="1" applyAlignment="1">
      <alignment vertical="center"/>
    </xf>
    <xf numFmtId="3" fontId="14" fillId="0" borderId="22" xfId="8" applyNumberFormat="1" applyFont="1" applyBorder="1" applyAlignment="1">
      <alignment vertical="center"/>
    </xf>
    <xf numFmtId="10" fontId="14" fillId="0" borderId="19" xfId="18" applyNumberFormat="1" applyFont="1" applyBorder="1" applyAlignment="1">
      <alignment vertical="center"/>
    </xf>
    <xf numFmtId="165" fontId="14" fillId="0" borderId="19" xfId="18" applyNumberFormat="1" applyFont="1" applyBorder="1" applyAlignment="1">
      <alignment vertical="center"/>
    </xf>
    <xf numFmtId="0" fontId="15" fillId="4" borderId="16" xfId="0" applyFont="1" applyFill="1" applyBorder="1" applyAlignment="1">
      <alignment horizontal="center" vertical="center" wrapText="1"/>
    </xf>
    <xf numFmtId="0" fontId="14" fillId="4" borderId="19" xfId="8" applyFont="1" applyFill="1" applyBorder="1" applyAlignment="1">
      <alignment vertical="center"/>
    </xf>
    <xf numFmtId="3" fontId="14" fillId="4" borderId="22" xfId="8" applyNumberFormat="1" applyFont="1" applyFill="1" applyBorder="1" applyAlignment="1">
      <alignment vertical="center"/>
    </xf>
    <xf numFmtId="10" fontId="14" fillId="4" borderId="19" xfId="18" applyNumberFormat="1" applyFont="1" applyFill="1" applyBorder="1" applyAlignment="1">
      <alignment vertical="center"/>
    </xf>
    <xf numFmtId="165" fontId="14" fillId="4" borderId="19" xfId="18" applyNumberFormat="1" applyFont="1" applyFill="1" applyBorder="1" applyAlignment="1">
      <alignment vertical="center"/>
    </xf>
    <xf numFmtId="3" fontId="14" fillId="3" borderId="22" xfId="8" applyNumberFormat="1" applyFont="1" applyFill="1" applyBorder="1" applyAlignment="1">
      <alignment vertical="center"/>
    </xf>
    <xf numFmtId="10" fontId="14" fillId="3" borderId="19" xfId="18" applyNumberFormat="1" applyFont="1" applyFill="1" applyBorder="1" applyAlignment="1">
      <alignment vertical="center"/>
    </xf>
    <xf numFmtId="165" fontId="14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7" fillId="0" borderId="0" xfId="11" applyFont="1"/>
    <xf numFmtId="0" fontId="18" fillId="0" borderId="0" xfId="0" applyFont="1"/>
    <xf numFmtId="14" fontId="17" fillId="0" borderId="0" xfId="0" applyNumberFormat="1" applyFont="1"/>
    <xf numFmtId="0" fontId="17" fillId="0" borderId="0" xfId="0" applyFont="1"/>
    <xf numFmtId="0" fontId="1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6" fontId="20" fillId="0" borderId="4" xfId="1" applyNumberFormat="1" applyFont="1" applyBorder="1" applyAlignment="1">
      <alignment horizontal="center"/>
    </xf>
    <xf numFmtId="165" fontId="20" fillId="0" borderId="4" xfId="22" applyNumberFormat="1" applyFont="1" applyBorder="1" applyAlignment="1">
      <alignment horizontal="center"/>
    </xf>
    <xf numFmtId="0" fontId="20" fillId="0" borderId="6" xfId="0" applyFont="1" applyBorder="1" applyAlignment="1">
      <alignment horizontal="left" wrapText="1" indent="1"/>
    </xf>
    <xf numFmtId="166" fontId="20" fillId="0" borderId="5" xfId="1" applyNumberFormat="1" applyFont="1" applyBorder="1" applyAlignment="1">
      <alignment horizontal="center"/>
    </xf>
    <xf numFmtId="165" fontId="20" fillId="0" borderId="5" xfId="17" applyNumberFormat="1" applyFont="1" applyBorder="1" applyAlignment="1">
      <alignment horizontal="center"/>
    </xf>
    <xf numFmtId="0" fontId="20" fillId="0" borderId="9" xfId="0" applyFont="1" applyBorder="1" applyAlignment="1">
      <alignment horizontal="left" wrapText="1" indent="1"/>
    </xf>
    <xf numFmtId="165" fontId="20" fillId="0" borderId="8" xfId="22" applyNumberFormat="1" applyFont="1" applyBorder="1" applyAlignment="1">
      <alignment horizontal="center"/>
    </xf>
    <xf numFmtId="0" fontId="10" fillId="2" borderId="4" xfId="0" applyFont="1" applyFill="1" applyBorder="1" applyAlignment="1">
      <alignment vertical="center" wrapText="1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20" fillId="0" borderId="7" xfId="11" applyFont="1" applyBorder="1"/>
    <xf numFmtId="0" fontId="17" fillId="0" borderId="7" xfId="11" applyFont="1" applyBorder="1"/>
    <xf numFmtId="0" fontId="20" fillId="0" borderId="0" xfId="0" applyFont="1"/>
    <xf numFmtId="0" fontId="21" fillId="0" borderId="0" xfId="7" applyFont="1" applyAlignment="1">
      <alignment horizontal="center" vertical="top"/>
    </xf>
    <xf numFmtId="14" fontId="20" fillId="0" borderId="0" xfId="0" applyNumberFormat="1" applyFont="1"/>
    <xf numFmtId="0" fontId="20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6" xfId="22" applyNumberFormat="1" applyFont="1" applyBorder="1" applyAlignment="1">
      <alignment horizontal="right"/>
    </xf>
    <xf numFmtId="165" fontId="14" fillId="0" borderId="12" xfId="22" applyNumberFormat="1" applyFont="1" applyBorder="1" applyAlignment="1">
      <alignment horizontal="right"/>
    </xf>
    <xf numFmtId="170" fontId="14" fillId="0" borderId="15" xfId="18" applyNumberFormat="1" applyFont="1" applyBorder="1"/>
    <xf numFmtId="170" fontId="16" fillId="0" borderId="5" xfId="18" applyNumberFormat="1" applyFont="1" applyBorder="1" applyAlignment="1">
      <alignment horizontal="right"/>
    </xf>
    <xf numFmtId="171" fontId="14" fillId="0" borderId="6" xfId="22" applyNumberFormat="1" applyFont="1" applyBorder="1" applyAlignment="1">
      <alignment horizontal="right"/>
    </xf>
    <xf numFmtId="170" fontId="14" fillId="0" borderId="5" xfId="18" applyNumberFormat="1" applyFont="1" applyBorder="1"/>
    <xf numFmtId="170" fontId="14" fillId="0" borderId="5" xfId="18" applyNumberFormat="1" applyFont="1" applyBorder="1" applyAlignment="1">
      <alignment horizontal="right"/>
    </xf>
    <xf numFmtId="0" fontId="14" fillId="0" borderId="5" xfId="0" applyFont="1" applyBorder="1" applyAlignment="1">
      <alignment horizontal="left" indent="1"/>
    </xf>
    <xf numFmtId="3" fontId="14" fillId="0" borderId="6" xfId="22" applyNumberFormat="1" applyFont="1" applyBorder="1" applyAlignment="1">
      <alignment horizontal="right"/>
    </xf>
    <xf numFmtId="170" fontId="20" fillId="0" borderId="5" xfId="18" applyNumberFormat="1" applyFont="1" applyBorder="1"/>
    <xf numFmtId="170" fontId="20" fillId="0" borderId="5" xfId="18" applyNumberFormat="1" applyFont="1" applyBorder="1" applyAlignment="1">
      <alignment horizontal="right"/>
    </xf>
    <xf numFmtId="0" fontId="14" fillId="0" borderId="0" xfId="8" applyFont="1"/>
    <xf numFmtId="0" fontId="22" fillId="0" borderId="0" xfId="0" applyFont="1"/>
    <xf numFmtId="0" fontId="23" fillId="0" borderId="0" xfId="0" applyFont="1"/>
    <xf numFmtId="1" fontId="14" fillId="0" borderId="16" xfId="18" applyNumberFormat="1" applyFont="1" applyBorder="1" applyAlignment="1">
      <alignment horizontal="center"/>
    </xf>
    <xf numFmtId="1" fontId="14" fillId="4" borderId="16" xfId="18" applyNumberFormat="1" applyFont="1" applyFill="1" applyBorder="1" applyAlignment="1">
      <alignment horizontal="center"/>
    </xf>
    <xf numFmtId="3" fontId="14" fillId="3" borderId="16" xfId="8" applyNumberFormat="1" applyFont="1" applyFill="1" applyBorder="1" applyAlignment="1">
      <alignment vertical="center"/>
    </xf>
    <xf numFmtId="0" fontId="14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68" fontId="14" fillId="0" borderId="6" xfId="22" applyNumberFormat="1" applyFont="1" applyBorder="1" applyAlignment="1">
      <alignment horizontal="right"/>
    </xf>
    <xf numFmtId="169" fontId="14" fillId="0" borderId="6" xfId="22" applyNumberFormat="1" applyFont="1" applyBorder="1" applyAlignment="1">
      <alignment horizontal="right"/>
    </xf>
    <xf numFmtId="0" fontId="14" fillId="0" borderId="8" xfId="0" applyFont="1" applyBorder="1" applyAlignment="1">
      <alignment horizontal="left" indent="1"/>
    </xf>
    <xf numFmtId="168" fontId="14" fillId="0" borderId="9" xfId="22" applyNumberFormat="1" applyFont="1" applyBorder="1" applyAlignment="1">
      <alignment horizontal="right"/>
    </xf>
    <xf numFmtId="165" fontId="14" fillId="0" borderId="13" xfId="22" applyNumberFormat="1" applyFont="1" applyBorder="1" applyAlignment="1">
      <alignment horizontal="right"/>
    </xf>
    <xf numFmtId="170" fontId="14" fillId="0" borderId="8" xfId="18" applyNumberFormat="1" applyFont="1" applyBorder="1"/>
    <xf numFmtId="170" fontId="16" fillId="0" borderId="8" xfId="18" applyNumberFormat="1" applyFont="1" applyBorder="1" applyAlignment="1">
      <alignment horizontal="right"/>
    </xf>
    <xf numFmtId="0" fontId="8" fillId="0" borderId="0" xfId="8" applyFont="1" applyAlignment="1">
      <alignment vertical="center"/>
    </xf>
    <xf numFmtId="0" fontId="14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7" fillId="0" borderId="0" xfId="8" applyFont="1" applyAlignment="1">
      <alignment vertical="center"/>
    </xf>
    <xf numFmtId="14" fontId="17" fillId="0" borderId="0" xfId="0" applyNumberFormat="1" applyFont="1" applyAlignment="1">
      <alignment horizontal="right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12" fillId="2" borderId="17" xfId="8" applyFont="1" applyFill="1" applyBorder="1" applyAlignment="1">
      <alignment horizontal="center" wrapText="1"/>
    </xf>
    <xf numFmtId="0" fontId="12" fillId="2" borderId="31" xfId="8" applyFont="1" applyFill="1" applyBorder="1" applyAlignment="1">
      <alignment horizontal="center" wrapText="1"/>
    </xf>
    <xf numFmtId="0" fontId="13" fillId="2" borderId="31" xfId="8" applyFont="1" applyFill="1" applyBorder="1" applyAlignment="1">
      <alignment horizontal="center" vertical="top" wrapText="1"/>
    </xf>
    <xf numFmtId="0" fontId="13" fillId="2" borderId="18" xfId="8" applyFont="1" applyFill="1" applyBorder="1" applyAlignment="1">
      <alignment horizontal="center" vertical="top" wrapText="1"/>
    </xf>
    <xf numFmtId="0" fontId="7" fillId="3" borderId="32" xfId="8" applyFont="1" applyFill="1" applyBorder="1" applyAlignment="1">
      <alignment horizontal="center" vertical="center"/>
    </xf>
    <xf numFmtId="0" fontId="7" fillId="3" borderId="19" xfId="8" applyFont="1" applyFill="1" applyBorder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1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1" fillId="2" borderId="23" xfId="8" applyFont="1" applyFill="1" applyBorder="1" applyAlignment="1">
      <alignment horizontal="center" vertical="center"/>
    </xf>
    <xf numFmtId="0" fontId="12" fillId="2" borderId="33" xfId="8" applyFont="1" applyFill="1" applyBorder="1" applyAlignment="1">
      <alignment horizontal="center" vertical="center" wrapText="1"/>
    </xf>
    <xf numFmtId="0" fontId="12" fillId="2" borderId="20" xfId="8" applyFont="1" applyFill="1" applyBorder="1" applyAlignment="1">
      <alignment horizontal="center" vertical="center" wrapText="1"/>
    </xf>
    <xf numFmtId="0" fontId="12" fillId="2" borderId="34" xfId="8" applyFont="1" applyFill="1" applyBorder="1" applyAlignment="1">
      <alignment horizontal="center" vertical="center" wrapText="1"/>
    </xf>
    <xf numFmtId="0" fontId="12" fillId="2" borderId="29" xfId="8" applyFont="1" applyFill="1" applyBorder="1" applyAlignment="1">
      <alignment horizontal="center" vertical="center" wrapText="1"/>
    </xf>
    <xf numFmtId="0" fontId="11" fillId="2" borderId="31" xfId="8" applyFont="1" applyFill="1" applyBorder="1" applyAlignment="1">
      <alignment horizontal="center" vertical="top"/>
    </xf>
    <xf numFmtId="0" fontId="11" fillId="2" borderId="18" xfId="8" applyFont="1" applyFill="1" applyBorder="1" applyAlignment="1">
      <alignment horizontal="center" vertical="top"/>
    </xf>
    <xf numFmtId="0" fontId="11" fillId="2" borderId="34" xfId="8" applyFont="1" applyFill="1" applyBorder="1" applyAlignment="1">
      <alignment horizontal="center" vertical="top"/>
    </xf>
    <xf numFmtId="0" fontId="11" fillId="2" borderId="23" xfId="8" applyFont="1" applyFill="1" applyBorder="1" applyAlignment="1">
      <alignment horizontal="center" vertical="top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2" fillId="2" borderId="17" xfId="8" applyFont="1" applyFill="1" applyBorder="1" applyAlignment="1">
      <alignment horizontal="center" vertical="center" wrapText="1"/>
    </xf>
    <xf numFmtId="0" fontId="12" fillId="2" borderId="31" xfId="8" applyFont="1" applyFill="1" applyBorder="1" applyAlignment="1">
      <alignment horizontal="center" vertical="center" wrapText="1"/>
    </xf>
    <xf numFmtId="0" fontId="11" fillId="2" borderId="0" xfId="8" applyFont="1" applyFill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3" fillId="2" borderId="31" xfId="8" applyFont="1" applyFill="1" applyBorder="1" applyAlignment="1">
      <alignment horizontal="center" vertical="center" wrapText="1"/>
    </xf>
    <xf numFmtId="0" fontId="13" fillId="2" borderId="18" xfId="8" applyFont="1" applyFill="1" applyBorder="1" applyAlignment="1">
      <alignment horizontal="center" vertical="center" wrapText="1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0" fillId="2" borderId="33" xfId="8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0" xfId="8" applyFont="1" applyAlignment="1">
      <alignment horizontal="center" vertic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63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7</xdr:col>
      <xdr:colOff>385445</xdr:colOff>
      <xdr:row>42</xdr:row>
      <xdr:rowOff>142240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3D79297-23D6-AE90-3F3E-1C79ED26D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152900"/>
          <a:ext cx="5157470" cy="376174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447675</xdr:colOff>
      <xdr:row>21</xdr:row>
      <xdr:rowOff>28575</xdr:rowOff>
    </xdr:from>
    <xdr:to>
      <xdr:col>18</xdr:col>
      <xdr:colOff>489585</xdr:colOff>
      <xdr:row>42</xdr:row>
      <xdr:rowOff>101600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E3E624F-EC8D-B548-6E7A-58533BC39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000500"/>
          <a:ext cx="6137910" cy="38735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S28"/>
  <sheetViews>
    <sheetView showGridLines="0" tabSelected="1" workbookViewId="0">
      <selection activeCell="C7" sqref="C7"/>
    </sheetView>
  </sheetViews>
  <sheetFormatPr defaultColWidth="9.109375" defaultRowHeight="14.4" x14ac:dyDescent="0.3"/>
  <cols>
    <col min="1" max="1" width="1.109375" style="1" customWidth="1"/>
    <col min="2" max="2" width="41" style="1" customWidth="1"/>
    <col min="3" max="4" width="11.109375" style="1" customWidth="1"/>
    <col min="5" max="5" width="13.109375" style="1" customWidth="1"/>
    <col min="6" max="16384" width="9.109375" style="1"/>
  </cols>
  <sheetData>
    <row r="1" spans="1:253" x14ac:dyDescent="0.3">
      <c r="A1" s="2"/>
      <c r="B1" s="27"/>
      <c r="C1" s="28"/>
      <c r="D1" s="27"/>
      <c r="E1" s="29">
        <v>44960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15.75" customHeight="1" x14ac:dyDescent="0.3">
      <c r="B2" s="30" t="s">
        <v>76</v>
      </c>
      <c r="C2" s="27"/>
      <c r="D2" s="27"/>
      <c r="E2" s="31" t="s">
        <v>72</v>
      </c>
    </row>
    <row r="3" spans="1:253" ht="24.75" customHeight="1" x14ac:dyDescent="0.3">
      <c r="B3" s="88" t="s">
        <v>110</v>
      </c>
      <c r="C3" s="89"/>
      <c r="D3" s="89"/>
      <c r="E3" s="89"/>
    </row>
    <row r="4" spans="1:253" ht="24.75" customHeight="1" x14ac:dyDescent="0.3">
      <c r="B4" s="32"/>
      <c r="C4" s="33" t="s">
        <v>121</v>
      </c>
      <c r="D4" s="33" t="s">
        <v>121</v>
      </c>
      <c r="E4" s="34" t="s">
        <v>60</v>
      </c>
    </row>
    <row r="5" spans="1:253" ht="24.75" customHeight="1" x14ac:dyDescent="0.3">
      <c r="B5" s="35" t="s">
        <v>54</v>
      </c>
      <c r="C5" s="36">
        <v>35046</v>
      </c>
      <c r="D5" s="36">
        <v>28975</v>
      </c>
      <c r="E5" s="37">
        <v>0.21</v>
      </c>
    </row>
    <row r="6" spans="1:253" ht="24.75" customHeight="1" x14ac:dyDescent="0.3">
      <c r="B6" s="35" t="s">
        <v>55</v>
      </c>
      <c r="C6" s="36">
        <v>5170</v>
      </c>
      <c r="D6" s="36">
        <v>4498</v>
      </c>
      <c r="E6" s="37">
        <v>0.14899999999999999</v>
      </c>
    </row>
    <row r="7" spans="1:253" ht="24.75" customHeight="1" x14ac:dyDescent="0.3">
      <c r="B7" s="38" t="s">
        <v>56</v>
      </c>
      <c r="C7" s="39">
        <f>C6-C8</f>
        <v>5060</v>
      </c>
      <c r="D7" s="39">
        <f>D6-D8</f>
        <v>4375</v>
      </c>
      <c r="E7" s="40">
        <f>C7/D7-1</f>
        <v>0.15657142857142858</v>
      </c>
    </row>
    <row r="8" spans="1:253" ht="24.75" customHeight="1" x14ac:dyDescent="0.3">
      <c r="B8" s="41" t="s">
        <v>57</v>
      </c>
      <c r="C8" s="39">
        <v>110</v>
      </c>
      <c r="D8" s="39">
        <v>123</v>
      </c>
      <c r="E8" s="42">
        <v>-0.106</v>
      </c>
    </row>
    <row r="9" spans="1:253" ht="25.5" customHeight="1" x14ac:dyDescent="0.3">
      <c r="B9" s="43" t="s">
        <v>58</v>
      </c>
      <c r="C9" s="44">
        <f>C5+C6</f>
        <v>40216</v>
      </c>
      <c r="D9" s="44">
        <f>D5+D6</f>
        <v>33473</v>
      </c>
      <c r="E9" s="45">
        <f>C9/D9-1</f>
        <v>0.20144594150509376</v>
      </c>
    </row>
    <row r="10" spans="1:253" x14ac:dyDescent="0.3">
      <c r="B10" s="46" t="s">
        <v>59</v>
      </c>
      <c r="C10" s="47"/>
      <c r="D10" s="47"/>
      <c r="E10" s="47"/>
    </row>
    <row r="11" spans="1:253" x14ac:dyDescent="0.3">
      <c r="B11"/>
    </row>
    <row r="28" spans="2:2" x14ac:dyDescent="0.3">
      <c r="B28"/>
    </row>
  </sheetData>
  <mergeCells count="1">
    <mergeCell ref="B3:E3"/>
  </mergeCells>
  <conditionalFormatting sqref="E5:E9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09375" defaultRowHeight="13.8" x14ac:dyDescent="0.25"/>
  <cols>
    <col min="1" max="1" width="1.6640625" style="30" customWidth="1"/>
    <col min="2" max="2" width="8.109375" style="30" customWidth="1"/>
    <col min="3" max="3" width="19.33203125" style="30" customWidth="1"/>
    <col min="4" max="9" width="10.33203125" style="30" customWidth="1"/>
    <col min="10" max="10" width="11" style="30" customWidth="1"/>
    <col min="11" max="14" width="10.33203125" style="30" customWidth="1"/>
    <col min="15" max="15" width="13" style="30" customWidth="1"/>
    <col min="16" max="16" width="23.109375" style="30" customWidth="1"/>
    <col min="17" max="22" width="10.33203125" style="30" customWidth="1"/>
    <col min="23" max="23" width="11.33203125" style="30" customWidth="1"/>
    <col min="24" max="16384" width="9.109375" style="30"/>
  </cols>
  <sheetData>
    <row r="1" spans="2:15" x14ac:dyDescent="0.25">
      <c r="B1" s="30" t="s">
        <v>3</v>
      </c>
      <c r="D1" s="28"/>
      <c r="J1" s="87">
        <v>44929</v>
      </c>
    </row>
    <row r="2" spans="2:15" ht="14.4" customHeight="1" x14ac:dyDescent="0.25">
      <c r="B2" s="90" t="s">
        <v>46</v>
      </c>
      <c r="C2" s="90"/>
      <c r="D2" s="90"/>
      <c r="E2" s="90"/>
      <c r="F2" s="90"/>
      <c r="G2" s="90"/>
      <c r="H2" s="90"/>
      <c r="I2" s="90"/>
      <c r="J2" s="90"/>
      <c r="K2" s="86"/>
      <c r="L2" s="86"/>
      <c r="M2" s="86"/>
      <c r="N2" s="86"/>
      <c r="O2" s="86"/>
    </row>
    <row r="3" spans="2:15" ht="14.4" customHeight="1" x14ac:dyDescent="0.25">
      <c r="B3" s="91" t="s">
        <v>47</v>
      </c>
      <c r="C3" s="91"/>
      <c r="D3" s="91"/>
      <c r="E3" s="91"/>
      <c r="F3" s="91"/>
      <c r="G3" s="91"/>
      <c r="H3" s="91"/>
      <c r="I3" s="91"/>
      <c r="J3" s="91"/>
      <c r="K3" s="81"/>
      <c r="L3" s="81"/>
      <c r="M3" s="81"/>
      <c r="N3" s="81"/>
      <c r="O3" s="81"/>
    </row>
    <row r="4" spans="2:15" ht="14.4" customHeight="1" thickBot="1" x14ac:dyDescent="0.3">
      <c r="B4" s="3"/>
      <c r="C4" s="3"/>
      <c r="D4" s="3"/>
      <c r="E4" s="3"/>
      <c r="F4" s="3"/>
      <c r="G4" s="3"/>
      <c r="H4" s="3"/>
      <c r="I4" s="3"/>
      <c r="J4" s="4" t="s">
        <v>4</v>
      </c>
      <c r="K4" s="3"/>
      <c r="L4" s="3"/>
      <c r="M4" s="3"/>
      <c r="N4" s="3"/>
    </row>
    <row r="5" spans="2:15" ht="14.4" customHeight="1" x14ac:dyDescent="0.3">
      <c r="B5" s="111" t="s">
        <v>0</v>
      </c>
      <c r="C5" s="113" t="s">
        <v>1</v>
      </c>
      <c r="D5" s="100" t="s">
        <v>122</v>
      </c>
      <c r="E5" s="100"/>
      <c r="F5" s="100"/>
      <c r="G5" s="100"/>
      <c r="H5" s="119"/>
      <c r="I5" s="120" t="s">
        <v>112</v>
      </c>
      <c r="J5" s="119"/>
      <c r="K5"/>
      <c r="L5"/>
      <c r="M5"/>
      <c r="N5"/>
      <c r="O5"/>
    </row>
    <row r="6" spans="2:15" ht="14.4" customHeight="1" thickBot="1" x14ac:dyDescent="0.35">
      <c r="B6" s="112"/>
      <c r="C6" s="114"/>
      <c r="D6" s="117" t="s">
        <v>123</v>
      </c>
      <c r="E6" s="117"/>
      <c r="F6" s="117"/>
      <c r="G6" s="117"/>
      <c r="H6" s="118"/>
      <c r="I6" s="121" t="s">
        <v>113</v>
      </c>
      <c r="J6" s="118"/>
      <c r="K6"/>
      <c r="L6"/>
      <c r="M6"/>
      <c r="N6"/>
      <c r="O6"/>
    </row>
    <row r="7" spans="2:15" ht="14.4" customHeight="1" x14ac:dyDescent="0.3">
      <c r="B7" s="112"/>
      <c r="C7" s="114"/>
      <c r="D7" s="103">
        <v>2023</v>
      </c>
      <c r="E7" s="104"/>
      <c r="F7" s="103">
        <v>2022</v>
      </c>
      <c r="G7" s="104"/>
      <c r="H7" s="92" t="s">
        <v>5</v>
      </c>
      <c r="I7" s="115">
        <v>2022</v>
      </c>
      <c r="J7" s="115" t="s">
        <v>124</v>
      </c>
      <c r="K7"/>
      <c r="L7"/>
      <c r="M7"/>
      <c r="N7"/>
      <c r="O7"/>
    </row>
    <row r="8" spans="2:15" ht="14.4" customHeight="1" thickBot="1" x14ac:dyDescent="0.35">
      <c r="B8" s="109" t="s">
        <v>6</v>
      </c>
      <c r="C8" s="107" t="s">
        <v>7</v>
      </c>
      <c r="D8" s="105"/>
      <c r="E8" s="106"/>
      <c r="F8" s="105"/>
      <c r="G8" s="106"/>
      <c r="H8" s="93"/>
      <c r="I8" s="116"/>
      <c r="J8" s="116"/>
      <c r="K8"/>
      <c r="L8"/>
      <c r="M8"/>
      <c r="N8"/>
      <c r="O8"/>
    </row>
    <row r="9" spans="2:15" ht="14.4" customHeight="1" x14ac:dyDescent="0.3">
      <c r="B9" s="109"/>
      <c r="C9" s="107"/>
      <c r="D9" s="5" t="s">
        <v>8</v>
      </c>
      <c r="E9" s="7" t="s">
        <v>2</v>
      </c>
      <c r="F9" s="5" t="s">
        <v>8</v>
      </c>
      <c r="G9" s="7" t="s">
        <v>2</v>
      </c>
      <c r="H9" s="94" t="s">
        <v>9</v>
      </c>
      <c r="I9" s="6" t="s">
        <v>8</v>
      </c>
      <c r="J9" s="122" t="s">
        <v>125</v>
      </c>
      <c r="K9"/>
      <c r="L9"/>
      <c r="M9"/>
      <c r="N9"/>
      <c r="O9"/>
    </row>
    <row r="10" spans="2:15" ht="14.4" customHeight="1" thickBot="1" x14ac:dyDescent="0.35">
      <c r="B10" s="110"/>
      <c r="C10" s="108"/>
      <c r="D10" s="8" t="s">
        <v>10</v>
      </c>
      <c r="E10" s="9" t="s">
        <v>11</v>
      </c>
      <c r="F10" s="8" t="s">
        <v>10</v>
      </c>
      <c r="G10" s="9" t="s">
        <v>11</v>
      </c>
      <c r="H10" s="95"/>
      <c r="I10" s="10" t="s">
        <v>10</v>
      </c>
      <c r="J10" s="123"/>
      <c r="K10"/>
      <c r="L10"/>
      <c r="M10"/>
      <c r="N10"/>
      <c r="O10"/>
    </row>
    <row r="11" spans="2:15" ht="14.25" customHeight="1" thickBot="1" x14ac:dyDescent="0.35">
      <c r="B11" s="11">
        <v>1</v>
      </c>
      <c r="C11" s="12" t="s">
        <v>20</v>
      </c>
      <c r="D11" s="13">
        <v>7991</v>
      </c>
      <c r="E11" s="14">
        <v>0.22801460937054158</v>
      </c>
      <c r="F11" s="13">
        <v>5726</v>
      </c>
      <c r="G11" s="14">
        <v>0.19761863675582397</v>
      </c>
      <c r="H11" s="15">
        <v>0.3955640936081033</v>
      </c>
      <c r="I11" s="13">
        <v>6981</v>
      </c>
      <c r="J11" s="15">
        <v>0.14467841283483751</v>
      </c>
      <c r="K11"/>
      <c r="L11"/>
      <c r="M11"/>
      <c r="N11"/>
      <c r="O11"/>
    </row>
    <row r="12" spans="2:15" ht="14.4" customHeight="1" thickBot="1" x14ac:dyDescent="0.35">
      <c r="B12" s="16">
        <v>2</v>
      </c>
      <c r="C12" s="17" t="s">
        <v>18</v>
      </c>
      <c r="D12" s="18">
        <v>3595</v>
      </c>
      <c r="E12" s="19">
        <v>0.10257946698624665</v>
      </c>
      <c r="F12" s="18">
        <v>2692</v>
      </c>
      <c r="G12" s="19">
        <v>9.2907679033649701E-2</v>
      </c>
      <c r="H12" s="20">
        <v>0.33543833580980675</v>
      </c>
      <c r="I12" s="18">
        <v>4625</v>
      </c>
      <c r="J12" s="20">
        <v>-0.22270270270270265</v>
      </c>
      <c r="K12"/>
      <c r="L12"/>
      <c r="M12"/>
      <c r="N12"/>
      <c r="O12"/>
    </row>
    <row r="13" spans="2:15" ht="14.4" customHeight="1" thickBot="1" x14ac:dyDescent="0.35">
      <c r="B13" s="11">
        <v>3</v>
      </c>
      <c r="C13" s="12" t="s">
        <v>23</v>
      </c>
      <c r="D13" s="13">
        <v>2641</v>
      </c>
      <c r="E13" s="14">
        <v>7.5358100781829598E-2</v>
      </c>
      <c r="F13" s="13">
        <v>3246</v>
      </c>
      <c r="G13" s="14">
        <v>0.11202761000862813</v>
      </c>
      <c r="H13" s="15">
        <v>-0.18638324091189151</v>
      </c>
      <c r="I13" s="13">
        <v>2247</v>
      </c>
      <c r="J13" s="15">
        <v>0.17534490431686689</v>
      </c>
      <c r="K13"/>
      <c r="L13"/>
      <c r="M13"/>
      <c r="N13"/>
      <c r="O13"/>
    </row>
    <row r="14" spans="2:15" ht="14.4" customHeight="1" thickBot="1" x14ac:dyDescent="0.35">
      <c r="B14" s="16">
        <v>4</v>
      </c>
      <c r="C14" s="17" t="s">
        <v>19</v>
      </c>
      <c r="D14" s="18">
        <v>2023</v>
      </c>
      <c r="E14" s="19">
        <v>5.7724133995320434E-2</v>
      </c>
      <c r="F14" s="18">
        <v>2036</v>
      </c>
      <c r="G14" s="19">
        <v>7.0267471958584987E-2</v>
      </c>
      <c r="H14" s="20">
        <v>-6.3850687622789559E-3</v>
      </c>
      <c r="I14" s="18">
        <v>2597</v>
      </c>
      <c r="J14" s="20">
        <v>-0.22102425876010778</v>
      </c>
      <c r="K14"/>
      <c r="L14"/>
      <c r="M14"/>
      <c r="N14"/>
      <c r="O14"/>
    </row>
    <row r="15" spans="2:15" ht="14.4" customHeight="1" thickBot="1" x14ac:dyDescent="0.35">
      <c r="B15" s="11">
        <v>5</v>
      </c>
      <c r="C15" s="12" t="s">
        <v>33</v>
      </c>
      <c r="D15" s="13">
        <v>1855</v>
      </c>
      <c r="E15" s="14">
        <v>5.2930434286366491E-2</v>
      </c>
      <c r="F15" s="13">
        <v>1165</v>
      </c>
      <c r="G15" s="14">
        <v>4.0207075064710961E-2</v>
      </c>
      <c r="H15" s="15">
        <v>0.59227467811158796</v>
      </c>
      <c r="I15" s="13">
        <v>1874</v>
      </c>
      <c r="J15" s="15">
        <v>-1.0138740661686185E-2</v>
      </c>
      <c r="K15"/>
      <c r="L15"/>
      <c r="M15"/>
      <c r="N15"/>
      <c r="O15"/>
    </row>
    <row r="16" spans="2:15" ht="14.4" customHeight="1" thickBot="1" x14ac:dyDescent="0.35">
      <c r="B16" s="16">
        <v>6</v>
      </c>
      <c r="C16" s="17" t="s">
        <v>24</v>
      </c>
      <c r="D16" s="18">
        <v>1734</v>
      </c>
      <c r="E16" s="19">
        <v>4.9477829138846088E-2</v>
      </c>
      <c r="F16" s="18">
        <v>1527</v>
      </c>
      <c r="G16" s="19">
        <v>5.270060396893874E-2</v>
      </c>
      <c r="H16" s="20">
        <v>0.13555992141453821</v>
      </c>
      <c r="I16" s="18">
        <v>1889</v>
      </c>
      <c r="J16" s="20">
        <v>-8.205399682371628E-2</v>
      </c>
      <c r="K16"/>
      <c r="L16"/>
      <c r="M16"/>
      <c r="N16"/>
      <c r="O16"/>
    </row>
    <row r="17" spans="2:16" ht="14.4" customHeight="1" thickBot="1" x14ac:dyDescent="0.35">
      <c r="B17" s="11">
        <v>7</v>
      </c>
      <c r="C17" s="12" t="s">
        <v>30</v>
      </c>
      <c r="D17" s="13">
        <v>1712</v>
      </c>
      <c r="E17" s="14">
        <v>4.8850082748387834E-2</v>
      </c>
      <c r="F17" s="13">
        <v>1454</v>
      </c>
      <c r="G17" s="14">
        <v>5.0181190681622086E-2</v>
      </c>
      <c r="H17" s="15">
        <v>0.17744154057771655</v>
      </c>
      <c r="I17" s="13">
        <v>2054</v>
      </c>
      <c r="J17" s="15">
        <v>-0.16650438169425508</v>
      </c>
      <c r="K17"/>
      <c r="L17"/>
      <c r="M17"/>
      <c r="N17"/>
      <c r="O17"/>
    </row>
    <row r="18" spans="2:16" ht="14.4" customHeight="1" thickBot="1" x14ac:dyDescent="0.35">
      <c r="B18" s="16">
        <v>8</v>
      </c>
      <c r="C18" s="17" t="s">
        <v>17</v>
      </c>
      <c r="D18" s="18">
        <v>1549</v>
      </c>
      <c r="E18" s="19">
        <v>4.4199052673628947E-2</v>
      </c>
      <c r="F18" s="18">
        <v>1590</v>
      </c>
      <c r="G18" s="19">
        <v>5.4874892148403798E-2</v>
      </c>
      <c r="H18" s="20">
        <v>-2.5786163522012573E-2</v>
      </c>
      <c r="I18" s="18">
        <v>2299</v>
      </c>
      <c r="J18" s="20">
        <v>-0.32622879512831671</v>
      </c>
      <c r="K18"/>
      <c r="L18"/>
      <c r="M18"/>
      <c r="N18"/>
      <c r="O18"/>
    </row>
    <row r="19" spans="2:16" ht="14.4" customHeight="1" thickBot="1" x14ac:dyDescent="0.35">
      <c r="B19" s="11">
        <v>9</v>
      </c>
      <c r="C19" s="12" t="s">
        <v>32</v>
      </c>
      <c r="D19" s="13">
        <v>1289</v>
      </c>
      <c r="E19" s="14">
        <v>3.6780231695485936E-2</v>
      </c>
      <c r="F19" s="13">
        <v>1141</v>
      </c>
      <c r="G19" s="14">
        <v>3.9378774805867128E-2</v>
      </c>
      <c r="H19" s="15">
        <v>0.12971078001752856</v>
      </c>
      <c r="I19" s="13">
        <v>1611</v>
      </c>
      <c r="J19" s="15">
        <v>-0.19987585350713843</v>
      </c>
      <c r="K19"/>
      <c r="L19"/>
      <c r="M19"/>
      <c r="N19"/>
      <c r="O19"/>
    </row>
    <row r="20" spans="2:16" ht="14.4" customHeight="1" thickBot="1" x14ac:dyDescent="0.35">
      <c r="B20" s="16">
        <v>10</v>
      </c>
      <c r="C20" s="17" t="s">
        <v>25</v>
      </c>
      <c r="D20" s="18">
        <v>1234</v>
      </c>
      <c r="E20" s="19">
        <v>3.5210865719340297E-2</v>
      </c>
      <c r="F20" s="18">
        <v>770</v>
      </c>
      <c r="G20" s="19">
        <v>2.6574633304572909E-2</v>
      </c>
      <c r="H20" s="20">
        <v>0.60259740259740258</v>
      </c>
      <c r="I20" s="18">
        <v>1332</v>
      </c>
      <c r="J20" s="20">
        <v>-7.3573573573573525E-2</v>
      </c>
      <c r="K20"/>
      <c r="L20"/>
      <c r="M20"/>
      <c r="N20"/>
      <c r="O20"/>
    </row>
    <row r="21" spans="2:16" ht="14.4" customHeight="1" thickBot="1" x14ac:dyDescent="0.35">
      <c r="B21" s="11">
        <v>11</v>
      </c>
      <c r="C21" s="12" t="s">
        <v>22</v>
      </c>
      <c r="D21" s="13">
        <v>1037</v>
      </c>
      <c r="E21" s="14">
        <v>2.9589682132055012E-2</v>
      </c>
      <c r="F21" s="13">
        <v>1458</v>
      </c>
      <c r="G21" s="14">
        <v>5.0319240724762723E-2</v>
      </c>
      <c r="H21" s="15">
        <v>-0.2887517146776406</v>
      </c>
      <c r="I21" s="13">
        <v>695</v>
      </c>
      <c r="J21" s="15">
        <v>0.49208633093525189</v>
      </c>
      <c r="K21"/>
      <c r="L21"/>
      <c r="M21"/>
      <c r="N21"/>
      <c r="O21"/>
    </row>
    <row r="22" spans="2:16" ht="14.4" customHeight="1" thickBot="1" x14ac:dyDescent="0.35">
      <c r="B22" s="16">
        <v>12</v>
      </c>
      <c r="C22" s="17" t="s">
        <v>70</v>
      </c>
      <c r="D22" s="18">
        <v>943</v>
      </c>
      <c r="E22" s="19">
        <v>2.6907493009187926E-2</v>
      </c>
      <c r="F22" s="18">
        <v>285</v>
      </c>
      <c r="G22" s="19">
        <v>9.8360655737704927E-3</v>
      </c>
      <c r="H22" s="20">
        <v>2.3087719298245615</v>
      </c>
      <c r="I22" s="18">
        <v>857</v>
      </c>
      <c r="J22" s="20">
        <v>0.10035005834305721</v>
      </c>
      <c r="K22"/>
      <c r="L22"/>
      <c r="M22"/>
      <c r="N22"/>
      <c r="O22"/>
    </row>
    <row r="23" spans="2:16" ht="14.25" customHeight="1" thickBot="1" x14ac:dyDescent="0.35">
      <c r="B23" s="11">
        <v>13</v>
      </c>
      <c r="C23" s="12" t="s">
        <v>28</v>
      </c>
      <c r="D23" s="13">
        <v>786</v>
      </c>
      <c r="E23" s="14">
        <v>2.2427666495463107E-2</v>
      </c>
      <c r="F23" s="13">
        <v>739</v>
      </c>
      <c r="G23" s="14">
        <v>2.5504745470232959E-2</v>
      </c>
      <c r="H23" s="15">
        <v>6.3599458728010871E-2</v>
      </c>
      <c r="I23" s="13">
        <v>737</v>
      </c>
      <c r="J23" s="15">
        <v>6.6485753052917262E-2</v>
      </c>
      <c r="K23"/>
      <c r="L23"/>
      <c r="M23"/>
      <c r="N23"/>
      <c r="O23"/>
    </row>
    <row r="24" spans="2:16" ht="14.25" customHeight="1" thickBot="1" x14ac:dyDescent="0.35">
      <c r="B24" s="16">
        <v>14</v>
      </c>
      <c r="C24" s="17" t="s">
        <v>34</v>
      </c>
      <c r="D24" s="18">
        <v>766</v>
      </c>
      <c r="E24" s="19">
        <v>2.1856987958682874E-2</v>
      </c>
      <c r="F24" s="18">
        <v>483</v>
      </c>
      <c r="G24" s="19">
        <v>1.6669542709232096E-2</v>
      </c>
      <c r="H24" s="20">
        <v>0.58592132505175987</v>
      </c>
      <c r="I24" s="18">
        <v>1104</v>
      </c>
      <c r="J24" s="20">
        <v>-0.3061594202898551</v>
      </c>
      <c r="K24"/>
      <c r="L24"/>
      <c r="M24"/>
      <c r="N24"/>
      <c r="O24"/>
    </row>
    <row r="25" spans="2:16" ht="14.25" customHeight="1" thickBot="1" x14ac:dyDescent="0.35">
      <c r="B25" s="11">
        <v>15</v>
      </c>
      <c r="C25" s="12" t="s">
        <v>21</v>
      </c>
      <c r="D25" s="13">
        <v>748</v>
      </c>
      <c r="E25" s="14">
        <v>2.1343377275580666E-2</v>
      </c>
      <c r="F25" s="13">
        <v>671</v>
      </c>
      <c r="G25" s="14">
        <v>2.3157894736842106E-2</v>
      </c>
      <c r="H25" s="15">
        <v>0.11475409836065564</v>
      </c>
      <c r="I25" s="13">
        <v>329</v>
      </c>
      <c r="J25" s="15">
        <v>1.2735562310030395</v>
      </c>
      <c r="K25"/>
      <c r="L25"/>
      <c r="M25"/>
      <c r="N25"/>
      <c r="O25"/>
    </row>
    <row r="26" spans="2:16" ht="14.4" customHeight="1" thickBot="1" x14ac:dyDescent="0.35">
      <c r="B26" s="16">
        <v>16</v>
      </c>
      <c r="C26" s="17" t="s">
        <v>40</v>
      </c>
      <c r="D26" s="18">
        <v>731</v>
      </c>
      <c r="E26" s="19">
        <v>2.0858300519317467E-2</v>
      </c>
      <c r="F26" s="18">
        <v>442</v>
      </c>
      <c r="G26" s="19">
        <v>1.5254529767040552E-2</v>
      </c>
      <c r="H26" s="20">
        <v>0.65384615384615374</v>
      </c>
      <c r="I26" s="18">
        <v>859</v>
      </c>
      <c r="J26" s="20">
        <v>-0.14901047729918515</v>
      </c>
      <c r="K26"/>
      <c r="L26"/>
      <c r="M26"/>
      <c r="N26"/>
      <c r="O26"/>
    </row>
    <row r="27" spans="2:16" ht="14.4" customHeight="1" thickBot="1" x14ac:dyDescent="0.35">
      <c r="B27" s="11">
        <v>17</v>
      </c>
      <c r="C27" s="12" t="s">
        <v>31</v>
      </c>
      <c r="D27" s="13">
        <v>595</v>
      </c>
      <c r="E27" s="14">
        <v>1.6977686469211894E-2</v>
      </c>
      <c r="F27" s="13">
        <v>389</v>
      </c>
      <c r="G27" s="14">
        <v>1.3425366695427092E-2</v>
      </c>
      <c r="H27" s="15">
        <v>0.52956298200514129</v>
      </c>
      <c r="I27" s="13">
        <v>499</v>
      </c>
      <c r="J27" s="15">
        <v>0.19238476953907813</v>
      </c>
      <c r="K27"/>
      <c r="L27"/>
      <c r="M27"/>
      <c r="N27"/>
      <c r="O27"/>
    </row>
    <row r="28" spans="2:16" ht="14.4" customHeight="1" thickBot="1" x14ac:dyDescent="0.35">
      <c r="B28" s="16">
        <v>18</v>
      </c>
      <c r="C28" s="17" t="s">
        <v>29</v>
      </c>
      <c r="D28" s="18">
        <v>561</v>
      </c>
      <c r="E28" s="19">
        <v>1.60075329566855E-2</v>
      </c>
      <c r="F28" s="18">
        <v>394</v>
      </c>
      <c r="G28" s="19">
        <v>1.3597929249352891E-2</v>
      </c>
      <c r="H28" s="20">
        <v>0.42385786802030467</v>
      </c>
      <c r="I28" s="18">
        <v>527</v>
      </c>
      <c r="J28" s="20">
        <v>6.4516129032258007E-2</v>
      </c>
      <c r="K28"/>
      <c r="L28"/>
      <c r="M28"/>
      <c r="N28"/>
      <c r="O28"/>
    </row>
    <row r="29" spans="2:16" ht="14.4" customHeight="1" thickBot="1" x14ac:dyDescent="0.35">
      <c r="B29" s="11">
        <v>19</v>
      </c>
      <c r="C29" s="12" t="s">
        <v>27</v>
      </c>
      <c r="D29" s="13">
        <v>459</v>
      </c>
      <c r="E29" s="14">
        <v>1.3097072419106317E-2</v>
      </c>
      <c r="F29" s="13">
        <v>370</v>
      </c>
      <c r="G29" s="14">
        <v>1.276962899050906E-2</v>
      </c>
      <c r="H29" s="15">
        <v>0.24054054054054053</v>
      </c>
      <c r="I29" s="13">
        <v>518</v>
      </c>
      <c r="J29" s="15">
        <v>-0.11389961389961389</v>
      </c>
      <c r="K29"/>
      <c r="L29"/>
      <c r="M29"/>
      <c r="N29"/>
      <c r="O29"/>
      <c r="P29" s="29"/>
    </row>
    <row r="30" spans="2:16" ht="14.4" customHeight="1" thickBot="1" x14ac:dyDescent="0.35">
      <c r="B30" s="16">
        <v>20</v>
      </c>
      <c r="C30" s="17" t="s">
        <v>45</v>
      </c>
      <c r="D30" s="18">
        <v>428</v>
      </c>
      <c r="E30" s="19">
        <v>1.2212520687096958E-2</v>
      </c>
      <c r="F30" s="18">
        <v>355</v>
      </c>
      <c r="G30" s="19">
        <v>1.2251941328731666E-2</v>
      </c>
      <c r="H30" s="20">
        <v>0.20563380281690136</v>
      </c>
      <c r="I30" s="18">
        <v>446</v>
      </c>
      <c r="J30" s="20">
        <v>-4.035874439461884E-2</v>
      </c>
      <c r="K30"/>
      <c r="L30"/>
      <c r="M30"/>
      <c r="N30"/>
      <c r="O30"/>
      <c r="P30" s="29"/>
    </row>
    <row r="31" spans="2:16" ht="14.4" customHeight="1" thickBot="1" x14ac:dyDescent="0.35">
      <c r="B31" s="96" t="s">
        <v>43</v>
      </c>
      <c r="C31" s="97"/>
      <c r="D31" s="21">
        <f>SUM(D11:D30)</f>
        <v>32677</v>
      </c>
      <c r="E31" s="22">
        <f>D31/D33</f>
        <v>0.9324031273183816</v>
      </c>
      <c r="F31" s="21">
        <f>SUM(F11:F30)</f>
        <v>26933</v>
      </c>
      <c r="G31" s="22">
        <f>F31/F33</f>
        <v>0.92952545297670408</v>
      </c>
      <c r="H31" s="23">
        <f>D31/F31-1</f>
        <v>0.21326996621245309</v>
      </c>
      <c r="I31" s="21">
        <f>SUM(I11:I30)</f>
        <v>34080</v>
      </c>
      <c r="J31" s="22">
        <f>D31/I31-1</f>
        <v>-4.116784037558685E-2</v>
      </c>
      <c r="K31"/>
      <c r="L31"/>
      <c r="M31"/>
      <c r="N31"/>
      <c r="O31"/>
    </row>
    <row r="32" spans="2:16" ht="14.4" customHeight="1" thickBot="1" x14ac:dyDescent="0.35">
      <c r="B32" s="96" t="s">
        <v>12</v>
      </c>
      <c r="C32" s="97"/>
      <c r="D32" s="21">
        <f>D33-SUM(D11:D30)</f>
        <v>2369</v>
      </c>
      <c r="E32" s="22">
        <f>D32/D33</f>
        <v>6.7596872681618445E-2</v>
      </c>
      <c r="F32" s="21">
        <f>F33-SUM(F11:F30)</f>
        <v>2042</v>
      </c>
      <c r="G32" s="22">
        <f>F32/F33</f>
        <v>7.0474547023295947E-2</v>
      </c>
      <c r="H32" s="23">
        <f>D32/F32-1</f>
        <v>0.1601371204701274</v>
      </c>
      <c r="I32" s="21">
        <f>I33-SUM(I11:I30)</f>
        <v>2792</v>
      </c>
      <c r="J32" s="22">
        <f>D32/I32-1</f>
        <v>-0.15150429799426934</v>
      </c>
      <c r="K32"/>
      <c r="L32"/>
      <c r="M32"/>
      <c r="N32"/>
      <c r="O32"/>
    </row>
    <row r="33" spans="2:22" ht="14.4" customHeight="1" thickBot="1" x14ac:dyDescent="0.35">
      <c r="B33" s="124" t="s">
        <v>13</v>
      </c>
      <c r="C33" s="125"/>
      <c r="D33" s="24">
        <v>35046</v>
      </c>
      <c r="E33" s="25">
        <v>1</v>
      </c>
      <c r="F33" s="24">
        <v>28975</v>
      </c>
      <c r="G33" s="25">
        <v>0.99999999999999967</v>
      </c>
      <c r="H33" s="26">
        <v>0.20952545297670411</v>
      </c>
      <c r="I33" s="24">
        <v>36872</v>
      </c>
      <c r="J33" s="26">
        <v>-4.9522673031026199E-2</v>
      </c>
      <c r="K33"/>
      <c r="L33"/>
      <c r="M33"/>
      <c r="N33"/>
      <c r="O33"/>
      <c r="P33" s="66"/>
      <c r="Q33" s="66"/>
    </row>
    <row r="34" spans="2:22" ht="14.4" customHeight="1" x14ac:dyDescent="0.25">
      <c r="B34" s="67" t="s">
        <v>78</v>
      </c>
    </row>
    <row r="35" spans="2:22" x14ac:dyDescent="0.25">
      <c r="B35" s="68" t="s">
        <v>77</v>
      </c>
    </row>
    <row r="37" spans="2:22" x14ac:dyDescent="0.2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22" ht="14.4" x14ac:dyDescent="0.3">
      <c r="B38" s="90" t="s">
        <v>146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48"/>
      <c r="N38" s="48"/>
      <c r="O38"/>
      <c r="P38"/>
      <c r="Q38"/>
      <c r="R38"/>
      <c r="S38"/>
      <c r="T38"/>
      <c r="U38"/>
      <c r="V38"/>
    </row>
    <row r="39" spans="2:22" ht="14.4" x14ac:dyDescent="0.3">
      <c r="B39" s="91" t="s">
        <v>145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48"/>
      <c r="N39" s="48"/>
      <c r="O39"/>
      <c r="P39"/>
      <c r="Q39"/>
      <c r="R39"/>
      <c r="S39"/>
      <c r="T39"/>
      <c r="U39"/>
      <c r="V39"/>
    </row>
    <row r="40" spans="2:22" ht="15" customHeight="1" thickBot="1" x14ac:dyDescent="0.35">
      <c r="B40" s="49"/>
      <c r="C40" s="49"/>
      <c r="D40" s="49"/>
      <c r="E40" s="49"/>
      <c r="F40" s="49"/>
      <c r="G40" s="49"/>
      <c r="H40" s="49"/>
      <c r="I40" s="49"/>
      <c r="J40" s="49"/>
      <c r="K40" s="66"/>
      <c r="L40" s="4" t="s">
        <v>4</v>
      </c>
      <c r="O40"/>
      <c r="P40"/>
      <c r="Q40"/>
      <c r="R40"/>
      <c r="S40"/>
      <c r="T40"/>
      <c r="U40"/>
      <c r="V40"/>
    </row>
    <row r="41" spans="2:22" ht="14.4" x14ac:dyDescent="0.3">
      <c r="B41" s="111" t="s">
        <v>0</v>
      </c>
      <c r="C41" s="113" t="s">
        <v>42</v>
      </c>
      <c r="D41" s="126" t="s">
        <v>122</v>
      </c>
      <c r="E41" s="100"/>
      <c r="F41" s="100"/>
      <c r="G41" s="100"/>
      <c r="H41" s="100"/>
      <c r="I41" s="101"/>
      <c r="J41" s="100" t="s">
        <v>112</v>
      </c>
      <c r="K41" s="100"/>
      <c r="L41" s="101"/>
      <c r="O41"/>
      <c r="P41"/>
      <c r="Q41"/>
      <c r="R41"/>
      <c r="S41"/>
      <c r="T41"/>
      <c r="U41"/>
      <c r="V41"/>
    </row>
    <row r="42" spans="2:22" ht="15" customHeight="1" thickBot="1" x14ac:dyDescent="0.35">
      <c r="B42" s="112"/>
      <c r="C42" s="114"/>
      <c r="D42" s="102" t="s">
        <v>123</v>
      </c>
      <c r="E42" s="98"/>
      <c r="F42" s="98"/>
      <c r="G42" s="98"/>
      <c r="H42" s="98"/>
      <c r="I42" s="99"/>
      <c r="J42" s="98" t="s">
        <v>113</v>
      </c>
      <c r="K42" s="98"/>
      <c r="L42" s="99"/>
      <c r="O42"/>
      <c r="P42"/>
      <c r="Q42"/>
      <c r="R42"/>
      <c r="S42"/>
      <c r="T42"/>
      <c r="U42"/>
      <c r="V42"/>
    </row>
    <row r="43" spans="2:22" ht="15" customHeight="1" x14ac:dyDescent="0.3">
      <c r="B43" s="112"/>
      <c r="C43" s="114"/>
      <c r="D43" s="103">
        <v>2023</v>
      </c>
      <c r="E43" s="104"/>
      <c r="F43" s="103">
        <v>2022</v>
      </c>
      <c r="G43" s="104"/>
      <c r="H43" s="92" t="s">
        <v>5</v>
      </c>
      <c r="I43" s="92" t="s">
        <v>49</v>
      </c>
      <c r="J43" s="92">
        <v>2022</v>
      </c>
      <c r="K43" s="92" t="s">
        <v>124</v>
      </c>
      <c r="L43" s="92" t="s">
        <v>129</v>
      </c>
      <c r="O43"/>
      <c r="P43"/>
      <c r="Q43"/>
      <c r="R43"/>
      <c r="S43"/>
      <c r="T43"/>
      <c r="U43"/>
      <c r="V43"/>
    </row>
    <row r="44" spans="2:22" ht="15" customHeight="1" thickBot="1" x14ac:dyDescent="0.35">
      <c r="B44" s="109" t="s">
        <v>6</v>
      </c>
      <c r="C44" s="107" t="s">
        <v>42</v>
      </c>
      <c r="D44" s="105"/>
      <c r="E44" s="106"/>
      <c r="F44" s="105"/>
      <c r="G44" s="106"/>
      <c r="H44" s="93"/>
      <c r="I44" s="93"/>
      <c r="J44" s="93"/>
      <c r="K44" s="93"/>
      <c r="L44" s="93"/>
      <c r="O44"/>
      <c r="P44"/>
      <c r="Q44"/>
      <c r="R44"/>
      <c r="S44"/>
      <c r="T44"/>
      <c r="U44"/>
      <c r="V44"/>
    </row>
    <row r="45" spans="2:22" ht="15" customHeight="1" x14ac:dyDescent="0.3">
      <c r="B45" s="109"/>
      <c r="C45" s="107"/>
      <c r="D45" s="5" t="s">
        <v>8</v>
      </c>
      <c r="E45" s="7" t="s">
        <v>2</v>
      </c>
      <c r="F45" s="5" t="s">
        <v>8</v>
      </c>
      <c r="G45" s="7" t="s">
        <v>2</v>
      </c>
      <c r="H45" s="94" t="s">
        <v>9</v>
      </c>
      <c r="I45" s="94" t="s">
        <v>50</v>
      </c>
      <c r="J45" s="94" t="s">
        <v>8</v>
      </c>
      <c r="K45" s="94" t="s">
        <v>125</v>
      </c>
      <c r="L45" s="94" t="s">
        <v>130</v>
      </c>
      <c r="O45"/>
      <c r="P45"/>
      <c r="Q45"/>
      <c r="R45"/>
      <c r="S45"/>
      <c r="T45"/>
      <c r="U45"/>
      <c r="V45"/>
    </row>
    <row r="46" spans="2:22" ht="15" customHeight="1" thickBot="1" x14ac:dyDescent="0.35">
      <c r="B46" s="110"/>
      <c r="C46" s="108"/>
      <c r="D46" s="8" t="s">
        <v>10</v>
      </c>
      <c r="E46" s="9" t="s">
        <v>11</v>
      </c>
      <c r="F46" s="8" t="s">
        <v>10</v>
      </c>
      <c r="G46" s="9" t="s">
        <v>11</v>
      </c>
      <c r="H46" s="95"/>
      <c r="I46" s="95"/>
      <c r="J46" s="95" t="s">
        <v>10</v>
      </c>
      <c r="K46" s="95"/>
      <c r="L46" s="95"/>
      <c r="O46"/>
      <c r="P46"/>
      <c r="Q46"/>
      <c r="R46"/>
      <c r="S46"/>
      <c r="T46"/>
      <c r="U46"/>
      <c r="V46"/>
    </row>
    <row r="47" spans="2:22" ht="15" thickBot="1" x14ac:dyDescent="0.35">
      <c r="B47" s="11">
        <v>1</v>
      </c>
      <c r="C47" s="12" t="s">
        <v>102</v>
      </c>
      <c r="D47" s="13">
        <v>1761</v>
      </c>
      <c r="E47" s="14">
        <v>5.0248245163499398E-2</v>
      </c>
      <c r="F47" s="13">
        <v>591</v>
      </c>
      <c r="G47" s="14">
        <v>2.0396893874029334E-2</v>
      </c>
      <c r="H47" s="15">
        <v>1.9796954314720812</v>
      </c>
      <c r="I47" s="69">
        <v>10</v>
      </c>
      <c r="J47" s="13">
        <v>1275</v>
      </c>
      <c r="K47" s="15">
        <v>0.38117647058823523</v>
      </c>
      <c r="L47" s="69">
        <v>2</v>
      </c>
      <c r="O47"/>
      <c r="P47"/>
      <c r="Q47"/>
      <c r="R47"/>
      <c r="S47"/>
      <c r="T47"/>
      <c r="U47"/>
      <c r="V47"/>
    </row>
    <row r="48" spans="2:22" ht="15" customHeight="1" thickBot="1" x14ac:dyDescent="0.35">
      <c r="B48" s="16">
        <v>2</v>
      </c>
      <c r="C48" s="17" t="s">
        <v>52</v>
      </c>
      <c r="D48" s="18">
        <v>1730</v>
      </c>
      <c r="E48" s="19">
        <v>4.9363693431490038E-2</v>
      </c>
      <c r="F48" s="18">
        <v>1679</v>
      </c>
      <c r="G48" s="19">
        <v>5.7946505608283003E-2</v>
      </c>
      <c r="H48" s="20">
        <v>3.0375223347230529E-2</v>
      </c>
      <c r="I48" s="70">
        <v>-1</v>
      </c>
      <c r="J48" s="18">
        <v>1769</v>
      </c>
      <c r="K48" s="20">
        <v>-2.2046353872244184E-2</v>
      </c>
      <c r="L48" s="70">
        <v>-1</v>
      </c>
      <c r="O48"/>
      <c r="P48"/>
      <c r="Q48"/>
      <c r="R48"/>
      <c r="S48"/>
      <c r="T48"/>
      <c r="U48"/>
      <c r="V48"/>
    </row>
    <row r="49" spans="2:22" ht="15" customHeight="1" thickBot="1" x14ac:dyDescent="0.35">
      <c r="B49" s="11">
        <v>3</v>
      </c>
      <c r="C49" s="12" t="s">
        <v>39</v>
      </c>
      <c r="D49" s="13">
        <v>1410</v>
      </c>
      <c r="E49" s="14">
        <v>4.0232836843006332E-2</v>
      </c>
      <c r="F49" s="13">
        <v>934</v>
      </c>
      <c r="G49" s="14">
        <v>3.2234685073339084E-2</v>
      </c>
      <c r="H49" s="15">
        <v>0.5096359743040686</v>
      </c>
      <c r="I49" s="69">
        <v>1</v>
      </c>
      <c r="J49" s="13">
        <v>1394</v>
      </c>
      <c r="K49" s="15">
        <v>1.1477761836441891E-2</v>
      </c>
      <c r="L49" s="69">
        <v>-1</v>
      </c>
      <c r="O49"/>
      <c r="P49"/>
      <c r="Q49"/>
      <c r="R49"/>
      <c r="S49"/>
      <c r="T49"/>
      <c r="U49"/>
      <c r="V49"/>
    </row>
    <row r="50" spans="2:22" ht="15" thickBot="1" x14ac:dyDescent="0.35">
      <c r="B50" s="16">
        <v>4</v>
      </c>
      <c r="C50" s="17" t="s">
        <v>114</v>
      </c>
      <c r="D50" s="18">
        <v>789</v>
      </c>
      <c r="E50" s="19">
        <v>2.2513268275980141E-2</v>
      </c>
      <c r="F50" s="18">
        <v>0</v>
      </c>
      <c r="G50" s="19">
        <v>0</v>
      </c>
      <c r="H50" s="20" t="s">
        <v>115</v>
      </c>
      <c r="I50" s="70" t="s">
        <v>115</v>
      </c>
      <c r="J50" s="18">
        <v>448</v>
      </c>
      <c r="K50" s="20">
        <v>0.76116071428571419</v>
      </c>
      <c r="L50" s="70">
        <v>13</v>
      </c>
      <c r="O50"/>
      <c r="P50"/>
      <c r="Q50"/>
      <c r="R50"/>
      <c r="S50"/>
      <c r="T50"/>
      <c r="U50"/>
      <c r="V50"/>
    </row>
    <row r="51" spans="2:22" ht="15" customHeight="1" thickBot="1" x14ac:dyDescent="0.35">
      <c r="B51" s="11">
        <v>5</v>
      </c>
      <c r="C51" s="12" t="s">
        <v>67</v>
      </c>
      <c r="D51" s="13">
        <v>779</v>
      </c>
      <c r="E51" s="14">
        <v>2.2227929007590026E-2</v>
      </c>
      <c r="F51" s="13">
        <v>1117</v>
      </c>
      <c r="G51" s="14">
        <v>3.8550474547023296E-2</v>
      </c>
      <c r="H51" s="15">
        <v>-0.30259623992837958</v>
      </c>
      <c r="I51" s="69">
        <v>-3</v>
      </c>
      <c r="J51" s="13">
        <v>854</v>
      </c>
      <c r="K51" s="15">
        <v>-8.7822014051522235E-2</v>
      </c>
      <c r="L51" s="69">
        <v>2</v>
      </c>
      <c r="O51"/>
      <c r="P51"/>
      <c r="Q51"/>
      <c r="R51"/>
      <c r="S51"/>
      <c r="T51"/>
      <c r="U51"/>
      <c r="V51"/>
    </row>
    <row r="52" spans="2:22" ht="15" thickBot="1" x14ac:dyDescent="0.35">
      <c r="B52" s="16">
        <v>6</v>
      </c>
      <c r="C52" s="17" t="s">
        <v>79</v>
      </c>
      <c r="D52" s="18">
        <v>746</v>
      </c>
      <c r="E52" s="19">
        <v>2.1286309421902641E-2</v>
      </c>
      <c r="F52" s="18">
        <v>748</v>
      </c>
      <c r="G52" s="19">
        <v>2.5815358067299395E-2</v>
      </c>
      <c r="H52" s="20">
        <v>-2.673796791443861E-3</v>
      </c>
      <c r="I52" s="70">
        <v>2</v>
      </c>
      <c r="J52" s="18">
        <v>797</v>
      </c>
      <c r="K52" s="20">
        <v>-6.3989962358845687E-2</v>
      </c>
      <c r="L52" s="70">
        <v>2</v>
      </c>
      <c r="O52"/>
      <c r="P52"/>
      <c r="Q52"/>
      <c r="R52"/>
      <c r="S52"/>
      <c r="T52"/>
      <c r="U52"/>
      <c r="V52"/>
    </row>
    <row r="53" spans="2:22" ht="15" thickBot="1" x14ac:dyDescent="0.35">
      <c r="B53" s="11">
        <v>7</v>
      </c>
      <c r="C53" s="12" t="s">
        <v>69</v>
      </c>
      <c r="D53" s="13">
        <v>730</v>
      </c>
      <c r="E53" s="14">
        <v>2.0829766592478458E-2</v>
      </c>
      <c r="F53" s="13">
        <v>280</v>
      </c>
      <c r="G53" s="14">
        <v>9.663503019844694E-3</v>
      </c>
      <c r="H53" s="15">
        <v>1.6071428571428572</v>
      </c>
      <c r="I53" s="69">
        <v>16</v>
      </c>
      <c r="J53" s="13">
        <v>778</v>
      </c>
      <c r="K53" s="15">
        <v>-6.169665809768643E-2</v>
      </c>
      <c r="L53" s="69">
        <v>2</v>
      </c>
      <c r="O53"/>
      <c r="P53"/>
      <c r="Q53"/>
      <c r="R53"/>
      <c r="S53"/>
      <c r="T53"/>
      <c r="U53"/>
      <c r="V53"/>
    </row>
    <row r="54" spans="2:22" ht="15" thickBot="1" x14ac:dyDescent="0.35">
      <c r="B54" s="16">
        <v>8</v>
      </c>
      <c r="C54" s="17" t="s">
        <v>41</v>
      </c>
      <c r="D54" s="18">
        <v>724</v>
      </c>
      <c r="E54" s="19">
        <v>2.0658563031444387E-2</v>
      </c>
      <c r="F54" s="18">
        <v>860</v>
      </c>
      <c r="G54" s="19">
        <v>2.9680759275237275E-2</v>
      </c>
      <c r="H54" s="20">
        <v>-0.1581395348837209</v>
      </c>
      <c r="I54" s="70">
        <v>-2</v>
      </c>
      <c r="J54" s="18">
        <v>661</v>
      </c>
      <c r="K54" s="20">
        <v>9.5310136157337411E-2</v>
      </c>
      <c r="L54" s="70">
        <v>2</v>
      </c>
      <c r="O54"/>
      <c r="P54"/>
      <c r="Q54"/>
      <c r="R54"/>
      <c r="S54"/>
      <c r="T54"/>
      <c r="U54"/>
      <c r="V54"/>
    </row>
    <row r="55" spans="2:22" ht="15" thickBot="1" x14ac:dyDescent="0.35">
      <c r="B55" s="11">
        <v>9</v>
      </c>
      <c r="C55" s="12" t="s">
        <v>37</v>
      </c>
      <c r="D55" s="13">
        <v>696</v>
      </c>
      <c r="E55" s="14">
        <v>1.9859613079952064E-2</v>
      </c>
      <c r="F55" s="13">
        <v>399</v>
      </c>
      <c r="G55" s="14">
        <v>1.3770491803278689E-2</v>
      </c>
      <c r="H55" s="15">
        <v>0.744360902255639</v>
      </c>
      <c r="I55" s="69">
        <v>4</v>
      </c>
      <c r="J55" s="13">
        <v>973</v>
      </c>
      <c r="K55" s="15">
        <v>-0.28468653648509767</v>
      </c>
      <c r="L55" s="69">
        <v>-4</v>
      </c>
      <c r="O55"/>
      <c r="P55"/>
      <c r="Q55"/>
      <c r="R55"/>
      <c r="S55"/>
      <c r="T55"/>
      <c r="U55"/>
      <c r="V55"/>
    </row>
    <row r="56" spans="2:22" ht="15" thickBot="1" x14ac:dyDescent="0.35">
      <c r="B56" s="16">
        <v>10</v>
      </c>
      <c r="C56" s="17" t="s">
        <v>36</v>
      </c>
      <c r="D56" s="18">
        <v>646</v>
      </c>
      <c r="E56" s="19">
        <v>1.8432916738001483E-2</v>
      </c>
      <c r="F56" s="18">
        <v>912</v>
      </c>
      <c r="G56" s="19">
        <v>3.1475409836065574E-2</v>
      </c>
      <c r="H56" s="20">
        <v>-0.29166666666666663</v>
      </c>
      <c r="I56" s="70">
        <v>-5</v>
      </c>
      <c r="J56" s="18">
        <v>980</v>
      </c>
      <c r="K56" s="20">
        <v>-0.34081632653061222</v>
      </c>
      <c r="L56" s="70">
        <v>-6</v>
      </c>
      <c r="O56"/>
      <c r="P56"/>
      <c r="Q56"/>
      <c r="R56"/>
      <c r="S56"/>
      <c r="T56"/>
      <c r="U56"/>
      <c r="V56"/>
    </row>
    <row r="57" spans="2:22" ht="15" thickBot="1" x14ac:dyDescent="0.35">
      <c r="B57" s="11">
        <v>11</v>
      </c>
      <c r="C57" s="12" t="s">
        <v>38</v>
      </c>
      <c r="D57" s="13">
        <v>597</v>
      </c>
      <c r="E57" s="14">
        <v>1.7034754322889915E-2</v>
      </c>
      <c r="F57" s="13">
        <v>541</v>
      </c>
      <c r="G57" s="14">
        <v>1.8671268334771354E-2</v>
      </c>
      <c r="H57" s="15">
        <v>0.10351201478743066</v>
      </c>
      <c r="I57" s="69">
        <v>1</v>
      </c>
      <c r="J57" s="13">
        <v>924</v>
      </c>
      <c r="K57" s="15">
        <v>-0.35389610389610393</v>
      </c>
      <c r="L57" s="69">
        <v>-5</v>
      </c>
      <c r="O57"/>
      <c r="P57"/>
      <c r="Q57"/>
      <c r="R57"/>
      <c r="S57"/>
      <c r="T57"/>
      <c r="U57"/>
      <c r="V57"/>
    </row>
    <row r="58" spans="2:22" ht="15" thickBot="1" x14ac:dyDescent="0.35">
      <c r="B58" s="16">
        <v>12</v>
      </c>
      <c r="C58" s="17" t="s">
        <v>61</v>
      </c>
      <c r="D58" s="18">
        <v>560</v>
      </c>
      <c r="E58" s="19">
        <v>1.5978999029846487E-2</v>
      </c>
      <c r="F58" s="18">
        <v>353</v>
      </c>
      <c r="G58" s="19">
        <v>1.2182916307161345E-2</v>
      </c>
      <c r="H58" s="20">
        <v>0.58640226628895187</v>
      </c>
      <c r="I58" s="70">
        <v>3</v>
      </c>
      <c r="J58" s="18">
        <v>219</v>
      </c>
      <c r="K58" s="20">
        <v>1.5570776255707761</v>
      </c>
      <c r="L58" s="70">
        <v>37</v>
      </c>
      <c r="O58"/>
      <c r="P58"/>
      <c r="Q58"/>
      <c r="R58"/>
      <c r="S58"/>
      <c r="T58"/>
      <c r="U58"/>
      <c r="V58"/>
    </row>
    <row r="59" spans="2:22" ht="15" thickBot="1" x14ac:dyDescent="0.35">
      <c r="B59" s="11">
        <v>13</v>
      </c>
      <c r="C59" s="12" t="s">
        <v>116</v>
      </c>
      <c r="D59" s="13">
        <v>544</v>
      </c>
      <c r="E59" s="14">
        <v>1.5522456200422302E-2</v>
      </c>
      <c r="F59" s="13">
        <v>40</v>
      </c>
      <c r="G59" s="14">
        <v>1.3805004314063848E-3</v>
      </c>
      <c r="H59" s="15">
        <v>12.6</v>
      </c>
      <c r="I59" s="69">
        <v>116</v>
      </c>
      <c r="J59" s="13">
        <v>439</v>
      </c>
      <c r="K59" s="15">
        <v>0.23917995444191353</v>
      </c>
      <c r="L59" s="69">
        <v>5</v>
      </c>
      <c r="O59"/>
      <c r="P59"/>
      <c r="Q59"/>
      <c r="R59"/>
      <c r="S59"/>
      <c r="T59"/>
      <c r="U59"/>
      <c r="V59"/>
    </row>
    <row r="60" spans="2:22" ht="15" thickBot="1" x14ac:dyDescent="0.35">
      <c r="B60" s="16">
        <v>14</v>
      </c>
      <c r="C60" s="17" t="s">
        <v>74</v>
      </c>
      <c r="D60" s="18">
        <v>533</v>
      </c>
      <c r="E60" s="19">
        <v>1.5208583005193175E-2</v>
      </c>
      <c r="F60" s="18">
        <v>1100</v>
      </c>
      <c r="G60" s="19">
        <v>3.7963761863675581E-2</v>
      </c>
      <c r="H60" s="20">
        <v>-0.51545454545454539</v>
      </c>
      <c r="I60" s="70">
        <v>-11</v>
      </c>
      <c r="J60" s="18">
        <v>643</v>
      </c>
      <c r="K60" s="20">
        <v>-0.1710730948678072</v>
      </c>
      <c r="L60" s="70">
        <v>-3</v>
      </c>
      <c r="O60"/>
      <c r="P60"/>
      <c r="Q60"/>
      <c r="R60"/>
      <c r="S60"/>
      <c r="T60"/>
      <c r="U60"/>
      <c r="V60"/>
    </row>
    <row r="61" spans="2:22" ht="15" thickBot="1" x14ac:dyDescent="0.35">
      <c r="B61" s="11">
        <v>15</v>
      </c>
      <c r="C61" s="12" t="s">
        <v>44</v>
      </c>
      <c r="D61" s="13">
        <v>503</v>
      </c>
      <c r="E61" s="14">
        <v>1.4352565200022828E-2</v>
      </c>
      <c r="F61" s="13">
        <v>296</v>
      </c>
      <c r="G61" s="14">
        <v>1.0215703192407248E-2</v>
      </c>
      <c r="H61" s="15">
        <v>0.69932432432432434</v>
      </c>
      <c r="I61" s="69">
        <v>5</v>
      </c>
      <c r="J61" s="13">
        <v>636</v>
      </c>
      <c r="K61" s="15">
        <v>-0.20911949685534592</v>
      </c>
      <c r="L61" s="69">
        <v>-3</v>
      </c>
      <c r="O61"/>
      <c r="P61"/>
      <c r="Q61"/>
      <c r="R61"/>
      <c r="S61"/>
      <c r="T61"/>
      <c r="U61"/>
      <c r="V61"/>
    </row>
    <row r="62" spans="2:22" ht="15" thickBot="1" x14ac:dyDescent="0.35">
      <c r="B62" s="16">
        <v>16</v>
      </c>
      <c r="C62" s="17" t="s">
        <v>53</v>
      </c>
      <c r="D62" s="18">
        <v>488</v>
      </c>
      <c r="E62" s="19">
        <v>1.3924556297437654E-2</v>
      </c>
      <c r="F62" s="18">
        <v>693</v>
      </c>
      <c r="G62" s="19">
        <v>2.3917169974115617E-2</v>
      </c>
      <c r="H62" s="20">
        <v>-0.29581529581529586</v>
      </c>
      <c r="I62" s="70">
        <v>-7</v>
      </c>
      <c r="J62" s="18">
        <v>472</v>
      </c>
      <c r="K62" s="20">
        <v>3.3898305084745672E-2</v>
      </c>
      <c r="L62" s="70">
        <v>0</v>
      </c>
      <c r="O62"/>
      <c r="P62"/>
      <c r="Q62"/>
      <c r="R62"/>
      <c r="S62"/>
      <c r="T62"/>
      <c r="U62"/>
      <c r="V62"/>
    </row>
    <row r="63" spans="2:22" ht="15" thickBot="1" x14ac:dyDescent="0.35">
      <c r="B63" s="11">
        <v>17</v>
      </c>
      <c r="C63" s="12" t="s">
        <v>108</v>
      </c>
      <c r="D63" s="13">
        <v>470</v>
      </c>
      <c r="E63" s="14">
        <v>1.3410945614335444E-2</v>
      </c>
      <c r="F63" s="13">
        <v>341</v>
      </c>
      <c r="G63" s="14">
        <v>1.1768766177739431E-2</v>
      </c>
      <c r="H63" s="15">
        <v>0.37829912023460421</v>
      </c>
      <c r="I63" s="69">
        <v>-1</v>
      </c>
      <c r="J63" s="13">
        <v>589</v>
      </c>
      <c r="K63" s="15">
        <v>-0.20203735144312396</v>
      </c>
      <c r="L63" s="69">
        <v>-4</v>
      </c>
      <c r="O63"/>
      <c r="P63"/>
      <c r="Q63"/>
      <c r="R63"/>
      <c r="S63"/>
      <c r="T63"/>
      <c r="U63"/>
      <c r="V63"/>
    </row>
    <row r="64" spans="2:22" ht="15" thickBot="1" x14ac:dyDescent="0.35">
      <c r="B64" s="16">
        <v>18</v>
      </c>
      <c r="C64" s="17" t="s">
        <v>104</v>
      </c>
      <c r="D64" s="18">
        <v>450</v>
      </c>
      <c r="E64" s="19">
        <v>1.2840267077555213E-2</v>
      </c>
      <c r="F64" s="18">
        <v>167</v>
      </c>
      <c r="G64" s="19">
        <v>5.7635893011216566E-3</v>
      </c>
      <c r="H64" s="20">
        <v>1.6946107784431139</v>
      </c>
      <c r="I64" s="70">
        <v>33</v>
      </c>
      <c r="J64" s="18">
        <v>573</v>
      </c>
      <c r="K64" s="20">
        <v>-0.21465968586387429</v>
      </c>
      <c r="L64" s="70">
        <v>-4</v>
      </c>
      <c r="O64"/>
      <c r="P64"/>
      <c r="Q64"/>
      <c r="R64"/>
      <c r="S64"/>
      <c r="T64"/>
      <c r="U64"/>
      <c r="V64"/>
    </row>
    <row r="65" spans="2:22" ht="15" thickBot="1" x14ac:dyDescent="0.35">
      <c r="B65" s="11">
        <v>19</v>
      </c>
      <c r="C65" s="12" t="s">
        <v>143</v>
      </c>
      <c r="D65" s="13">
        <v>416</v>
      </c>
      <c r="E65" s="14">
        <v>1.1870113565028819E-2</v>
      </c>
      <c r="F65" s="13">
        <v>223</v>
      </c>
      <c r="G65" s="14">
        <v>7.6962899050905956E-3</v>
      </c>
      <c r="H65" s="15">
        <v>0.86547085201793728</v>
      </c>
      <c r="I65" s="69">
        <v>13</v>
      </c>
      <c r="J65" s="13">
        <v>296</v>
      </c>
      <c r="K65" s="15">
        <v>0.40540540540540548</v>
      </c>
      <c r="L65" s="69">
        <v>13</v>
      </c>
      <c r="O65"/>
      <c r="P65"/>
      <c r="Q65"/>
      <c r="R65"/>
      <c r="S65"/>
      <c r="T65"/>
      <c r="U65"/>
      <c r="V65"/>
    </row>
    <row r="66" spans="2:22" ht="15" thickBot="1" x14ac:dyDescent="0.35">
      <c r="B66" s="16">
        <v>20</v>
      </c>
      <c r="C66" s="17" t="s">
        <v>144</v>
      </c>
      <c r="D66" s="18">
        <v>410</v>
      </c>
      <c r="E66" s="19">
        <v>1.1698910003994751E-2</v>
      </c>
      <c r="F66" s="18">
        <v>305</v>
      </c>
      <c r="G66" s="19">
        <v>1.0526315789473684E-2</v>
      </c>
      <c r="H66" s="20">
        <v>0.34426229508196715</v>
      </c>
      <c r="I66" s="70">
        <v>-1</v>
      </c>
      <c r="J66" s="18">
        <v>308</v>
      </c>
      <c r="K66" s="20">
        <v>0.33116883116883122</v>
      </c>
      <c r="L66" s="70">
        <v>10</v>
      </c>
      <c r="O66"/>
      <c r="P66"/>
      <c r="Q66"/>
      <c r="R66"/>
      <c r="S66"/>
      <c r="T66"/>
      <c r="U66"/>
      <c r="V66"/>
    </row>
    <row r="67" spans="2:22" ht="15" thickBot="1" x14ac:dyDescent="0.35">
      <c r="B67" s="96" t="s">
        <v>43</v>
      </c>
      <c r="C67" s="97"/>
      <c r="D67" s="21">
        <f>SUM(D47:D66)</f>
        <v>14982</v>
      </c>
      <c r="E67" s="22">
        <f>D67/D69</f>
        <v>0.42749529190207158</v>
      </c>
      <c r="F67" s="21">
        <f>SUM(F47:F66)</f>
        <v>11579</v>
      </c>
      <c r="G67" s="22">
        <f>F67/F69</f>
        <v>0.39962036238136323</v>
      </c>
      <c r="H67" s="23">
        <f>D67/F67-1</f>
        <v>0.293894118663097</v>
      </c>
      <c r="I67" s="71"/>
      <c r="J67" s="21">
        <f>SUM(J47:J66)</f>
        <v>15028</v>
      </c>
      <c r="K67" s="22">
        <f>E67/J67-1</f>
        <v>-0.99997155341416677</v>
      </c>
      <c r="L67" s="21"/>
      <c r="O67"/>
      <c r="P67"/>
      <c r="Q67"/>
      <c r="R67"/>
      <c r="S67"/>
      <c r="T67"/>
      <c r="U67"/>
      <c r="V67"/>
    </row>
    <row r="68" spans="2:22" ht="15" thickBot="1" x14ac:dyDescent="0.35">
      <c r="B68" s="96" t="s">
        <v>12</v>
      </c>
      <c r="C68" s="97"/>
      <c r="D68" s="21">
        <f>D69-SUM(D47:D66)</f>
        <v>20064</v>
      </c>
      <c r="E68" s="22">
        <f>D68/D69</f>
        <v>0.57250470809792842</v>
      </c>
      <c r="F68" s="21">
        <f>F69-SUM(F47:F66)</f>
        <v>17396</v>
      </c>
      <c r="G68" s="22">
        <f>F68/F69</f>
        <v>0.60037963761863677</v>
      </c>
      <c r="H68" s="23">
        <f>D68/F68-1</f>
        <v>0.15336859048057017</v>
      </c>
      <c r="I68" s="71"/>
      <c r="J68" s="21">
        <f>J69-SUM(J47:J66)</f>
        <v>21844</v>
      </c>
      <c r="K68" s="22">
        <f>E68/J68-1</f>
        <v>-0.99997379121460828</v>
      </c>
      <c r="L68" s="21"/>
      <c r="O68"/>
      <c r="P68"/>
      <c r="Q68"/>
      <c r="R68"/>
      <c r="S68"/>
      <c r="T68"/>
      <c r="U68"/>
      <c r="V68"/>
    </row>
    <row r="69" spans="2:22" ht="15" thickBot="1" x14ac:dyDescent="0.35">
      <c r="B69" s="124" t="s">
        <v>35</v>
      </c>
      <c r="C69" s="125"/>
      <c r="D69" s="24">
        <v>35046</v>
      </c>
      <c r="E69" s="25">
        <v>1</v>
      </c>
      <c r="F69" s="24">
        <v>28975</v>
      </c>
      <c r="G69" s="25">
        <v>1</v>
      </c>
      <c r="H69" s="26">
        <v>0.20952545297670411</v>
      </c>
      <c r="I69" s="73"/>
      <c r="J69" s="24">
        <v>36872</v>
      </c>
      <c r="K69" s="26">
        <v>-4.9522673031026199E-2</v>
      </c>
      <c r="L69" s="24"/>
      <c r="M69" s="66"/>
      <c r="O69"/>
      <c r="P69"/>
      <c r="Q69"/>
      <c r="R69"/>
      <c r="S69"/>
      <c r="T69"/>
      <c r="U69"/>
      <c r="V69"/>
    </row>
    <row r="70" spans="2:22" ht="14.4" x14ac:dyDescent="0.3">
      <c r="B70" s="67" t="s">
        <v>78</v>
      </c>
      <c r="O70"/>
      <c r="P70"/>
      <c r="Q70"/>
      <c r="R70"/>
      <c r="S70"/>
      <c r="T70"/>
      <c r="U70"/>
      <c r="V70"/>
    </row>
    <row r="71" spans="2:22" ht="14.4" x14ac:dyDescent="0.3">
      <c r="B71" s="68" t="s">
        <v>77</v>
      </c>
      <c r="O71"/>
      <c r="P71"/>
      <c r="Q71"/>
      <c r="R71"/>
      <c r="S71"/>
      <c r="T71"/>
      <c r="U71"/>
      <c r="V71"/>
    </row>
  </sheetData>
  <mergeCells count="45">
    <mergeCell ref="B69:C69"/>
    <mergeCell ref="I43:I44"/>
    <mergeCell ref="B68:C68"/>
    <mergeCell ref="H43:H44"/>
    <mergeCell ref="K45:K46"/>
    <mergeCell ref="I45:I46"/>
    <mergeCell ref="K43:K44"/>
    <mergeCell ref="B32:C32"/>
    <mergeCell ref="B33:C33"/>
    <mergeCell ref="F43:G44"/>
    <mergeCell ref="J43:J44"/>
    <mergeCell ref="B38:L38"/>
    <mergeCell ref="B39:L39"/>
    <mergeCell ref="D41:I41"/>
    <mergeCell ref="I5:J5"/>
    <mergeCell ref="H9:H10"/>
    <mergeCell ref="I6:J6"/>
    <mergeCell ref="J9:J10"/>
    <mergeCell ref="B31:C31"/>
    <mergeCell ref="C8:C10"/>
    <mergeCell ref="B5:B7"/>
    <mergeCell ref="C5:C7"/>
    <mergeCell ref="B8:B10"/>
    <mergeCell ref="D5:H5"/>
    <mergeCell ref="I7:I8"/>
    <mergeCell ref="J7:J8"/>
    <mergeCell ref="D6:H6"/>
    <mergeCell ref="D7:E8"/>
    <mergeCell ref="F7:G8"/>
    <mergeCell ref="B2:J2"/>
    <mergeCell ref="B3:J3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</mergeCells>
  <conditionalFormatting sqref="D47:H66">
    <cfRule type="cellIs" dxfId="61" priority="15" operator="equal">
      <formula>0</formula>
    </cfRule>
  </conditionalFormatting>
  <conditionalFormatting sqref="D11:J30">
    <cfRule type="cellIs" dxfId="60" priority="64" operator="equal">
      <formula>0</formula>
    </cfRule>
  </conditionalFormatting>
  <conditionalFormatting sqref="H47:H68">
    <cfRule type="cellIs" dxfId="59" priority="17" operator="lessThan">
      <formula>0</formula>
    </cfRule>
  </conditionalFormatting>
  <conditionalFormatting sqref="I47:I66">
    <cfRule type="cellIs" dxfId="58" priority="24" operator="lessThan">
      <formula>0</formula>
    </cfRule>
    <cfRule type="cellIs" dxfId="57" priority="25" operator="equal">
      <formula>0</formula>
    </cfRule>
    <cfRule type="cellIs" dxfId="56" priority="26" operator="greaterThan">
      <formula>0</formula>
    </cfRule>
  </conditionalFormatting>
  <conditionalFormatting sqref="J11:J30 H11:H32">
    <cfRule type="cellIs" dxfId="55" priority="67" operator="lessThan">
      <formula>0</formula>
    </cfRule>
  </conditionalFormatting>
  <conditionalFormatting sqref="J47:K66">
    <cfRule type="cellIs" dxfId="54" priority="12" operator="equal">
      <formula>0</formula>
    </cfRule>
  </conditionalFormatting>
  <conditionalFormatting sqref="K47:L66">
    <cfRule type="cellIs" dxfId="53" priority="9" operator="lessThan">
      <formula>0</formula>
    </cfRule>
  </conditionalFormatting>
  <conditionalFormatting sqref="L47:L66">
    <cfRule type="cellIs" dxfId="52" priority="10" operator="equal">
      <formula>0</formula>
    </cfRule>
    <cfRule type="cellIs" dxfId="51" priority="1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ColWidth="9.109375" defaultRowHeight="13.8" x14ac:dyDescent="0.25"/>
  <cols>
    <col min="1" max="1" width="4.33203125" style="30" customWidth="1"/>
    <col min="2" max="2" width="19.44140625" style="30" customWidth="1"/>
    <col min="3" max="7" width="10.44140625" style="30" customWidth="1"/>
    <col min="8" max="8" width="11.109375" style="30" customWidth="1"/>
    <col min="9" max="16384" width="9.109375" style="30"/>
  </cols>
  <sheetData>
    <row r="1" spans="1:8" x14ac:dyDescent="0.25">
      <c r="A1" s="30" t="s">
        <v>3</v>
      </c>
      <c r="B1" s="48"/>
      <c r="C1" s="48"/>
      <c r="D1" s="48"/>
      <c r="E1" s="48"/>
      <c r="F1" s="48"/>
      <c r="G1" s="48"/>
      <c r="H1" s="50">
        <v>44960</v>
      </c>
    </row>
    <row r="2" spans="1:8" x14ac:dyDescent="0.25">
      <c r="A2" s="48"/>
      <c r="B2" s="48"/>
      <c r="C2" s="48"/>
      <c r="D2" s="48"/>
      <c r="E2" s="48"/>
      <c r="F2" s="48"/>
      <c r="G2" s="48"/>
      <c r="H2" s="51" t="s">
        <v>95</v>
      </c>
    </row>
    <row r="3" spans="1:8" ht="14.4" customHeight="1" x14ac:dyDescent="0.25">
      <c r="A3" s="48"/>
      <c r="B3" s="127" t="s">
        <v>82</v>
      </c>
      <c r="C3" s="128"/>
      <c r="D3" s="128"/>
      <c r="E3" s="128"/>
      <c r="F3" s="128"/>
      <c r="G3" s="128"/>
      <c r="H3" s="129"/>
    </row>
    <row r="4" spans="1:8" x14ac:dyDescent="0.25">
      <c r="A4" s="48"/>
      <c r="B4" s="130"/>
      <c r="C4" s="131"/>
      <c r="D4" s="131"/>
      <c r="E4" s="131"/>
      <c r="F4" s="131"/>
      <c r="G4" s="131"/>
      <c r="H4" s="132"/>
    </row>
    <row r="5" spans="1:8" ht="21" customHeight="1" x14ac:dyDescent="0.25">
      <c r="A5" s="48"/>
      <c r="B5" s="133" t="s">
        <v>83</v>
      </c>
      <c r="C5" s="135" t="s">
        <v>161</v>
      </c>
      <c r="D5" s="136"/>
      <c r="E5" s="135" t="s">
        <v>162</v>
      </c>
      <c r="F5" s="136"/>
      <c r="G5" s="137" t="s">
        <v>96</v>
      </c>
      <c r="H5" s="137" t="s">
        <v>97</v>
      </c>
    </row>
    <row r="6" spans="1:8" ht="21" customHeight="1" x14ac:dyDescent="0.25">
      <c r="A6" s="48"/>
      <c r="B6" s="134"/>
      <c r="C6" s="52" t="s">
        <v>98</v>
      </c>
      <c r="D6" s="53" t="s">
        <v>84</v>
      </c>
      <c r="E6" s="52" t="s">
        <v>98</v>
      </c>
      <c r="F6" s="53" t="s">
        <v>84</v>
      </c>
      <c r="G6" s="138"/>
      <c r="H6" s="138"/>
    </row>
    <row r="7" spans="1:8" x14ac:dyDescent="0.25">
      <c r="A7" s="48"/>
      <c r="B7" s="54" t="s">
        <v>85</v>
      </c>
      <c r="C7" s="55" t="s">
        <v>147</v>
      </c>
      <c r="D7" s="56">
        <v>0.50923209663503022</v>
      </c>
      <c r="E7" s="55" t="s">
        <v>148</v>
      </c>
      <c r="F7" s="56">
        <v>0.44649888717685327</v>
      </c>
      <c r="G7" s="57">
        <v>5.4054054054053946E-2</v>
      </c>
      <c r="H7" s="58" t="s">
        <v>149</v>
      </c>
    </row>
    <row r="8" spans="1:8" x14ac:dyDescent="0.25">
      <c r="A8" s="48"/>
      <c r="B8" s="54" t="s">
        <v>86</v>
      </c>
      <c r="C8" s="59" t="s">
        <v>150</v>
      </c>
      <c r="D8" s="56">
        <v>9.0250215703192402E-2</v>
      </c>
      <c r="E8" s="55" t="s">
        <v>151</v>
      </c>
      <c r="F8" s="56">
        <v>9.2535524738914576E-2</v>
      </c>
      <c r="G8" s="60">
        <v>0.23076923076923084</v>
      </c>
      <c r="H8" s="58" t="s">
        <v>152</v>
      </c>
    </row>
    <row r="9" spans="1:8" x14ac:dyDescent="0.25">
      <c r="A9" s="48"/>
      <c r="B9" s="54" t="s">
        <v>99</v>
      </c>
      <c r="C9" s="55" t="s">
        <v>153</v>
      </c>
      <c r="D9" s="56">
        <v>0.40051768766177742</v>
      </c>
      <c r="E9" s="55" t="s">
        <v>154</v>
      </c>
      <c r="F9" s="56">
        <v>0.46096558808423216</v>
      </c>
      <c r="G9" s="60">
        <v>0.39655172413793105</v>
      </c>
      <c r="H9" s="61" t="s">
        <v>155</v>
      </c>
    </row>
    <row r="10" spans="1:8" x14ac:dyDescent="0.25">
      <c r="A10" s="48"/>
      <c r="B10" s="62" t="s">
        <v>87</v>
      </c>
      <c r="C10" s="63"/>
      <c r="D10" s="56"/>
      <c r="E10" s="63"/>
      <c r="F10" s="56"/>
      <c r="G10" s="64"/>
      <c r="H10" s="65"/>
    </row>
    <row r="11" spans="1:8" x14ac:dyDescent="0.25">
      <c r="A11" s="48"/>
      <c r="B11" s="62" t="s">
        <v>88</v>
      </c>
      <c r="C11" s="74">
        <v>0.51200000000000001</v>
      </c>
      <c r="D11" s="56">
        <v>1.7670405522001727E-2</v>
      </c>
      <c r="E11" s="74">
        <v>1.077</v>
      </c>
      <c r="F11" s="56">
        <v>3.0731039205615478E-2</v>
      </c>
      <c r="G11" s="60">
        <v>1.103515625</v>
      </c>
      <c r="H11" s="61" t="s">
        <v>156</v>
      </c>
    </row>
    <row r="12" spans="1:8" x14ac:dyDescent="0.25">
      <c r="A12" s="48"/>
      <c r="B12" s="62" t="s">
        <v>89</v>
      </c>
      <c r="C12" s="74">
        <v>0.73299999999999998</v>
      </c>
      <c r="D12" s="56">
        <v>2.5297670405522003E-2</v>
      </c>
      <c r="E12" s="74">
        <v>0.68899999999999995</v>
      </c>
      <c r="F12" s="56">
        <v>1.9659875592078983E-2</v>
      </c>
      <c r="G12" s="60">
        <v>-6.0027285129604424E-2</v>
      </c>
      <c r="H12" s="61" t="s">
        <v>157</v>
      </c>
    </row>
    <row r="13" spans="1:8" x14ac:dyDescent="0.25">
      <c r="A13" s="48"/>
      <c r="B13" s="62" t="s">
        <v>90</v>
      </c>
      <c r="C13" s="74">
        <v>2.1999999999999999E-2</v>
      </c>
      <c r="D13" s="56">
        <v>7.5927523727351161E-4</v>
      </c>
      <c r="E13" s="74">
        <v>0</v>
      </c>
      <c r="F13" s="56">
        <v>0</v>
      </c>
      <c r="G13" s="60">
        <v>-1</v>
      </c>
      <c r="H13" s="61" t="s">
        <v>120</v>
      </c>
    </row>
    <row r="14" spans="1:8" x14ac:dyDescent="0.25">
      <c r="A14" s="48"/>
      <c r="B14" s="62" t="s">
        <v>91</v>
      </c>
      <c r="C14" s="74">
        <v>4.7</v>
      </c>
      <c r="D14" s="56">
        <v>0.1622088006902502</v>
      </c>
      <c r="E14" s="74">
        <v>7.8209999999999997</v>
      </c>
      <c r="F14" s="56">
        <v>0.2231638418079096</v>
      </c>
      <c r="G14" s="60">
        <v>0.6640425531914893</v>
      </c>
      <c r="H14" s="61" t="s">
        <v>158</v>
      </c>
    </row>
    <row r="15" spans="1:8" x14ac:dyDescent="0.25">
      <c r="A15" s="48"/>
      <c r="B15" s="62" t="s">
        <v>92</v>
      </c>
      <c r="C15" s="74">
        <v>4.4880000000000004</v>
      </c>
      <c r="D15" s="56">
        <v>0.15489214840379636</v>
      </c>
      <c r="E15" s="74">
        <v>5.6230000000000002</v>
      </c>
      <c r="F15" s="56">
        <v>0.16044627061576214</v>
      </c>
      <c r="G15" s="60">
        <v>0.25289661319073087</v>
      </c>
      <c r="H15" s="61" t="s">
        <v>159</v>
      </c>
    </row>
    <row r="16" spans="1:8" x14ac:dyDescent="0.25">
      <c r="A16" s="48"/>
      <c r="B16" s="62" t="s">
        <v>93</v>
      </c>
      <c r="C16" s="75">
        <v>1.149</v>
      </c>
      <c r="D16" s="56">
        <v>3.9654874892148403E-2</v>
      </c>
      <c r="E16" s="75">
        <v>0.94499999999999995</v>
      </c>
      <c r="F16" s="56">
        <v>2.6964560862865947E-2</v>
      </c>
      <c r="G16" s="60">
        <v>-0.17754569190600533</v>
      </c>
      <c r="H16" s="58" t="s">
        <v>160</v>
      </c>
    </row>
    <row r="17" spans="1:8" x14ac:dyDescent="0.25">
      <c r="A17" s="48"/>
      <c r="B17" s="62" t="s">
        <v>94</v>
      </c>
      <c r="C17" s="74">
        <v>0</v>
      </c>
      <c r="D17" s="56">
        <v>0</v>
      </c>
      <c r="E17" s="74">
        <v>0</v>
      </c>
      <c r="F17" s="56">
        <v>0</v>
      </c>
      <c r="G17" s="60" t="s">
        <v>115</v>
      </c>
      <c r="H17" s="61" t="s">
        <v>101</v>
      </c>
    </row>
    <row r="18" spans="1:8" x14ac:dyDescent="0.25">
      <c r="A18" s="48"/>
      <c r="B18" s="76" t="s">
        <v>100</v>
      </c>
      <c r="C18" s="77">
        <v>0</v>
      </c>
      <c r="D18" s="78">
        <v>3.4512510785233985E-5</v>
      </c>
      <c r="E18" s="77">
        <v>0</v>
      </c>
      <c r="F18" s="78">
        <v>0</v>
      </c>
      <c r="G18" s="79"/>
      <c r="H18" s="80" t="s">
        <v>101</v>
      </c>
    </row>
    <row r="19" spans="1:8" x14ac:dyDescent="0.25">
      <c r="A19" s="48"/>
      <c r="B19" s="85" t="s">
        <v>78</v>
      </c>
      <c r="C19" s="48"/>
      <c r="D19" s="48"/>
      <c r="E19" s="48"/>
      <c r="F19" s="48"/>
      <c r="G19" s="48"/>
      <c r="H19" s="48"/>
    </row>
    <row r="20" spans="1:8" x14ac:dyDescent="0.25">
      <c r="B20" s="8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O73"/>
  <sheetViews>
    <sheetView showGridLines="0" workbookViewId="0"/>
  </sheetViews>
  <sheetFormatPr defaultColWidth="9.109375" defaultRowHeight="13.8" x14ac:dyDescent="0.25"/>
  <cols>
    <col min="1" max="1" width="2.5546875" style="30" customWidth="1"/>
    <col min="2" max="2" width="8.109375" style="30" customWidth="1"/>
    <col min="3" max="3" width="20.109375" style="30" customWidth="1"/>
    <col min="4" max="12" width="10.5546875" style="30" customWidth="1"/>
    <col min="13" max="13" width="1.6640625" style="30" customWidth="1"/>
    <col min="14" max="14" width="1.44140625" style="30" customWidth="1"/>
    <col min="15" max="15" width="12" style="30" customWidth="1"/>
    <col min="16" max="16" width="11.109375" style="30" customWidth="1"/>
    <col min="17" max="17" width="16.44140625" style="30" customWidth="1"/>
    <col min="18" max="22" width="9.109375" style="30"/>
    <col min="23" max="23" width="12.109375" style="30" customWidth="1"/>
    <col min="24" max="24" width="11.44140625" style="30" customWidth="1"/>
    <col min="25" max="16384" width="9.109375" style="30"/>
  </cols>
  <sheetData>
    <row r="1" spans="2:14" x14ac:dyDescent="0.25">
      <c r="B1" s="48" t="s">
        <v>3</v>
      </c>
      <c r="D1" s="28"/>
      <c r="L1" s="50">
        <v>44960</v>
      </c>
    </row>
    <row r="2" spans="2:14" x14ac:dyDescent="0.25">
      <c r="D2" s="28"/>
      <c r="L2" s="29"/>
    </row>
    <row r="3" spans="2:14" ht="14.4" customHeight="1" x14ac:dyDescent="0.25">
      <c r="B3" s="90" t="s">
        <v>132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66"/>
      <c r="N3" s="48"/>
    </row>
    <row r="4" spans="2:14" ht="14.4" customHeight="1" x14ac:dyDescent="0.25">
      <c r="B4" s="91" t="s">
        <v>133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66"/>
      <c r="N4" s="48"/>
    </row>
    <row r="5" spans="2:14" ht="14.4" customHeight="1" thickBot="1" x14ac:dyDescent="0.3">
      <c r="B5" s="49"/>
      <c r="C5" s="49"/>
      <c r="D5" s="49"/>
      <c r="E5" s="49"/>
      <c r="F5" s="49"/>
      <c r="G5" s="49"/>
      <c r="H5" s="49"/>
      <c r="I5" s="49"/>
      <c r="J5" s="49"/>
      <c r="K5" s="66"/>
      <c r="L5" s="4" t="s">
        <v>4</v>
      </c>
      <c r="M5" s="66"/>
      <c r="N5" s="66"/>
    </row>
    <row r="6" spans="2:14" ht="14.4" customHeight="1" x14ac:dyDescent="0.25">
      <c r="B6" s="111" t="s">
        <v>0</v>
      </c>
      <c r="C6" s="113" t="s">
        <v>1</v>
      </c>
      <c r="D6" s="126" t="s">
        <v>122</v>
      </c>
      <c r="E6" s="100"/>
      <c r="F6" s="100"/>
      <c r="G6" s="100"/>
      <c r="H6" s="100"/>
      <c r="I6" s="101"/>
      <c r="J6" s="100" t="s">
        <v>112</v>
      </c>
      <c r="K6" s="100"/>
      <c r="L6" s="101"/>
      <c r="M6" s="66"/>
      <c r="N6" s="66"/>
    </row>
    <row r="7" spans="2:14" ht="14.4" customHeight="1" thickBot="1" x14ac:dyDescent="0.3">
      <c r="B7" s="112"/>
      <c r="C7" s="114"/>
      <c r="D7" s="102" t="s">
        <v>123</v>
      </c>
      <c r="E7" s="98"/>
      <c r="F7" s="98"/>
      <c r="G7" s="98"/>
      <c r="H7" s="98"/>
      <c r="I7" s="99"/>
      <c r="J7" s="98" t="s">
        <v>113</v>
      </c>
      <c r="K7" s="98"/>
      <c r="L7" s="99"/>
      <c r="M7" s="66"/>
      <c r="N7" s="66"/>
    </row>
    <row r="8" spans="2:14" ht="14.4" customHeight="1" x14ac:dyDescent="0.25">
      <c r="B8" s="112"/>
      <c r="C8" s="114"/>
      <c r="D8" s="103">
        <v>2023</v>
      </c>
      <c r="E8" s="104"/>
      <c r="F8" s="103">
        <v>2022</v>
      </c>
      <c r="G8" s="104"/>
      <c r="H8" s="92" t="s">
        <v>5</v>
      </c>
      <c r="I8" s="92" t="s">
        <v>49</v>
      </c>
      <c r="J8" s="92">
        <v>2022</v>
      </c>
      <c r="K8" s="92" t="s">
        <v>124</v>
      </c>
      <c r="L8" s="92" t="s">
        <v>129</v>
      </c>
      <c r="M8" s="66"/>
      <c r="N8" s="66"/>
    </row>
    <row r="9" spans="2:14" ht="14.4" customHeight="1" thickBot="1" x14ac:dyDescent="0.3">
      <c r="B9" s="109" t="s">
        <v>6</v>
      </c>
      <c r="C9" s="107" t="s">
        <v>7</v>
      </c>
      <c r="D9" s="105"/>
      <c r="E9" s="106"/>
      <c r="F9" s="105"/>
      <c r="G9" s="106"/>
      <c r="H9" s="93"/>
      <c r="I9" s="93"/>
      <c r="J9" s="93"/>
      <c r="K9" s="93"/>
      <c r="L9" s="93"/>
      <c r="M9" s="66"/>
      <c r="N9" s="66"/>
    </row>
    <row r="10" spans="2:14" ht="14.4" customHeight="1" x14ac:dyDescent="0.25">
      <c r="B10" s="109"/>
      <c r="C10" s="107"/>
      <c r="D10" s="5" t="s">
        <v>8</v>
      </c>
      <c r="E10" s="7" t="s">
        <v>2</v>
      </c>
      <c r="F10" s="5" t="s">
        <v>8</v>
      </c>
      <c r="G10" s="7" t="s">
        <v>2</v>
      </c>
      <c r="H10" s="94" t="s">
        <v>9</v>
      </c>
      <c r="I10" s="94" t="s">
        <v>50</v>
      </c>
      <c r="J10" s="94" t="s">
        <v>8</v>
      </c>
      <c r="K10" s="94" t="s">
        <v>125</v>
      </c>
      <c r="L10" s="94" t="s">
        <v>130</v>
      </c>
      <c r="M10" s="66"/>
      <c r="N10" s="66"/>
    </row>
    <row r="11" spans="2:14" ht="14.4" customHeight="1" thickBot="1" x14ac:dyDescent="0.3">
      <c r="B11" s="110"/>
      <c r="C11" s="108"/>
      <c r="D11" s="8" t="s">
        <v>10</v>
      </c>
      <c r="E11" s="9" t="s">
        <v>11</v>
      </c>
      <c r="F11" s="8" t="s">
        <v>10</v>
      </c>
      <c r="G11" s="9" t="s">
        <v>11</v>
      </c>
      <c r="H11" s="95"/>
      <c r="I11" s="95"/>
      <c r="J11" s="95" t="s">
        <v>10</v>
      </c>
      <c r="K11" s="95"/>
      <c r="L11" s="95"/>
      <c r="M11" s="66"/>
      <c r="N11" s="66"/>
    </row>
    <row r="12" spans="2:14" ht="14.4" customHeight="1" thickBot="1" x14ac:dyDescent="0.3">
      <c r="B12" s="11">
        <v>1</v>
      </c>
      <c r="C12" s="12" t="s">
        <v>20</v>
      </c>
      <c r="D12" s="13">
        <v>2681</v>
      </c>
      <c r="E12" s="14">
        <v>0.25051392263128386</v>
      </c>
      <c r="F12" s="13">
        <v>1789</v>
      </c>
      <c r="G12" s="14">
        <v>0.19152125040145596</v>
      </c>
      <c r="H12" s="15">
        <v>0.49860257126886531</v>
      </c>
      <c r="I12" s="69">
        <v>0</v>
      </c>
      <c r="J12" s="13">
        <v>2333</v>
      </c>
      <c r="K12" s="15">
        <v>0.14916416630947271</v>
      </c>
      <c r="L12" s="69">
        <v>0</v>
      </c>
      <c r="M12" s="66"/>
      <c r="N12" s="66"/>
    </row>
    <row r="13" spans="2:14" ht="14.4" customHeight="1" thickBot="1" x14ac:dyDescent="0.3">
      <c r="B13" s="16">
        <v>2</v>
      </c>
      <c r="C13" s="17" t="s">
        <v>23</v>
      </c>
      <c r="D13" s="18">
        <v>1329</v>
      </c>
      <c r="E13" s="19">
        <v>0.12418239581386657</v>
      </c>
      <c r="F13" s="18">
        <v>1520</v>
      </c>
      <c r="G13" s="19">
        <v>0.16272347714377475</v>
      </c>
      <c r="H13" s="20">
        <v>-0.12565789473684208</v>
      </c>
      <c r="I13" s="70">
        <v>0</v>
      </c>
      <c r="J13" s="18">
        <v>864</v>
      </c>
      <c r="K13" s="20">
        <v>0.53819444444444442</v>
      </c>
      <c r="L13" s="70">
        <v>2</v>
      </c>
      <c r="M13" s="66"/>
      <c r="N13" s="66"/>
    </row>
    <row r="14" spans="2:14" ht="14.4" customHeight="1" thickBot="1" x14ac:dyDescent="0.3">
      <c r="B14" s="11">
        <v>3</v>
      </c>
      <c r="C14" s="12" t="s">
        <v>18</v>
      </c>
      <c r="D14" s="13">
        <v>892</v>
      </c>
      <c r="E14" s="14">
        <v>8.3348906746402537E-2</v>
      </c>
      <c r="F14" s="13">
        <v>687</v>
      </c>
      <c r="G14" s="14">
        <v>7.3546729472219255E-2</v>
      </c>
      <c r="H14" s="15">
        <v>0.29839883551673951</v>
      </c>
      <c r="I14" s="69">
        <v>3</v>
      </c>
      <c r="J14" s="13">
        <v>1034</v>
      </c>
      <c r="K14" s="15">
        <v>-0.1373307543520309</v>
      </c>
      <c r="L14" s="69">
        <v>-1</v>
      </c>
      <c r="M14" s="66"/>
      <c r="N14" s="66"/>
    </row>
    <row r="15" spans="2:14" ht="14.4" customHeight="1" thickBot="1" x14ac:dyDescent="0.3">
      <c r="B15" s="16">
        <v>4</v>
      </c>
      <c r="C15" s="17" t="s">
        <v>30</v>
      </c>
      <c r="D15" s="18">
        <v>790</v>
      </c>
      <c r="E15" s="19">
        <v>7.3817977948047092E-2</v>
      </c>
      <c r="F15" s="18">
        <v>943</v>
      </c>
      <c r="G15" s="19">
        <v>0.10095278878064447</v>
      </c>
      <c r="H15" s="20">
        <v>-0.16224814422057265</v>
      </c>
      <c r="I15" s="70">
        <v>-1</v>
      </c>
      <c r="J15" s="18">
        <v>924</v>
      </c>
      <c r="K15" s="20">
        <v>-0.14502164502164505</v>
      </c>
      <c r="L15" s="70">
        <v>-1</v>
      </c>
      <c r="M15" s="66"/>
      <c r="N15" s="66"/>
    </row>
    <row r="16" spans="2:14" ht="14.4" customHeight="1" thickBot="1" x14ac:dyDescent="0.3">
      <c r="B16" s="11">
        <v>5</v>
      </c>
      <c r="C16" s="12" t="s">
        <v>24</v>
      </c>
      <c r="D16" s="13">
        <v>728</v>
      </c>
      <c r="E16" s="14">
        <v>6.8024668286301632E-2</v>
      </c>
      <c r="F16" s="13">
        <v>694</v>
      </c>
      <c r="G16" s="14">
        <v>7.4296113906433994E-2</v>
      </c>
      <c r="H16" s="15">
        <v>4.8991354466858761E-2</v>
      </c>
      <c r="I16" s="69">
        <v>0</v>
      </c>
      <c r="J16" s="13">
        <v>584</v>
      </c>
      <c r="K16" s="15">
        <v>0.24657534246575352</v>
      </c>
      <c r="L16" s="69">
        <v>1</v>
      </c>
      <c r="M16" s="66"/>
      <c r="N16" s="66"/>
    </row>
    <row r="17" spans="2:14" ht="14.4" customHeight="1" thickBot="1" x14ac:dyDescent="0.3">
      <c r="B17" s="16">
        <v>6</v>
      </c>
      <c r="C17" s="17" t="s">
        <v>19</v>
      </c>
      <c r="D17" s="18">
        <v>526</v>
      </c>
      <c r="E17" s="19">
        <v>4.9149691646421231E-2</v>
      </c>
      <c r="F17" s="18">
        <v>748</v>
      </c>
      <c r="G17" s="19">
        <v>8.0077079541804944E-2</v>
      </c>
      <c r="H17" s="20">
        <v>-0.29679144385026734</v>
      </c>
      <c r="I17" s="70">
        <v>-2</v>
      </c>
      <c r="J17" s="18">
        <v>644</v>
      </c>
      <c r="K17" s="20">
        <v>-0.18322981366459623</v>
      </c>
      <c r="L17" s="70">
        <v>-1</v>
      </c>
      <c r="M17" s="66"/>
      <c r="N17" s="66"/>
    </row>
    <row r="18" spans="2:14" ht="14.4" customHeight="1" thickBot="1" x14ac:dyDescent="0.3">
      <c r="B18" s="11">
        <v>7</v>
      </c>
      <c r="C18" s="12" t="s">
        <v>25</v>
      </c>
      <c r="D18" s="13">
        <v>386</v>
      </c>
      <c r="E18" s="14">
        <v>3.6068024668286298E-2</v>
      </c>
      <c r="F18" s="13">
        <v>301</v>
      </c>
      <c r="G18" s="14">
        <v>3.2223530671234346E-2</v>
      </c>
      <c r="H18" s="15">
        <v>0.28239202657807305</v>
      </c>
      <c r="I18" s="69">
        <v>1</v>
      </c>
      <c r="J18" s="13">
        <v>405</v>
      </c>
      <c r="K18" s="15">
        <v>-4.6913580246913611E-2</v>
      </c>
      <c r="L18" s="69">
        <v>0</v>
      </c>
      <c r="M18" s="66"/>
      <c r="N18" s="66"/>
    </row>
    <row r="19" spans="2:14" ht="14.4" customHeight="1" thickBot="1" x14ac:dyDescent="0.3">
      <c r="B19" s="16">
        <v>8</v>
      </c>
      <c r="C19" s="17" t="s">
        <v>31</v>
      </c>
      <c r="D19" s="18">
        <v>384</v>
      </c>
      <c r="E19" s="19">
        <v>3.5881143711455801E-2</v>
      </c>
      <c r="F19" s="18">
        <v>270</v>
      </c>
      <c r="G19" s="19">
        <v>2.8904828176854726E-2</v>
      </c>
      <c r="H19" s="20">
        <v>0.42222222222222228</v>
      </c>
      <c r="I19" s="70">
        <v>1</v>
      </c>
      <c r="J19" s="18">
        <v>280</v>
      </c>
      <c r="K19" s="20">
        <v>0.37142857142857144</v>
      </c>
      <c r="L19" s="70">
        <v>2</v>
      </c>
      <c r="M19" s="66"/>
      <c r="N19" s="66"/>
    </row>
    <row r="20" spans="2:14" ht="14.4" customHeight="1" thickBot="1" x14ac:dyDescent="0.3">
      <c r="B20" s="11">
        <v>9</v>
      </c>
      <c r="C20" s="12" t="s">
        <v>33</v>
      </c>
      <c r="D20" s="13">
        <v>339</v>
      </c>
      <c r="E20" s="14">
        <v>3.1676322182769577E-2</v>
      </c>
      <c r="F20" s="13">
        <v>133</v>
      </c>
      <c r="G20" s="14">
        <v>1.4238304250080292E-2</v>
      </c>
      <c r="H20" s="15">
        <v>1.5488721804511276</v>
      </c>
      <c r="I20" s="69">
        <v>7</v>
      </c>
      <c r="J20" s="13">
        <v>221</v>
      </c>
      <c r="K20" s="15">
        <v>0.53393665158371051</v>
      </c>
      <c r="L20" s="69">
        <v>4</v>
      </c>
      <c r="M20" s="66"/>
      <c r="N20" s="66"/>
    </row>
    <row r="21" spans="2:14" ht="14.4" customHeight="1" thickBot="1" x14ac:dyDescent="0.3">
      <c r="B21" s="16">
        <v>10</v>
      </c>
      <c r="C21" s="17" t="s">
        <v>40</v>
      </c>
      <c r="D21" s="18">
        <v>309</v>
      </c>
      <c r="E21" s="19">
        <v>2.8873107830312092E-2</v>
      </c>
      <c r="F21" s="18">
        <v>215</v>
      </c>
      <c r="G21" s="19">
        <v>2.3016807622310245E-2</v>
      </c>
      <c r="H21" s="20">
        <v>0.43720930232558142</v>
      </c>
      <c r="I21" s="70">
        <v>0</v>
      </c>
      <c r="J21" s="18">
        <v>312</v>
      </c>
      <c r="K21" s="20">
        <v>-9.6153846153845812E-3</v>
      </c>
      <c r="L21" s="70">
        <v>-2</v>
      </c>
      <c r="M21" s="66"/>
      <c r="N21" s="66"/>
    </row>
    <row r="22" spans="2:14" ht="14.4" customHeight="1" thickBot="1" x14ac:dyDescent="0.3">
      <c r="B22" s="11">
        <v>11</v>
      </c>
      <c r="C22" s="12" t="s">
        <v>70</v>
      </c>
      <c r="D22" s="13">
        <v>305</v>
      </c>
      <c r="E22" s="14">
        <v>2.8499345916651094E-2</v>
      </c>
      <c r="F22" s="13">
        <v>51</v>
      </c>
      <c r="G22" s="14">
        <v>5.4598008778503375E-3</v>
      </c>
      <c r="H22" s="15">
        <v>4.9803921568627452</v>
      </c>
      <c r="I22" s="69">
        <v>12</v>
      </c>
      <c r="J22" s="13">
        <v>255</v>
      </c>
      <c r="K22" s="15">
        <v>0.19607843137254899</v>
      </c>
      <c r="L22" s="69">
        <v>1</v>
      </c>
      <c r="M22" s="66"/>
      <c r="N22" s="66"/>
    </row>
    <row r="23" spans="2:14" ht="14.4" customHeight="1" thickBot="1" x14ac:dyDescent="0.3">
      <c r="B23" s="16">
        <v>12</v>
      </c>
      <c r="C23" s="17" t="s">
        <v>32</v>
      </c>
      <c r="D23" s="18">
        <v>244</v>
      </c>
      <c r="E23" s="19">
        <v>2.2799476733320875E-2</v>
      </c>
      <c r="F23" s="18">
        <v>172</v>
      </c>
      <c r="G23" s="19">
        <v>1.8413446097848195E-2</v>
      </c>
      <c r="H23" s="20">
        <v>0.41860465116279078</v>
      </c>
      <c r="I23" s="70">
        <v>2</v>
      </c>
      <c r="J23" s="18">
        <v>267</v>
      </c>
      <c r="K23" s="20">
        <v>-8.6142322097378266E-2</v>
      </c>
      <c r="L23" s="70">
        <v>-1</v>
      </c>
      <c r="M23" s="66"/>
      <c r="N23" s="66"/>
    </row>
    <row r="24" spans="2:14" ht="14.4" customHeight="1" thickBot="1" x14ac:dyDescent="0.3">
      <c r="B24" s="11">
        <v>13</v>
      </c>
      <c r="C24" s="12" t="s">
        <v>17</v>
      </c>
      <c r="D24" s="13">
        <v>229</v>
      </c>
      <c r="E24" s="14">
        <v>2.1397869557092133E-2</v>
      </c>
      <c r="F24" s="13">
        <v>139</v>
      </c>
      <c r="G24" s="14">
        <v>1.4880633765121507E-2</v>
      </c>
      <c r="H24" s="15">
        <v>0.64748201438848918</v>
      </c>
      <c r="I24" s="69">
        <v>2</v>
      </c>
      <c r="J24" s="13">
        <v>290</v>
      </c>
      <c r="K24" s="15">
        <v>-0.21034482758620687</v>
      </c>
      <c r="L24" s="69">
        <v>-4</v>
      </c>
      <c r="M24" s="66"/>
      <c r="N24" s="66"/>
    </row>
    <row r="25" spans="2:14" ht="14.4" customHeight="1" thickBot="1" x14ac:dyDescent="0.3">
      <c r="B25" s="16">
        <v>14</v>
      </c>
      <c r="C25" s="17" t="s">
        <v>22</v>
      </c>
      <c r="D25" s="18">
        <v>180</v>
      </c>
      <c r="E25" s="19">
        <v>1.6819286114744907E-2</v>
      </c>
      <c r="F25" s="18">
        <v>326</v>
      </c>
      <c r="G25" s="19">
        <v>3.4899903650572744E-2</v>
      </c>
      <c r="H25" s="20">
        <v>-0.44785276073619629</v>
      </c>
      <c r="I25" s="70">
        <v>-7</v>
      </c>
      <c r="J25" s="18">
        <v>113</v>
      </c>
      <c r="K25" s="20">
        <v>0.59292035398230092</v>
      </c>
      <c r="L25" s="70">
        <v>5</v>
      </c>
      <c r="M25" s="66"/>
      <c r="N25" s="66"/>
    </row>
    <row r="26" spans="2:14" ht="14.4" customHeight="1" thickBot="1" x14ac:dyDescent="0.3">
      <c r="B26" s="11">
        <v>15</v>
      </c>
      <c r="C26" s="12" t="s">
        <v>21</v>
      </c>
      <c r="D26" s="13">
        <v>146</v>
      </c>
      <c r="E26" s="14">
        <v>1.3642309848626424E-2</v>
      </c>
      <c r="F26" s="13">
        <v>61</v>
      </c>
      <c r="G26" s="14">
        <v>6.5303500695856973E-3</v>
      </c>
      <c r="H26" s="15">
        <v>1.3934426229508197</v>
      </c>
      <c r="I26" s="69">
        <v>7</v>
      </c>
      <c r="J26" s="13">
        <v>53</v>
      </c>
      <c r="K26" s="15">
        <v>1.7547169811320753</v>
      </c>
      <c r="L26" s="69">
        <v>8</v>
      </c>
      <c r="M26" s="66"/>
      <c r="N26" s="66"/>
    </row>
    <row r="27" spans="2:14" ht="14.4" customHeight="1" thickBot="1" x14ac:dyDescent="0.3">
      <c r="B27" s="16">
        <v>16</v>
      </c>
      <c r="C27" s="17" t="s">
        <v>27</v>
      </c>
      <c r="D27" s="18">
        <v>138</v>
      </c>
      <c r="E27" s="19">
        <v>1.2894786021304429E-2</v>
      </c>
      <c r="F27" s="18">
        <v>199</v>
      </c>
      <c r="G27" s="19">
        <v>2.1303928915533669E-2</v>
      </c>
      <c r="H27" s="20">
        <v>-0.30653266331658291</v>
      </c>
      <c r="I27" s="70">
        <v>-3</v>
      </c>
      <c r="J27" s="18">
        <v>213</v>
      </c>
      <c r="K27" s="20">
        <v>-0.352112676056338</v>
      </c>
      <c r="L27" s="70">
        <v>-2</v>
      </c>
      <c r="M27" s="66"/>
      <c r="N27" s="66"/>
    </row>
    <row r="28" spans="2:14" ht="14.4" customHeight="1" thickBot="1" x14ac:dyDescent="0.3">
      <c r="B28" s="11">
        <v>17</v>
      </c>
      <c r="C28" s="12" t="s">
        <v>34</v>
      </c>
      <c r="D28" s="13">
        <v>135</v>
      </c>
      <c r="E28" s="14">
        <v>1.2614464586058681E-2</v>
      </c>
      <c r="F28" s="13">
        <v>69</v>
      </c>
      <c r="G28" s="14">
        <v>7.3867894229739861E-3</v>
      </c>
      <c r="H28" s="15">
        <v>0.95652173913043481</v>
      </c>
      <c r="I28" s="69">
        <v>4</v>
      </c>
      <c r="J28" s="13">
        <v>167</v>
      </c>
      <c r="K28" s="15">
        <v>-0.19161676646706582</v>
      </c>
      <c r="L28" s="69">
        <v>-2</v>
      </c>
      <c r="M28" s="66"/>
      <c r="N28" s="66"/>
    </row>
    <row r="29" spans="2:14" ht="14.4" customHeight="1" thickBot="1" x14ac:dyDescent="0.3">
      <c r="B29" s="16">
        <v>18</v>
      </c>
      <c r="C29" s="17" t="s">
        <v>26</v>
      </c>
      <c r="D29" s="18">
        <v>124</v>
      </c>
      <c r="E29" s="19">
        <v>1.1586619323490937E-2</v>
      </c>
      <c r="F29" s="18">
        <v>204</v>
      </c>
      <c r="G29" s="19">
        <v>2.183920351140135E-2</v>
      </c>
      <c r="H29" s="20">
        <v>-0.39215686274509809</v>
      </c>
      <c r="I29" s="70">
        <v>-6</v>
      </c>
      <c r="J29" s="18">
        <v>138</v>
      </c>
      <c r="K29" s="20">
        <v>-0.10144927536231885</v>
      </c>
      <c r="L29" s="70">
        <v>-2</v>
      </c>
      <c r="M29" s="66"/>
      <c r="N29" s="66"/>
    </row>
    <row r="30" spans="2:14" ht="14.4" customHeight="1" thickBot="1" x14ac:dyDescent="0.3">
      <c r="B30" s="11">
        <v>19</v>
      </c>
      <c r="C30" s="12" t="s">
        <v>45</v>
      </c>
      <c r="D30" s="13">
        <v>116</v>
      </c>
      <c r="E30" s="14">
        <v>1.0839095496168941E-2</v>
      </c>
      <c r="F30" s="13">
        <v>92</v>
      </c>
      <c r="G30" s="14">
        <v>9.8490525639653142E-3</v>
      </c>
      <c r="H30" s="15">
        <v>0.26086956521739135</v>
      </c>
      <c r="I30" s="69">
        <v>-1</v>
      </c>
      <c r="J30" s="13">
        <v>130</v>
      </c>
      <c r="K30" s="15">
        <v>-0.10769230769230764</v>
      </c>
      <c r="L30" s="69">
        <v>-2</v>
      </c>
    </row>
    <row r="31" spans="2:14" ht="14.4" customHeight="1" thickBot="1" x14ac:dyDescent="0.3">
      <c r="B31" s="16">
        <v>20</v>
      </c>
      <c r="C31" s="17" t="s">
        <v>81</v>
      </c>
      <c r="D31" s="18">
        <v>114</v>
      </c>
      <c r="E31" s="19">
        <v>1.0652214539338442E-2</v>
      </c>
      <c r="F31" s="18">
        <v>89</v>
      </c>
      <c r="G31" s="19">
        <v>9.5278878064447067E-3</v>
      </c>
      <c r="H31" s="20">
        <v>0.2808988764044944</v>
      </c>
      <c r="I31" s="70">
        <v>-1</v>
      </c>
      <c r="J31" s="18">
        <v>126</v>
      </c>
      <c r="K31" s="20">
        <v>-9.5238095238095233E-2</v>
      </c>
      <c r="L31" s="70">
        <v>-2</v>
      </c>
    </row>
    <row r="32" spans="2:14" ht="14.4" customHeight="1" thickBot="1" x14ac:dyDescent="0.3">
      <c r="B32" s="96" t="s">
        <v>43</v>
      </c>
      <c r="C32" s="97"/>
      <c r="D32" s="21">
        <f>SUM(D12:D31)</f>
        <v>10095</v>
      </c>
      <c r="E32" s="22">
        <f>D32/D34</f>
        <v>0.94328162960194362</v>
      </c>
      <c r="F32" s="21">
        <f>SUM(F12:F31)</f>
        <v>8702</v>
      </c>
      <c r="G32" s="22">
        <f>F32/F34</f>
        <v>0.93159190664811053</v>
      </c>
      <c r="H32" s="23">
        <f>D32/F32-1</f>
        <v>0.16007814295564238</v>
      </c>
      <c r="I32" s="71"/>
      <c r="J32" s="21">
        <f>SUM(J12:J31)</f>
        <v>9353</v>
      </c>
      <c r="K32" s="22">
        <f>D32/J32-1</f>
        <v>7.9332834384689299E-2</v>
      </c>
      <c r="L32" s="21"/>
    </row>
    <row r="33" spans="2:15" ht="14.4" customHeight="1" thickBot="1" x14ac:dyDescent="0.3">
      <c r="B33" s="96" t="s">
        <v>12</v>
      </c>
      <c r="C33" s="97"/>
      <c r="D33" s="21">
        <f>D34-SUM(D12:D31)</f>
        <v>607</v>
      </c>
      <c r="E33" s="22">
        <f>D33/D34</f>
        <v>5.6718370398056439E-2</v>
      </c>
      <c r="F33" s="21">
        <f>F34-SUM(F12:F31)</f>
        <v>639</v>
      </c>
      <c r="G33" s="22">
        <f>F33/F34</f>
        <v>6.8408093351889521E-2</v>
      </c>
      <c r="H33" s="23">
        <f>D33/F33-1</f>
        <v>-5.0078247261345799E-2</v>
      </c>
      <c r="I33" s="71"/>
      <c r="J33" s="21">
        <f>J34-SUM(J12:J31)</f>
        <v>571</v>
      </c>
      <c r="K33" s="22">
        <f>D33/J33-1</f>
        <v>6.3047285464097991E-2</v>
      </c>
      <c r="L33" s="21"/>
    </row>
    <row r="34" spans="2:15" ht="14.4" customHeight="1" thickBot="1" x14ac:dyDescent="0.3">
      <c r="B34" s="124" t="s">
        <v>35</v>
      </c>
      <c r="C34" s="125"/>
      <c r="D34" s="24">
        <v>10702</v>
      </c>
      <c r="E34" s="25">
        <v>1</v>
      </c>
      <c r="F34" s="24">
        <v>9341</v>
      </c>
      <c r="G34" s="25">
        <v>0.99925061556578521</v>
      </c>
      <c r="H34" s="26">
        <v>0.14570174499518251</v>
      </c>
      <c r="I34" s="73"/>
      <c r="J34" s="24">
        <v>9924</v>
      </c>
      <c r="K34" s="26">
        <v>7.8395808141878298E-2</v>
      </c>
      <c r="L34" s="24"/>
      <c r="M34" s="66"/>
      <c r="N34" s="66"/>
    </row>
    <row r="35" spans="2:15" ht="14.4" customHeight="1" x14ac:dyDescent="0.25">
      <c r="B35" s="67" t="s">
        <v>78</v>
      </c>
    </row>
    <row r="36" spans="2:15" x14ac:dyDescent="0.25">
      <c r="B36" s="68" t="s">
        <v>77</v>
      </c>
    </row>
    <row r="38" spans="2:15" x14ac:dyDescent="0.25">
      <c r="O38" s="29"/>
    </row>
    <row r="39" spans="2:15" ht="15" customHeight="1" x14ac:dyDescent="0.25"/>
    <row r="40" spans="2:15" ht="15" customHeight="1" x14ac:dyDescent="0.25">
      <c r="B40" s="90" t="s">
        <v>134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66"/>
      <c r="N40" s="48"/>
    </row>
    <row r="41" spans="2:15" x14ac:dyDescent="0.25">
      <c r="B41" s="91" t="s">
        <v>117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66"/>
      <c r="N41" s="48"/>
    </row>
    <row r="42" spans="2:15" ht="15" customHeight="1" thickBot="1" x14ac:dyDescent="0.3">
      <c r="B42" s="49"/>
      <c r="C42" s="49"/>
      <c r="D42" s="49"/>
      <c r="E42" s="49"/>
      <c r="F42" s="49"/>
      <c r="G42" s="49"/>
      <c r="H42" s="49"/>
      <c r="I42" s="49"/>
      <c r="J42" s="49"/>
      <c r="K42" s="66"/>
      <c r="L42" s="4" t="s">
        <v>4</v>
      </c>
      <c r="M42" s="66"/>
      <c r="N42" s="66"/>
    </row>
    <row r="43" spans="2:15" x14ac:dyDescent="0.25">
      <c r="B43" s="111" t="s">
        <v>0</v>
      </c>
      <c r="C43" s="113" t="s">
        <v>42</v>
      </c>
      <c r="D43" s="126" t="s">
        <v>122</v>
      </c>
      <c r="E43" s="100"/>
      <c r="F43" s="100"/>
      <c r="G43" s="100"/>
      <c r="H43" s="100"/>
      <c r="I43" s="101"/>
      <c r="J43" s="100" t="s">
        <v>112</v>
      </c>
      <c r="K43" s="100"/>
      <c r="L43" s="101"/>
      <c r="M43" s="66"/>
      <c r="N43" s="66"/>
    </row>
    <row r="44" spans="2:15" ht="14.4" thickBot="1" x14ac:dyDescent="0.3">
      <c r="B44" s="112"/>
      <c r="C44" s="114"/>
      <c r="D44" s="102" t="s">
        <v>123</v>
      </c>
      <c r="E44" s="98"/>
      <c r="F44" s="98"/>
      <c r="G44" s="98"/>
      <c r="H44" s="98"/>
      <c r="I44" s="99"/>
      <c r="J44" s="98" t="s">
        <v>113</v>
      </c>
      <c r="K44" s="98"/>
      <c r="L44" s="99"/>
      <c r="M44" s="66"/>
      <c r="N44" s="66"/>
    </row>
    <row r="45" spans="2:15" ht="15" customHeight="1" x14ac:dyDescent="0.25">
      <c r="B45" s="112"/>
      <c r="C45" s="114"/>
      <c r="D45" s="103">
        <v>2023</v>
      </c>
      <c r="E45" s="104"/>
      <c r="F45" s="103">
        <v>2022</v>
      </c>
      <c r="G45" s="104"/>
      <c r="H45" s="92" t="s">
        <v>5</v>
      </c>
      <c r="I45" s="92" t="s">
        <v>49</v>
      </c>
      <c r="J45" s="92">
        <v>2022</v>
      </c>
      <c r="K45" s="92" t="s">
        <v>124</v>
      </c>
      <c r="L45" s="92" t="s">
        <v>129</v>
      </c>
      <c r="M45" s="66"/>
      <c r="N45" s="66"/>
    </row>
    <row r="46" spans="2:15" ht="15" customHeight="1" thickBot="1" x14ac:dyDescent="0.3">
      <c r="B46" s="109" t="s">
        <v>6</v>
      </c>
      <c r="C46" s="107" t="s">
        <v>42</v>
      </c>
      <c r="D46" s="105"/>
      <c r="E46" s="106"/>
      <c r="F46" s="105"/>
      <c r="G46" s="106"/>
      <c r="H46" s="93"/>
      <c r="I46" s="93"/>
      <c r="J46" s="93"/>
      <c r="K46" s="93"/>
      <c r="L46" s="93"/>
      <c r="M46" s="66"/>
      <c r="N46" s="66"/>
    </row>
    <row r="47" spans="2:15" ht="15" customHeight="1" x14ac:dyDescent="0.25">
      <c r="B47" s="109"/>
      <c r="C47" s="107"/>
      <c r="D47" s="5" t="s">
        <v>8</v>
      </c>
      <c r="E47" s="7" t="s">
        <v>2</v>
      </c>
      <c r="F47" s="5" t="s">
        <v>8</v>
      </c>
      <c r="G47" s="7" t="s">
        <v>2</v>
      </c>
      <c r="H47" s="94" t="s">
        <v>9</v>
      </c>
      <c r="I47" s="94" t="s">
        <v>50</v>
      </c>
      <c r="J47" s="94" t="s">
        <v>8</v>
      </c>
      <c r="K47" s="94" t="s">
        <v>125</v>
      </c>
      <c r="L47" s="94" t="s">
        <v>130</v>
      </c>
      <c r="M47" s="66"/>
      <c r="N47" s="66"/>
    </row>
    <row r="48" spans="2:15" ht="15" customHeight="1" thickBot="1" x14ac:dyDescent="0.3">
      <c r="B48" s="110"/>
      <c r="C48" s="108"/>
      <c r="D48" s="8" t="s">
        <v>10</v>
      </c>
      <c r="E48" s="9" t="s">
        <v>11</v>
      </c>
      <c r="F48" s="8" t="s">
        <v>10</v>
      </c>
      <c r="G48" s="9" t="s">
        <v>11</v>
      </c>
      <c r="H48" s="95"/>
      <c r="I48" s="95"/>
      <c r="J48" s="95" t="s">
        <v>10</v>
      </c>
      <c r="K48" s="95"/>
      <c r="L48" s="95"/>
      <c r="M48" s="66"/>
      <c r="N48" s="66"/>
    </row>
    <row r="49" spans="2:14" ht="14.4" thickBot="1" x14ac:dyDescent="0.3">
      <c r="B49" s="11">
        <v>1</v>
      </c>
      <c r="C49" s="12" t="s">
        <v>102</v>
      </c>
      <c r="D49" s="13">
        <v>852</v>
      </c>
      <c r="E49" s="14">
        <v>7.9611287609792566E-2</v>
      </c>
      <c r="F49" s="13">
        <v>384</v>
      </c>
      <c r="G49" s="14">
        <v>4.1109088962637833E-2</v>
      </c>
      <c r="H49" s="15">
        <v>1.21875</v>
      </c>
      <c r="I49" s="69">
        <v>5</v>
      </c>
      <c r="J49" s="13">
        <v>772</v>
      </c>
      <c r="K49" s="15">
        <v>0.10362694300518127</v>
      </c>
      <c r="L49" s="69">
        <v>0</v>
      </c>
      <c r="M49" s="66"/>
      <c r="N49" s="66"/>
    </row>
    <row r="50" spans="2:14" ht="14.4" thickBot="1" x14ac:dyDescent="0.3">
      <c r="B50" s="16">
        <v>2</v>
      </c>
      <c r="C50" s="17" t="s">
        <v>39</v>
      </c>
      <c r="D50" s="18">
        <v>494</v>
      </c>
      <c r="E50" s="19">
        <v>4.6159596337133249E-2</v>
      </c>
      <c r="F50" s="18">
        <v>499</v>
      </c>
      <c r="G50" s="19">
        <v>5.3420404667594477E-2</v>
      </c>
      <c r="H50" s="20">
        <v>-1.0020040080160331E-2</v>
      </c>
      <c r="I50" s="70">
        <v>1</v>
      </c>
      <c r="J50" s="18">
        <v>535</v>
      </c>
      <c r="K50" s="20">
        <v>-7.6635514018691619E-2</v>
      </c>
      <c r="L50" s="70">
        <v>0</v>
      </c>
      <c r="M50" s="66"/>
      <c r="N50" s="66"/>
    </row>
    <row r="51" spans="2:14" ht="14.4" thickBot="1" x14ac:dyDescent="0.3">
      <c r="B51" s="11">
        <v>3</v>
      </c>
      <c r="C51" s="12" t="s">
        <v>114</v>
      </c>
      <c r="D51" s="13">
        <v>439</v>
      </c>
      <c r="E51" s="14">
        <v>4.1020370024294525E-2</v>
      </c>
      <c r="F51" s="13">
        <v>0</v>
      </c>
      <c r="G51" s="14">
        <v>0</v>
      </c>
      <c r="H51" s="15" t="s">
        <v>115</v>
      </c>
      <c r="I51" s="69" t="s">
        <v>115</v>
      </c>
      <c r="J51" s="13">
        <v>239</v>
      </c>
      <c r="K51" s="15">
        <v>0.83682008368200833</v>
      </c>
      <c r="L51" s="69">
        <v>7</v>
      </c>
      <c r="M51" s="66"/>
      <c r="N51" s="66"/>
    </row>
    <row r="52" spans="2:14" ht="14.4" thickBot="1" x14ac:dyDescent="0.3">
      <c r="B52" s="16">
        <v>4</v>
      </c>
      <c r="C52" s="17" t="s">
        <v>41</v>
      </c>
      <c r="D52" s="18">
        <v>389</v>
      </c>
      <c r="E52" s="19">
        <v>3.6348346103532048E-2</v>
      </c>
      <c r="F52" s="18">
        <v>457</v>
      </c>
      <c r="G52" s="19">
        <v>4.8924098062305965E-2</v>
      </c>
      <c r="H52" s="20">
        <v>-0.14879649890590807</v>
      </c>
      <c r="I52" s="70">
        <v>0</v>
      </c>
      <c r="J52" s="18">
        <v>276</v>
      </c>
      <c r="K52" s="20">
        <v>0.40942028985507251</v>
      </c>
      <c r="L52" s="70">
        <v>2</v>
      </c>
      <c r="M52" s="66"/>
      <c r="N52" s="66"/>
    </row>
    <row r="53" spans="2:14" ht="14.4" thickBot="1" x14ac:dyDescent="0.3">
      <c r="B53" s="11">
        <v>5</v>
      </c>
      <c r="C53" s="12" t="s">
        <v>79</v>
      </c>
      <c r="D53" s="13">
        <v>342</v>
      </c>
      <c r="E53" s="14">
        <v>3.1956643618015326E-2</v>
      </c>
      <c r="F53" s="13">
        <v>565</v>
      </c>
      <c r="G53" s="14">
        <v>6.0486029333047857E-2</v>
      </c>
      <c r="H53" s="15">
        <v>-0.3946902654867257</v>
      </c>
      <c r="I53" s="69">
        <v>-3</v>
      </c>
      <c r="J53" s="13">
        <v>393</v>
      </c>
      <c r="K53" s="15">
        <v>-0.12977099236641221</v>
      </c>
      <c r="L53" s="69">
        <v>-1</v>
      </c>
      <c r="M53" s="66"/>
      <c r="N53" s="66"/>
    </row>
    <row r="54" spans="2:14" ht="14.4" thickBot="1" x14ac:dyDescent="0.3">
      <c r="B54" s="16">
        <v>6</v>
      </c>
      <c r="C54" s="17" t="s">
        <v>38</v>
      </c>
      <c r="D54" s="18">
        <v>297</v>
      </c>
      <c r="E54" s="19">
        <v>2.7751822089329099E-2</v>
      </c>
      <c r="F54" s="18">
        <v>334</v>
      </c>
      <c r="G54" s="19">
        <v>3.5756343003961029E-2</v>
      </c>
      <c r="H54" s="20">
        <v>-0.1107784431137725</v>
      </c>
      <c r="I54" s="70">
        <v>3</v>
      </c>
      <c r="J54" s="18">
        <v>421</v>
      </c>
      <c r="K54" s="20">
        <v>-0.29453681710213775</v>
      </c>
      <c r="L54" s="70">
        <v>-3</v>
      </c>
      <c r="M54" s="66"/>
      <c r="N54" s="66"/>
    </row>
    <row r="55" spans="2:14" ht="14.4" thickBot="1" x14ac:dyDescent="0.3">
      <c r="B55" s="11">
        <v>7</v>
      </c>
      <c r="C55" s="12" t="s">
        <v>69</v>
      </c>
      <c r="D55" s="13">
        <v>280</v>
      </c>
      <c r="E55" s="14">
        <v>2.6163333956269855E-2</v>
      </c>
      <c r="F55" s="13">
        <v>174</v>
      </c>
      <c r="G55" s="14">
        <v>1.8627555936195268E-2</v>
      </c>
      <c r="H55" s="15">
        <v>0.60919540229885061</v>
      </c>
      <c r="I55" s="69">
        <v>6</v>
      </c>
      <c r="J55" s="13">
        <v>298</v>
      </c>
      <c r="K55" s="15">
        <v>-6.0402684563758413E-2</v>
      </c>
      <c r="L55" s="69">
        <v>-2</v>
      </c>
      <c r="M55" s="66"/>
      <c r="N55" s="66"/>
    </row>
    <row r="56" spans="2:14" ht="14.4" thickBot="1" x14ac:dyDescent="0.3">
      <c r="B56" s="16">
        <v>8</v>
      </c>
      <c r="C56" s="17" t="s">
        <v>67</v>
      </c>
      <c r="D56" s="18">
        <v>261</v>
      </c>
      <c r="E56" s="19">
        <v>2.4387964866380115E-2</v>
      </c>
      <c r="F56" s="18">
        <v>353</v>
      </c>
      <c r="G56" s="19">
        <v>3.7790386468258219E-2</v>
      </c>
      <c r="H56" s="20">
        <v>-0.26062322946175642</v>
      </c>
      <c r="I56" s="70">
        <v>-1</v>
      </c>
      <c r="J56" s="18">
        <v>248</v>
      </c>
      <c r="K56" s="20">
        <v>5.2419354838709742E-2</v>
      </c>
      <c r="L56" s="70">
        <v>0</v>
      </c>
      <c r="M56" s="66"/>
      <c r="N56" s="66"/>
    </row>
    <row r="57" spans="2:14" ht="14.4" thickBot="1" x14ac:dyDescent="0.3">
      <c r="B57" s="11">
        <v>9</v>
      </c>
      <c r="C57" s="12" t="s">
        <v>53</v>
      </c>
      <c r="D57" s="13">
        <v>235</v>
      </c>
      <c r="E57" s="14">
        <v>2.1958512427583628E-2</v>
      </c>
      <c r="F57" s="13">
        <v>388</v>
      </c>
      <c r="G57" s="14">
        <v>4.1537308639331978E-2</v>
      </c>
      <c r="H57" s="15">
        <v>-0.39432989690721654</v>
      </c>
      <c r="I57" s="69">
        <v>-4</v>
      </c>
      <c r="J57" s="13">
        <v>159</v>
      </c>
      <c r="K57" s="15">
        <v>0.47798742138364769</v>
      </c>
      <c r="L57" s="69">
        <v>5</v>
      </c>
      <c r="M57" s="66"/>
      <c r="N57" s="66"/>
    </row>
    <row r="58" spans="2:14" ht="14.4" thickBot="1" x14ac:dyDescent="0.3">
      <c r="B58" s="16">
        <v>10</v>
      </c>
      <c r="C58" s="17" t="s">
        <v>61</v>
      </c>
      <c r="D58" s="18">
        <v>234</v>
      </c>
      <c r="E58" s="19">
        <v>2.1865071949168379E-2</v>
      </c>
      <c r="F58" s="18">
        <v>131</v>
      </c>
      <c r="G58" s="19">
        <v>1.4024194411733219E-2</v>
      </c>
      <c r="H58" s="20">
        <v>0.78625954198473291</v>
      </c>
      <c r="I58" s="70">
        <v>5</v>
      </c>
      <c r="J58" s="18">
        <v>59</v>
      </c>
      <c r="K58" s="20">
        <v>2.9661016949152543</v>
      </c>
      <c r="L58" s="70">
        <v>31</v>
      </c>
      <c r="M58" s="66"/>
      <c r="N58" s="66"/>
    </row>
    <row r="59" spans="2:14" ht="14.4" thickBot="1" x14ac:dyDescent="0.3">
      <c r="B59" s="11">
        <v>11</v>
      </c>
      <c r="C59" s="12" t="s">
        <v>80</v>
      </c>
      <c r="D59" s="13">
        <v>232</v>
      </c>
      <c r="E59" s="14">
        <v>2.1678190992337882E-2</v>
      </c>
      <c r="F59" s="13">
        <v>342</v>
      </c>
      <c r="G59" s="14">
        <v>3.661278235734932E-2</v>
      </c>
      <c r="H59" s="15">
        <v>-0.32163742690058483</v>
      </c>
      <c r="I59" s="69">
        <v>-3</v>
      </c>
      <c r="J59" s="13">
        <v>154</v>
      </c>
      <c r="K59" s="15">
        <v>0.50649350649350655</v>
      </c>
      <c r="L59" s="69">
        <v>5</v>
      </c>
      <c r="M59" s="66"/>
      <c r="N59" s="66"/>
    </row>
    <row r="60" spans="2:14" ht="14.4" thickBot="1" x14ac:dyDescent="0.3">
      <c r="B60" s="16">
        <v>12</v>
      </c>
      <c r="C60" s="17" t="s">
        <v>71</v>
      </c>
      <c r="D60" s="18">
        <v>219</v>
      </c>
      <c r="E60" s="19">
        <v>2.0463464772939637E-2</v>
      </c>
      <c r="F60" s="18">
        <v>195</v>
      </c>
      <c r="G60" s="19">
        <v>2.0875709238839524E-2</v>
      </c>
      <c r="H60" s="20">
        <v>0.12307692307692308</v>
      </c>
      <c r="I60" s="70">
        <v>0</v>
      </c>
      <c r="J60" s="18">
        <v>146</v>
      </c>
      <c r="K60" s="20">
        <v>0.5</v>
      </c>
      <c r="L60" s="70">
        <v>7</v>
      </c>
      <c r="M60" s="66"/>
      <c r="N60" s="66"/>
    </row>
    <row r="61" spans="2:14" ht="14.4" thickBot="1" x14ac:dyDescent="0.3">
      <c r="B61" s="11">
        <v>13</v>
      </c>
      <c r="C61" s="12" t="s">
        <v>74</v>
      </c>
      <c r="D61" s="13">
        <v>215</v>
      </c>
      <c r="E61" s="14">
        <v>2.0089702859278639E-2</v>
      </c>
      <c r="F61" s="13">
        <v>577</v>
      </c>
      <c r="G61" s="14">
        <v>6.1770688363130287E-2</v>
      </c>
      <c r="H61" s="15">
        <v>-0.62738301559792031</v>
      </c>
      <c r="I61" s="69">
        <v>-12</v>
      </c>
      <c r="J61" s="13">
        <v>251</v>
      </c>
      <c r="K61" s="15">
        <v>-0.14342629482071712</v>
      </c>
      <c r="L61" s="69">
        <v>-6</v>
      </c>
      <c r="M61" s="66"/>
      <c r="N61" s="66"/>
    </row>
    <row r="62" spans="2:14" ht="14.4" thickBot="1" x14ac:dyDescent="0.3">
      <c r="B62" s="16">
        <v>14</v>
      </c>
      <c r="C62" s="17" t="s">
        <v>37</v>
      </c>
      <c r="D62" s="18">
        <v>204</v>
      </c>
      <c r="E62" s="19">
        <v>1.9061857596710894E-2</v>
      </c>
      <c r="F62" s="18">
        <v>121</v>
      </c>
      <c r="G62" s="19">
        <v>1.2953645219997858E-2</v>
      </c>
      <c r="H62" s="20">
        <v>0.68595041322314043</v>
      </c>
      <c r="I62" s="70">
        <v>4</v>
      </c>
      <c r="J62" s="18">
        <v>242</v>
      </c>
      <c r="K62" s="20">
        <v>-0.15702479338842978</v>
      </c>
      <c r="L62" s="70">
        <v>-5</v>
      </c>
      <c r="M62" s="66"/>
      <c r="N62" s="66"/>
    </row>
    <row r="63" spans="2:14" ht="14.4" thickBot="1" x14ac:dyDescent="0.3">
      <c r="B63" s="11">
        <v>15</v>
      </c>
      <c r="C63" s="12" t="s">
        <v>52</v>
      </c>
      <c r="D63" s="13">
        <v>183</v>
      </c>
      <c r="E63" s="14">
        <v>1.7099607549990656E-2</v>
      </c>
      <c r="F63" s="13">
        <v>249</v>
      </c>
      <c r="G63" s="14">
        <v>2.665667487421047E-2</v>
      </c>
      <c r="H63" s="15">
        <v>-0.26506024096385539</v>
      </c>
      <c r="I63" s="69">
        <v>-5</v>
      </c>
      <c r="J63" s="13">
        <v>166</v>
      </c>
      <c r="K63" s="15">
        <v>0.10240963855421681</v>
      </c>
      <c r="L63" s="69">
        <v>-2</v>
      </c>
      <c r="M63" s="66"/>
      <c r="N63" s="66"/>
    </row>
    <row r="64" spans="2:14" ht="14.4" thickBot="1" x14ac:dyDescent="0.3">
      <c r="B64" s="16">
        <v>16</v>
      </c>
      <c r="C64" s="17" t="s">
        <v>116</v>
      </c>
      <c r="D64" s="18">
        <v>167</v>
      </c>
      <c r="E64" s="19">
        <v>1.5604559895346664E-2</v>
      </c>
      <c r="F64" s="18">
        <v>4</v>
      </c>
      <c r="G64" s="19">
        <v>4.2821967669414411E-4</v>
      </c>
      <c r="H64" s="20">
        <v>40.75</v>
      </c>
      <c r="I64" s="70">
        <v>137</v>
      </c>
      <c r="J64" s="18">
        <v>133</v>
      </c>
      <c r="K64" s="20">
        <v>0.255639097744361</v>
      </c>
      <c r="L64" s="70">
        <v>6</v>
      </c>
      <c r="M64" s="66"/>
      <c r="N64" s="66"/>
    </row>
    <row r="65" spans="2:14" ht="14.4" thickBot="1" x14ac:dyDescent="0.3">
      <c r="B65" s="11">
        <v>17</v>
      </c>
      <c r="C65" s="12" t="s">
        <v>135</v>
      </c>
      <c r="D65" s="13">
        <v>163</v>
      </c>
      <c r="E65" s="14">
        <v>1.5230797981685666E-2</v>
      </c>
      <c r="F65" s="13">
        <v>80</v>
      </c>
      <c r="G65" s="14">
        <v>8.5643935338828824E-3</v>
      </c>
      <c r="H65" s="15">
        <v>1.0375000000000001</v>
      </c>
      <c r="I65" s="69">
        <v>9</v>
      </c>
      <c r="J65" s="13">
        <v>43</v>
      </c>
      <c r="K65" s="15">
        <v>2.7906976744186047</v>
      </c>
      <c r="L65" s="69">
        <v>37</v>
      </c>
      <c r="M65" s="66"/>
      <c r="N65" s="66"/>
    </row>
    <row r="66" spans="2:14" ht="14.4" thickBot="1" x14ac:dyDescent="0.3">
      <c r="B66" s="16">
        <v>18</v>
      </c>
      <c r="C66" s="17" t="s">
        <v>136</v>
      </c>
      <c r="D66" s="18">
        <v>156</v>
      </c>
      <c r="E66" s="19">
        <v>1.4576714632778921E-2</v>
      </c>
      <c r="F66" s="18">
        <v>65</v>
      </c>
      <c r="G66" s="19">
        <v>6.9585697462798413E-3</v>
      </c>
      <c r="H66" s="20">
        <v>1.4</v>
      </c>
      <c r="I66" s="70">
        <v>14</v>
      </c>
      <c r="J66" s="18">
        <v>135</v>
      </c>
      <c r="K66" s="20">
        <v>0.15555555555555545</v>
      </c>
      <c r="L66" s="70">
        <v>3</v>
      </c>
      <c r="M66" s="66"/>
      <c r="N66" s="66"/>
    </row>
    <row r="67" spans="2:14" ht="14.4" thickBot="1" x14ac:dyDescent="0.3">
      <c r="B67" s="11" t="s">
        <v>115</v>
      </c>
      <c r="C67" s="12" t="s">
        <v>137</v>
      </c>
      <c r="D67" s="13">
        <v>156</v>
      </c>
      <c r="E67" s="14">
        <v>1.4576714632778921E-2</v>
      </c>
      <c r="F67" s="13">
        <v>78</v>
      </c>
      <c r="G67" s="14">
        <v>8.3502836955358095E-3</v>
      </c>
      <c r="H67" s="15">
        <v>1</v>
      </c>
      <c r="I67" s="69">
        <v>10</v>
      </c>
      <c r="J67" s="13">
        <v>90</v>
      </c>
      <c r="K67" s="15">
        <v>0.73333333333333339</v>
      </c>
      <c r="L67" s="69">
        <v>12</v>
      </c>
    </row>
    <row r="68" spans="2:14" ht="14.4" thickBot="1" x14ac:dyDescent="0.3">
      <c r="B68" s="16">
        <v>20</v>
      </c>
      <c r="C68" s="17" t="s">
        <v>111</v>
      </c>
      <c r="D68" s="18">
        <v>154</v>
      </c>
      <c r="E68" s="19">
        <v>1.4389833675948422E-2</v>
      </c>
      <c r="F68" s="18">
        <v>102</v>
      </c>
      <c r="G68" s="19">
        <v>1.0919601755700675E-2</v>
      </c>
      <c r="H68" s="20">
        <v>0.50980392156862742</v>
      </c>
      <c r="I68" s="70">
        <v>3</v>
      </c>
      <c r="J68" s="18">
        <v>137</v>
      </c>
      <c r="K68" s="20">
        <v>0.12408759124087587</v>
      </c>
      <c r="L68" s="70">
        <v>0</v>
      </c>
    </row>
    <row r="69" spans="2:14" ht="14.4" thickBot="1" x14ac:dyDescent="0.3">
      <c r="B69" s="96" t="s">
        <v>43</v>
      </c>
      <c r="C69" s="97"/>
      <c r="D69" s="21">
        <f>SUM(D49:D68)</f>
        <v>5672</v>
      </c>
      <c r="E69" s="22">
        <f>D69/D71</f>
        <v>0.52999439357129507</v>
      </c>
      <c r="F69" s="21">
        <f>SUM(F49:F68)</f>
        <v>5098</v>
      </c>
      <c r="G69" s="22">
        <f>F69/F71</f>
        <v>0.54576597794668669</v>
      </c>
      <c r="H69" s="23">
        <f>D69/F69-1</f>
        <v>0.11259317379364453</v>
      </c>
      <c r="I69" s="71"/>
      <c r="J69" s="21">
        <f>SUM(J49:J68)</f>
        <v>4897</v>
      </c>
      <c r="K69" s="22">
        <f>D69/J69-1</f>
        <v>0.15826015928119253</v>
      </c>
      <c r="L69" s="21"/>
    </row>
    <row r="70" spans="2:14" ht="14.4" thickBot="1" x14ac:dyDescent="0.3">
      <c r="B70" s="96" t="s">
        <v>12</v>
      </c>
      <c r="C70" s="97"/>
      <c r="D70" s="21">
        <f>D71-SUM(D49:D68)</f>
        <v>5030</v>
      </c>
      <c r="E70" s="22">
        <f>D70/D71</f>
        <v>0.47000560642870493</v>
      </c>
      <c r="F70" s="21">
        <f>F71-SUM(F49:F68)</f>
        <v>4243</v>
      </c>
      <c r="G70" s="22">
        <f>F70/F71</f>
        <v>0.45423402205331337</v>
      </c>
      <c r="H70" s="23">
        <f>D70/F70-1</f>
        <v>0.18548197030403024</v>
      </c>
      <c r="I70" s="71"/>
      <c r="J70" s="21">
        <f>J71-SUM(J49:J68)</f>
        <v>5027</v>
      </c>
      <c r="K70" s="22">
        <f>D70/J70-1</f>
        <v>5.9677740202901397E-4</v>
      </c>
      <c r="L70" s="21"/>
    </row>
    <row r="71" spans="2:14" ht="14.4" thickBot="1" x14ac:dyDescent="0.3">
      <c r="B71" s="124" t="s">
        <v>35</v>
      </c>
      <c r="C71" s="125"/>
      <c r="D71" s="24">
        <v>10702</v>
      </c>
      <c r="E71" s="25">
        <v>1</v>
      </c>
      <c r="F71" s="24">
        <v>9341</v>
      </c>
      <c r="G71" s="25">
        <v>1</v>
      </c>
      <c r="H71" s="26">
        <v>0.14570174499518251</v>
      </c>
      <c r="I71" s="73"/>
      <c r="J71" s="24">
        <v>9924</v>
      </c>
      <c r="K71" s="26">
        <v>7.8395808141878298E-2</v>
      </c>
      <c r="L71" s="24"/>
      <c r="M71" s="66"/>
    </row>
    <row r="72" spans="2:14" x14ac:dyDescent="0.25">
      <c r="B72" s="67" t="s">
        <v>78</v>
      </c>
    </row>
    <row r="73" spans="2:14" ht="15" customHeight="1" x14ac:dyDescent="0.25">
      <c r="B73" s="68" t="s">
        <v>77</v>
      </c>
    </row>
  </sheetData>
  <mergeCells count="50">
    <mergeCell ref="B71:C71"/>
    <mergeCell ref="H45:H46"/>
    <mergeCell ref="I45:I46"/>
    <mergeCell ref="B43:B45"/>
    <mergeCell ref="B70:C70"/>
    <mergeCell ref="B69:C69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43:I43"/>
    <mergeCell ref="C43:C45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50" priority="37" operator="equal">
      <formula>0</formula>
    </cfRule>
  </conditionalFormatting>
  <conditionalFormatting sqref="D49:H68">
    <cfRule type="cellIs" dxfId="49" priority="23" operator="equal">
      <formula>0</formula>
    </cfRule>
  </conditionalFormatting>
  <conditionalFormatting sqref="H12:H33">
    <cfRule type="cellIs" dxfId="48" priority="39" operator="lessThan">
      <formula>0</formula>
    </cfRule>
  </conditionalFormatting>
  <conditionalFormatting sqref="H49:H70">
    <cfRule type="cellIs" dxfId="47" priority="25" operator="lessThan">
      <formula>0</formula>
    </cfRule>
  </conditionalFormatting>
  <conditionalFormatting sqref="I12:I31">
    <cfRule type="cellIs" dxfId="46" priority="42" operator="lessThan">
      <formula>0</formula>
    </cfRule>
    <cfRule type="cellIs" dxfId="45" priority="43" operator="equal">
      <formula>0</formula>
    </cfRule>
    <cfRule type="cellIs" dxfId="44" priority="44" operator="greaterThan">
      <formula>0</formula>
    </cfRule>
  </conditionalFormatting>
  <conditionalFormatting sqref="I49:I68">
    <cfRule type="cellIs" dxfId="43" priority="28" operator="lessThan">
      <formula>0</formula>
    </cfRule>
    <cfRule type="cellIs" dxfId="42" priority="29" operator="equal">
      <formula>0</formula>
    </cfRule>
    <cfRule type="cellIs" dxfId="41" priority="30" operator="greaterThan">
      <formula>0</formula>
    </cfRule>
  </conditionalFormatting>
  <conditionalFormatting sqref="J12:K31">
    <cfRule type="cellIs" dxfId="40" priority="34" operator="equal">
      <formula>0</formula>
    </cfRule>
  </conditionalFormatting>
  <conditionalFormatting sqref="J49:K68">
    <cfRule type="cellIs" dxfId="39" priority="20" operator="equal">
      <formula>0</formula>
    </cfRule>
  </conditionalFormatting>
  <conditionalFormatting sqref="K12:L31">
    <cfRule type="cellIs" dxfId="38" priority="31" operator="lessThan">
      <formula>0</formula>
    </cfRule>
  </conditionalFormatting>
  <conditionalFormatting sqref="K49:L68">
    <cfRule type="cellIs" dxfId="37" priority="17" operator="lessThan">
      <formula>0</formula>
    </cfRule>
  </conditionalFormatting>
  <conditionalFormatting sqref="L12:L31">
    <cfRule type="cellIs" dxfId="36" priority="32" operator="equal">
      <formula>0</formula>
    </cfRule>
    <cfRule type="cellIs" dxfId="35" priority="33" operator="greaterThan">
      <formula>0</formula>
    </cfRule>
  </conditionalFormatting>
  <conditionalFormatting sqref="L49:L68">
    <cfRule type="cellIs" dxfId="34" priority="18" operator="equal">
      <formula>0</formula>
    </cfRule>
    <cfRule type="cellIs" dxfId="33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N73"/>
  <sheetViews>
    <sheetView showGridLines="0" workbookViewId="0"/>
  </sheetViews>
  <sheetFormatPr defaultColWidth="9.109375" defaultRowHeight="13.8" x14ac:dyDescent="0.25"/>
  <cols>
    <col min="1" max="1" width="3" style="30" customWidth="1"/>
    <col min="2" max="2" width="8.109375" style="30" customWidth="1"/>
    <col min="3" max="3" width="23.33203125" style="30" customWidth="1"/>
    <col min="4" max="12" width="10.44140625" style="30" customWidth="1"/>
    <col min="13" max="14" width="1.44140625" style="30" customWidth="1"/>
    <col min="15" max="16384" width="9.109375" style="30"/>
  </cols>
  <sheetData>
    <row r="1" spans="2:14" x14ac:dyDescent="0.25">
      <c r="B1" s="48" t="s">
        <v>3</v>
      </c>
      <c r="D1" s="28"/>
      <c r="L1" s="50">
        <v>44960</v>
      </c>
    </row>
    <row r="2" spans="2:14" ht="15" customHeight="1" x14ac:dyDescent="0.25">
      <c r="D2" s="28"/>
      <c r="L2" s="29"/>
    </row>
    <row r="3" spans="2:14" ht="14.4" customHeight="1" x14ac:dyDescent="0.25">
      <c r="B3" s="90" t="s">
        <v>138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66"/>
      <c r="N3" s="48"/>
    </row>
    <row r="4" spans="2:14" ht="14.4" customHeight="1" x14ac:dyDescent="0.25">
      <c r="B4" s="91" t="s">
        <v>139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66"/>
      <c r="N4" s="48"/>
    </row>
    <row r="5" spans="2:14" ht="14.4" customHeight="1" thickBot="1" x14ac:dyDescent="0.3">
      <c r="B5" s="49"/>
      <c r="C5" s="49"/>
      <c r="D5" s="49"/>
      <c r="E5" s="49"/>
      <c r="F5" s="49"/>
      <c r="G5" s="49"/>
      <c r="H5" s="49"/>
      <c r="I5" s="49"/>
      <c r="J5" s="49"/>
      <c r="K5" s="66"/>
      <c r="L5" s="4" t="s">
        <v>4</v>
      </c>
      <c r="M5" s="66"/>
      <c r="N5" s="66"/>
    </row>
    <row r="6" spans="2:14" ht="14.4" customHeight="1" x14ac:dyDescent="0.25">
      <c r="B6" s="111" t="s">
        <v>0</v>
      </c>
      <c r="C6" s="113" t="s">
        <v>1</v>
      </c>
      <c r="D6" s="126" t="s">
        <v>122</v>
      </c>
      <c r="E6" s="100"/>
      <c r="F6" s="100"/>
      <c r="G6" s="100"/>
      <c r="H6" s="100"/>
      <c r="I6" s="101"/>
      <c r="J6" s="100" t="s">
        <v>112</v>
      </c>
      <c r="K6" s="100"/>
      <c r="L6" s="101"/>
      <c r="M6" s="66"/>
      <c r="N6" s="66"/>
    </row>
    <row r="7" spans="2:14" ht="14.4" customHeight="1" thickBot="1" x14ac:dyDescent="0.3">
      <c r="B7" s="112"/>
      <c r="C7" s="114"/>
      <c r="D7" s="102" t="s">
        <v>123</v>
      </c>
      <c r="E7" s="98"/>
      <c r="F7" s="98"/>
      <c r="G7" s="98"/>
      <c r="H7" s="98"/>
      <c r="I7" s="99"/>
      <c r="J7" s="98" t="s">
        <v>113</v>
      </c>
      <c r="K7" s="98"/>
      <c r="L7" s="99"/>
      <c r="M7" s="66"/>
      <c r="N7" s="66"/>
    </row>
    <row r="8" spans="2:14" ht="14.4" customHeight="1" x14ac:dyDescent="0.25">
      <c r="B8" s="112"/>
      <c r="C8" s="114"/>
      <c r="D8" s="103">
        <v>2023</v>
      </c>
      <c r="E8" s="104"/>
      <c r="F8" s="103">
        <v>2022</v>
      </c>
      <c r="G8" s="104"/>
      <c r="H8" s="92" t="s">
        <v>5</v>
      </c>
      <c r="I8" s="92" t="s">
        <v>49</v>
      </c>
      <c r="J8" s="92">
        <v>2022</v>
      </c>
      <c r="K8" s="92" t="s">
        <v>124</v>
      </c>
      <c r="L8" s="92" t="s">
        <v>129</v>
      </c>
      <c r="M8" s="66"/>
      <c r="N8" s="66"/>
    </row>
    <row r="9" spans="2:14" ht="14.4" customHeight="1" thickBot="1" x14ac:dyDescent="0.3">
      <c r="B9" s="109" t="s">
        <v>6</v>
      </c>
      <c r="C9" s="107" t="s">
        <v>7</v>
      </c>
      <c r="D9" s="105"/>
      <c r="E9" s="106"/>
      <c r="F9" s="105"/>
      <c r="G9" s="106"/>
      <c r="H9" s="93"/>
      <c r="I9" s="93"/>
      <c r="J9" s="93"/>
      <c r="K9" s="93"/>
      <c r="L9" s="93"/>
      <c r="M9" s="66"/>
      <c r="N9" s="66"/>
    </row>
    <row r="10" spans="2:14" ht="14.4" customHeight="1" x14ac:dyDescent="0.25">
      <c r="B10" s="109"/>
      <c r="C10" s="107"/>
      <c r="D10" s="5" t="s">
        <v>8</v>
      </c>
      <c r="E10" s="7" t="s">
        <v>2</v>
      </c>
      <c r="F10" s="5" t="s">
        <v>8</v>
      </c>
      <c r="G10" s="7" t="s">
        <v>2</v>
      </c>
      <c r="H10" s="94" t="s">
        <v>9</v>
      </c>
      <c r="I10" s="94" t="s">
        <v>50</v>
      </c>
      <c r="J10" s="94" t="s">
        <v>8</v>
      </c>
      <c r="K10" s="94" t="s">
        <v>125</v>
      </c>
      <c r="L10" s="94" t="s">
        <v>130</v>
      </c>
      <c r="M10" s="66"/>
      <c r="N10" s="66"/>
    </row>
    <row r="11" spans="2:14" ht="14.4" customHeight="1" thickBot="1" x14ac:dyDescent="0.3">
      <c r="B11" s="110"/>
      <c r="C11" s="108"/>
      <c r="D11" s="8" t="s">
        <v>10</v>
      </c>
      <c r="E11" s="9" t="s">
        <v>11</v>
      </c>
      <c r="F11" s="8" t="s">
        <v>10</v>
      </c>
      <c r="G11" s="9" t="s">
        <v>11</v>
      </c>
      <c r="H11" s="95"/>
      <c r="I11" s="95"/>
      <c r="J11" s="95" t="s">
        <v>10</v>
      </c>
      <c r="K11" s="95"/>
      <c r="L11" s="95"/>
      <c r="M11" s="66"/>
      <c r="N11" s="66"/>
    </row>
    <row r="12" spans="2:14" ht="14.4" customHeight="1" thickBot="1" x14ac:dyDescent="0.3">
      <c r="B12" s="11">
        <v>1</v>
      </c>
      <c r="C12" s="12" t="s">
        <v>20</v>
      </c>
      <c r="D12" s="13">
        <v>5310</v>
      </c>
      <c r="E12" s="14">
        <v>0.21812356227407165</v>
      </c>
      <c r="F12" s="13">
        <v>3937</v>
      </c>
      <c r="G12" s="14">
        <v>0.20051950697769175</v>
      </c>
      <c r="H12" s="15">
        <v>0.34874269748539488</v>
      </c>
      <c r="I12" s="69">
        <v>0</v>
      </c>
      <c r="J12" s="13">
        <v>4648</v>
      </c>
      <c r="K12" s="15">
        <v>0.14242685025817559</v>
      </c>
      <c r="L12" s="69">
        <v>0</v>
      </c>
      <c r="M12" s="66"/>
      <c r="N12" s="66"/>
    </row>
    <row r="13" spans="2:14" ht="14.4" customHeight="1" thickBot="1" x14ac:dyDescent="0.3">
      <c r="B13" s="16">
        <v>2</v>
      </c>
      <c r="C13" s="17" t="s">
        <v>18</v>
      </c>
      <c r="D13" s="18">
        <v>2703</v>
      </c>
      <c r="E13" s="19">
        <v>0.11103351955307263</v>
      </c>
      <c r="F13" s="18">
        <v>2005</v>
      </c>
      <c r="G13" s="19">
        <v>0.10211877355607619</v>
      </c>
      <c r="H13" s="20">
        <v>0.34812967581047372</v>
      </c>
      <c r="I13" s="70">
        <v>0</v>
      </c>
      <c r="J13" s="18">
        <v>3591</v>
      </c>
      <c r="K13" s="20">
        <v>-0.24728487886382622</v>
      </c>
      <c r="L13" s="70">
        <v>0</v>
      </c>
      <c r="M13" s="66"/>
      <c r="N13" s="66"/>
    </row>
    <row r="14" spans="2:14" ht="14.4" customHeight="1" thickBot="1" x14ac:dyDescent="0.3">
      <c r="B14" s="11">
        <v>3</v>
      </c>
      <c r="C14" s="12" t="s">
        <v>33</v>
      </c>
      <c r="D14" s="13">
        <v>1516</v>
      </c>
      <c r="E14" s="14">
        <v>6.2274071639829114E-2</v>
      </c>
      <c r="F14" s="13">
        <v>1032</v>
      </c>
      <c r="G14" s="14">
        <v>5.2561882448813282E-2</v>
      </c>
      <c r="H14" s="15">
        <v>0.46899224806201545</v>
      </c>
      <c r="I14" s="69">
        <v>4</v>
      </c>
      <c r="J14" s="13">
        <v>1653</v>
      </c>
      <c r="K14" s="15">
        <v>-8.2879612825166316E-2</v>
      </c>
      <c r="L14" s="69">
        <v>2</v>
      </c>
      <c r="M14" s="66"/>
      <c r="N14" s="66"/>
    </row>
    <row r="15" spans="2:14" ht="14.4" customHeight="1" thickBot="1" x14ac:dyDescent="0.3">
      <c r="B15" s="16">
        <v>4</v>
      </c>
      <c r="C15" s="17" t="s">
        <v>19</v>
      </c>
      <c r="D15" s="18">
        <v>1497</v>
      </c>
      <c r="E15" s="19">
        <v>6.1493591850147883E-2</v>
      </c>
      <c r="F15" s="18">
        <v>1288</v>
      </c>
      <c r="G15" s="19">
        <v>6.5600488947743715E-2</v>
      </c>
      <c r="H15" s="20">
        <v>0.16226708074534169</v>
      </c>
      <c r="I15" s="70">
        <v>1</v>
      </c>
      <c r="J15" s="18">
        <v>1953</v>
      </c>
      <c r="K15" s="20">
        <v>-0.23348694316436247</v>
      </c>
      <c r="L15" s="70">
        <v>0</v>
      </c>
      <c r="M15" s="66"/>
      <c r="N15" s="66"/>
    </row>
    <row r="16" spans="2:14" ht="14.4" customHeight="1" thickBot="1" x14ac:dyDescent="0.3">
      <c r="B16" s="11">
        <v>5</v>
      </c>
      <c r="C16" s="12" t="s">
        <v>17</v>
      </c>
      <c r="D16" s="13">
        <v>1320</v>
      </c>
      <c r="E16" s="14">
        <v>5.4222806441012156E-2</v>
      </c>
      <c r="F16" s="13">
        <v>1451</v>
      </c>
      <c r="G16" s="14">
        <v>7.3902414179484566E-2</v>
      </c>
      <c r="H16" s="15">
        <v>-9.0282563749138567E-2</v>
      </c>
      <c r="I16" s="69">
        <v>-1</v>
      </c>
      <c r="J16" s="13">
        <v>2009</v>
      </c>
      <c r="K16" s="15">
        <v>-0.34295669487307123</v>
      </c>
      <c r="L16" s="69">
        <v>-2</v>
      </c>
      <c r="M16" s="66"/>
      <c r="N16" s="66"/>
    </row>
    <row r="17" spans="2:14" ht="14.4" customHeight="1" thickBot="1" x14ac:dyDescent="0.3">
      <c r="B17" s="16">
        <v>6</v>
      </c>
      <c r="C17" s="17" t="s">
        <v>23</v>
      </c>
      <c r="D17" s="18">
        <v>1312</v>
      </c>
      <c r="E17" s="19">
        <v>5.3894183371672691E-2</v>
      </c>
      <c r="F17" s="18">
        <v>1726</v>
      </c>
      <c r="G17" s="19">
        <v>8.7908729754507489E-2</v>
      </c>
      <c r="H17" s="20">
        <v>-0.23986095017381226</v>
      </c>
      <c r="I17" s="70">
        <v>-3</v>
      </c>
      <c r="J17" s="18">
        <v>1383</v>
      </c>
      <c r="K17" s="20">
        <v>-5.133767172812731E-2</v>
      </c>
      <c r="L17" s="70">
        <v>0</v>
      </c>
      <c r="M17" s="66"/>
      <c r="N17" s="66"/>
    </row>
    <row r="18" spans="2:14" ht="14.4" customHeight="1" thickBot="1" x14ac:dyDescent="0.3">
      <c r="B18" s="11">
        <v>7</v>
      </c>
      <c r="C18" s="12" t="s">
        <v>32</v>
      </c>
      <c r="D18" s="13">
        <v>1045</v>
      </c>
      <c r="E18" s="14">
        <v>4.292638843246796E-2</v>
      </c>
      <c r="F18" s="13">
        <v>969</v>
      </c>
      <c r="G18" s="14">
        <v>4.9353162880717123E-2</v>
      </c>
      <c r="H18" s="15">
        <v>7.8431372549019551E-2</v>
      </c>
      <c r="I18" s="69">
        <v>1</v>
      </c>
      <c r="J18" s="13">
        <v>1344</v>
      </c>
      <c r="K18" s="15">
        <v>-0.22247023809523814</v>
      </c>
      <c r="L18" s="69">
        <v>0</v>
      </c>
      <c r="M18" s="66"/>
      <c r="N18" s="66"/>
    </row>
    <row r="19" spans="2:14" ht="14.4" customHeight="1" thickBot="1" x14ac:dyDescent="0.3">
      <c r="B19" s="16">
        <v>8</v>
      </c>
      <c r="C19" s="17" t="s">
        <v>24</v>
      </c>
      <c r="D19" s="18">
        <v>1006</v>
      </c>
      <c r="E19" s="19">
        <v>4.1324350969438053E-2</v>
      </c>
      <c r="F19" s="18">
        <v>833</v>
      </c>
      <c r="G19" s="19">
        <v>4.2426403178160335E-2</v>
      </c>
      <c r="H19" s="20">
        <v>0.2076830732292918</v>
      </c>
      <c r="I19" s="70">
        <v>1</v>
      </c>
      <c r="J19" s="18">
        <v>1305</v>
      </c>
      <c r="K19" s="20">
        <v>-0.22911877394636015</v>
      </c>
      <c r="L19" s="70">
        <v>0</v>
      </c>
      <c r="M19" s="66"/>
      <c r="N19" s="66"/>
    </row>
    <row r="20" spans="2:14" ht="14.4" customHeight="1" thickBot="1" x14ac:dyDescent="0.3">
      <c r="B20" s="11">
        <v>9</v>
      </c>
      <c r="C20" s="12" t="s">
        <v>30</v>
      </c>
      <c r="D20" s="13">
        <v>922</v>
      </c>
      <c r="E20" s="14">
        <v>3.7873808741373645E-2</v>
      </c>
      <c r="F20" s="13">
        <v>511</v>
      </c>
      <c r="G20" s="14">
        <v>2.6026280941224406E-2</v>
      </c>
      <c r="H20" s="15">
        <v>0.80430528375733856</v>
      </c>
      <c r="I20" s="69">
        <v>3</v>
      </c>
      <c r="J20" s="13">
        <v>1130</v>
      </c>
      <c r="K20" s="15">
        <v>-0.18407079646017699</v>
      </c>
      <c r="L20" s="69">
        <v>0</v>
      </c>
      <c r="M20" s="66"/>
      <c r="N20" s="66"/>
    </row>
    <row r="21" spans="2:14" ht="14.4" customHeight="1" thickBot="1" x14ac:dyDescent="0.3">
      <c r="B21" s="16">
        <v>10</v>
      </c>
      <c r="C21" s="17" t="s">
        <v>22</v>
      </c>
      <c r="D21" s="18">
        <v>857</v>
      </c>
      <c r="E21" s="19">
        <v>3.5203746302990467E-2</v>
      </c>
      <c r="F21" s="18">
        <v>1132</v>
      </c>
      <c r="G21" s="19">
        <v>5.7655088112457981E-2</v>
      </c>
      <c r="H21" s="20">
        <v>-0.24293286219081267</v>
      </c>
      <c r="I21" s="70">
        <v>-4</v>
      </c>
      <c r="J21" s="18">
        <v>582</v>
      </c>
      <c r="K21" s="20">
        <v>0.47250859106529219</v>
      </c>
      <c r="L21" s="70">
        <v>4</v>
      </c>
      <c r="M21" s="66"/>
      <c r="N21" s="66"/>
    </row>
    <row r="22" spans="2:14" ht="14.4" customHeight="1" thickBot="1" x14ac:dyDescent="0.3">
      <c r="B22" s="11">
        <v>11</v>
      </c>
      <c r="C22" s="12" t="s">
        <v>25</v>
      </c>
      <c r="D22" s="13">
        <v>848</v>
      </c>
      <c r="E22" s="14">
        <v>3.4834045349983571E-2</v>
      </c>
      <c r="F22" s="13">
        <v>469</v>
      </c>
      <c r="G22" s="14">
        <v>2.3887134562493632E-2</v>
      </c>
      <c r="H22" s="15">
        <v>0.8081023454157783</v>
      </c>
      <c r="I22" s="69">
        <v>2</v>
      </c>
      <c r="J22" s="13">
        <v>927</v>
      </c>
      <c r="K22" s="15">
        <v>-8.5221143473570682E-2</v>
      </c>
      <c r="L22" s="69">
        <v>0</v>
      </c>
      <c r="M22" s="66"/>
      <c r="N22" s="66"/>
    </row>
    <row r="23" spans="2:14" ht="14.4" customHeight="1" thickBot="1" x14ac:dyDescent="0.3">
      <c r="B23" s="16">
        <v>12</v>
      </c>
      <c r="C23" s="17" t="s">
        <v>28</v>
      </c>
      <c r="D23" s="18">
        <v>680</v>
      </c>
      <c r="E23" s="19">
        <v>2.7932960893854747E-2</v>
      </c>
      <c r="F23" s="18">
        <v>531</v>
      </c>
      <c r="G23" s="19">
        <v>2.7044922073953346E-2</v>
      </c>
      <c r="H23" s="20">
        <v>0.28060263653483997</v>
      </c>
      <c r="I23" s="70">
        <v>-1</v>
      </c>
      <c r="J23" s="18">
        <v>642</v>
      </c>
      <c r="K23" s="20">
        <v>5.9190031152647871E-2</v>
      </c>
      <c r="L23" s="70">
        <v>0</v>
      </c>
      <c r="M23" s="66"/>
      <c r="N23" s="66"/>
    </row>
    <row r="24" spans="2:14" ht="14.4" customHeight="1" thickBot="1" x14ac:dyDescent="0.3">
      <c r="B24" s="11">
        <v>13</v>
      </c>
      <c r="C24" s="12" t="s">
        <v>70</v>
      </c>
      <c r="D24" s="13">
        <v>638</v>
      </c>
      <c r="E24" s="14">
        <v>2.6207689779822543E-2</v>
      </c>
      <c r="F24" s="13">
        <v>234</v>
      </c>
      <c r="G24" s="14">
        <v>1.1918101252928593E-2</v>
      </c>
      <c r="H24" s="15">
        <v>1.7264957264957266</v>
      </c>
      <c r="I24" s="69">
        <v>4</v>
      </c>
      <c r="J24" s="13">
        <v>602</v>
      </c>
      <c r="K24" s="15">
        <v>5.980066445182719E-2</v>
      </c>
      <c r="L24" s="69">
        <v>0</v>
      </c>
      <c r="M24" s="66"/>
      <c r="N24" s="66"/>
    </row>
    <row r="25" spans="2:14" ht="14.4" customHeight="1" thickBot="1" x14ac:dyDescent="0.3">
      <c r="B25" s="16">
        <v>14</v>
      </c>
      <c r="C25" s="17" t="s">
        <v>34</v>
      </c>
      <c r="D25" s="18">
        <v>631</v>
      </c>
      <c r="E25" s="19">
        <v>2.5920144594150509E-2</v>
      </c>
      <c r="F25" s="18">
        <v>414</v>
      </c>
      <c r="G25" s="19">
        <v>2.1085871447489048E-2</v>
      </c>
      <c r="H25" s="20">
        <v>0.52415458937198078</v>
      </c>
      <c r="I25" s="70">
        <v>0</v>
      </c>
      <c r="J25" s="18">
        <v>937</v>
      </c>
      <c r="K25" s="20">
        <v>-0.32657417289220914</v>
      </c>
      <c r="L25" s="70">
        <v>-4</v>
      </c>
      <c r="M25" s="66"/>
      <c r="N25" s="66"/>
    </row>
    <row r="26" spans="2:14" ht="14.4" customHeight="1" thickBot="1" x14ac:dyDescent="0.3">
      <c r="B26" s="11">
        <v>15</v>
      </c>
      <c r="C26" s="12" t="s">
        <v>21</v>
      </c>
      <c r="D26" s="13">
        <v>602</v>
      </c>
      <c r="E26" s="14">
        <v>2.472888596779494E-2</v>
      </c>
      <c r="F26" s="13">
        <v>610</v>
      </c>
      <c r="G26" s="14">
        <v>3.1068554548232659E-2</v>
      </c>
      <c r="H26" s="15">
        <v>-1.3114754098360604E-2</v>
      </c>
      <c r="I26" s="69">
        <v>-5</v>
      </c>
      <c r="J26" s="13">
        <v>276</v>
      </c>
      <c r="K26" s="15">
        <v>1.181159420289855</v>
      </c>
      <c r="L26" s="69">
        <v>6</v>
      </c>
      <c r="M26" s="66"/>
      <c r="N26" s="66"/>
    </row>
    <row r="27" spans="2:14" ht="14.4" customHeight="1" thickBot="1" x14ac:dyDescent="0.3">
      <c r="B27" s="16">
        <v>16</v>
      </c>
      <c r="C27" s="17" t="s">
        <v>29</v>
      </c>
      <c r="D27" s="18">
        <v>476</v>
      </c>
      <c r="E27" s="19">
        <v>1.9553072625698324E-2</v>
      </c>
      <c r="F27" s="18">
        <v>274</v>
      </c>
      <c r="G27" s="19">
        <v>1.3955383518386473E-2</v>
      </c>
      <c r="H27" s="20">
        <v>0.73722627737226287</v>
      </c>
      <c r="I27" s="70">
        <v>-1</v>
      </c>
      <c r="J27" s="18">
        <v>454</v>
      </c>
      <c r="K27" s="20">
        <v>4.8458149779735615E-2</v>
      </c>
      <c r="L27" s="70">
        <v>0</v>
      </c>
      <c r="M27" s="66"/>
      <c r="N27" s="66"/>
    </row>
    <row r="28" spans="2:14" ht="14.4" customHeight="1" thickBot="1" x14ac:dyDescent="0.3">
      <c r="B28" s="11">
        <v>17</v>
      </c>
      <c r="C28" s="12" t="s">
        <v>40</v>
      </c>
      <c r="D28" s="13">
        <v>422</v>
      </c>
      <c r="E28" s="14">
        <v>1.7334866907656919E-2</v>
      </c>
      <c r="F28" s="13">
        <v>227</v>
      </c>
      <c r="G28" s="14">
        <v>1.1561576856473464E-2</v>
      </c>
      <c r="H28" s="15">
        <v>0.8590308370044053</v>
      </c>
      <c r="I28" s="69">
        <v>1</v>
      </c>
      <c r="J28" s="13">
        <v>547</v>
      </c>
      <c r="K28" s="15">
        <v>-0.22851919561243139</v>
      </c>
      <c r="L28" s="69">
        <v>-2</v>
      </c>
      <c r="M28" s="66"/>
      <c r="N28" s="66"/>
    </row>
    <row r="29" spans="2:14" ht="14.4" customHeight="1" thickBot="1" x14ac:dyDescent="0.3">
      <c r="B29" s="16">
        <v>18</v>
      </c>
      <c r="C29" s="17" t="s">
        <v>27</v>
      </c>
      <c r="D29" s="18">
        <v>321</v>
      </c>
      <c r="E29" s="19">
        <v>1.3186000657246139E-2</v>
      </c>
      <c r="F29" s="18">
        <v>171</v>
      </c>
      <c r="G29" s="19">
        <v>8.7093816848324342E-3</v>
      </c>
      <c r="H29" s="20">
        <v>0.87719298245614041</v>
      </c>
      <c r="I29" s="70">
        <v>4</v>
      </c>
      <c r="J29" s="18">
        <v>305</v>
      </c>
      <c r="K29" s="20">
        <v>5.2459016393442637E-2</v>
      </c>
      <c r="L29" s="70">
        <v>2</v>
      </c>
      <c r="M29" s="66"/>
      <c r="N29" s="66"/>
    </row>
    <row r="30" spans="2:14" ht="14.4" customHeight="1" thickBot="1" x14ac:dyDescent="0.3">
      <c r="B30" s="11">
        <v>19</v>
      </c>
      <c r="C30" s="12" t="s">
        <v>45</v>
      </c>
      <c r="D30" s="13">
        <v>312</v>
      </c>
      <c r="E30" s="14">
        <v>1.2816299704239238E-2</v>
      </c>
      <c r="F30" s="13">
        <v>263</v>
      </c>
      <c r="G30" s="14">
        <v>1.3395130895385556E-2</v>
      </c>
      <c r="H30" s="15">
        <v>0.18631178707224327</v>
      </c>
      <c r="I30" s="69">
        <v>-3</v>
      </c>
      <c r="J30" s="13">
        <v>316</v>
      </c>
      <c r="K30" s="15">
        <v>-1.2658227848101222E-2</v>
      </c>
      <c r="L30" s="69">
        <v>0</v>
      </c>
    </row>
    <row r="31" spans="2:14" ht="14.4" customHeight="1" thickBot="1" x14ac:dyDescent="0.3">
      <c r="B31" s="16">
        <v>20</v>
      </c>
      <c r="C31" s="17" t="s">
        <v>140</v>
      </c>
      <c r="D31" s="18">
        <v>263</v>
      </c>
      <c r="E31" s="19">
        <v>1.0803483404534998E-2</v>
      </c>
      <c r="F31" s="18">
        <v>124</v>
      </c>
      <c r="G31" s="19">
        <v>6.3155750229194254E-3</v>
      </c>
      <c r="H31" s="20">
        <v>1.120967741935484</v>
      </c>
      <c r="I31" s="70">
        <v>5</v>
      </c>
      <c r="J31" s="18">
        <v>144</v>
      </c>
      <c r="K31" s="20">
        <v>0.82638888888888884</v>
      </c>
      <c r="L31" s="70">
        <v>5</v>
      </c>
    </row>
    <row r="32" spans="2:14" ht="14.4" customHeight="1" thickBot="1" x14ac:dyDescent="0.3">
      <c r="B32" s="96" t="s">
        <v>43</v>
      </c>
      <c r="C32" s="97"/>
      <c r="D32" s="21">
        <f>SUM(D12:D31)</f>
        <v>22681</v>
      </c>
      <c r="E32" s="22">
        <f>D32/D34</f>
        <v>0.93168747946105812</v>
      </c>
      <c r="F32" s="21">
        <f>SUM(F12:F31)</f>
        <v>18201</v>
      </c>
      <c r="G32" s="22">
        <f>F32/F34</f>
        <v>0.92701436283997152</v>
      </c>
      <c r="H32" s="23">
        <f>D32/F32-1</f>
        <v>0.24614032196033175</v>
      </c>
      <c r="I32" s="71"/>
      <c r="J32" s="21">
        <f>SUM(J12:J31)</f>
        <v>24748</v>
      </c>
      <c r="K32" s="22">
        <f>D32/J32-1</f>
        <v>-8.3521900759657375E-2</v>
      </c>
      <c r="L32" s="21"/>
    </row>
    <row r="33" spans="2:14" ht="14.4" customHeight="1" thickBot="1" x14ac:dyDescent="0.3">
      <c r="B33" s="96" t="s">
        <v>12</v>
      </c>
      <c r="C33" s="97"/>
      <c r="D33" s="21">
        <f>D34-SUM(D12:D31)</f>
        <v>1663</v>
      </c>
      <c r="E33" s="22">
        <f>D33/D34</f>
        <v>6.8312520538941837E-2</v>
      </c>
      <c r="F33" s="21">
        <f>F34-SUM(F12:F31)</f>
        <v>1433</v>
      </c>
      <c r="G33" s="22">
        <f>F33/F34</f>
        <v>7.2985637160028524E-2</v>
      </c>
      <c r="H33" s="23">
        <f>D33/F33-1</f>
        <v>0.16050244242847178</v>
      </c>
      <c r="I33" s="71"/>
      <c r="J33" s="21">
        <f>J34-SUM(J12:J31)</f>
        <v>2200</v>
      </c>
      <c r="K33" s="22">
        <f>D33/J33-1</f>
        <v>-0.24409090909090914</v>
      </c>
      <c r="L33" s="21"/>
    </row>
    <row r="34" spans="2:14" ht="14.4" customHeight="1" thickBot="1" x14ac:dyDescent="0.3">
      <c r="B34" s="124" t="s">
        <v>35</v>
      </c>
      <c r="C34" s="125"/>
      <c r="D34" s="24">
        <v>24344</v>
      </c>
      <c r="E34" s="25">
        <v>1</v>
      </c>
      <c r="F34" s="24">
        <v>19634</v>
      </c>
      <c r="G34" s="25">
        <v>0.99831924213099721</v>
      </c>
      <c r="H34" s="26">
        <v>0.23988998675766537</v>
      </c>
      <c r="I34" s="73"/>
      <c r="J34" s="24">
        <v>26948</v>
      </c>
      <c r="K34" s="26">
        <v>-9.6630547721537785E-2</v>
      </c>
      <c r="L34" s="24"/>
      <c r="M34" s="66"/>
      <c r="N34" s="66"/>
    </row>
    <row r="35" spans="2:14" ht="14.4" customHeight="1" x14ac:dyDescent="0.25">
      <c r="B35" s="67" t="s">
        <v>78</v>
      </c>
    </row>
    <row r="36" spans="2:14" x14ac:dyDescent="0.25">
      <c r="B36" s="68" t="s">
        <v>77</v>
      </c>
    </row>
    <row r="39" spans="2:14" ht="15" customHeight="1" x14ac:dyDescent="0.25"/>
    <row r="40" spans="2:14" ht="15" customHeight="1" x14ac:dyDescent="0.25">
      <c r="B40" s="90" t="s">
        <v>141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66"/>
      <c r="N40" s="48"/>
    </row>
    <row r="41" spans="2:14" x14ac:dyDescent="0.25">
      <c r="B41" s="91" t="s">
        <v>142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66"/>
      <c r="N41" s="48"/>
    </row>
    <row r="42" spans="2:14" ht="15" customHeight="1" thickBot="1" x14ac:dyDescent="0.3">
      <c r="B42" s="49"/>
      <c r="C42" s="49"/>
      <c r="D42" s="49"/>
      <c r="E42" s="49"/>
      <c r="F42" s="49"/>
      <c r="G42" s="49"/>
      <c r="H42" s="49"/>
      <c r="I42" s="49"/>
      <c r="J42" s="49"/>
      <c r="K42" s="66"/>
      <c r="L42" s="4" t="s">
        <v>4</v>
      </c>
      <c r="M42" s="66"/>
      <c r="N42" s="66"/>
    </row>
    <row r="43" spans="2:14" ht="15" customHeight="1" x14ac:dyDescent="0.25">
      <c r="B43" s="111" t="s">
        <v>0</v>
      </c>
      <c r="C43" s="113" t="s">
        <v>42</v>
      </c>
      <c r="D43" s="126" t="s">
        <v>122</v>
      </c>
      <c r="E43" s="100"/>
      <c r="F43" s="100"/>
      <c r="G43" s="100"/>
      <c r="H43" s="100"/>
      <c r="I43" s="101"/>
      <c r="J43" s="100" t="s">
        <v>112</v>
      </c>
      <c r="K43" s="100"/>
      <c r="L43" s="101"/>
      <c r="M43" s="66"/>
      <c r="N43" s="66"/>
    </row>
    <row r="44" spans="2:14" ht="15" customHeight="1" thickBot="1" x14ac:dyDescent="0.3">
      <c r="B44" s="112"/>
      <c r="C44" s="114"/>
      <c r="D44" s="102" t="s">
        <v>123</v>
      </c>
      <c r="E44" s="98"/>
      <c r="F44" s="98"/>
      <c r="G44" s="98"/>
      <c r="H44" s="98"/>
      <c r="I44" s="99"/>
      <c r="J44" s="98" t="s">
        <v>113</v>
      </c>
      <c r="K44" s="98"/>
      <c r="L44" s="99"/>
      <c r="M44" s="66"/>
      <c r="N44" s="66"/>
    </row>
    <row r="45" spans="2:14" ht="15" customHeight="1" x14ac:dyDescent="0.25">
      <c r="B45" s="112"/>
      <c r="C45" s="114"/>
      <c r="D45" s="103">
        <v>2023</v>
      </c>
      <c r="E45" s="104"/>
      <c r="F45" s="103">
        <v>2022</v>
      </c>
      <c r="G45" s="104"/>
      <c r="H45" s="92" t="s">
        <v>5</v>
      </c>
      <c r="I45" s="92" t="s">
        <v>49</v>
      </c>
      <c r="J45" s="92">
        <v>2022</v>
      </c>
      <c r="K45" s="92" t="s">
        <v>124</v>
      </c>
      <c r="L45" s="92" t="s">
        <v>129</v>
      </c>
      <c r="M45" s="66"/>
      <c r="N45" s="66"/>
    </row>
    <row r="46" spans="2:14" ht="15" customHeight="1" thickBot="1" x14ac:dyDescent="0.3">
      <c r="B46" s="109" t="s">
        <v>6</v>
      </c>
      <c r="C46" s="107" t="s">
        <v>42</v>
      </c>
      <c r="D46" s="105"/>
      <c r="E46" s="106"/>
      <c r="F46" s="105"/>
      <c r="G46" s="106"/>
      <c r="H46" s="93"/>
      <c r="I46" s="93"/>
      <c r="J46" s="93"/>
      <c r="K46" s="93"/>
      <c r="L46" s="93"/>
      <c r="M46" s="66"/>
      <c r="N46" s="66"/>
    </row>
    <row r="47" spans="2:14" ht="15" customHeight="1" x14ac:dyDescent="0.25">
      <c r="B47" s="109"/>
      <c r="C47" s="107"/>
      <c r="D47" s="5" t="s">
        <v>8</v>
      </c>
      <c r="E47" s="7" t="s">
        <v>2</v>
      </c>
      <c r="F47" s="5" t="s">
        <v>8</v>
      </c>
      <c r="G47" s="7" t="s">
        <v>2</v>
      </c>
      <c r="H47" s="94" t="s">
        <v>9</v>
      </c>
      <c r="I47" s="94" t="s">
        <v>50</v>
      </c>
      <c r="J47" s="94" t="s">
        <v>8</v>
      </c>
      <c r="K47" s="94" t="s">
        <v>125</v>
      </c>
      <c r="L47" s="94" t="s">
        <v>130</v>
      </c>
      <c r="M47" s="66"/>
      <c r="N47" s="66"/>
    </row>
    <row r="48" spans="2:14" ht="15" customHeight="1" thickBot="1" x14ac:dyDescent="0.3">
      <c r="B48" s="110"/>
      <c r="C48" s="108"/>
      <c r="D48" s="8" t="s">
        <v>10</v>
      </c>
      <c r="E48" s="9" t="s">
        <v>11</v>
      </c>
      <c r="F48" s="8" t="s">
        <v>10</v>
      </c>
      <c r="G48" s="9" t="s">
        <v>11</v>
      </c>
      <c r="H48" s="95"/>
      <c r="I48" s="95"/>
      <c r="J48" s="95" t="s">
        <v>10</v>
      </c>
      <c r="K48" s="95"/>
      <c r="L48" s="95"/>
      <c r="M48" s="66"/>
      <c r="N48" s="66"/>
    </row>
    <row r="49" spans="2:14" ht="14.4" thickBot="1" x14ac:dyDescent="0.3">
      <c r="B49" s="11">
        <v>1</v>
      </c>
      <c r="C49" s="12" t="s">
        <v>52</v>
      </c>
      <c r="D49" s="13">
        <v>1547</v>
      </c>
      <c r="E49" s="14">
        <v>6.3547486033519548E-2</v>
      </c>
      <c r="F49" s="13">
        <v>1430</v>
      </c>
      <c r="G49" s="14">
        <v>7.2832840990119177E-2</v>
      </c>
      <c r="H49" s="15">
        <v>8.181818181818179E-2</v>
      </c>
      <c r="I49" s="69">
        <v>0</v>
      </c>
      <c r="J49" s="13">
        <v>1603</v>
      </c>
      <c r="K49" s="15">
        <v>-3.4934497816593857E-2</v>
      </c>
      <c r="L49" s="69">
        <v>0</v>
      </c>
      <c r="M49" s="66"/>
      <c r="N49" s="66"/>
    </row>
    <row r="50" spans="2:14" ht="14.4" thickBot="1" x14ac:dyDescent="0.3">
      <c r="B50" s="16">
        <v>2</v>
      </c>
      <c r="C50" s="17" t="s">
        <v>39</v>
      </c>
      <c r="D50" s="18">
        <v>916</v>
      </c>
      <c r="E50" s="19">
        <v>3.7627341439369043E-2</v>
      </c>
      <c r="F50" s="18">
        <v>435</v>
      </c>
      <c r="G50" s="19">
        <v>2.2155444636854437E-2</v>
      </c>
      <c r="H50" s="20">
        <v>1.1057471264367815</v>
      </c>
      <c r="I50" s="70">
        <v>4</v>
      </c>
      <c r="J50" s="18">
        <v>859</v>
      </c>
      <c r="K50" s="20">
        <v>6.6356228172293363E-2</v>
      </c>
      <c r="L50" s="70">
        <v>1</v>
      </c>
      <c r="M50" s="66"/>
      <c r="N50" s="66"/>
    </row>
    <row r="51" spans="2:14" ht="14.4" thickBot="1" x14ac:dyDescent="0.3">
      <c r="B51" s="11">
        <v>3</v>
      </c>
      <c r="C51" s="12" t="s">
        <v>102</v>
      </c>
      <c r="D51" s="13">
        <v>909</v>
      </c>
      <c r="E51" s="14">
        <v>3.7339796253697009E-2</v>
      </c>
      <c r="F51" s="13">
        <v>207</v>
      </c>
      <c r="G51" s="14">
        <v>1.0542935723744524E-2</v>
      </c>
      <c r="H51" s="15">
        <v>3.3913043478260869</v>
      </c>
      <c r="I51" s="69">
        <v>19</v>
      </c>
      <c r="J51" s="13">
        <v>503</v>
      </c>
      <c r="K51" s="15">
        <v>0.80715705765407564</v>
      </c>
      <c r="L51" s="69">
        <v>5</v>
      </c>
      <c r="M51" s="66"/>
      <c r="N51" s="66"/>
    </row>
    <row r="52" spans="2:14" ht="14.4" thickBot="1" x14ac:dyDescent="0.3">
      <c r="B52" s="16">
        <v>4</v>
      </c>
      <c r="C52" s="17" t="s">
        <v>36</v>
      </c>
      <c r="D52" s="18">
        <v>576</v>
      </c>
      <c r="E52" s="19">
        <v>2.3660860992441669E-2</v>
      </c>
      <c r="F52" s="18">
        <v>792</v>
      </c>
      <c r="G52" s="19">
        <v>4.0338188856066007E-2</v>
      </c>
      <c r="H52" s="20">
        <v>-0.27272727272727271</v>
      </c>
      <c r="I52" s="70">
        <v>-2</v>
      </c>
      <c r="J52" s="18">
        <v>886</v>
      </c>
      <c r="K52" s="20">
        <v>-0.34988713318284426</v>
      </c>
      <c r="L52" s="70">
        <v>-2</v>
      </c>
      <c r="M52" s="66"/>
      <c r="N52" s="66"/>
    </row>
    <row r="53" spans="2:14" ht="14.4" thickBot="1" x14ac:dyDescent="0.3">
      <c r="B53" s="11">
        <v>5</v>
      </c>
      <c r="C53" s="12" t="s">
        <v>67</v>
      </c>
      <c r="D53" s="13">
        <v>518</v>
      </c>
      <c r="E53" s="14">
        <v>2.1278343739730528E-2</v>
      </c>
      <c r="F53" s="13">
        <v>764</v>
      </c>
      <c r="G53" s="14">
        <v>3.8912091270245495E-2</v>
      </c>
      <c r="H53" s="15">
        <v>-0.32198952879581155</v>
      </c>
      <c r="I53" s="69">
        <v>-2</v>
      </c>
      <c r="J53" s="13">
        <v>606</v>
      </c>
      <c r="K53" s="15">
        <v>-0.1452145214521452</v>
      </c>
      <c r="L53" s="69">
        <v>0</v>
      </c>
      <c r="M53" s="66"/>
      <c r="N53" s="66"/>
    </row>
    <row r="54" spans="2:14" ht="14.4" thickBot="1" x14ac:dyDescent="0.3">
      <c r="B54" s="16">
        <v>6</v>
      </c>
      <c r="C54" s="17" t="s">
        <v>37</v>
      </c>
      <c r="D54" s="18">
        <v>492</v>
      </c>
      <c r="E54" s="19">
        <v>2.0210318764377261E-2</v>
      </c>
      <c r="F54" s="18">
        <v>278</v>
      </c>
      <c r="G54" s="19">
        <v>1.415911174493226E-2</v>
      </c>
      <c r="H54" s="20">
        <v>0.7697841726618706</v>
      </c>
      <c r="I54" s="70">
        <v>6</v>
      </c>
      <c r="J54" s="18">
        <v>731</v>
      </c>
      <c r="K54" s="20">
        <v>-0.32694938440492471</v>
      </c>
      <c r="L54" s="70">
        <v>-2</v>
      </c>
      <c r="M54" s="66"/>
      <c r="N54" s="66"/>
    </row>
    <row r="55" spans="2:14" ht="14.4" thickBot="1" x14ac:dyDescent="0.3">
      <c r="B55" s="11">
        <v>7</v>
      </c>
      <c r="C55" s="12" t="s">
        <v>69</v>
      </c>
      <c r="D55" s="13">
        <v>450</v>
      </c>
      <c r="E55" s="14">
        <v>1.8485047650345053E-2</v>
      </c>
      <c r="F55" s="13">
        <v>106</v>
      </c>
      <c r="G55" s="14">
        <v>5.3987980034633795E-3</v>
      </c>
      <c r="H55" s="15">
        <v>3.2452830188679247</v>
      </c>
      <c r="I55" s="69">
        <v>46</v>
      </c>
      <c r="J55" s="13">
        <v>480</v>
      </c>
      <c r="K55" s="15">
        <v>-6.25E-2</v>
      </c>
      <c r="L55" s="69">
        <v>3</v>
      </c>
      <c r="M55" s="66"/>
      <c r="N55" s="66"/>
    </row>
    <row r="56" spans="2:14" ht="14.4" thickBot="1" x14ac:dyDescent="0.3">
      <c r="B56" s="16" t="s">
        <v>115</v>
      </c>
      <c r="C56" s="17" t="s">
        <v>44</v>
      </c>
      <c r="D56" s="18">
        <v>450</v>
      </c>
      <c r="E56" s="19">
        <v>1.8485047650345053E-2</v>
      </c>
      <c r="F56" s="18">
        <v>266</v>
      </c>
      <c r="G56" s="19">
        <v>1.3547927065294896E-2</v>
      </c>
      <c r="H56" s="20">
        <v>0.69172932330827064</v>
      </c>
      <c r="I56" s="70">
        <v>9</v>
      </c>
      <c r="J56" s="18">
        <v>557</v>
      </c>
      <c r="K56" s="20">
        <v>-0.19210053859964094</v>
      </c>
      <c r="L56" s="70">
        <v>-1</v>
      </c>
      <c r="M56" s="66"/>
      <c r="N56" s="66"/>
    </row>
    <row r="57" spans="2:14" ht="14.4" thickBot="1" x14ac:dyDescent="0.3">
      <c r="B57" s="11">
        <v>9</v>
      </c>
      <c r="C57" s="12" t="s">
        <v>79</v>
      </c>
      <c r="D57" s="13">
        <v>404</v>
      </c>
      <c r="E57" s="14">
        <v>1.6595465001643116E-2</v>
      </c>
      <c r="F57" s="13">
        <v>183</v>
      </c>
      <c r="G57" s="14">
        <v>9.320566364469797E-3</v>
      </c>
      <c r="H57" s="15">
        <v>1.2076502732240435</v>
      </c>
      <c r="I57" s="69">
        <v>19</v>
      </c>
      <c r="J57" s="13">
        <v>404</v>
      </c>
      <c r="K57" s="15">
        <v>0</v>
      </c>
      <c r="L57" s="69">
        <v>4</v>
      </c>
      <c r="M57" s="66"/>
      <c r="N57" s="66"/>
    </row>
    <row r="58" spans="2:14" ht="14.4" thickBot="1" x14ac:dyDescent="0.3">
      <c r="B58" s="16">
        <v>10</v>
      </c>
      <c r="C58" s="17" t="s">
        <v>108</v>
      </c>
      <c r="D58" s="18">
        <v>393</v>
      </c>
      <c r="E58" s="19">
        <v>1.6143608281301347E-2</v>
      </c>
      <c r="F58" s="18">
        <v>308</v>
      </c>
      <c r="G58" s="19">
        <v>1.568707344402567E-2</v>
      </c>
      <c r="H58" s="20">
        <v>0.27597402597402598</v>
      </c>
      <c r="I58" s="70">
        <v>-1</v>
      </c>
      <c r="J58" s="18">
        <v>534</v>
      </c>
      <c r="K58" s="20">
        <v>-0.2640449438202247</v>
      </c>
      <c r="L58" s="70">
        <v>-3</v>
      </c>
      <c r="M58" s="66"/>
      <c r="N58" s="66"/>
    </row>
    <row r="59" spans="2:14" ht="14.4" thickBot="1" x14ac:dyDescent="0.3">
      <c r="B59" s="11">
        <v>11</v>
      </c>
      <c r="C59" s="12" t="s">
        <v>116</v>
      </c>
      <c r="D59" s="13">
        <v>377</v>
      </c>
      <c r="E59" s="14">
        <v>1.5486362142622412E-2</v>
      </c>
      <c r="F59" s="13">
        <v>36</v>
      </c>
      <c r="G59" s="14">
        <v>1.8335540389120913E-3</v>
      </c>
      <c r="H59" s="15">
        <v>9.4722222222222214</v>
      </c>
      <c r="I59" s="69">
        <v>108</v>
      </c>
      <c r="J59" s="13">
        <v>306</v>
      </c>
      <c r="K59" s="15">
        <v>0.23202614379084974</v>
      </c>
      <c r="L59" s="69">
        <v>8</v>
      </c>
      <c r="M59" s="66"/>
      <c r="N59" s="66"/>
    </row>
    <row r="60" spans="2:14" ht="14.4" thickBot="1" x14ac:dyDescent="0.3">
      <c r="B60" s="16">
        <v>12</v>
      </c>
      <c r="C60" s="17" t="s">
        <v>104</v>
      </c>
      <c r="D60" s="18">
        <v>368</v>
      </c>
      <c r="E60" s="19">
        <v>1.5116661189615511E-2</v>
      </c>
      <c r="F60" s="18">
        <v>144</v>
      </c>
      <c r="G60" s="19">
        <v>7.334216155648365E-3</v>
      </c>
      <c r="H60" s="20">
        <v>1.5555555555555554</v>
      </c>
      <c r="I60" s="70">
        <v>27</v>
      </c>
      <c r="J60" s="18">
        <v>472</v>
      </c>
      <c r="K60" s="20">
        <v>-0.22033898305084743</v>
      </c>
      <c r="L60" s="70">
        <v>-1</v>
      </c>
      <c r="M60" s="66"/>
      <c r="N60" s="66"/>
    </row>
    <row r="61" spans="2:14" ht="14.4" thickBot="1" x14ac:dyDescent="0.3">
      <c r="B61" s="11">
        <v>13</v>
      </c>
      <c r="C61" s="12" t="s">
        <v>143</v>
      </c>
      <c r="D61" s="13">
        <v>363</v>
      </c>
      <c r="E61" s="14">
        <v>1.4911271771278344E-2</v>
      </c>
      <c r="F61" s="13">
        <v>196</v>
      </c>
      <c r="G61" s="14">
        <v>9.9826831007436088E-3</v>
      </c>
      <c r="H61" s="15">
        <v>0.8520408163265305</v>
      </c>
      <c r="I61" s="69">
        <v>12</v>
      </c>
      <c r="J61" s="13">
        <v>268</v>
      </c>
      <c r="K61" s="15">
        <v>0.35447761194029859</v>
      </c>
      <c r="L61" s="69">
        <v>12</v>
      </c>
      <c r="M61" s="66"/>
      <c r="N61" s="66"/>
    </row>
    <row r="62" spans="2:14" ht="14.4" thickBot="1" x14ac:dyDescent="0.3">
      <c r="B62" s="16">
        <v>14</v>
      </c>
      <c r="C62" s="17" t="s">
        <v>114</v>
      </c>
      <c r="D62" s="18">
        <v>350</v>
      </c>
      <c r="E62" s="19">
        <v>1.437725928360171E-2</v>
      </c>
      <c r="F62" s="18">
        <v>0</v>
      </c>
      <c r="G62" s="19">
        <v>0</v>
      </c>
      <c r="H62" s="20" t="s">
        <v>115</v>
      </c>
      <c r="I62" s="70" t="s">
        <v>115</v>
      </c>
      <c r="J62" s="18">
        <v>209</v>
      </c>
      <c r="K62" s="20">
        <v>0.67464114832535893</v>
      </c>
      <c r="L62" s="70">
        <v>21</v>
      </c>
      <c r="M62" s="66"/>
      <c r="N62" s="66"/>
    </row>
    <row r="63" spans="2:14" ht="14.4" thickBot="1" x14ac:dyDescent="0.3">
      <c r="B63" s="11">
        <v>15</v>
      </c>
      <c r="C63" s="12" t="s">
        <v>106</v>
      </c>
      <c r="D63" s="13">
        <v>349</v>
      </c>
      <c r="E63" s="14">
        <v>1.4336181399934275E-2</v>
      </c>
      <c r="F63" s="13">
        <v>641</v>
      </c>
      <c r="G63" s="14">
        <v>3.2647448303962517E-2</v>
      </c>
      <c r="H63" s="15">
        <v>-0.45553822152886114</v>
      </c>
      <c r="I63" s="69">
        <v>-11</v>
      </c>
      <c r="J63" s="13">
        <v>445</v>
      </c>
      <c r="K63" s="15">
        <v>-0.21573033707865163</v>
      </c>
      <c r="L63" s="69">
        <v>-3</v>
      </c>
      <c r="M63" s="66"/>
      <c r="N63" s="66"/>
    </row>
    <row r="64" spans="2:14" ht="14.4" thickBot="1" x14ac:dyDescent="0.3">
      <c r="B64" s="16">
        <v>16</v>
      </c>
      <c r="C64" s="17" t="s">
        <v>41</v>
      </c>
      <c r="D64" s="18">
        <v>335</v>
      </c>
      <c r="E64" s="19">
        <v>1.3761091028590206E-2</v>
      </c>
      <c r="F64" s="18">
        <v>403</v>
      </c>
      <c r="G64" s="19">
        <v>2.0525618824488133E-2</v>
      </c>
      <c r="H64" s="20">
        <v>-0.16873449131513651</v>
      </c>
      <c r="I64" s="70">
        <v>-9</v>
      </c>
      <c r="J64" s="18">
        <v>385</v>
      </c>
      <c r="K64" s="20">
        <v>-0.12987012987012991</v>
      </c>
      <c r="L64" s="70">
        <v>-1</v>
      </c>
      <c r="M64" s="66"/>
      <c r="N64" s="66"/>
    </row>
    <row r="65" spans="2:14" ht="14.4" thickBot="1" x14ac:dyDescent="0.3">
      <c r="B65" s="11">
        <v>17</v>
      </c>
      <c r="C65" s="12" t="s">
        <v>61</v>
      </c>
      <c r="D65" s="13">
        <v>326</v>
      </c>
      <c r="E65" s="14">
        <v>1.3391390075583307E-2</v>
      </c>
      <c r="F65" s="13">
        <v>222</v>
      </c>
      <c r="G65" s="14">
        <v>1.1306916573291229E-2</v>
      </c>
      <c r="H65" s="15">
        <v>0.46846846846846857</v>
      </c>
      <c r="I65" s="69">
        <v>3</v>
      </c>
      <c r="J65" s="13">
        <v>160</v>
      </c>
      <c r="K65" s="15">
        <v>1.0375000000000001</v>
      </c>
      <c r="L65" s="69">
        <v>28</v>
      </c>
      <c r="M65" s="66"/>
      <c r="N65" s="66"/>
    </row>
    <row r="66" spans="2:14" ht="14.4" thickBot="1" x14ac:dyDescent="0.3">
      <c r="B66" s="16">
        <v>18</v>
      </c>
      <c r="C66" s="17" t="s">
        <v>144</v>
      </c>
      <c r="D66" s="18">
        <v>324</v>
      </c>
      <c r="E66" s="19">
        <v>1.3309234308248439E-2</v>
      </c>
      <c r="F66" s="18">
        <v>276</v>
      </c>
      <c r="G66" s="19">
        <v>1.4057247631659366E-2</v>
      </c>
      <c r="H66" s="20">
        <v>0.17391304347826098</v>
      </c>
      <c r="I66" s="70">
        <v>-5</v>
      </c>
      <c r="J66" s="18">
        <v>259</v>
      </c>
      <c r="K66" s="20">
        <v>0.25096525096525091</v>
      </c>
      <c r="L66" s="70">
        <v>9</v>
      </c>
      <c r="M66" s="66"/>
      <c r="N66" s="66"/>
    </row>
    <row r="67" spans="2:14" ht="14.4" thickBot="1" x14ac:dyDescent="0.3">
      <c r="B67" s="11">
        <v>19</v>
      </c>
      <c r="C67" s="12" t="s">
        <v>74</v>
      </c>
      <c r="D67" s="13">
        <v>318</v>
      </c>
      <c r="E67" s="14">
        <v>1.3062767006243838E-2</v>
      </c>
      <c r="F67" s="13">
        <v>523</v>
      </c>
      <c r="G67" s="14">
        <v>2.6637465620861771E-2</v>
      </c>
      <c r="H67" s="15">
        <v>-0.39196940726577434</v>
      </c>
      <c r="I67" s="69">
        <v>-14</v>
      </c>
      <c r="J67" s="13">
        <v>392</v>
      </c>
      <c r="K67" s="15">
        <v>-0.18877551020408168</v>
      </c>
      <c r="L67" s="69">
        <v>-5</v>
      </c>
    </row>
    <row r="68" spans="2:14" ht="14.4" thickBot="1" x14ac:dyDescent="0.3">
      <c r="B68" s="16">
        <v>20</v>
      </c>
      <c r="C68" s="17" t="s">
        <v>107</v>
      </c>
      <c r="D68" s="18">
        <v>313</v>
      </c>
      <c r="E68" s="19">
        <v>1.2857377587906671E-2</v>
      </c>
      <c r="F68" s="18">
        <v>79</v>
      </c>
      <c r="G68" s="19">
        <v>4.0236324742793112E-3</v>
      </c>
      <c r="H68" s="20">
        <v>2.962025316455696</v>
      </c>
      <c r="I68" s="70">
        <v>49</v>
      </c>
      <c r="J68" s="18">
        <v>267</v>
      </c>
      <c r="K68" s="20">
        <v>0.17228464419475653</v>
      </c>
      <c r="L68" s="70">
        <v>6</v>
      </c>
    </row>
    <row r="69" spans="2:14" ht="14.4" thickBot="1" x14ac:dyDescent="0.3">
      <c r="B69" s="96" t="s">
        <v>43</v>
      </c>
      <c r="C69" s="97"/>
      <c r="D69" s="21">
        <f>SUM(D49:D68)</f>
        <v>10078</v>
      </c>
      <c r="E69" s="22">
        <f>D69/D71</f>
        <v>0.41398291160039435</v>
      </c>
      <c r="F69" s="21">
        <f>SUM(F49:F68)</f>
        <v>7289</v>
      </c>
      <c r="G69" s="22">
        <f>F69/F71</f>
        <v>0.37124376082306204</v>
      </c>
      <c r="H69" s="23">
        <f>D69/F69-1</f>
        <v>0.38263136232679384</v>
      </c>
      <c r="I69" s="71"/>
      <c r="J69" s="21">
        <f>SUM(J49:J68)</f>
        <v>10326</v>
      </c>
      <c r="K69" s="22">
        <f>D69/J69-1</f>
        <v>-2.4017044354057715E-2</v>
      </c>
      <c r="L69" s="21"/>
    </row>
    <row r="70" spans="2:14" ht="14.4" thickBot="1" x14ac:dyDescent="0.3">
      <c r="B70" s="96" t="s">
        <v>12</v>
      </c>
      <c r="C70" s="97"/>
      <c r="D70" s="21">
        <f>D71-SUM(D49:D68)</f>
        <v>14266</v>
      </c>
      <c r="E70" s="22">
        <f>D70/D71</f>
        <v>0.58601708839960565</v>
      </c>
      <c r="F70" s="21">
        <f>F71-SUM(F49:F68)</f>
        <v>12345</v>
      </c>
      <c r="G70" s="22">
        <f>F70/F71</f>
        <v>0.62875623917693801</v>
      </c>
      <c r="H70" s="23">
        <f>D70/F70-1</f>
        <v>0.15560955852571889</v>
      </c>
      <c r="I70" s="71"/>
      <c r="J70" s="21">
        <f>J71-SUM(J49:J68)</f>
        <v>16622</v>
      </c>
      <c r="K70" s="22">
        <f>D70/J70-1</f>
        <v>-0.14173986283239082</v>
      </c>
      <c r="L70" s="82"/>
    </row>
    <row r="71" spans="2:14" ht="14.4" thickBot="1" x14ac:dyDescent="0.3">
      <c r="B71" s="124" t="s">
        <v>35</v>
      </c>
      <c r="C71" s="125"/>
      <c r="D71" s="24">
        <v>24344</v>
      </c>
      <c r="E71" s="25">
        <v>1</v>
      </c>
      <c r="F71" s="24">
        <v>19634</v>
      </c>
      <c r="G71" s="25">
        <v>1</v>
      </c>
      <c r="H71" s="26">
        <v>0.23988998675766537</v>
      </c>
      <c r="I71" s="73"/>
      <c r="J71" s="24">
        <v>26948</v>
      </c>
      <c r="K71" s="26">
        <v>-9.6630547721537785E-2</v>
      </c>
      <c r="L71" s="24"/>
      <c r="M71" s="66"/>
    </row>
    <row r="72" spans="2:14" x14ac:dyDescent="0.25">
      <c r="B72" s="67" t="s">
        <v>78</v>
      </c>
    </row>
    <row r="73" spans="2:14" x14ac:dyDescent="0.25">
      <c r="B73" s="68" t="s">
        <v>77</v>
      </c>
    </row>
  </sheetData>
  <mergeCells count="50">
    <mergeCell ref="D43:I43"/>
    <mergeCell ref="D44:I44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32" priority="37" operator="equal">
      <formula>0</formula>
    </cfRule>
  </conditionalFormatting>
  <conditionalFormatting sqref="D49:H68">
    <cfRule type="cellIs" dxfId="31" priority="23" operator="equal">
      <formula>0</formula>
    </cfRule>
  </conditionalFormatting>
  <conditionalFormatting sqref="H12:H33">
    <cfRule type="cellIs" dxfId="30" priority="39" operator="lessThan">
      <formula>0</formula>
    </cfRule>
  </conditionalFormatting>
  <conditionalFormatting sqref="H49:H70">
    <cfRule type="cellIs" dxfId="29" priority="25" operator="lessThan">
      <formula>0</formula>
    </cfRule>
  </conditionalFormatting>
  <conditionalFormatting sqref="I12:I31">
    <cfRule type="cellIs" dxfId="28" priority="42" operator="lessThan">
      <formula>0</formula>
    </cfRule>
    <cfRule type="cellIs" dxfId="27" priority="43" operator="equal">
      <formula>0</formula>
    </cfRule>
    <cfRule type="cellIs" dxfId="26" priority="44" operator="greaterThan">
      <formula>0</formula>
    </cfRule>
  </conditionalFormatting>
  <conditionalFormatting sqref="I49:I68">
    <cfRule type="cellIs" dxfId="25" priority="28" operator="lessThan">
      <formula>0</formula>
    </cfRule>
    <cfRule type="cellIs" dxfId="24" priority="29" operator="equal">
      <formula>0</formula>
    </cfRule>
    <cfRule type="cellIs" dxfId="23" priority="30" operator="greaterThan">
      <formula>0</formula>
    </cfRule>
  </conditionalFormatting>
  <conditionalFormatting sqref="J12:K31">
    <cfRule type="cellIs" dxfId="22" priority="34" operator="equal">
      <formula>0</formula>
    </cfRule>
  </conditionalFormatting>
  <conditionalFormatting sqref="J49:K68">
    <cfRule type="cellIs" dxfId="21" priority="20" operator="equal">
      <formula>0</formula>
    </cfRule>
  </conditionalFormatting>
  <conditionalFormatting sqref="K12:L31">
    <cfRule type="cellIs" dxfId="20" priority="31" operator="lessThan">
      <formula>0</formula>
    </cfRule>
  </conditionalFormatting>
  <conditionalFormatting sqref="K49:L68">
    <cfRule type="cellIs" dxfId="19" priority="17" operator="lessThan">
      <formula>0</formula>
    </cfRule>
  </conditionalFormatting>
  <conditionalFormatting sqref="L12:L31">
    <cfRule type="cellIs" dxfId="18" priority="32" operator="equal">
      <formula>0</formula>
    </cfRule>
    <cfRule type="cellIs" dxfId="17" priority="33" operator="greaterThan">
      <formula>0</formula>
    </cfRule>
  </conditionalFormatting>
  <conditionalFormatting sqref="L49:L68">
    <cfRule type="cellIs" dxfId="16" priority="18" operator="equal">
      <formula>0</formula>
    </cfRule>
    <cfRule type="cellIs" dxfId="15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65"/>
  <sheetViews>
    <sheetView showGridLines="0" workbookViewId="0"/>
  </sheetViews>
  <sheetFormatPr defaultColWidth="9.109375" defaultRowHeight="13.8" x14ac:dyDescent="0.25"/>
  <cols>
    <col min="1" max="1" width="2" style="30" customWidth="1"/>
    <col min="2" max="2" width="8.109375" style="30" customWidth="1"/>
    <col min="3" max="3" width="20.33203125" style="30" customWidth="1"/>
    <col min="4" max="9" width="8.88671875" style="30" customWidth="1"/>
    <col min="10" max="10" width="10" style="30" customWidth="1"/>
    <col min="11" max="12" width="11.33203125" style="30" customWidth="1"/>
    <col min="13" max="14" width="8.88671875" style="30" customWidth="1"/>
    <col min="15" max="15" width="13.33203125" style="30" customWidth="1"/>
    <col min="16" max="16384" width="9.109375" style="30"/>
  </cols>
  <sheetData>
    <row r="1" spans="2:15" ht="14.4" x14ac:dyDescent="0.3">
      <c r="B1" s="30" t="s">
        <v>3</v>
      </c>
      <c r="D1" s="28"/>
      <c r="J1" s="50">
        <v>44960</v>
      </c>
      <c r="K1"/>
      <c r="L1"/>
      <c r="M1"/>
      <c r="N1"/>
      <c r="O1"/>
    </row>
    <row r="2" spans="2:15" ht="14.4" customHeight="1" x14ac:dyDescent="0.3">
      <c r="B2" s="90" t="s">
        <v>73</v>
      </c>
      <c r="C2" s="90"/>
      <c r="D2" s="90"/>
      <c r="E2" s="90"/>
      <c r="F2" s="90"/>
      <c r="G2" s="90"/>
      <c r="H2" s="90"/>
      <c r="I2" s="90"/>
      <c r="J2" s="90"/>
      <c r="K2"/>
      <c r="L2"/>
      <c r="M2"/>
      <c r="N2"/>
      <c r="O2"/>
    </row>
    <row r="3" spans="2:15" ht="14.4" customHeight="1" x14ac:dyDescent="0.3">
      <c r="B3" s="139" t="s">
        <v>14</v>
      </c>
      <c r="C3" s="139"/>
      <c r="D3" s="139"/>
      <c r="E3" s="139"/>
      <c r="F3" s="139"/>
      <c r="G3" s="139"/>
      <c r="H3" s="139"/>
      <c r="I3" s="139"/>
      <c r="J3" s="139"/>
      <c r="K3"/>
      <c r="L3"/>
      <c r="M3"/>
      <c r="N3"/>
      <c r="O3"/>
    </row>
    <row r="4" spans="2:15" ht="14.4" customHeight="1" thickBot="1" x14ac:dyDescent="0.35">
      <c r="B4" s="3"/>
      <c r="C4" s="3"/>
      <c r="D4" s="3"/>
      <c r="E4" s="3"/>
      <c r="F4" s="3"/>
      <c r="G4" s="3"/>
      <c r="H4" s="3"/>
      <c r="I4" s="3"/>
      <c r="J4" s="3"/>
      <c r="K4"/>
      <c r="L4"/>
      <c r="M4"/>
      <c r="N4"/>
      <c r="O4"/>
    </row>
    <row r="5" spans="2:15" ht="14.4" customHeight="1" x14ac:dyDescent="0.3">
      <c r="B5" s="111" t="s">
        <v>0</v>
      </c>
      <c r="C5" s="113" t="s">
        <v>1</v>
      </c>
      <c r="D5" s="100" t="s">
        <v>122</v>
      </c>
      <c r="E5" s="100"/>
      <c r="F5" s="100"/>
      <c r="G5" s="100"/>
      <c r="H5" s="119"/>
      <c r="I5" s="120" t="s">
        <v>112</v>
      </c>
      <c r="J5" s="119"/>
      <c r="K5"/>
      <c r="L5"/>
      <c r="M5"/>
      <c r="N5"/>
      <c r="O5"/>
    </row>
    <row r="6" spans="2:15" ht="14.4" customHeight="1" thickBot="1" x14ac:dyDescent="0.35">
      <c r="B6" s="112"/>
      <c r="C6" s="114"/>
      <c r="D6" s="117" t="s">
        <v>123</v>
      </c>
      <c r="E6" s="117"/>
      <c r="F6" s="117"/>
      <c r="G6" s="117"/>
      <c r="H6" s="118"/>
      <c r="I6" s="121" t="s">
        <v>113</v>
      </c>
      <c r="J6" s="118"/>
      <c r="K6"/>
      <c r="L6"/>
      <c r="M6"/>
      <c r="N6"/>
      <c r="O6"/>
    </row>
    <row r="7" spans="2:15" ht="14.4" customHeight="1" x14ac:dyDescent="0.3">
      <c r="B7" s="112"/>
      <c r="C7" s="114"/>
      <c r="D7" s="103">
        <v>2023</v>
      </c>
      <c r="E7" s="104"/>
      <c r="F7" s="103">
        <v>2022</v>
      </c>
      <c r="G7" s="104"/>
      <c r="H7" s="92" t="s">
        <v>5</v>
      </c>
      <c r="I7" s="115">
        <v>2022</v>
      </c>
      <c r="J7" s="115" t="s">
        <v>124</v>
      </c>
      <c r="K7"/>
      <c r="L7"/>
      <c r="M7"/>
      <c r="N7"/>
      <c r="O7"/>
    </row>
    <row r="8" spans="2:15" ht="14.4" customHeight="1" thickBot="1" x14ac:dyDescent="0.35">
      <c r="B8" s="109" t="s">
        <v>6</v>
      </c>
      <c r="C8" s="107" t="s">
        <v>7</v>
      </c>
      <c r="D8" s="105"/>
      <c r="E8" s="106"/>
      <c r="F8" s="105"/>
      <c r="G8" s="106"/>
      <c r="H8" s="93"/>
      <c r="I8" s="116"/>
      <c r="J8" s="116"/>
      <c r="K8"/>
      <c r="L8"/>
      <c r="M8"/>
      <c r="N8"/>
      <c r="O8"/>
    </row>
    <row r="9" spans="2:15" ht="14.4" customHeight="1" x14ac:dyDescent="0.3">
      <c r="B9" s="109"/>
      <c r="C9" s="107"/>
      <c r="D9" s="5" t="s">
        <v>8</v>
      </c>
      <c r="E9" s="7" t="s">
        <v>2</v>
      </c>
      <c r="F9" s="5" t="s">
        <v>8</v>
      </c>
      <c r="G9" s="7" t="s">
        <v>2</v>
      </c>
      <c r="H9" s="94" t="s">
        <v>9</v>
      </c>
      <c r="I9" s="6" t="s">
        <v>8</v>
      </c>
      <c r="J9" s="122" t="s">
        <v>125</v>
      </c>
      <c r="K9"/>
      <c r="L9"/>
      <c r="M9"/>
      <c r="N9"/>
      <c r="O9"/>
    </row>
    <row r="10" spans="2:15" ht="14.4" customHeight="1" thickBot="1" x14ac:dyDescent="0.35">
      <c r="B10" s="110"/>
      <c r="C10" s="108"/>
      <c r="D10" s="8" t="s">
        <v>10</v>
      </c>
      <c r="E10" s="9" t="s">
        <v>11</v>
      </c>
      <c r="F10" s="8" t="s">
        <v>10</v>
      </c>
      <c r="G10" s="9" t="s">
        <v>11</v>
      </c>
      <c r="H10" s="95"/>
      <c r="I10" s="10" t="s">
        <v>10</v>
      </c>
      <c r="J10" s="123"/>
      <c r="K10"/>
      <c r="L10"/>
      <c r="M10"/>
      <c r="N10"/>
      <c r="O10"/>
    </row>
    <row r="11" spans="2:15" ht="14.4" customHeight="1" thickBot="1" x14ac:dyDescent="0.35">
      <c r="B11" s="11">
        <v>1</v>
      </c>
      <c r="C11" s="12" t="s">
        <v>25</v>
      </c>
      <c r="D11" s="13">
        <v>1178</v>
      </c>
      <c r="E11" s="14">
        <v>0.22785299806576403</v>
      </c>
      <c r="F11" s="13">
        <v>1316</v>
      </c>
      <c r="G11" s="14">
        <v>0.29257447754557581</v>
      </c>
      <c r="H11" s="15">
        <v>-0.10486322188449848</v>
      </c>
      <c r="I11" s="13">
        <v>1188</v>
      </c>
      <c r="J11" s="15">
        <v>-8.4175084175084347E-3</v>
      </c>
      <c r="K11"/>
      <c r="L11"/>
      <c r="M11"/>
      <c r="N11"/>
      <c r="O11"/>
    </row>
    <row r="12" spans="2:15" ht="14.4" customHeight="1" thickBot="1" x14ac:dyDescent="0.35">
      <c r="B12" s="16">
        <v>2</v>
      </c>
      <c r="C12" s="17" t="s">
        <v>27</v>
      </c>
      <c r="D12" s="18">
        <v>920</v>
      </c>
      <c r="E12" s="19">
        <v>0.17794970986460348</v>
      </c>
      <c r="F12" s="18">
        <v>330</v>
      </c>
      <c r="G12" s="19">
        <v>7.3365940417963543E-2</v>
      </c>
      <c r="H12" s="20">
        <v>1.7878787878787881</v>
      </c>
      <c r="I12" s="18">
        <v>879</v>
      </c>
      <c r="J12" s="20">
        <v>4.6643913538111592E-2</v>
      </c>
      <c r="K12"/>
      <c r="L12"/>
      <c r="M12"/>
      <c r="N12"/>
      <c r="O12"/>
    </row>
    <row r="13" spans="2:15" ht="14.4" customHeight="1" thickBot="1" x14ac:dyDescent="0.35">
      <c r="B13" s="11">
        <v>3</v>
      </c>
      <c r="C13" s="12" t="s">
        <v>22</v>
      </c>
      <c r="D13" s="13">
        <v>577</v>
      </c>
      <c r="E13" s="14">
        <v>0.11160541586073501</v>
      </c>
      <c r="F13" s="13">
        <v>506</v>
      </c>
      <c r="G13" s="14">
        <v>0.11249444197421075</v>
      </c>
      <c r="H13" s="15">
        <v>0.14031620553359692</v>
      </c>
      <c r="I13" s="13">
        <v>588</v>
      </c>
      <c r="J13" s="15">
        <v>-1.8707482993197244E-2</v>
      </c>
      <c r="K13"/>
      <c r="L13"/>
      <c r="M13"/>
      <c r="N13"/>
      <c r="O13"/>
    </row>
    <row r="14" spans="2:15" ht="14.4" customHeight="1" thickBot="1" x14ac:dyDescent="0.35">
      <c r="B14" s="16">
        <v>4</v>
      </c>
      <c r="C14" s="17" t="s">
        <v>32</v>
      </c>
      <c r="D14" s="18">
        <v>538</v>
      </c>
      <c r="E14" s="19">
        <v>0.10406189555125725</v>
      </c>
      <c r="F14" s="18">
        <v>378</v>
      </c>
      <c r="G14" s="19">
        <v>8.4037349933303696E-2</v>
      </c>
      <c r="H14" s="20">
        <v>0.42328042328042326</v>
      </c>
      <c r="I14" s="18">
        <v>690</v>
      </c>
      <c r="J14" s="20">
        <v>-0.22028985507246379</v>
      </c>
      <c r="K14"/>
      <c r="L14"/>
      <c r="M14"/>
      <c r="N14"/>
      <c r="O14"/>
    </row>
    <row r="15" spans="2:15" ht="14.4" customHeight="1" thickBot="1" x14ac:dyDescent="0.35">
      <c r="B15" s="11">
        <v>5</v>
      </c>
      <c r="C15" s="12" t="s">
        <v>51</v>
      </c>
      <c r="D15" s="13">
        <v>433</v>
      </c>
      <c r="E15" s="14">
        <v>8.3752417794970987E-2</v>
      </c>
      <c r="F15" s="13">
        <v>302</v>
      </c>
      <c r="G15" s="14">
        <v>6.7140951534015114E-2</v>
      </c>
      <c r="H15" s="15">
        <v>0.4337748344370862</v>
      </c>
      <c r="I15" s="13">
        <v>690</v>
      </c>
      <c r="J15" s="15">
        <v>-0.37246376811594206</v>
      </c>
      <c r="K15"/>
      <c r="L15"/>
      <c r="M15"/>
      <c r="N15"/>
      <c r="O15"/>
    </row>
    <row r="16" spans="2:15" ht="14.4" customHeight="1" thickBot="1" x14ac:dyDescent="0.35">
      <c r="B16" s="16">
        <v>6</v>
      </c>
      <c r="C16" s="17" t="s">
        <v>20</v>
      </c>
      <c r="D16" s="18">
        <v>358</v>
      </c>
      <c r="E16" s="19">
        <v>6.9245647969052221E-2</v>
      </c>
      <c r="F16" s="18">
        <v>444</v>
      </c>
      <c r="G16" s="19">
        <v>9.8710538016896401E-2</v>
      </c>
      <c r="H16" s="20">
        <v>-0.19369369369369371</v>
      </c>
      <c r="I16" s="18">
        <v>427</v>
      </c>
      <c r="J16" s="20">
        <v>-0.16159250585480089</v>
      </c>
      <c r="K16"/>
      <c r="L16"/>
      <c r="M16"/>
      <c r="N16"/>
      <c r="O16"/>
    </row>
    <row r="17" spans="2:15" ht="14.4" customHeight="1" thickBot="1" x14ac:dyDescent="0.35">
      <c r="B17" s="11">
        <v>7</v>
      </c>
      <c r="C17" s="12" t="s">
        <v>19</v>
      </c>
      <c r="D17" s="13">
        <v>326</v>
      </c>
      <c r="E17" s="14">
        <v>6.3056092843326889E-2</v>
      </c>
      <c r="F17" s="13">
        <v>373</v>
      </c>
      <c r="G17" s="14">
        <v>8.2925744775455765E-2</v>
      </c>
      <c r="H17" s="15">
        <v>-0.12600536193029488</v>
      </c>
      <c r="I17" s="13">
        <v>418</v>
      </c>
      <c r="J17" s="15">
        <v>-0.22009569377990434</v>
      </c>
      <c r="K17"/>
      <c r="L17"/>
      <c r="M17"/>
      <c r="N17"/>
      <c r="O17"/>
    </row>
    <row r="18" spans="2:15" ht="14.4" customHeight="1" thickBot="1" x14ac:dyDescent="0.35">
      <c r="B18" s="16">
        <v>8</v>
      </c>
      <c r="C18" s="17" t="s">
        <v>21</v>
      </c>
      <c r="D18" s="18">
        <v>228</v>
      </c>
      <c r="E18" s="19">
        <v>4.4100580270793034E-2</v>
      </c>
      <c r="F18" s="18">
        <v>218</v>
      </c>
      <c r="G18" s="19">
        <v>4.8465984882169855E-2</v>
      </c>
      <c r="H18" s="20">
        <v>4.587155963302747E-2</v>
      </c>
      <c r="I18" s="18">
        <v>175</v>
      </c>
      <c r="J18" s="20">
        <v>0.30285714285714294</v>
      </c>
      <c r="K18"/>
      <c r="L18"/>
      <c r="M18"/>
      <c r="N18"/>
      <c r="O18"/>
    </row>
    <row r="19" spans="2:15" ht="14.4" customHeight="1" thickBot="1" x14ac:dyDescent="0.35">
      <c r="B19" s="11">
        <v>9</v>
      </c>
      <c r="C19" s="12" t="s">
        <v>28</v>
      </c>
      <c r="D19" s="13">
        <v>211</v>
      </c>
      <c r="E19" s="14">
        <v>4.081237911025145E-2</v>
      </c>
      <c r="F19" s="13">
        <v>199</v>
      </c>
      <c r="G19" s="14">
        <v>4.4241885282347709E-2</v>
      </c>
      <c r="H19" s="15">
        <v>6.0301507537688481E-2</v>
      </c>
      <c r="I19" s="13">
        <v>246</v>
      </c>
      <c r="J19" s="15">
        <v>-0.14227642276422769</v>
      </c>
      <c r="K19"/>
      <c r="L19"/>
      <c r="M19"/>
      <c r="N19"/>
      <c r="O19"/>
    </row>
    <row r="20" spans="2:15" ht="14.4" customHeight="1" thickBot="1" x14ac:dyDescent="0.35">
      <c r="B20" s="16">
        <v>10</v>
      </c>
      <c r="C20" s="17" t="s">
        <v>29</v>
      </c>
      <c r="D20" s="18">
        <v>105</v>
      </c>
      <c r="E20" s="19">
        <v>2.0309477756286266E-2</v>
      </c>
      <c r="F20" s="18">
        <v>181</v>
      </c>
      <c r="G20" s="19">
        <v>4.0240106714095156E-2</v>
      </c>
      <c r="H20" s="20">
        <v>-0.41988950276243098</v>
      </c>
      <c r="I20" s="18">
        <v>67</v>
      </c>
      <c r="J20" s="20">
        <v>0.56716417910447769</v>
      </c>
      <c r="K20"/>
      <c r="L20"/>
      <c r="M20"/>
      <c r="N20"/>
      <c r="O20"/>
    </row>
    <row r="21" spans="2:15" ht="14.4" customHeight="1" thickBot="1" x14ac:dyDescent="0.35">
      <c r="B21" s="11">
        <v>11</v>
      </c>
      <c r="C21" s="12" t="s">
        <v>31</v>
      </c>
      <c r="D21" s="13">
        <v>72</v>
      </c>
      <c r="E21" s="14">
        <v>1.3926499032882012E-2</v>
      </c>
      <c r="F21" s="13">
        <v>31</v>
      </c>
      <c r="G21" s="14">
        <v>6.8919519786571808E-3</v>
      </c>
      <c r="H21" s="15">
        <v>1.3225806451612905</v>
      </c>
      <c r="I21" s="13">
        <v>57</v>
      </c>
      <c r="J21" s="15">
        <v>0.26315789473684204</v>
      </c>
      <c r="K21"/>
      <c r="L21"/>
      <c r="M21"/>
      <c r="N21"/>
      <c r="O21"/>
    </row>
    <row r="22" spans="2:15" ht="14.4" customHeight="1" thickBot="1" x14ac:dyDescent="0.35">
      <c r="B22" s="16">
        <v>12</v>
      </c>
      <c r="C22" s="17" t="s">
        <v>62</v>
      </c>
      <c r="D22" s="18">
        <v>49</v>
      </c>
      <c r="E22" s="19">
        <v>9.4777562862669237E-3</v>
      </c>
      <c r="F22" s="18">
        <v>61</v>
      </c>
      <c r="G22" s="19">
        <v>1.3561582925744775E-2</v>
      </c>
      <c r="H22" s="20">
        <v>-0.19672131147540983</v>
      </c>
      <c r="I22" s="18">
        <v>82</v>
      </c>
      <c r="J22" s="20">
        <v>-0.40243902439024393</v>
      </c>
      <c r="K22"/>
      <c r="L22"/>
      <c r="M22"/>
      <c r="N22"/>
      <c r="O22"/>
    </row>
    <row r="23" spans="2:15" ht="14.4" customHeight="1" thickBot="1" x14ac:dyDescent="0.35">
      <c r="B23" s="11">
        <v>13</v>
      </c>
      <c r="C23" s="12" t="s">
        <v>103</v>
      </c>
      <c r="D23" s="13">
        <v>46</v>
      </c>
      <c r="E23" s="14">
        <v>8.8974854932301738E-3</v>
      </c>
      <c r="F23" s="13">
        <v>45</v>
      </c>
      <c r="G23" s="14">
        <v>1.0004446420631391E-2</v>
      </c>
      <c r="H23" s="15">
        <v>2.2222222222222143E-2</v>
      </c>
      <c r="I23" s="13">
        <v>42</v>
      </c>
      <c r="J23" s="15">
        <v>9.5238095238095344E-2</v>
      </c>
      <c r="K23"/>
      <c r="L23"/>
      <c r="M23"/>
      <c r="N23"/>
      <c r="O23"/>
    </row>
    <row r="24" spans="2:15" ht="14.4" customHeight="1" thickBot="1" x14ac:dyDescent="0.35">
      <c r="B24" s="16">
        <v>14</v>
      </c>
      <c r="C24" s="17" t="s">
        <v>18</v>
      </c>
      <c r="D24" s="18">
        <v>25</v>
      </c>
      <c r="E24" s="19">
        <v>4.8355899419729211E-3</v>
      </c>
      <c r="F24" s="18">
        <v>7</v>
      </c>
      <c r="G24" s="19">
        <v>1.5562472209871053E-3</v>
      </c>
      <c r="H24" s="20">
        <v>2.5714285714285716</v>
      </c>
      <c r="I24" s="18">
        <v>17</v>
      </c>
      <c r="J24" s="20">
        <v>0.47058823529411775</v>
      </c>
      <c r="K24"/>
      <c r="L24"/>
      <c r="M24"/>
      <c r="N24"/>
      <c r="O24"/>
    </row>
    <row r="25" spans="2:15" ht="15" thickBot="1" x14ac:dyDescent="0.35">
      <c r="B25" s="11">
        <v>15</v>
      </c>
      <c r="C25" s="12" t="s">
        <v>131</v>
      </c>
      <c r="D25" s="13">
        <v>17</v>
      </c>
      <c r="E25" s="14">
        <v>3.2882011605415862E-3</v>
      </c>
      <c r="F25" s="13">
        <v>4</v>
      </c>
      <c r="G25" s="14">
        <v>8.8928412627834591E-4</v>
      </c>
      <c r="H25" s="15">
        <v>3.25</v>
      </c>
      <c r="I25" s="13">
        <v>9</v>
      </c>
      <c r="J25" s="15">
        <v>0.88888888888888884</v>
      </c>
      <c r="K25"/>
      <c r="L25"/>
      <c r="M25"/>
      <c r="N25"/>
      <c r="O25"/>
    </row>
    <row r="26" spans="2:15" ht="15" thickBot="1" x14ac:dyDescent="0.35">
      <c r="B26" s="96" t="s">
        <v>48</v>
      </c>
      <c r="C26" s="97"/>
      <c r="D26" s="21">
        <f>SUM(D11:D25)</f>
        <v>5083</v>
      </c>
      <c r="E26" s="22">
        <f>D26/D28</f>
        <v>0.98317214700193423</v>
      </c>
      <c r="F26" s="21">
        <f>SUM(F11:F25)</f>
        <v>4395</v>
      </c>
      <c r="G26" s="22">
        <f>F26/F28</f>
        <v>0.97710093374833262</v>
      </c>
      <c r="H26" s="23">
        <f>D26/F26-1</f>
        <v>0.15654152445961311</v>
      </c>
      <c r="I26" s="21">
        <f>SUM(I11:I25)</f>
        <v>5575</v>
      </c>
      <c r="J26" s="22">
        <f>D26/I26-1</f>
        <v>-8.825112107623323E-2</v>
      </c>
      <c r="K26"/>
      <c r="L26"/>
      <c r="M26"/>
      <c r="N26"/>
      <c r="O26"/>
    </row>
    <row r="27" spans="2:15" ht="15" thickBot="1" x14ac:dyDescent="0.35">
      <c r="B27" s="96" t="s">
        <v>12</v>
      </c>
      <c r="C27" s="97"/>
      <c r="D27" s="21">
        <f>D28-SUM(D11:D25)</f>
        <v>87</v>
      </c>
      <c r="E27" s="22">
        <f>D27/D28</f>
        <v>1.6827852998065763E-2</v>
      </c>
      <c r="F27" s="21">
        <f>F28-SUM(F11:F25)</f>
        <v>103</v>
      </c>
      <c r="G27" s="22">
        <f>F27/F28</f>
        <v>2.2899066251667408E-2</v>
      </c>
      <c r="H27" s="23">
        <f>D27/F27-1</f>
        <v>-0.15533980582524276</v>
      </c>
      <c r="I27" s="21">
        <f>I28-SUM(I11:I25)</f>
        <v>156</v>
      </c>
      <c r="J27" s="22">
        <f>D27/I27-1</f>
        <v>-0.44230769230769229</v>
      </c>
      <c r="K27"/>
      <c r="L27"/>
      <c r="M27"/>
      <c r="N27"/>
      <c r="O27"/>
    </row>
    <row r="28" spans="2:15" ht="15" thickBot="1" x14ac:dyDescent="0.35">
      <c r="B28" s="124" t="s">
        <v>13</v>
      </c>
      <c r="C28" s="125"/>
      <c r="D28" s="24">
        <v>5170</v>
      </c>
      <c r="E28" s="25">
        <v>1</v>
      </c>
      <c r="F28" s="24">
        <v>4498</v>
      </c>
      <c r="G28" s="25">
        <v>1.0000000000000002</v>
      </c>
      <c r="H28" s="26">
        <v>0.14939973321476208</v>
      </c>
      <c r="I28" s="24">
        <v>5731</v>
      </c>
      <c r="J28" s="26">
        <v>-9.7888675623800436E-2</v>
      </c>
      <c r="K28"/>
      <c r="L28"/>
      <c r="M28"/>
      <c r="N28"/>
      <c r="O28"/>
    </row>
    <row r="29" spans="2:15" x14ac:dyDescent="0.25">
      <c r="B29" s="30" t="s">
        <v>78</v>
      </c>
      <c r="C29" s="48"/>
    </row>
    <row r="30" spans="2:15" x14ac:dyDescent="0.25">
      <c r="B30" s="83" t="s">
        <v>77</v>
      </c>
    </row>
    <row r="31" spans="2:15" x14ac:dyDescent="0.25">
      <c r="B31" s="84"/>
    </row>
    <row r="32" spans="2:15" ht="15" customHeight="1" x14ac:dyDescent="0.25">
      <c r="B32" s="90" t="s">
        <v>127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48"/>
    </row>
    <row r="33" spans="2:13" ht="15" customHeight="1" x14ac:dyDescent="0.25">
      <c r="B33" s="91" t="s">
        <v>128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48"/>
    </row>
    <row r="34" spans="2:13" ht="15" customHeight="1" thickBot="1" x14ac:dyDescent="0.3">
      <c r="B34" s="49"/>
      <c r="C34" s="49"/>
      <c r="D34" s="49"/>
      <c r="E34" s="49"/>
      <c r="F34" s="49"/>
      <c r="G34" s="49"/>
      <c r="H34" s="49"/>
      <c r="I34" s="49"/>
      <c r="J34" s="49"/>
      <c r="K34" s="66"/>
      <c r="L34" s="4" t="s">
        <v>4</v>
      </c>
    </row>
    <row r="35" spans="2:13" x14ac:dyDescent="0.25">
      <c r="B35" s="111" t="s">
        <v>0</v>
      </c>
      <c r="C35" s="113" t="s">
        <v>42</v>
      </c>
      <c r="D35" s="126" t="s">
        <v>122</v>
      </c>
      <c r="E35" s="100"/>
      <c r="F35" s="100"/>
      <c r="G35" s="100"/>
      <c r="H35" s="100"/>
      <c r="I35" s="101"/>
      <c r="J35" s="100" t="s">
        <v>112</v>
      </c>
      <c r="K35" s="100"/>
      <c r="L35" s="101"/>
    </row>
    <row r="36" spans="2:13" ht="15" customHeight="1" thickBot="1" x14ac:dyDescent="0.3">
      <c r="B36" s="112"/>
      <c r="C36" s="114"/>
      <c r="D36" s="102" t="s">
        <v>123</v>
      </c>
      <c r="E36" s="98"/>
      <c r="F36" s="98"/>
      <c r="G36" s="98"/>
      <c r="H36" s="98"/>
      <c r="I36" s="99"/>
      <c r="J36" s="98" t="s">
        <v>113</v>
      </c>
      <c r="K36" s="98"/>
      <c r="L36" s="99"/>
    </row>
    <row r="37" spans="2:13" ht="15" customHeight="1" x14ac:dyDescent="0.25">
      <c r="B37" s="112"/>
      <c r="C37" s="114"/>
      <c r="D37" s="103">
        <v>2023</v>
      </c>
      <c r="E37" s="104"/>
      <c r="F37" s="103">
        <v>2022</v>
      </c>
      <c r="G37" s="104"/>
      <c r="H37" s="92" t="s">
        <v>5</v>
      </c>
      <c r="I37" s="92" t="s">
        <v>49</v>
      </c>
      <c r="J37" s="92">
        <v>2022</v>
      </c>
      <c r="K37" s="92" t="s">
        <v>124</v>
      </c>
      <c r="L37" s="92" t="s">
        <v>129</v>
      </c>
    </row>
    <row r="38" spans="2:13" ht="14.4" customHeight="1" thickBot="1" x14ac:dyDescent="0.3">
      <c r="B38" s="109" t="s">
        <v>6</v>
      </c>
      <c r="C38" s="107" t="s">
        <v>42</v>
      </c>
      <c r="D38" s="105"/>
      <c r="E38" s="106"/>
      <c r="F38" s="105"/>
      <c r="G38" s="106"/>
      <c r="H38" s="93"/>
      <c r="I38" s="93"/>
      <c r="J38" s="93"/>
      <c r="K38" s="93"/>
      <c r="L38" s="93"/>
    </row>
    <row r="39" spans="2:13" ht="15" customHeight="1" x14ac:dyDescent="0.25">
      <c r="B39" s="109"/>
      <c r="C39" s="107"/>
      <c r="D39" s="5" t="s">
        <v>8</v>
      </c>
      <c r="E39" s="7" t="s">
        <v>2</v>
      </c>
      <c r="F39" s="5" t="s">
        <v>8</v>
      </c>
      <c r="G39" s="7" t="s">
        <v>2</v>
      </c>
      <c r="H39" s="94" t="s">
        <v>9</v>
      </c>
      <c r="I39" s="94" t="s">
        <v>50</v>
      </c>
      <c r="J39" s="94" t="s">
        <v>8</v>
      </c>
      <c r="K39" s="94" t="s">
        <v>125</v>
      </c>
      <c r="L39" s="94" t="s">
        <v>130</v>
      </c>
    </row>
    <row r="40" spans="2:13" ht="14.25" customHeight="1" thickBot="1" x14ac:dyDescent="0.3">
      <c r="B40" s="110"/>
      <c r="C40" s="108"/>
      <c r="D40" s="8" t="s">
        <v>10</v>
      </c>
      <c r="E40" s="9" t="s">
        <v>11</v>
      </c>
      <c r="F40" s="8" t="s">
        <v>10</v>
      </c>
      <c r="G40" s="9" t="s">
        <v>11</v>
      </c>
      <c r="H40" s="95"/>
      <c r="I40" s="95"/>
      <c r="J40" s="95" t="s">
        <v>10</v>
      </c>
      <c r="K40" s="95"/>
      <c r="L40" s="95"/>
    </row>
    <row r="41" spans="2:13" ht="14.4" thickBot="1" x14ac:dyDescent="0.3">
      <c r="B41" s="11">
        <v>1</v>
      </c>
      <c r="C41" s="12" t="s">
        <v>63</v>
      </c>
      <c r="D41" s="13">
        <v>868</v>
      </c>
      <c r="E41" s="14">
        <v>0.16789168278529981</v>
      </c>
      <c r="F41" s="13">
        <v>1049</v>
      </c>
      <c r="G41" s="14">
        <v>0.23321476211649622</v>
      </c>
      <c r="H41" s="15">
        <v>-0.17254528122020973</v>
      </c>
      <c r="I41" s="69">
        <v>0</v>
      </c>
      <c r="J41" s="13">
        <v>942</v>
      </c>
      <c r="K41" s="15">
        <v>-7.8556263269639048E-2</v>
      </c>
      <c r="L41" s="69">
        <v>0</v>
      </c>
    </row>
    <row r="42" spans="2:13" ht="14.4" thickBot="1" x14ac:dyDescent="0.3">
      <c r="B42" s="16">
        <v>2</v>
      </c>
      <c r="C42" s="17" t="s">
        <v>105</v>
      </c>
      <c r="D42" s="18">
        <v>472</v>
      </c>
      <c r="E42" s="19">
        <v>9.1295938104448748E-2</v>
      </c>
      <c r="F42" s="18">
        <v>109</v>
      </c>
      <c r="G42" s="19">
        <v>2.4232992441084927E-2</v>
      </c>
      <c r="H42" s="20">
        <v>3.330275229357798</v>
      </c>
      <c r="I42" s="70">
        <v>11</v>
      </c>
      <c r="J42" s="18">
        <v>405</v>
      </c>
      <c r="K42" s="20">
        <v>0.16543209876543208</v>
      </c>
      <c r="L42" s="70">
        <v>2</v>
      </c>
    </row>
    <row r="43" spans="2:13" ht="14.4" thickBot="1" x14ac:dyDescent="0.3">
      <c r="B43" s="11">
        <v>3</v>
      </c>
      <c r="C43" s="12" t="s">
        <v>64</v>
      </c>
      <c r="D43" s="13">
        <v>433</v>
      </c>
      <c r="E43" s="14">
        <v>8.3752417794970987E-2</v>
      </c>
      <c r="F43" s="13">
        <v>302</v>
      </c>
      <c r="G43" s="14">
        <v>6.7140951534015114E-2</v>
      </c>
      <c r="H43" s="15">
        <v>0.4337748344370862</v>
      </c>
      <c r="I43" s="69">
        <v>-1</v>
      </c>
      <c r="J43" s="13">
        <v>690</v>
      </c>
      <c r="K43" s="15">
        <v>-0.37246376811594206</v>
      </c>
      <c r="L43" s="69">
        <v>-1</v>
      </c>
    </row>
    <row r="44" spans="2:13" ht="14.4" thickBot="1" x14ac:dyDescent="0.3">
      <c r="B44" s="16">
        <v>4</v>
      </c>
      <c r="C44" s="17" t="s">
        <v>68</v>
      </c>
      <c r="D44" s="18">
        <v>430</v>
      </c>
      <c r="E44" s="19">
        <v>8.3172147001934232E-2</v>
      </c>
      <c r="F44" s="18">
        <v>300</v>
      </c>
      <c r="G44" s="19">
        <v>6.6696309470875945E-2</v>
      </c>
      <c r="H44" s="20">
        <v>0.43333333333333335</v>
      </c>
      <c r="I44" s="70">
        <v>-1</v>
      </c>
      <c r="J44" s="18">
        <v>572</v>
      </c>
      <c r="K44" s="20">
        <v>-0.24825174825174823</v>
      </c>
      <c r="L44" s="70">
        <v>-1</v>
      </c>
    </row>
    <row r="45" spans="2:13" ht="14.4" thickBot="1" x14ac:dyDescent="0.3">
      <c r="B45" s="11">
        <v>5</v>
      </c>
      <c r="C45" s="12" t="s">
        <v>109</v>
      </c>
      <c r="D45" s="13">
        <v>338</v>
      </c>
      <c r="E45" s="14">
        <v>6.5377176015473881E-2</v>
      </c>
      <c r="F45" s="13">
        <v>73</v>
      </c>
      <c r="G45" s="14">
        <v>1.6229435304579813E-2</v>
      </c>
      <c r="H45" s="15">
        <v>3.6301369863013697</v>
      </c>
      <c r="I45" s="69">
        <v>15</v>
      </c>
      <c r="J45" s="13">
        <v>355</v>
      </c>
      <c r="K45" s="15">
        <v>-4.7887323943662019E-2</v>
      </c>
      <c r="L45" s="69">
        <v>0</v>
      </c>
    </row>
    <row r="46" spans="2:13" ht="14.4" thickBot="1" x14ac:dyDescent="0.3">
      <c r="B46" s="16">
        <v>6</v>
      </c>
      <c r="C46" s="17" t="s">
        <v>75</v>
      </c>
      <c r="D46" s="18">
        <v>248</v>
      </c>
      <c r="E46" s="19">
        <v>4.7969052224371374E-2</v>
      </c>
      <c r="F46" s="18">
        <v>150</v>
      </c>
      <c r="G46" s="19">
        <v>3.3348154735437972E-2</v>
      </c>
      <c r="H46" s="20">
        <v>0.65333333333333332</v>
      </c>
      <c r="I46" s="70">
        <v>1</v>
      </c>
      <c r="J46" s="18">
        <v>262</v>
      </c>
      <c r="K46" s="20">
        <v>-5.3435114503816772E-2</v>
      </c>
      <c r="L46" s="70">
        <v>0</v>
      </c>
    </row>
    <row r="47" spans="2:13" ht="14.4" thickBot="1" x14ac:dyDescent="0.3">
      <c r="B47" s="11">
        <v>7</v>
      </c>
      <c r="C47" s="12" t="s">
        <v>65</v>
      </c>
      <c r="D47" s="13">
        <v>224</v>
      </c>
      <c r="E47" s="14">
        <v>4.3326885880077368E-2</v>
      </c>
      <c r="F47" s="13">
        <v>273</v>
      </c>
      <c r="G47" s="14">
        <v>6.0693641618497107E-2</v>
      </c>
      <c r="H47" s="15">
        <v>-0.17948717948717952</v>
      </c>
      <c r="I47" s="69">
        <v>-3</v>
      </c>
      <c r="J47" s="13">
        <v>103</v>
      </c>
      <c r="K47" s="15">
        <v>1.174757281553398</v>
      </c>
      <c r="L47" s="69">
        <v>7</v>
      </c>
    </row>
    <row r="48" spans="2:13" ht="14.4" thickBot="1" x14ac:dyDescent="0.3">
      <c r="B48" s="16">
        <v>8</v>
      </c>
      <c r="C48" s="17" t="s">
        <v>119</v>
      </c>
      <c r="D48" s="18">
        <v>162</v>
      </c>
      <c r="E48" s="19">
        <v>3.1334622823984526E-2</v>
      </c>
      <c r="F48" s="18">
        <v>122</v>
      </c>
      <c r="G48" s="19">
        <v>2.712316585148955E-2</v>
      </c>
      <c r="H48" s="20">
        <v>0.32786885245901631</v>
      </c>
      <c r="I48" s="70">
        <v>1</v>
      </c>
      <c r="J48" s="18">
        <v>138</v>
      </c>
      <c r="K48" s="20">
        <v>0.17391304347826098</v>
      </c>
      <c r="L48" s="70">
        <v>2</v>
      </c>
    </row>
    <row r="49" spans="2:12" ht="14.4" thickBot="1" x14ac:dyDescent="0.3">
      <c r="B49" s="11">
        <v>9</v>
      </c>
      <c r="C49" s="12" t="s">
        <v>118</v>
      </c>
      <c r="D49" s="13">
        <v>145</v>
      </c>
      <c r="E49" s="14">
        <v>2.8046421663442941E-2</v>
      </c>
      <c r="F49" s="13">
        <v>97</v>
      </c>
      <c r="G49" s="14">
        <v>2.1565140062249889E-2</v>
      </c>
      <c r="H49" s="15">
        <v>0.49484536082474229</v>
      </c>
      <c r="I49" s="69">
        <v>6</v>
      </c>
      <c r="J49" s="13">
        <v>161</v>
      </c>
      <c r="K49" s="15">
        <v>-9.9378881987577605E-2</v>
      </c>
      <c r="L49" s="69">
        <v>0</v>
      </c>
    </row>
    <row r="50" spans="2:12" ht="14.4" thickBot="1" x14ac:dyDescent="0.3">
      <c r="B50" s="16">
        <v>10</v>
      </c>
      <c r="C50" s="17" t="s">
        <v>126</v>
      </c>
      <c r="D50" s="18">
        <v>142</v>
      </c>
      <c r="E50" s="19">
        <v>2.746615087040619E-2</v>
      </c>
      <c r="F50" s="18">
        <v>132</v>
      </c>
      <c r="G50" s="19">
        <v>2.9346376167185415E-2</v>
      </c>
      <c r="H50" s="20">
        <v>7.575757575757569E-2</v>
      </c>
      <c r="I50" s="70">
        <v>-2</v>
      </c>
      <c r="J50" s="18">
        <v>91</v>
      </c>
      <c r="K50" s="20">
        <v>0.56043956043956045</v>
      </c>
      <c r="L50" s="70">
        <v>6</v>
      </c>
    </row>
    <row r="51" spans="2:12" ht="14.4" thickBot="1" x14ac:dyDescent="0.3">
      <c r="B51" s="96" t="s">
        <v>66</v>
      </c>
      <c r="C51" s="97"/>
      <c r="D51" s="21">
        <f>SUM(D41:D50)</f>
        <v>3462</v>
      </c>
      <c r="E51" s="22">
        <f>D51/D53</f>
        <v>0.66963249516441004</v>
      </c>
      <c r="F51" s="21">
        <f>SUM(F41:F50)</f>
        <v>2607</v>
      </c>
      <c r="G51" s="22">
        <f>F51/F53</f>
        <v>0.57959092930191192</v>
      </c>
      <c r="H51" s="23">
        <f>D51/F51-1</f>
        <v>0.32796317606444192</v>
      </c>
      <c r="I51" s="71"/>
      <c r="J51" s="21">
        <f>SUM(J41:J50)</f>
        <v>3719</v>
      </c>
      <c r="K51" s="22">
        <f>D51/J51-1</f>
        <v>-6.9104598010217844E-2</v>
      </c>
      <c r="L51" s="21"/>
    </row>
    <row r="52" spans="2:12" ht="14.4" thickBot="1" x14ac:dyDescent="0.3">
      <c r="B52" s="96" t="s">
        <v>12</v>
      </c>
      <c r="C52" s="97"/>
      <c r="D52" s="21">
        <f>D53-D51</f>
        <v>1708</v>
      </c>
      <c r="E52" s="22">
        <f>D52/D53</f>
        <v>0.33036750483558996</v>
      </c>
      <c r="F52" s="21">
        <f>F53-F51</f>
        <v>1891</v>
      </c>
      <c r="G52" s="22">
        <f>F52/F53</f>
        <v>0.42040907069808803</v>
      </c>
      <c r="H52" s="23">
        <f>D52/F52-1</f>
        <v>-9.6774193548387122E-2</v>
      </c>
      <c r="I52" s="72"/>
      <c r="J52" s="21">
        <f>J53-SUM(J41:J50)</f>
        <v>2012</v>
      </c>
      <c r="K52" s="23">
        <f>D52/J52-1</f>
        <v>-0.15109343936381714</v>
      </c>
      <c r="L52" s="82"/>
    </row>
    <row r="53" spans="2:12" ht="14.4" thickBot="1" x14ac:dyDescent="0.3">
      <c r="B53" s="124" t="s">
        <v>35</v>
      </c>
      <c r="C53" s="125"/>
      <c r="D53" s="24">
        <v>5170</v>
      </c>
      <c r="E53" s="25">
        <v>1</v>
      </c>
      <c r="F53" s="24">
        <v>4498</v>
      </c>
      <c r="G53" s="25">
        <v>1</v>
      </c>
      <c r="H53" s="26">
        <v>0.14939973321476208</v>
      </c>
      <c r="I53" s="73"/>
      <c r="J53" s="24">
        <v>5731</v>
      </c>
      <c r="K53" s="26">
        <v>-9.7888675623800436E-2</v>
      </c>
      <c r="L53" s="24"/>
    </row>
    <row r="54" spans="2:12" x14ac:dyDescent="0.25">
      <c r="B54" s="67" t="s">
        <v>78</v>
      </c>
    </row>
    <row r="55" spans="2:12" x14ac:dyDescent="0.25">
      <c r="B55" s="68" t="s">
        <v>77</v>
      </c>
    </row>
    <row r="63" spans="2:12" ht="15" customHeight="1" x14ac:dyDescent="0.25"/>
    <row r="65" ht="15" customHeight="1" x14ac:dyDescent="0.25"/>
  </sheetData>
  <mergeCells count="45">
    <mergeCell ref="B8:B10"/>
    <mergeCell ref="I5:J5"/>
    <mergeCell ref="D6:H6"/>
    <mergeCell ref="B5:B7"/>
    <mergeCell ref="C5:C7"/>
    <mergeCell ref="C8:C10"/>
    <mergeCell ref="H9:H10"/>
    <mergeCell ref="J7:J8"/>
    <mergeCell ref="D5:H5"/>
    <mergeCell ref="I6:J6"/>
    <mergeCell ref="H7:H8"/>
    <mergeCell ref="J9:J10"/>
    <mergeCell ref="D7:E8"/>
    <mergeCell ref="F7:G8"/>
    <mergeCell ref="I7:I8"/>
    <mergeCell ref="B26:C26"/>
    <mergeCell ref="B27:C27"/>
    <mergeCell ref="B28:C28"/>
    <mergeCell ref="B32:L32"/>
    <mergeCell ref="B33:L33"/>
    <mergeCell ref="K39:K40"/>
    <mergeCell ref="B35:B37"/>
    <mergeCell ref="C35:C37"/>
    <mergeCell ref="D35:I35"/>
    <mergeCell ref="J35:L35"/>
    <mergeCell ref="D37:E38"/>
    <mergeCell ref="F37:G38"/>
    <mergeCell ref="D36:I36"/>
    <mergeCell ref="J36:L36"/>
    <mergeCell ref="B2:J2"/>
    <mergeCell ref="B3:J3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</mergeCells>
  <conditionalFormatting sqref="D41:H50">
    <cfRule type="cellIs" dxfId="14" priority="17" operator="equal">
      <formula>0</formula>
    </cfRule>
  </conditionalFormatting>
  <conditionalFormatting sqref="D11:J25">
    <cfRule type="cellIs" dxfId="13" priority="27" operator="equal">
      <formula>0</formula>
    </cfRule>
  </conditionalFormatting>
  <conditionalFormatting sqref="H11:H27">
    <cfRule type="cellIs" dxfId="12" priority="23" operator="lessThan">
      <formula>0</formula>
    </cfRule>
  </conditionalFormatting>
  <conditionalFormatting sqref="H41:H52">
    <cfRule type="cellIs" dxfId="11" priority="10" operator="lessThan">
      <formula>0</formula>
    </cfRule>
  </conditionalFormatting>
  <conditionalFormatting sqref="I41:I50">
    <cfRule type="cellIs" dxfId="10" priority="20" operator="lessThan">
      <formula>0</formula>
    </cfRule>
    <cfRule type="cellIs" dxfId="9" priority="21" operator="equal">
      <formula>0</formula>
    </cfRule>
    <cfRule type="cellIs" dxfId="8" priority="22" operator="greaterThan">
      <formula>0</formula>
    </cfRule>
  </conditionalFormatting>
  <conditionalFormatting sqref="J11:J25">
    <cfRule type="cellIs" dxfId="7" priority="29" operator="lessThan">
      <formula>0</formula>
    </cfRule>
  </conditionalFormatting>
  <conditionalFormatting sqref="J41:K50">
    <cfRule type="cellIs" dxfId="6" priority="15" operator="equal">
      <formula>0</formula>
    </cfRule>
  </conditionalFormatting>
  <conditionalFormatting sqref="K52">
    <cfRule type="cellIs" dxfId="5" priority="9" operator="lessThan">
      <formula>0</formula>
    </cfRule>
  </conditionalFormatting>
  <conditionalFormatting sqref="K41:L50">
    <cfRule type="cellIs" dxfId="4" priority="12" operator="lessThan">
      <formula>0</formula>
    </cfRule>
  </conditionalFormatting>
  <conditionalFormatting sqref="L41:L50">
    <cfRule type="cellIs" dxfId="3" priority="13" operator="equal">
      <formula>0</formula>
    </cfRule>
    <cfRule type="cellIs" dxfId="2" priority="14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K35"/>
  <sheetViews>
    <sheetView showGridLines="0" workbookViewId="0">
      <selection activeCell="O20" sqref="O20"/>
    </sheetView>
  </sheetViews>
  <sheetFormatPr defaultColWidth="9.109375" defaultRowHeight="13.8" x14ac:dyDescent="0.25"/>
  <cols>
    <col min="1" max="1" width="1.88671875" style="30" customWidth="1"/>
    <col min="2" max="2" width="8.109375" style="30" customWidth="1"/>
    <col min="3" max="3" width="16" style="30" customWidth="1"/>
    <col min="4" max="9" width="8.88671875" style="30" customWidth="1"/>
    <col min="10" max="10" width="9.5546875" style="30" customWidth="1"/>
    <col min="11" max="11" width="9.109375" style="30"/>
    <col min="12" max="12" width="17" style="30" bestFit="1" customWidth="1"/>
    <col min="13" max="16384" width="9.109375" style="30"/>
  </cols>
  <sheetData>
    <row r="1" spans="2:10" x14ac:dyDescent="0.25">
      <c r="B1" s="30" t="s">
        <v>3</v>
      </c>
      <c r="D1" s="28"/>
      <c r="J1" s="50">
        <v>44960</v>
      </c>
    </row>
    <row r="2" spans="2:10" ht="14.4" customHeight="1" x14ac:dyDescent="0.25">
      <c r="B2" s="90" t="s">
        <v>15</v>
      </c>
      <c r="C2" s="90"/>
      <c r="D2" s="90"/>
      <c r="E2" s="90"/>
      <c r="F2" s="90"/>
      <c r="G2" s="90"/>
      <c r="H2" s="90"/>
      <c r="I2" s="90"/>
      <c r="J2" s="90"/>
    </row>
    <row r="3" spans="2:10" ht="14.4" customHeight="1" x14ac:dyDescent="0.25">
      <c r="B3" s="91" t="s">
        <v>16</v>
      </c>
      <c r="C3" s="91"/>
      <c r="D3" s="91"/>
      <c r="E3" s="91"/>
      <c r="F3" s="91"/>
      <c r="G3" s="91"/>
      <c r="H3" s="91"/>
      <c r="I3" s="91"/>
      <c r="J3" s="91"/>
    </row>
    <row r="4" spans="2:10" ht="14.4" customHeight="1" thickBot="1" x14ac:dyDescent="0.3">
      <c r="B4" s="3"/>
      <c r="C4" s="3"/>
      <c r="D4" s="3"/>
      <c r="E4" s="3"/>
      <c r="F4" s="3"/>
      <c r="G4" s="3"/>
      <c r="H4" s="3"/>
      <c r="I4" s="3"/>
      <c r="J4" s="3"/>
    </row>
    <row r="5" spans="2:10" ht="14.4" customHeight="1" x14ac:dyDescent="0.25">
      <c r="B5" s="111" t="s">
        <v>0</v>
      </c>
      <c r="C5" s="113" t="s">
        <v>1</v>
      </c>
      <c r="D5" s="100" t="s">
        <v>122</v>
      </c>
      <c r="E5" s="100"/>
      <c r="F5" s="100"/>
      <c r="G5" s="100"/>
      <c r="H5" s="119"/>
      <c r="I5" s="120" t="s">
        <v>112</v>
      </c>
      <c r="J5" s="119"/>
    </row>
    <row r="6" spans="2:10" ht="14.4" customHeight="1" thickBot="1" x14ac:dyDescent="0.3">
      <c r="B6" s="112"/>
      <c r="C6" s="114"/>
      <c r="D6" s="117" t="s">
        <v>123</v>
      </c>
      <c r="E6" s="117"/>
      <c r="F6" s="117"/>
      <c r="G6" s="117"/>
      <c r="H6" s="118"/>
      <c r="I6" s="121" t="s">
        <v>113</v>
      </c>
      <c r="J6" s="118"/>
    </row>
    <row r="7" spans="2:10" ht="14.4" customHeight="1" x14ac:dyDescent="0.25">
      <c r="B7" s="112"/>
      <c r="C7" s="114"/>
      <c r="D7" s="103">
        <v>2023</v>
      </c>
      <c r="E7" s="104"/>
      <c r="F7" s="103">
        <v>2022</v>
      </c>
      <c r="G7" s="104"/>
      <c r="H7" s="92" t="s">
        <v>5</v>
      </c>
      <c r="I7" s="115">
        <v>2022</v>
      </c>
      <c r="J7" s="115" t="s">
        <v>124</v>
      </c>
    </row>
    <row r="8" spans="2:10" ht="14.4" customHeight="1" thickBot="1" x14ac:dyDescent="0.3">
      <c r="B8" s="109" t="s">
        <v>6</v>
      </c>
      <c r="C8" s="107" t="s">
        <v>7</v>
      </c>
      <c r="D8" s="105"/>
      <c r="E8" s="106"/>
      <c r="F8" s="105"/>
      <c r="G8" s="106"/>
      <c r="H8" s="93"/>
      <c r="I8" s="116"/>
      <c r="J8" s="116"/>
    </row>
    <row r="9" spans="2:10" ht="14.4" customHeight="1" x14ac:dyDescent="0.25">
      <c r="B9" s="109"/>
      <c r="C9" s="107"/>
      <c r="D9" s="5" t="s">
        <v>8</v>
      </c>
      <c r="E9" s="7" t="s">
        <v>2</v>
      </c>
      <c r="F9" s="5" t="s">
        <v>8</v>
      </c>
      <c r="G9" s="7" t="s">
        <v>2</v>
      </c>
      <c r="H9" s="94" t="s">
        <v>9</v>
      </c>
      <c r="I9" s="6" t="s">
        <v>8</v>
      </c>
      <c r="J9" s="122" t="s">
        <v>125</v>
      </c>
    </row>
    <row r="10" spans="2:10" ht="14.4" customHeight="1" thickBot="1" x14ac:dyDescent="0.3">
      <c r="B10" s="110"/>
      <c r="C10" s="108"/>
      <c r="D10" s="8" t="s">
        <v>10</v>
      </c>
      <c r="E10" s="9" t="s">
        <v>11</v>
      </c>
      <c r="F10" s="8" t="s">
        <v>10</v>
      </c>
      <c r="G10" s="9" t="s">
        <v>11</v>
      </c>
      <c r="H10" s="95"/>
      <c r="I10" s="10" t="s">
        <v>10</v>
      </c>
      <c r="J10" s="123"/>
    </row>
    <row r="11" spans="2:10" ht="14.4" customHeight="1" thickBot="1" x14ac:dyDescent="0.3">
      <c r="B11" s="11">
        <v>1</v>
      </c>
      <c r="C11" s="12" t="s">
        <v>20</v>
      </c>
      <c r="D11" s="13">
        <v>8349</v>
      </c>
      <c r="E11" s="14">
        <v>0.20760393873085339</v>
      </c>
      <c r="F11" s="13">
        <v>6170</v>
      </c>
      <c r="G11" s="14">
        <v>0.18432766707495593</v>
      </c>
      <c r="H11" s="15">
        <v>0.35316045380875205</v>
      </c>
      <c r="I11" s="13">
        <v>7408</v>
      </c>
      <c r="J11" s="15">
        <v>0.12702483801295905</v>
      </c>
    </row>
    <row r="12" spans="2:10" ht="14.4" customHeight="1" thickBot="1" x14ac:dyDescent="0.3">
      <c r="B12" s="16">
        <v>2</v>
      </c>
      <c r="C12" s="17" t="s">
        <v>18</v>
      </c>
      <c r="D12" s="18">
        <v>3620</v>
      </c>
      <c r="E12" s="19">
        <v>9.0013924806047349E-2</v>
      </c>
      <c r="F12" s="18">
        <v>2699</v>
      </c>
      <c r="G12" s="19">
        <v>8.0632151286111189E-2</v>
      </c>
      <c r="H12" s="20">
        <v>0.341237495368655</v>
      </c>
      <c r="I12" s="18">
        <v>4642</v>
      </c>
      <c r="J12" s="20">
        <v>-0.22016372253339078</v>
      </c>
    </row>
    <row r="13" spans="2:10" ht="14.4" customHeight="1" thickBot="1" x14ac:dyDescent="0.3">
      <c r="B13" s="11">
        <v>3</v>
      </c>
      <c r="C13" s="12" t="s">
        <v>23</v>
      </c>
      <c r="D13" s="13">
        <v>2644</v>
      </c>
      <c r="E13" s="14">
        <v>6.5744977123532916E-2</v>
      </c>
      <c r="F13" s="13">
        <v>3247</v>
      </c>
      <c r="G13" s="14">
        <v>9.7003555104113764E-2</v>
      </c>
      <c r="H13" s="15">
        <v>-0.18570988604866034</v>
      </c>
      <c r="I13" s="13">
        <v>2251</v>
      </c>
      <c r="J13" s="15">
        <v>0.17458907152376724</v>
      </c>
    </row>
    <row r="14" spans="2:10" ht="14.4" customHeight="1" thickBot="1" x14ac:dyDescent="0.3">
      <c r="B14" s="16">
        <v>4</v>
      </c>
      <c r="C14" s="17" t="s">
        <v>25</v>
      </c>
      <c r="D14" s="18">
        <v>2412</v>
      </c>
      <c r="E14" s="19">
        <v>5.9976128903918839E-2</v>
      </c>
      <c r="F14" s="18">
        <v>2086</v>
      </c>
      <c r="G14" s="19">
        <v>6.2318883876557228E-2</v>
      </c>
      <c r="H14" s="20">
        <v>0.15627996164908908</v>
      </c>
      <c r="I14" s="18">
        <v>2520</v>
      </c>
      <c r="J14" s="20">
        <v>-4.2857142857142816E-2</v>
      </c>
    </row>
    <row r="15" spans="2:10" ht="14.4" customHeight="1" thickBot="1" x14ac:dyDescent="0.3">
      <c r="B15" s="11">
        <v>5</v>
      </c>
      <c r="C15" s="12" t="s">
        <v>19</v>
      </c>
      <c r="D15" s="13">
        <v>2349</v>
      </c>
      <c r="E15" s="14">
        <v>5.8409588223592601E-2</v>
      </c>
      <c r="F15" s="13">
        <v>2409</v>
      </c>
      <c r="G15" s="14">
        <v>7.1968452185343409E-2</v>
      </c>
      <c r="H15" s="15">
        <v>-2.4906600249065991E-2</v>
      </c>
      <c r="I15" s="13">
        <v>3015</v>
      </c>
      <c r="J15" s="15">
        <v>-0.22089552238805965</v>
      </c>
    </row>
    <row r="16" spans="2:10" ht="14.4" customHeight="1" thickBot="1" x14ac:dyDescent="0.3">
      <c r="B16" s="16">
        <v>6</v>
      </c>
      <c r="C16" s="17" t="s">
        <v>33</v>
      </c>
      <c r="D16" s="18">
        <v>1855</v>
      </c>
      <c r="E16" s="19">
        <v>4.6125920031828131E-2</v>
      </c>
      <c r="F16" s="18">
        <v>1165</v>
      </c>
      <c r="G16" s="19">
        <v>3.4804170525498161E-2</v>
      </c>
      <c r="H16" s="20">
        <v>0.59227467811158796</v>
      </c>
      <c r="I16" s="18">
        <v>1874</v>
      </c>
      <c r="J16" s="20">
        <v>-1.0138740661686185E-2</v>
      </c>
    </row>
    <row r="17" spans="2:10" ht="14.4" customHeight="1" thickBot="1" x14ac:dyDescent="0.3">
      <c r="B17" s="11">
        <v>7</v>
      </c>
      <c r="C17" s="12" t="s">
        <v>32</v>
      </c>
      <c r="D17" s="13">
        <v>1827</v>
      </c>
      <c r="E17" s="14">
        <v>4.5429679729460909E-2</v>
      </c>
      <c r="F17" s="13">
        <v>1519</v>
      </c>
      <c r="G17" s="14">
        <v>4.5379858393331939E-2</v>
      </c>
      <c r="H17" s="15">
        <v>0.20276497695852536</v>
      </c>
      <c r="I17" s="13">
        <v>2301</v>
      </c>
      <c r="J17" s="15">
        <v>-0.20599739243807036</v>
      </c>
    </row>
    <row r="18" spans="2:10" ht="14.4" customHeight="1" thickBot="1" x14ac:dyDescent="0.3">
      <c r="B18" s="16">
        <v>8</v>
      </c>
      <c r="C18" s="17" t="s">
        <v>24</v>
      </c>
      <c r="D18" s="18">
        <v>1734</v>
      </c>
      <c r="E18" s="19">
        <v>4.3117167296598369E-2</v>
      </c>
      <c r="F18" s="18">
        <v>1527</v>
      </c>
      <c r="G18" s="19">
        <v>4.5618856989215188E-2</v>
      </c>
      <c r="H18" s="20">
        <v>0.13555992141453821</v>
      </c>
      <c r="I18" s="18">
        <v>1889</v>
      </c>
      <c r="J18" s="20">
        <v>-8.205399682371628E-2</v>
      </c>
    </row>
    <row r="19" spans="2:10" ht="14.4" customHeight="1" thickBot="1" x14ac:dyDescent="0.3">
      <c r="B19" s="11">
        <v>9</v>
      </c>
      <c r="C19" s="12" t="s">
        <v>30</v>
      </c>
      <c r="D19" s="13">
        <v>1713</v>
      </c>
      <c r="E19" s="14">
        <v>4.2594987069822954E-2</v>
      </c>
      <c r="F19" s="13">
        <v>1454</v>
      </c>
      <c r="G19" s="14">
        <v>4.3437994801780538E-2</v>
      </c>
      <c r="H19" s="15">
        <v>0.17812929848693271</v>
      </c>
      <c r="I19" s="13">
        <v>2054</v>
      </c>
      <c r="J19" s="15">
        <v>-0.16601752677702042</v>
      </c>
    </row>
    <row r="20" spans="2:10" ht="14.4" customHeight="1" thickBot="1" x14ac:dyDescent="0.3">
      <c r="B20" s="16">
        <v>10</v>
      </c>
      <c r="C20" s="17" t="s">
        <v>22</v>
      </c>
      <c r="D20" s="18">
        <v>1614</v>
      </c>
      <c r="E20" s="19">
        <v>4.0133280286453153E-2</v>
      </c>
      <c r="F20" s="18">
        <v>1964</v>
      </c>
      <c r="G20" s="19">
        <v>5.8674155289337677E-2</v>
      </c>
      <c r="H20" s="20">
        <v>-0.17820773930753564</v>
      </c>
      <c r="I20" s="18">
        <v>1283</v>
      </c>
      <c r="J20" s="20">
        <v>0.25798908807482457</v>
      </c>
    </row>
    <row r="21" spans="2:10" ht="14.4" customHeight="1" thickBot="1" x14ac:dyDescent="0.3">
      <c r="B21" s="11">
        <v>11</v>
      </c>
      <c r="C21" s="12" t="s">
        <v>17</v>
      </c>
      <c r="D21" s="13">
        <v>1549</v>
      </c>
      <c r="E21" s="14">
        <v>3.8517008155957828E-2</v>
      </c>
      <c r="F21" s="13">
        <v>1590</v>
      </c>
      <c r="G21" s="14">
        <v>4.7500970931795776E-2</v>
      </c>
      <c r="H21" s="15">
        <v>-2.5786163522012573E-2</v>
      </c>
      <c r="I21" s="13">
        <v>2299</v>
      </c>
      <c r="J21" s="15">
        <v>-0.32622879512831671</v>
      </c>
    </row>
    <row r="22" spans="2:10" ht="14.4" customHeight="1" thickBot="1" x14ac:dyDescent="0.3">
      <c r="B22" s="16">
        <v>12</v>
      </c>
      <c r="C22" s="17" t="s">
        <v>27</v>
      </c>
      <c r="D22" s="18">
        <v>1379</v>
      </c>
      <c r="E22" s="19">
        <v>3.4289834891585436E-2</v>
      </c>
      <c r="F22" s="18">
        <v>700</v>
      </c>
      <c r="G22" s="19">
        <v>2.0912377139784305E-2</v>
      </c>
      <c r="H22" s="20">
        <v>0.97</v>
      </c>
      <c r="I22" s="18">
        <v>1397</v>
      </c>
      <c r="J22" s="20">
        <v>-1.2884753042233354E-2</v>
      </c>
    </row>
    <row r="23" spans="2:10" ht="14.4" customHeight="1" thickBot="1" x14ac:dyDescent="0.3">
      <c r="B23" s="11">
        <v>13</v>
      </c>
      <c r="C23" s="12" t="s">
        <v>28</v>
      </c>
      <c r="D23" s="13">
        <v>997</v>
      </c>
      <c r="E23" s="14">
        <v>2.4791127909289834E-2</v>
      </c>
      <c r="F23" s="13">
        <v>938</v>
      </c>
      <c r="G23" s="14">
        <v>2.8022585367310966E-2</v>
      </c>
      <c r="H23" s="15">
        <v>6.2899786780383771E-2</v>
      </c>
      <c r="I23" s="13">
        <v>983</v>
      </c>
      <c r="J23" s="15">
        <v>1.4242115971515812E-2</v>
      </c>
    </row>
    <row r="24" spans="2:10" ht="14.4" customHeight="1" thickBot="1" x14ac:dyDescent="0.3">
      <c r="B24" s="16">
        <v>14</v>
      </c>
      <c r="C24" s="17" t="s">
        <v>21</v>
      </c>
      <c r="D24" s="18">
        <v>976</v>
      </c>
      <c r="E24" s="19">
        <v>2.4268947682514422E-2</v>
      </c>
      <c r="F24" s="18">
        <v>889</v>
      </c>
      <c r="G24" s="19">
        <v>2.6558718967526065E-2</v>
      </c>
      <c r="H24" s="20">
        <v>9.786276715410569E-2</v>
      </c>
      <c r="I24" s="18">
        <v>504</v>
      </c>
      <c r="J24" s="20">
        <v>0.93650793650793651</v>
      </c>
    </row>
    <row r="25" spans="2:10" ht="14.4" customHeight="1" thickBot="1" x14ac:dyDescent="0.3">
      <c r="B25" s="11">
        <v>15</v>
      </c>
      <c r="C25" s="12" t="s">
        <v>70</v>
      </c>
      <c r="D25" s="13">
        <v>943</v>
      </c>
      <c r="E25" s="14">
        <v>2.3448378754724487E-2</v>
      </c>
      <c r="F25" s="13">
        <v>286</v>
      </c>
      <c r="G25" s="14">
        <v>8.5441998028261586E-3</v>
      </c>
      <c r="H25" s="15">
        <v>2.2972027972027971</v>
      </c>
      <c r="I25" s="13">
        <v>857</v>
      </c>
      <c r="J25" s="15">
        <v>0.10035005834305721</v>
      </c>
    </row>
    <row r="26" spans="2:10" ht="14.4" customHeight="1" thickBot="1" x14ac:dyDescent="0.3">
      <c r="B26" s="16">
        <v>16</v>
      </c>
      <c r="C26" s="17" t="s">
        <v>34</v>
      </c>
      <c r="D26" s="18">
        <v>766</v>
      </c>
      <c r="E26" s="19">
        <v>1.9047145414760294E-2</v>
      </c>
      <c r="F26" s="18">
        <v>483</v>
      </c>
      <c r="G26" s="19">
        <v>1.442954022645117E-2</v>
      </c>
      <c r="H26" s="20">
        <v>0.58592132505175987</v>
      </c>
      <c r="I26" s="18">
        <v>1104</v>
      </c>
      <c r="J26" s="20">
        <v>-0.3061594202898551</v>
      </c>
    </row>
    <row r="27" spans="2:10" ht="14.4" customHeight="1" thickBot="1" x14ac:dyDescent="0.3">
      <c r="B27" s="11">
        <v>17</v>
      </c>
      <c r="C27" s="12" t="s">
        <v>40</v>
      </c>
      <c r="D27" s="13">
        <v>731</v>
      </c>
      <c r="E27" s="14">
        <v>1.8176845036801274E-2</v>
      </c>
      <c r="F27" s="13">
        <v>442</v>
      </c>
      <c r="G27" s="14">
        <v>1.3204672422549517E-2</v>
      </c>
      <c r="H27" s="15">
        <v>0.65384615384615374</v>
      </c>
      <c r="I27" s="13">
        <v>859</v>
      </c>
      <c r="J27" s="15">
        <v>-0.14901047729918515</v>
      </c>
    </row>
    <row r="28" spans="2:10" ht="14.4" customHeight="1" thickBot="1" x14ac:dyDescent="0.3">
      <c r="B28" s="16">
        <v>18</v>
      </c>
      <c r="C28" s="17" t="s">
        <v>31</v>
      </c>
      <c r="D28" s="18">
        <v>667</v>
      </c>
      <c r="E28" s="19">
        <v>1.6585438631390493E-2</v>
      </c>
      <c r="F28" s="18">
        <v>420</v>
      </c>
      <c r="G28" s="19">
        <v>1.2547426283870582E-2</v>
      </c>
      <c r="H28" s="20">
        <v>0.588095238095238</v>
      </c>
      <c r="I28" s="18">
        <v>556</v>
      </c>
      <c r="J28" s="20">
        <v>0.19964028776978426</v>
      </c>
    </row>
    <row r="29" spans="2:10" ht="14.4" customHeight="1" thickBot="1" x14ac:dyDescent="0.3">
      <c r="B29" s="11">
        <v>19</v>
      </c>
      <c r="C29" s="12" t="s">
        <v>29</v>
      </c>
      <c r="D29" s="13">
        <v>666</v>
      </c>
      <c r="E29" s="14">
        <v>1.656057290630595E-2</v>
      </c>
      <c r="F29" s="13">
        <v>575</v>
      </c>
      <c r="G29" s="14">
        <v>1.7178024079108536E-2</v>
      </c>
      <c r="H29" s="15">
        <v>0.15826086956521745</v>
      </c>
      <c r="I29" s="13">
        <v>594</v>
      </c>
      <c r="J29" s="15">
        <v>0.1212121212121211</v>
      </c>
    </row>
    <row r="30" spans="2:10" ht="14.4" customHeight="1" thickBot="1" x14ac:dyDescent="0.3">
      <c r="B30" s="16">
        <v>20</v>
      </c>
      <c r="C30" s="17" t="s">
        <v>51</v>
      </c>
      <c r="D30" s="18">
        <v>433</v>
      </c>
      <c r="E30" s="19">
        <v>1.076685896160732E-2</v>
      </c>
      <c r="F30" s="18">
        <v>302</v>
      </c>
      <c r="G30" s="19">
        <v>9.0221969945926562E-3</v>
      </c>
      <c r="H30" s="20">
        <v>0.4337748344370862</v>
      </c>
      <c r="I30" s="18">
        <v>690</v>
      </c>
      <c r="J30" s="20">
        <v>-0.37246376811594206</v>
      </c>
    </row>
    <row r="31" spans="2:10" ht="14.4" customHeight="1" thickBot="1" x14ac:dyDescent="0.3">
      <c r="B31" s="96" t="s">
        <v>43</v>
      </c>
      <c r="C31" s="97"/>
      <c r="D31" s="21">
        <f>SUM(D11:D30)</f>
        <v>37224</v>
      </c>
      <c r="E31" s="22">
        <f>D31/D33</f>
        <v>0.92560175054704596</v>
      </c>
      <c r="F31" s="21">
        <f>SUM(F11:F30)</f>
        <v>30865</v>
      </c>
      <c r="G31" s="22">
        <f>F31/F33</f>
        <v>0.92208645774206077</v>
      </c>
      <c r="H31" s="23">
        <f>D31/F31-1</f>
        <v>0.20602624331767383</v>
      </c>
      <c r="I31" s="21">
        <f>SUM(I11:I30)</f>
        <v>39080</v>
      </c>
      <c r="J31" s="22">
        <f>D31/I31-1</f>
        <v>-4.749232343909926E-2</v>
      </c>
    </row>
    <row r="32" spans="2:10" ht="14.4" customHeight="1" thickBot="1" x14ac:dyDescent="0.3">
      <c r="B32" s="96" t="s">
        <v>12</v>
      </c>
      <c r="C32" s="97"/>
      <c r="D32" s="21">
        <f>D33-SUM(D11:D30)</f>
        <v>2992</v>
      </c>
      <c r="E32" s="22">
        <f>D32/D33</f>
        <v>7.4398249452954049E-2</v>
      </c>
      <c r="F32" s="21">
        <f>F33-SUM(F11:F30)</f>
        <v>2608</v>
      </c>
      <c r="G32" s="22">
        <f>F32/F33</f>
        <v>7.7913542257939228E-2</v>
      </c>
      <c r="H32" s="23">
        <f>D32/F32-1</f>
        <v>0.14723926380368102</v>
      </c>
      <c r="I32" s="21">
        <f>I33-SUM(I11:I30)</f>
        <v>3523</v>
      </c>
      <c r="J32" s="22">
        <f>D32/I32-1</f>
        <v>-0.15072381493045695</v>
      </c>
    </row>
    <row r="33" spans="2:11" ht="14.4" customHeight="1" thickBot="1" x14ac:dyDescent="0.3">
      <c r="B33" s="124" t="s">
        <v>13</v>
      </c>
      <c r="C33" s="125"/>
      <c r="D33" s="24">
        <v>40216</v>
      </c>
      <c r="E33" s="25">
        <v>1</v>
      </c>
      <c r="F33" s="24">
        <v>33473</v>
      </c>
      <c r="G33" s="25">
        <v>0.999999999999999</v>
      </c>
      <c r="H33" s="26">
        <v>0.20144594150509376</v>
      </c>
      <c r="I33" s="24">
        <v>42603</v>
      </c>
      <c r="J33" s="26">
        <v>-5.6028918151303952E-2</v>
      </c>
      <c r="K33" s="66"/>
    </row>
    <row r="34" spans="2:11" ht="14.4" customHeight="1" x14ac:dyDescent="0.25">
      <c r="B34" s="67" t="s">
        <v>78</v>
      </c>
    </row>
    <row r="35" spans="2:11" x14ac:dyDescent="0.25">
      <c r="B35" s="68" t="s">
        <v>77</v>
      </c>
    </row>
  </sheetData>
  <mergeCells count="20">
    <mergeCell ref="B31:C31"/>
    <mergeCell ref="B32:C32"/>
    <mergeCell ref="B33:C33"/>
    <mergeCell ref="B8:B10"/>
    <mergeCell ref="C8:C10"/>
    <mergeCell ref="J9:J10"/>
    <mergeCell ref="D7:E8"/>
    <mergeCell ref="F7:G8"/>
    <mergeCell ref="H9:H10"/>
    <mergeCell ref="B2:J2"/>
    <mergeCell ref="B3:J3"/>
    <mergeCell ref="H7:H8"/>
    <mergeCell ref="I7:I8"/>
    <mergeCell ref="J7:J8"/>
    <mergeCell ref="B5:B7"/>
    <mergeCell ref="D5:H5"/>
    <mergeCell ref="I5:J5"/>
    <mergeCell ref="C5:C7"/>
    <mergeCell ref="D6:H6"/>
    <mergeCell ref="I6:J6"/>
  </mergeCells>
  <conditionalFormatting sqref="D11:J30">
    <cfRule type="cellIs" dxfId="1" priority="3" operator="equal">
      <formula>0</formula>
    </cfRule>
  </conditionalFormatting>
  <conditionalFormatting sqref="J11:J30 H11:H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Grażyna Kopczyńska</cp:lastModifiedBy>
  <cp:lastPrinted>2022-11-16T14:23:11Z</cp:lastPrinted>
  <dcterms:created xsi:type="dcterms:W3CDTF">2011-02-07T09:02:19Z</dcterms:created>
  <dcterms:modified xsi:type="dcterms:W3CDTF">2025-03-03T14:26:27Z</dcterms:modified>
</cp:coreProperties>
</file>