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11\SC\"/>
    </mc:Choice>
  </mc:AlternateContent>
  <xr:revisionPtr revIDLastSave="0" documentId="13_ncr:1_{C662236A-5431-4B8F-8CBE-72FE9B7DD6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Autobusy" sheetId="5" r:id="rId5"/>
    <sheet name="Samochody dostawcze" sheetId="44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44" l="1"/>
  <c r="F53" i="44"/>
  <c r="G53" i="44" s="1"/>
  <c r="T52" i="44"/>
  <c r="S52" i="44"/>
  <c r="S53" i="44" s="1"/>
  <c r="T53" i="44" s="1"/>
  <c r="Q52" i="44"/>
  <c r="Q53" i="44" s="1"/>
  <c r="K52" i="44"/>
  <c r="J52" i="44"/>
  <c r="F52" i="44"/>
  <c r="G52" i="44" s="1"/>
  <c r="D52" i="44"/>
  <c r="D53" i="44" s="1"/>
  <c r="U27" i="44"/>
  <c r="T27" i="44"/>
  <c r="S27" i="44"/>
  <c r="Q27" i="44"/>
  <c r="R27" i="44" s="1"/>
  <c r="J27" i="44"/>
  <c r="K27" i="44" s="1"/>
  <c r="F27" i="44"/>
  <c r="H27" i="44" s="1"/>
  <c r="E27" i="44"/>
  <c r="D27" i="44"/>
  <c r="S26" i="44"/>
  <c r="T26" i="44" s="1"/>
  <c r="Q26" i="44"/>
  <c r="U26" i="44" s="1"/>
  <c r="J26" i="44"/>
  <c r="F26" i="44"/>
  <c r="G26" i="44" s="1"/>
  <c r="D26" i="44"/>
  <c r="H26" i="44" s="1"/>
  <c r="U53" i="44" l="1"/>
  <c r="R53" i="44"/>
  <c r="E53" i="44"/>
  <c r="H53" i="44"/>
  <c r="K53" i="44"/>
  <c r="R52" i="44"/>
  <c r="E52" i="44"/>
  <c r="R26" i="44"/>
  <c r="U52" i="44"/>
  <c r="E26" i="44"/>
  <c r="K26" i="44" s="1"/>
  <c r="H52" i="44"/>
  <c r="G27" i="44"/>
  <c r="D27" i="9" l="1"/>
  <c r="E27" i="9"/>
  <c r="F27" i="9"/>
  <c r="G27" i="9"/>
  <c r="I27" i="9"/>
  <c r="K27" i="9"/>
  <c r="L27" i="9"/>
  <c r="M27" i="9"/>
  <c r="N27" i="9"/>
  <c r="H27" i="9" l="1"/>
  <c r="O27" i="9"/>
  <c r="J27" i="9"/>
  <c r="N75" i="9" l="1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J15" i="5" l="1"/>
  <c r="G15" i="5"/>
  <c r="L15" i="5"/>
  <c r="N15" i="5"/>
  <c r="L18" i="1"/>
  <c r="H15" i="5"/>
  <c r="O18" i="1"/>
  <c r="L19" i="1"/>
  <c r="M19" i="1"/>
  <c r="N19" i="1" s="1"/>
  <c r="N18" i="1"/>
  <c r="O15" i="5"/>
  <c r="D19" i="1"/>
  <c r="E15" i="5"/>
  <c r="F19" i="1"/>
  <c r="G19" i="1" s="1"/>
  <c r="H18" i="1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<sst xmlns="http://schemas.openxmlformats.org/spreadsheetml/2006/main" count="636" uniqueCount="113">
  <si>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</si>
  <si>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</si>
  <si>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</si>
  <si>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</si>
  <si>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</si>
  <si>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</si>
  <si>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</si>
  <si>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</si>
  <si>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</si>
  <si>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</si>
  <si>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</si>
  <si>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</si>
  <si>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</si>
  <si>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</si>
  <si>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</si>
  <si>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</si>
  <si>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</si>
  <si>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</si>
  <si>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</si>
  <si>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</si>
  <si>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</si>
  <si>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</si>
  <si>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</si>
  <si>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</si>
  <si>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</si>
  <si>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</si>
  <si>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</si>
  <si>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</si>
  <si>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</si>
  <si>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</si>
  <si>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</si>
  <si>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</si>
  <si>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</si>
  <si>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</si>
  <si>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</si>
  <si>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</si>
  <si>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</si>
  <si>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</si>
  <si>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</si>
  <si>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</si>
  <si>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</si>
  <si>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</si>
  <si>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</si>
  <si>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</si>
  <si>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</si>
  <si>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</si>
  <si>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</si>
  <si>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</si>
  <si>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</si>
  <si>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</si>
  <si>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SOLARIS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</si>
  <si>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</si>
  <si>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</si>
  <si>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</si>
  <si>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</si>
  <si>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</si>
  <si>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</si>
  <si>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</si>
  <si>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</si>
  <si>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</si>
  <si>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</si>
  <si>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</si>
  <si>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</si>
  <si>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</si>
  <si>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</si>
  <si>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</si>
  <si>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</si>
  <si>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</si>
  <si>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</si>
  <si>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</si>
  <si>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</si>
  <si>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</si>
  <si>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</si>
  <si>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</si>
  <si>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</si>
  <si>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</si>
  <si>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</si>
  <si>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</si>
  <si>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</si>
  <si>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SUZUKI</t>
  </si>
  <si>
    <t>HYMER</t>
  </si>
  <si>
    <t>SKODA</t>
  </si>
  <si>
    <t>SSANGYONG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</si>
  <si>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</si>
  <si>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Rejestracje nowych samochodów dostawczych do 3,5T, ranking modeli - 2024 narastająco</t>
  </si>
  <si>
    <t>Registrations of new LCV up to 3.5T, Top Models - 2024 YTD</t>
  </si>
  <si>
    <t>Renault Trafic</t>
  </si>
  <si>
    <t>** Dane zawierają zabudowy krajowych producentów na podwoziach podanych producentów</t>
  </si>
  <si>
    <t>**The data includes bodies built by domestic manufacturers on chassis from the specified manufacturers</t>
  </si>
  <si>
    <t>Rejestracje nowych samochodów dostawczych OGÓŁEM, ranking marek - 2024 narastająco</t>
  </si>
  <si>
    <t>RAZEM 1-20</t>
  </si>
  <si>
    <t>Ford Ranger</t>
  </si>
  <si>
    <t>Registrations of new LCV, Top Brands - 2024 YTD</t>
  </si>
  <si>
    <t>NISSAN</t>
  </si>
  <si>
    <t>Październik</t>
  </si>
  <si>
    <t>October</t>
  </si>
  <si>
    <t>2024
Lis</t>
  </si>
  <si>
    <t>2023
Lis</t>
  </si>
  <si>
    <t>2024
Sty - Lis</t>
  </si>
  <si>
    <t>2023
Sty - Lis</t>
  </si>
  <si>
    <t>Listopad</t>
  </si>
  <si>
    <t>Rok narastająco Styczeń - Listopad</t>
  </si>
  <si>
    <t>November</t>
  </si>
  <si>
    <t>YTD January - November</t>
  </si>
  <si>
    <t>Lis/Paz
Zmiana %</t>
  </si>
  <si>
    <t>Nov/Oct Ch %</t>
  </si>
  <si>
    <t>Rejestracje nowych samochodów dostawczych do 3,5T, ranking marek - Listopad 2024</t>
  </si>
  <si>
    <t>Registrations of new LCV up to 3.5T, Top Brands - November 2024</t>
  </si>
  <si>
    <t>Rok narastająco Styczeń -Listopad</t>
  </si>
  <si>
    <t>Lis/Paz
Zmiana poz</t>
  </si>
  <si>
    <t>Nov/Oct Ch position</t>
  </si>
  <si>
    <t>Rejestracje nowych samochodów dostawczych do 3,5T, ranking modeli - Listopad 2024</t>
  </si>
  <si>
    <t>Registrations of new LCV up to 3.5T, Top Models -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</si>
</sst>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3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sz val="10"/>
      <color indexed="23"/>
      <name val="Arial Nova"/>
      <family val="2"/>
      <charset val="238"/>
    </font>
    <font>
      <sz val="10"/>
      <name val="Arial Nova"/>
      <family val="2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  <border>
      <left style="thin">
        <color rgb="FFF2F2F2"/>
      </left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24">
    <xf numFmtId="0" fontId="0" fillId="0" borderId="0" xfId="0"/>
    <xf numFmtId="0" fontId="10" fillId="0" borderId="0" xfId="6" applyFont="1"/>
    <xf numFmtId="0" fontId="11" fillId="0" borderId="0" xfId="6" applyFont="1"/>
    <xf numFmtId="14" fontId="12" fillId="0" borderId="0" xfId="6" applyNumberFormat="1" applyFont="1"/>
    <xf numFmtId="0" fontId="13" fillId="0" borderId="0" xfId="4" applyFont="1" applyAlignment="1">
      <alignment horizontal="center" vertical="center"/>
    </xf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17" xfId="4" applyFont="1" applyFill="1" applyBorder="1" applyAlignment="1">
      <alignment horizontal="center" vertical="center" wrapText="1"/>
    </xf>
    <xf numFmtId="0" fontId="19" fillId="3" borderId="19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center" wrapText="1"/>
    </xf>
    <xf numFmtId="0" fontId="13" fillId="0" borderId="20" xfId="4" applyFont="1" applyBorder="1" applyAlignment="1">
      <alignment horizontal="center" vertical="center"/>
    </xf>
    <xf numFmtId="0" fontId="20" fillId="0" borderId="21" xfId="4" applyFont="1" applyBorder="1" applyAlignment="1">
      <alignment vertical="center"/>
    </xf>
    <xf numFmtId="3" fontId="20" fillId="0" borderId="22" xfId="4" applyNumberFormat="1" applyFont="1" applyBorder="1" applyAlignment="1">
      <alignment vertical="center"/>
    </xf>
    <xf numFmtId="10" fontId="20" fillId="0" borderId="21" xfId="7" applyNumberFormat="1" applyFont="1" applyBorder="1" applyAlignment="1">
      <alignment vertical="center"/>
    </xf>
    <xf numFmtId="165" fontId="20" fillId="0" borderId="21" xfId="7" applyNumberFormat="1" applyFont="1" applyBorder="1" applyAlignment="1">
      <alignment vertical="center"/>
    </xf>
    <xf numFmtId="0" fontId="21" fillId="4" borderId="20" xfId="6" applyFont="1" applyFill="1" applyBorder="1" applyAlignment="1">
      <alignment horizontal="center" vertical="center" wrapText="1"/>
    </xf>
    <xf numFmtId="0" fontId="20" fillId="4" borderId="21" xfId="4" applyFont="1" applyFill="1" applyBorder="1" applyAlignment="1">
      <alignment vertical="center"/>
    </xf>
    <xf numFmtId="3" fontId="20" fillId="4" borderId="22" xfId="4" applyNumberFormat="1" applyFont="1" applyFill="1" applyBorder="1" applyAlignment="1">
      <alignment vertical="center"/>
    </xf>
    <xf numFmtId="10" fontId="20" fillId="4" borderId="21" xfId="7" applyNumberFormat="1" applyFont="1" applyFill="1" applyBorder="1" applyAlignment="1">
      <alignment vertical="center"/>
    </xf>
    <xf numFmtId="165" fontId="20" fillId="4" borderId="21" xfId="7" applyNumberFormat="1" applyFont="1" applyFill="1" applyBorder="1" applyAlignment="1">
      <alignment vertical="center"/>
    </xf>
    <xf numFmtId="0" fontId="13" fillId="5" borderId="23" xfId="4" applyFont="1" applyFill="1" applyBorder="1" applyAlignment="1">
      <alignment horizontal="center" vertical="center"/>
    </xf>
    <xf numFmtId="3" fontId="20" fillId="5" borderId="22" xfId="4" applyNumberFormat="1" applyFont="1" applyFill="1" applyBorder="1" applyAlignment="1">
      <alignment vertical="center"/>
    </xf>
    <xf numFmtId="10" fontId="20" fillId="5" borderId="21" xfId="7" applyNumberFormat="1" applyFont="1" applyFill="1" applyBorder="1" applyAlignment="1">
      <alignment vertical="center"/>
    </xf>
    <xf numFmtId="165" fontId="20" fillId="5" borderId="21" xfId="7" applyNumberFormat="1" applyFont="1" applyFill="1" applyBorder="1" applyAlignment="1">
      <alignment vertical="center"/>
    </xf>
    <xf numFmtId="3" fontId="16" fillId="3" borderId="22" xfId="4" applyNumberFormat="1" applyFont="1" applyFill="1" applyBorder="1" applyAlignment="1">
      <alignment vertical="center"/>
    </xf>
    <xf numFmtId="9" fontId="16" fillId="3" borderId="21" xfId="7" applyFont="1" applyFill="1" applyBorder="1" applyAlignment="1">
      <alignment vertical="center"/>
    </xf>
    <xf numFmtId="165" fontId="16" fillId="3" borderId="21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0" xfId="7" applyNumberFormat="1" applyFont="1" applyBorder="1" applyAlignment="1">
      <alignment horizontal="center"/>
    </xf>
    <xf numFmtId="1" fontId="20" fillId="4" borderId="20" xfId="7" applyNumberFormat="1" applyFont="1" applyFill="1" applyBorder="1" applyAlignment="1">
      <alignment horizontal="center"/>
    </xf>
    <xf numFmtId="3" fontId="20" fillId="5" borderId="20" xfId="4" applyNumberFormat="1" applyFont="1" applyFill="1" applyBorder="1" applyAlignment="1">
      <alignment vertical="center"/>
    </xf>
    <xf numFmtId="0" fontId="20" fillId="5" borderId="20" xfId="4" applyFont="1" applyFill="1" applyBorder="1" applyAlignment="1">
      <alignment vertical="center"/>
    </xf>
    <xf numFmtId="0" fontId="20" fillId="5" borderId="22" xfId="4" applyFont="1" applyFill="1" applyBorder="1" applyAlignment="1">
      <alignment vertical="center"/>
    </xf>
    <xf numFmtId="3" fontId="16" fillId="3" borderId="20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0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19" xfId="4" applyFont="1" applyFill="1" applyBorder="1" applyAlignment="1">
      <alignment vertical="center"/>
    </xf>
    <xf numFmtId="0" fontId="13" fillId="0" borderId="18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5" fillId="0" borderId="8" xfId="4" applyFont="1" applyBorder="1" applyAlignment="1">
      <alignment horizontal="right" vertical="center" shrinkToFit="1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0" fontId="25" fillId="0" borderId="1" xfId="0" applyFont="1" applyBorder="1" applyAlignment="1">
      <alignment wrapText="1"/>
    </xf>
    <xf numFmtId="0" fontId="33" fillId="5" borderId="23" xfId="4" applyFont="1" applyFill="1" applyBorder="1" applyAlignment="1">
      <alignment horizontal="center" vertical="center"/>
    </xf>
    <xf numFmtId="0" fontId="7" fillId="0" borderId="0" xfId="6"/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7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center" vertical="center" wrapText="1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7" fillId="3" borderId="26" xfId="4" applyFont="1" applyFill="1" applyBorder="1" applyAlignment="1">
      <alignment horizontal="center" vertical="center"/>
    </xf>
    <xf numFmtId="0" fontId="17" fillId="3" borderId="24" xfId="4" applyFont="1" applyFill="1" applyBorder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6" fillId="3" borderId="11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0" fontId="17" fillId="3" borderId="25" xfId="4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center" vertical="top"/>
    </xf>
    <xf numFmtId="0" fontId="16" fillId="3" borderId="21" xfId="4" applyFont="1" applyFill="1" applyBorder="1" applyAlignment="1">
      <alignment horizontal="center" vertical="top"/>
    </xf>
    <xf numFmtId="0" fontId="13" fillId="5" borderId="23" xfId="4" applyFont="1" applyFill="1" applyBorder="1" applyAlignment="1">
      <alignment horizontal="center" vertical="center"/>
    </xf>
    <xf numFmtId="0" fontId="13" fillId="5" borderId="21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17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18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18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6" fillId="3" borderId="9" xfId="4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right" vertical="top"/>
    </xf>
    <xf numFmtId="0" fontId="16" fillId="3" borderId="21" xfId="4" applyFont="1" applyFill="1" applyBorder="1" applyAlignment="1">
      <alignment horizontal="right" vertical="top"/>
    </xf>
    <xf numFmtId="0" fontId="35" fillId="3" borderId="16" xfId="4" applyFont="1" applyFill="1" applyBorder="1" applyAlignment="1">
      <alignment horizontal="center" vertical="top" wrapText="1"/>
    </xf>
    <xf numFmtId="0" fontId="35" fillId="3" borderId="18" xfId="4" applyFont="1" applyFill="1" applyBorder="1" applyAlignment="1">
      <alignment horizontal="center" vertical="top" wrapText="1"/>
    </xf>
    <xf numFmtId="0" fontId="34" fillId="3" borderId="10" xfId="4" applyFont="1" applyFill="1" applyBorder="1" applyAlignment="1">
      <alignment horizontal="center" wrapText="1"/>
    </xf>
    <xf numFmtId="0" fontId="34" fillId="3" borderId="16" xfId="4" applyFont="1" applyFill="1" applyBorder="1" applyAlignment="1">
      <alignment horizontal="center" wrapText="1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57"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>
      <selection activeCell="B2" sqref="B2"/>
    </sheetView>
  </sheetViews>
  <sheetFormatPr defaultColWidth="9.109375" defaultRowHeight="13.8"/>
  <cols>
    <col min="1" max="1" width="1.6640625" style="42" customWidth="1"/>
    <col min="2" max="2" width="32.33203125" style="42" customWidth="1"/>
    <col min="3" max="7" width="11" style="42" customWidth="1"/>
    <col min="8" max="8" width="12" style="42" customWidth="1"/>
    <col min="9" max="11" width="9.109375" style="42"/>
    <col min="12" max="12" width="24.109375" style="42" customWidth="1"/>
    <col min="13" max="15" width="9.109375" style="42"/>
    <col min="16" max="16" width="10.5546875" style="42" customWidth="1"/>
    <col min="17" max="17" width="11.44140625" style="42" customWidth="1"/>
    <col min="18" max="16384" width="9.109375" style="42"/>
  </cols>
  <sheetData>
    <row r="1" spans="2:8">
      <c r="D1" s="43"/>
      <c r="E1" s="43"/>
      <c r="F1" s="43"/>
      <c r="G1" s="43"/>
      <c r="H1" s="44">
        <v>45631</v>
      </c>
    </row>
    <row r="2" spans="2:8">
      <c r="B2" s="42" t="s">
        <v>71</v>
      </c>
      <c r="H2" s="45" t="s">
        <v>27</v>
      </c>
    </row>
    <row r="3" spans="2:8" ht="26.25" customHeight="1">
      <c r="B3" s="79" t="s">
        <v>25</v>
      </c>
      <c r="C3" s="80"/>
      <c r="D3" s="80"/>
      <c r="E3" s="80"/>
      <c r="F3" s="80"/>
      <c r="G3" s="80"/>
      <c r="H3" s="81"/>
    </row>
    <row r="4" spans="2:8" ht="26.25" customHeight="1">
      <c r="B4" s="46"/>
      <c r="C4" s="47" t="s">
        <v>96</v>
      </c>
      <c r="D4" s="47" t="s">
        <v>97</v>
      </c>
      <c r="E4" s="48" t="s">
        <v>8</v>
      </c>
      <c r="F4" s="47" t="s">
        <v>98</v>
      </c>
      <c r="G4" s="47" t="s">
        <v>99</v>
      </c>
      <c r="H4" s="48" t="s">
        <v>8</v>
      </c>
    </row>
    <row r="5" spans="2:8" ht="26.25" customHeight="1">
      <c r="B5" s="76" t="s">
        <v>9</v>
      </c>
      <c r="C5" s="49">
        <v>2078</v>
      </c>
      <c r="D5" s="49">
        <v>3081</v>
      </c>
      <c r="E5" s="50">
        <v>-0.32554365465757873</v>
      </c>
      <c r="F5" s="49">
        <v>25784</v>
      </c>
      <c r="G5" s="49">
        <v>32520</v>
      </c>
      <c r="H5" s="50">
        <v>-0.20713407134071338</v>
      </c>
    </row>
    <row r="6" spans="2:8" ht="26.25" customHeight="1">
      <c r="B6" s="51" t="s">
        <v>22</v>
      </c>
      <c r="C6" s="52">
        <v>486</v>
      </c>
      <c r="D6" s="52">
        <v>607</v>
      </c>
      <c r="E6" s="53">
        <v>-0.19934102141680399</v>
      </c>
      <c r="F6" s="52">
        <v>6695</v>
      </c>
      <c r="G6" s="52">
        <v>7321</v>
      </c>
      <c r="H6" s="53">
        <v>-8.5507444338205119E-2</v>
      </c>
    </row>
    <row r="7" spans="2:8" ht="26.25" customHeight="1">
      <c r="B7" s="51" t="s">
        <v>23</v>
      </c>
      <c r="C7" s="52">
        <v>216</v>
      </c>
      <c r="D7" s="52">
        <v>251</v>
      </c>
      <c r="E7" s="53">
        <v>-0.1394422310756972</v>
      </c>
      <c r="F7" s="52">
        <v>1138</v>
      </c>
      <c r="G7" s="52">
        <v>1357</v>
      </c>
      <c r="H7" s="53">
        <v>-0.16138540899042009</v>
      </c>
    </row>
    <row r="8" spans="2:8" ht="26.25" customHeight="1">
      <c r="B8" s="51" t="s">
        <v>24</v>
      </c>
      <c r="C8" s="52">
        <v>1376</v>
      </c>
      <c r="D8" s="52">
        <v>2223</v>
      </c>
      <c r="E8" s="53">
        <v>-0.38101664417453895</v>
      </c>
      <c r="F8" s="52">
        <v>17951</v>
      </c>
      <c r="G8" s="52">
        <v>23842</v>
      </c>
      <c r="H8" s="53">
        <v>-0.24708497609260971</v>
      </c>
    </row>
    <row r="9" spans="2:8" ht="26.25" customHeight="1">
      <c r="B9" s="76" t="s">
        <v>10</v>
      </c>
      <c r="C9" s="49">
        <v>205</v>
      </c>
      <c r="D9" s="49">
        <v>153</v>
      </c>
      <c r="E9" s="50">
        <v>0.33986928104575154</v>
      </c>
      <c r="F9" s="49">
        <v>2042</v>
      </c>
      <c r="G9" s="49">
        <v>1563</v>
      </c>
      <c r="H9" s="50">
        <v>0.30646193218170192</v>
      </c>
    </row>
    <row r="10" spans="2:8" ht="26.25" customHeight="1">
      <c r="B10" s="54" t="s">
        <v>26</v>
      </c>
      <c r="C10" s="55">
        <v>2283</v>
      </c>
      <c r="D10" s="55">
        <v>3234</v>
      </c>
      <c r="E10" s="56">
        <v>-0.29406307977736545</v>
      </c>
      <c r="F10" s="55">
        <v>27826</v>
      </c>
      <c r="G10" s="55">
        <v>34083</v>
      </c>
      <c r="H10" s="56">
        <v>-0.18358125751841092</v>
      </c>
    </row>
    <row r="11" spans="2:8" ht="16.5" customHeight="1">
      <c r="B11" s="57" t="s">
        <v>49</v>
      </c>
    </row>
    <row r="12" spans="2:8" ht="15" customHeight="1"/>
    <row r="18" spans="16:16">
      <c r="P18" s="58"/>
    </row>
  </sheetData>
  <mergeCells count="1">
    <mergeCell ref="B3:H3"/>
  </mergeCells>
  <phoneticPr fontId="4" type="noConversion"/>
  <conditionalFormatting sqref="E5:E10 H5:H10">
    <cfRule type="cellIs" dxfId="56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S10" sqref="S10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6.88671875" style="42" customWidth="1"/>
    <col min="4" max="4" width="9" style="42" customWidth="1"/>
    <col min="5" max="5" width="11" style="42" customWidth="1"/>
    <col min="6" max="6" width="9" style="42" customWidth="1"/>
    <col min="7" max="7" width="12.88671875" style="42" customWidth="1"/>
    <col min="8" max="9" width="9" style="42" customWidth="1"/>
    <col min="10" max="10" width="9.8867187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45631</v>
      </c>
    </row>
    <row r="2" spans="2:15" ht="14.4" customHeight="1">
      <c r="B2" s="90" t="s">
        <v>28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2:15" ht="14.4" customHeight="1">
      <c r="B3" s="91" t="s">
        <v>29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2:15" ht="14.4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42</v>
      </c>
    </row>
    <row r="5" spans="2:15" ht="14.25" customHeight="1">
      <c r="B5" s="113" t="s">
        <v>0</v>
      </c>
      <c r="C5" s="115" t="s">
        <v>1</v>
      </c>
      <c r="D5" s="117" t="s">
        <v>100</v>
      </c>
      <c r="E5" s="95"/>
      <c r="F5" s="95"/>
      <c r="G5" s="95"/>
      <c r="H5" s="85"/>
      <c r="I5" s="84" t="s">
        <v>94</v>
      </c>
      <c r="J5" s="85"/>
      <c r="K5" s="84" t="s">
        <v>101</v>
      </c>
      <c r="L5" s="95"/>
      <c r="M5" s="95"/>
      <c r="N5" s="95"/>
      <c r="O5" s="96"/>
    </row>
    <row r="6" spans="2:15" ht="14.4" customHeight="1" thickBot="1">
      <c r="B6" s="114"/>
      <c r="C6" s="116"/>
      <c r="D6" s="97" t="s">
        <v>102</v>
      </c>
      <c r="E6" s="93"/>
      <c r="F6" s="93"/>
      <c r="G6" s="93"/>
      <c r="H6" s="98"/>
      <c r="I6" s="92" t="s">
        <v>95</v>
      </c>
      <c r="J6" s="98"/>
      <c r="K6" s="92" t="s">
        <v>103</v>
      </c>
      <c r="L6" s="93"/>
      <c r="M6" s="93"/>
      <c r="N6" s="93"/>
      <c r="O6" s="94"/>
    </row>
    <row r="7" spans="2:15" ht="14.4" customHeight="1">
      <c r="B7" s="114"/>
      <c r="C7" s="116"/>
      <c r="D7" s="86">
        <v>2024</v>
      </c>
      <c r="E7" s="87"/>
      <c r="F7" s="86">
        <v>2023</v>
      </c>
      <c r="G7" s="87"/>
      <c r="H7" s="103" t="s">
        <v>31</v>
      </c>
      <c r="I7" s="82">
        <v>2024</v>
      </c>
      <c r="J7" s="82" t="s">
        <v>104</v>
      </c>
      <c r="K7" s="86">
        <v>2024</v>
      </c>
      <c r="L7" s="87"/>
      <c r="M7" s="86">
        <v>2023</v>
      </c>
      <c r="N7" s="87"/>
      <c r="O7" s="103" t="s">
        <v>31</v>
      </c>
    </row>
    <row r="8" spans="2:15" ht="14.4" customHeight="1" thickBot="1">
      <c r="B8" s="105" t="s">
        <v>32</v>
      </c>
      <c r="C8" s="107" t="s">
        <v>33</v>
      </c>
      <c r="D8" s="88"/>
      <c r="E8" s="89"/>
      <c r="F8" s="88"/>
      <c r="G8" s="89"/>
      <c r="H8" s="104"/>
      <c r="I8" s="83"/>
      <c r="J8" s="83"/>
      <c r="K8" s="88"/>
      <c r="L8" s="89"/>
      <c r="M8" s="88"/>
      <c r="N8" s="89"/>
      <c r="O8" s="104"/>
    </row>
    <row r="9" spans="2:15" ht="14.25" customHeight="1">
      <c r="B9" s="105"/>
      <c r="C9" s="107"/>
      <c r="D9" s="6" t="s">
        <v>34</v>
      </c>
      <c r="E9" s="7" t="s">
        <v>2</v>
      </c>
      <c r="F9" s="6" t="s">
        <v>34</v>
      </c>
      <c r="G9" s="7" t="s">
        <v>2</v>
      </c>
      <c r="H9" s="109" t="s">
        <v>35</v>
      </c>
      <c r="I9" s="8" t="s">
        <v>34</v>
      </c>
      <c r="J9" s="111" t="s">
        <v>105</v>
      </c>
      <c r="K9" s="6" t="s">
        <v>34</v>
      </c>
      <c r="L9" s="7" t="s">
        <v>2</v>
      </c>
      <c r="M9" s="6" t="s">
        <v>34</v>
      </c>
      <c r="N9" s="7" t="s">
        <v>2</v>
      </c>
      <c r="O9" s="109" t="s">
        <v>35</v>
      </c>
    </row>
    <row r="10" spans="2:15" ht="14.4" customHeight="1" thickBot="1">
      <c r="B10" s="106"/>
      <c r="C10" s="108"/>
      <c r="D10" s="9" t="s">
        <v>36</v>
      </c>
      <c r="E10" s="10" t="s">
        <v>37</v>
      </c>
      <c r="F10" s="9" t="s">
        <v>36</v>
      </c>
      <c r="G10" s="10" t="s">
        <v>37</v>
      </c>
      <c r="H10" s="110"/>
      <c r="I10" s="11" t="s">
        <v>36</v>
      </c>
      <c r="J10" s="112"/>
      <c r="K10" s="9" t="s">
        <v>36</v>
      </c>
      <c r="L10" s="10" t="s">
        <v>37</v>
      </c>
      <c r="M10" s="9" t="s">
        <v>36</v>
      </c>
      <c r="N10" s="10" t="s">
        <v>37</v>
      </c>
      <c r="O10" s="110"/>
    </row>
    <row r="11" spans="2:15" ht="14.4" customHeight="1" thickBot="1">
      <c r="B11" s="12">
        <v>1</v>
      </c>
      <c r="C11" s="13" t="s">
        <v>13</v>
      </c>
      <c r="D11" s="14">
        <v>400</v>
      </c>
      <c r="E11" s="15">
        <v>0.19249278152069296</v>
      </c>
      <c r="F11" s="14">
        <v>493</v>
      </c>
      <c r="G11" s="15">
        <v>0.16001298279779291</v>
      </c>
      <c r="H11" s="16">
        <v>-0.18864097363083165</v>
      </c>
      <c r="I11" s="14">
        <v>464</v>
      </c>
      <c r="J11" s="16">
        <v>-0.13793103448275867</v>
      </c>
      <c r="K11" s="14">
        <v>5305</v>
      </c>
      <c r="L11" s="15">
        <v>0.2057477505429724</v>
      </c>
      <c r="M11" s="14">
        <v>4869</v>
      </c>
      <c r="N11" s="15">
        <v>0.14972324723247232</v>
      </c>
      <c r="O11" s="16">
        <v>8.954610803039631E-2</v>
      </c>
    </row>
    <row r="12" spans="2:15" ht="14.4" customHeight="1" thickBot="1">
      <c r="B12" s="59">
        <v>2</v>
      </c>
      <c r="C12" s="18" t="s">
        <v>11</v>
      </c>
      <c r="D12" s="19">
        <v>385</v>
      </c>
      <c r="E12" s="20">
        <v>0.18527430221366697</v>
      </c>
      <c r="F12" s="19">
        <v>656</v>
      </c>
      <c r="G12" s="20">
        <v>0.21291788380395976</v>
      </c>
      <c r="H12" s="21">
        <v>-0.41310975609756095</v>
      </c>
      <c r="I12" s="19">
        <v>603</v>
      </c>
      <c r="J12" s="21">
        <v>-0.36152570480928692</v>
      </c>
      <c r="K12" s="19">
        <v>4830</v>
      </c>
      <c r="L12" s="20">
        <v>0.18732547316165063</v>
      </c>
      <c r="M12" s="19">
        <v>6184</v>
      </c>
      <c r="N12" s="20">
        <v>0.190159901599016</v>
      </c>
      <c r="O12" s="21">
        <v>-0.21895213454075035</v>
      </c>
    </row>
    <row r="13" spans="2:15" ht="14.4" customHeight="1" thickBot="1">
      <c r="B13" s="12">
        <v>3</v>
      </c>
      <c r="C13" s="13" t="s">
        <v>4</v>
      </c>
      <c r="D13" s="14">
        <v>362</v>
      </c>
      <c r="E13" s="15">
        <v>0.17420596727622714</v>
      </c>
      <c r="F13" s="14">
        <v>628</v>
      </c>
      <c r="G13" s="15">
        <v>0.2038299253489127</v>
      </c>
      <c r="H13" s="16">
        <v>-0.42356687898089174</v>
      </c>
      <c r="I13" s="14">
        <v>560</v>
      </c>
      <c r="J13" s="16">
        <v>-0.35357142857142854</v>
      </c>
      <c r="K13" s="14">
        <v>4243</v>
      </c>
      <c r="L13" s="15">
        <v>0.1645594166925225</v>
      </c>
      <c r="M13" s="14">
        <v>4491</v>
      </c>
      <c r="N13" s="15">
        <v>0.13809963099630995</v>
      </c>
      <c r="O13" s="16">
        <v>-5.5221554219550217E-2</v>
      </c>
    </row>
    <row r="14" spans="2:15" ht="14.4" customHeight="1" thickBot="1">
      <c r="B14" s="59">
        <v>4</v>
      </c>
      <c r="C14" s="18" t="s">
        <v>12</v>
      </c>
      <c r="D14" s="19">
        <v>307</v>
      </c>
      <c r="E14" s="20">
        <v>0.14773820981713187</v>
      </c>
      <c r="F14" s="19">
        <v>449</v>
      </c>
      <c r="G14" s="20">
        <v>0.14573190522557611</v>
      </c>
      <c r="H14" s="21">
        <v>-0.31625835189309581</v>
      </c>
      <c r="I14" s="19">
        <v>273</v>
      </c>
      <c r="J14" s="21">
        <v>0.12454212454212454</v>
      </c>
      <c r="K14" s="19">
        <v>3744</v>
      </c>
      <c r="L14" s="20">
        <v>0.14520632950667081</v>
      </c>
      <c r="M14" s="19">
        <v>5682</v>
      </c>
      <c r="N14" s="20">
        <v>0.17472324723247232</v>
      </c>
      <c r="O14" s="21">
        <v>-0.34107708553326288</v>
      </c>
    </row>
    <row r="15" spans="2:15" ht="14.4" customHeight="1" thickBot="1">
      <c r="B15" s="12">
        <v>5</v>
      </c>
      <c r="C15" s="13" t="s">
        <v>3</v>
      </c>
      <c r="D15" s="14">
        <v>282</v>
      </c>
      <c r="E15" s="15">
        <v>0.13570741097208855</v>
      </c>
      <c r="F15" s="14">
        <v>349</v>
      </c>
      <c r="G15" s="15">
        <v>0.11327491074326518</v>
      </c>
      <c r="H15" s="16">
        <v>-0.1919770773638968</v>
      </c>
      <c r="I15" s="14">
        <v>378</v>
      </c>
      <c r="J15" s="16">
        <v>-0.25396825396825395</v>
      </c>
      <c r="K15" s="14">
        <v>3371</v>
      </c>
      <c r="L15" s="15">
        <v>0.1307399937946013</v>
      </c>
      <c r="M15" s="14">
        <v>5471</v>
      </c>
      <c r="N15" s="15">
        <v>0.16823493234932349</v>
      </c>
      <c r="O15" s="16">
        <v>-0.3838420764028514</v>
      </c>
    </row>
    <row r="16" spans="2:15" ht="14.4" customHeight="1" thickBot="1">
      <c r="B16" s="59">
        <v>6</v>
      </c>
      <c r="C16" s="18" t="s">
        <v>15</v>
      </c>
      <c r="D16" s="19">
        <v>166</v>
      </c>
      <c r="E16" s="20">
        <v>7.9884504331087583E-2</v>
      </c>
      <c r="F16" s="19">
        <v>276</v>
      </c>
      <c r="G16" s="20">
        <v>8.9581304771178191E-2</v>
      </c>
      <c r="H16" s="21">
        <v>-0.39855072463768115</v>
      </c>
      <c r="I16" s="19">
        <v>204</v>
      </c>
      <c r="J16" s="21">
        <v>-0.18627450980392157</v>
      </c>
      <c r="K16" s="19">
        <v>2498</v>
      </c>
      <c r="L16" s="20">
        <v>9.6881787154824692E-2</v>
      </c>
      <c r="M16" s="19">
        <v>2922</v>
      </c>
      <c r="N16" s="20">
        <v>8.9852398523985244E-2</v>
      </c>
      <c r="O16" s="21">
        <v>-0.14510609171800137</v>
      </c>
    </row>
    <row r="17" spans="2:15" ht="14.4" customHeight="1" thickBot="1">
      <c r="B17" s="12">
        <v>7</v>
      </c>
      <c r="C17" s="13" t="s">
        <v>14</v>
      </c>
      <c r="D17" s="14">
        <v>121</v>
      </c>
      <c r="E17" s="15">
        <v>5.8229066410009626E-2</v>
      </c>
      <c r="F17" s="14">
        <v>166</v>
      </c>
      <c r="G17" s="15">
        <v>5.3878610840636158E-2</v>
      </c>
      <c r="H17" s="16">
        <v>-0.27108433734939763</v>
      </c>
      <c r="I17" s="14">
        <v>143</v>
      </c>
      <c r="J17" s="16">
        <v>-0.15384615384615385</v>
      </c>
      <c r="K17" s="14">
        <v>1126</v>
      </c>
      <c r="L17" s="15">
        <v>4.3670493329196404E-2</v>
      </c>
      <c r="M17" s="14">
        <v>1931</v>
      </c>
      <c r="N17" s="15">
        <v>5.9378843788437885E-2</v>
      </c>
      <c r="O17" s="16">
        <v>-0.41688244432936306</v>
      </c>
    </row>
    <row r="18" spans="2:15" ht="14.4" thickBot="1">
      <c r="B18" s="101" t="s">
        <v>63</v>
      </c>
      <c r="C18" s="102"/>
      <c r="D18" s="23">
        <f>SUM(D11:D17)</f>
        <v>2023</v>
      </c>
      <c r="E18" s="24">
        <f>D18/D20</f>
        <v>0.97353224254090476</v>
      </c>
      <c r="F18" s="23">
        <f>SUM(F11:F17)</f>
        <v>3017</v>
      </c>
      <c r="G18" s="24">
        <f>F18/F20</f>
        <v>0.97922752353132103</v>
      </c>
      <c r="H18" s="25">
        <f>D18/F18-1</f>
        <v>-0.32946635730858465</v>
      </c>
      <c r="I18" s="23">
        <f>SUM(I11:I17)</f>
        <v>2625</v>
      </c>
      <c r="J18" s="24">
        <f>D18/I18-1</f>
        <v>-0.22933333333333328</v>
      </c>
      <c r="K18" s="23">
        <f>SUM(K11:K17)</f>
        <v>25117</v>
      </c>
      <c r="L18" s="24">
        <f>K18/K20</f>
        <v>0.97413124418243868</v>
      </c>
      <c r="M18" s="23">
        <f>SUM(M11:M17)</f>
        <v>31550</v>
      </c>
      <c r="N18" s="24">
        <f>M18/M20</f>
        <v>0.97017220172201724</v>
      </c>
      <c r="O18" s="25">
        <f>K18/M18-1</f>
        <v>-0.20389857369255149</v>
      </c>
    </row>
    <row r="19" spans="2:15" ht="14.4" thickBot="1">
      <c r="B19" s="101" t="s">
        <v>38</v>
      </c>
      <c r="C19" s="102"/>
      <c r="D19" s="38">
        <f>D20-D18</f>
        <v>55</v>
      </c>
      <c r="E19" s="24">
        <f>D19/D20</f>
        <v>2.6467757459095284E-2</v>
      </c>
      <c r="F19" s="38">
        <f>F20-F18</f>
        <v>64</v>
      </c>
      <c r="G19" s="24">
        <f>F19/F20</f>
        <v>2.0772476468679E-2</v>
      </c>
      <c r="H19" s="25">
        <f>D19/F19-1</f>
        <v>-0.140625</v>
      </c>
      <c r="I19" s="38">
        <f>I20-I18</f>
        <v>72</v>
      </c>
      <c r="J19" s="25">
        <f>D19/I19-1</f>
        <v>-0.23611111111111116</v>
      </c>
      <c r="K19" s="38">
        <f>K20-K18</f>
        <v>667</v>
      </c>
      <c r="L19" s="24">
        <f>K19/K20</f>
        <v>2.5868755817561279E-2</v>
      </c>
      <c r="M19" s="38">
        <f>M20-M18</f>
        <v>970</v>
      </c>
      <c r="N19" s="24">
        <f>M19/M20</f>
        <v>2.9827798277982778E-2</v>
      </c>
      <c r="O19" s="25">
        <f>K19/M19-1</f>
        <v>-0.31237113402061856</v>
      </c>
    </row>
    <row r="20" spans="2:15" ht="14.4" thickBot="1">
      <c r="B20" s="99" t="s">
        <v>39</v>
      </c>
      <c r="C20" s="100"/>
      <c r="D20" s="26">
        <v>2078</v>
      </c>
      <c r="E20" s="27">
        <v>1</v>
      </c>
      <c r="F20" s="26">
        <v>3081</v>
      </c>
      <c r="G20" s="27">
        <v>1</v>
      </c>
      <c r="H20" s="28">
        <v>-0.32554365465757873</v>
      </c>
      <c r="I20" s="26">
        <v>2697</v>
      </c>
      <c r="J20" s="28">
        <v>-0.22951427512050426</v>
      </c>
      <c r="K20" s="26">
        <v>25784</v>
      </c>
      <c r="L20" s="27">
        <v>1</v>
      </c>
      <c r="M20" s="26">
        <v>32520</v>
      </c>
      <c r="N20" s="27">
        <v>1</v>
      </c>
      <c r="O20" s="28">
        <v>-0.20713407134071338</v>
      </c>
    </row>
    <row r="21" spans="2:15">
      <c r="B21" s="60" t="s">
        <v>49</v>
      </c>
    </row>
    <row r="22" spans="2:15">
      <c r="B22" s="1" t="s">
        <v>67</v>
      </c>
    </row>
    <row r="23" spans="2:15">
      <c r="B23" s="30" t="s">
        <v>68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4" type="noConversion"/>
  <conditionalFormatting sqref="D11:O17">
    <cfRule type="cellIs" dxfId="55" priority="3" operator="equal">
      <formula>0</formula>
    </cfRule>
  </conditionalFormatting>
  <conditionalFormatting sqref="H11:H19 O11:O19">
    <cfRule type="cellIs" dxfId="54" priority="1" operator="lessThan">
      <formula>0</formula>
    </cfRule>
  </conditionalFormatting>
  <conditionalFormatting sqref="J11:J17">
    <cfRule type="cellIs" dxfId="53" priority="7" operator="lessThan">
      <formula>0</formula>
    </cfRule>
  </conditionalFormatting>
  <conditionalFormatting sqref="J19">
    <cfRule type="cellIs" dxfId="52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/>
  </sheetViews>
  <sheetFormatPr defaultColWidth="9.109375" defaultRowHeight="13.8"/>
  <cols>
    <col min="1" max="1" width="1.33203125" style="42" customWidth="1"/>
    <col min="2" max="2" width="15.44140625" style="42" bestFit="1" customWidth="1"/>
    <col min="3" max="3" width="17.88671875" style="42" customWidth="1"/>
    <col min="4" max="9" width="9" style="42" customWidth="1"/>
    <col min="10" max="10" width="9.664062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45631</v>
      </c>
    </row>
    <row r="2" spans="2:15" ht="14.4" customHeight="1">
      <c r="B2" s="90" t="s">
        <v>28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61"/>
    </row>
    <row r="3" spans="2:15" ht="14.4" customHeight="1" thickBot="1">
      <c r="B3" s="91" t="s">
        <v>29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62" t="s">
        <v>42</v>
      </c>
    </row>
    <row r="4" spans="2:15" ht="14.4" customHeight="1">
      <c r="B4" s="113" t="s">
        <v>30</v>
      </c>
      <c r="C4" s="115" t="s">
        <v>1</v>
      </c>
      <c r="D4" s="117" t="s">
        <v>100</v>
      </c>
      <c r="E4" s="95"/>
      <c r="F4" s="95"/>
      <c r="G4" s="95"/>
      <c r="H4" s="85"/>
      <c r="I4" s="84" t="s">
        <v>94</v>
      </c>
      <c r="J4" s="85"/>
      <c r="K4" s="84" t="s">
        <v>101</v>
      </c>
      <c r="L4" s="95"/>
      <c r="M4" s="95"/>
      <c r="N4" s="95"/>
      <c r="O4" s="96"/>
    </row>
    <row r="5" spans="2:15" ht="14.4" customHeight="1" thickBot="1">
      <c r="B5" s="114"/>
      <c r="C5" s="116"/>
      <c r="D5" s="97" t="s">
        <v>102</v>
      </c>
      <c r="E5" s="93"/>
      <c r="F5" s="93"/>
      <c r="G5" s="93"/>
      <c r="H5" s="98"/>
      <c r="I5" s="92" t="s">
        <v>95</v>
      </c>
      <c r="J5" s="98"/>
      <c r="K5" s="92" t="s">
        <v>103</v>
      </c>
      <c r="L5" s="93"/>
      <c r="M5" s="93"/>
      <c r="N5" s="93"/>
      <c r="O5" s="94"/>
    </row>
    <row r="6" spans="2:15" ht="14.4" customHeight="1">
      <c r="B6" s="114"/>
      <c r="C6" s="116"/>
      <c r="D6" s="86">
        <v>2024</v>
      </c>
      <c r="E6" s="87"/>
      <c r="F6" s="86">
        <v>2023</v>
      </c>
      <c r="G6" s="87"/>
      <c r="H6" s="103" t="s">
        <v>31</v>
      </c>
      <c r="I6" s="82">
        <v>2024</v>
      </c>
      <c r="J6" s="82" t="s">
        <v>104</v>
      </c>
      <c r="K6" s="86">
        <v>2024</v>
      </c>
      <c r="L6" s="87"/>
      <c r="M6" s="86">
        <v>2023</v>
      </c>
      <c r="N6" s="87"/>
      <c r="O6" s="103" t="s">
        <v>31</v>
      </c>
    </row>
    <row r="7" spans="2:15" ht="14.4" customHeight="1" thickBot="1">
      <c r="B7" s="105" t="s">
        <v>30</v>
      </c>
      <c r="C7" s="107" t="s">
        <v>33</v>
      </c>
      <c r="D7" s="88"/>
      <c r="E7" s="89"/>
      <c r="F7" s="88"/>
      <c r="G7" s="89"/>
      <c r="H7" s="104"/>
      <c r="I7" s="83"/>
      <c r="J7" s="83"/>
      <c r="K7" s="88"/>
      <c r="L7" s="89"/>
      <c r="M7" s="88"/>
      <c r="N7" s="89"/>
      <c r="O7" s="104"/>
    </row>
    <row r="8" spans="2:15" ht="14.4" customHeight="1">
      <c r="B8" s="105"/>
      <c r="C8" s="107"/>
      <c r="D8" s="6" t="s">
        <v>34</v>
      </c>
      <c r="E8" s="7" t="s">
        <v>2</v>
      </c>
      <c r="F8" s="6" t="s">
        <v>34</v>
      </c>
      <c r="G8" s="7" t="s">
        <v>2</v>
      </c>
      <c r="H8" s="109" t="s">
        <v>35</v>
      </c>
      <c r="I8" s="8" t="s">
        <v>34</v>
      </c>
      <c r="J8" s="111" t="s">
        <v>105</v>
      </c>
      <c r="K8" s="6" t="s">
        <v>34</v>
      </c>
      <c r="L8" s="7" t="s">
        <v>2</v>
      </c>
      <c r="M8" s="6" t="s">
        <v>34</v>
      </c>
      <c r="N8" s="7" t="s">
        <v>2</v>
      </c>
      <c r="O8" s="109" t="s">
        <v>35</v>
      </c>
    </row>
    <row r="9" spans="2:15" ht="14.4" customHeight="1" thickBot="1">
      <c r="B9" s="106"/>
      <c r="C9" s="108"/>
      <c r="D9" s="9" t="s">
        <v>36</v>
      </c>
      <c r="E9" s="10" t="s">
        <v>37</v>
      </c>
      <c r="F9" s="9" t="s">
        <v>36</v>
      </c>
      <c r="G9" s="10" t="s">
        <v>37</v>
      </c>
      <c r="H9" s="110"/>
      <c r="I9" s="11" t="s">
        <v>36</v>
      </c>
      <c r="J9" s="112"/>
      <c r="K9" s="9" t="s">
        <v>36</v>
      </c>
      <c r="L9" s="10" t="s">
        <v>37</v>
      </c>
      <c r="M9" s="9" t="s">
        <v>36</v>
      </c>
      <c r="N9" s="10" t="s">
        <v>37</v>
      </c>
      <c r="O9" s="110"/>
    </row>
    <row r="10" spans="2:15" ht="14.4" customHeight="1" thickBot="1">
      <c r="B10" s="63"/>
      <c r="C10" s="13" t="s">
        <v>15</v>
      </c>
      <c r="D10" s="14">
        <v>122</v>
      </c>
      <c r="E10" s="15">
        <v>0.5083333333333333</v>
      </c>
      <c r="F10" s="14">
        <v>192</v>
      </c>
      <c r="G10" s="15">
        <v>0.55652173913043479</v>
      </c>
      <c r="H10" s="16">
        <v>-0.36458333333333337</v>
      </c>
      <c r="I10" s="14">
        <v>130</v>
      </c>
      <c r="J10" s="16">
        <v>-6.1538461538461542E-2</v>
      </c>
      <c r="K10" s="14">
        <v>1699</v>
      </c>
      <c r="L10" s="15">
        <v>0.55577363428197579</v>
      </c>
      <c r="M10" s="14">
        <v>1704</v>
      </c>
      <c r="N10" s="15">
        <v>0.537031200756382</v>
      </c>
      <c r="O10" s="16">
        <v>-2.9342723004694982E-3</v>
      </c>
    </row>
    <row r="11" spans="2:15" ht="14.4" customHeight="1" thickBot="1">
      <c r="B11" s="64"/>
      <c r="C11" s="18" t="s">
        <v>12</v>
      </c>
      <c r="D11" s="19">
        <v>28</v>
      </c>
      <c r="E11" s="20">
        <v>0.11666666666666667</v>
      </c>
      <c r="F11" s="19">
        <v>24</v>
      </c>
      <c r="G11" s="20">
        <v>6.9565217391304349E-2</v>
      </c>
      <c r="H11" s="21">
        <v>0.16666666666666674</v>
      </c>
      <c r="I11" s="19">
        <v>45</v>
      </c>
      <c r="J11" s="21">
        <v>-0.37777777777777777</v>
      </c>
      <c r="K11" s="19">
        <v>413</v>
      </c>
      <c r="L11" s="20">
        <v>0.13509977101733725</v>
      </c>
      <c r="M11" s="19">
        <v>353</v>
      </c>
      <c r="N11" s="20">
        <v>0.11125118184683265</v>
      </c>
      <c r="O11" s="21">
        <v>0.16997167138810187</v>
      </c>
    </row>
    <row r="12" spans="2:15" ht="14.4" customHeight="1" thickBot="1">
      <c r="B12" s="64"/>
      <c r="C12" s="13" t="s">
        <v>4</v>
      </c>
      <c r="D12" s="14">
        <v>45</v>
      </c>
      <c r="E12" s="15">
        <v>0.1875</v>
      </c>
      <c r="F12" s="14">
        <v>48</v>
      </c>
      <c r="G12" s="15">
        <v>0.1391304347826087</v>
      </c>
      <c r="H12" s="16">
        <v>-6.25E-2</v>
      </c>
      <c r="I12" s="14">
        <v>53</v>
      </c>
      <c r="J12" s="16">
        <v>-0.15094339622641506</v>
      </c>
      <c r="K12" s="14">
        <v>378</v>
      </c>
      <c r="L12" s="15">
        <v>0.12365063788027478</v>
      </c>
      <c r="M12" s="14">
        <v>383</v>
      </c>
      <c r="N12" s="15">
        <v>0.12070595650803656</v>
      </c>
      <c r="O12" s="16">
        <v>-1.3054830287206221E-2</v>
      </c>
    </row>
    <row r="13" spans="2:15" ht="14.4" customHeight="1" thickBot="1">
      <c r="B13" s="64"/>
      <c r="C13" s="65" t="s">
        <v>47</v>
      </c>
      <c r="D13" s="19">
        <v>6</v>
      </c>
      <c r="E13" s="20">
        <v>2.5000000000000001E-2</v>
      </c>
      <c r="F13" s="19">
        <v>15</v>
      </c>
      <c r="G13" s="20">
        <v>4.3478260869565216E-2</v>
      </c>
      <c r="H13" s="21">
        <v>-0.6</v>
      </c>
      <c r="I13" s="19">
        <v>22</v>
      </c>
      <c r="J13" s="21">
        <v>-0.72727272727272729</v>
      </c>
      <c r="K13" s="19">
        <v>195</v>
      </c>
      <c r="L13" s="20">
        <v>6.3788027477919534E-2</v>
      </c>
      <c r="M13" s="19">
        <v>267</v>
      </c>
      <c r="N13" s="20">
        <v>8.4147494484714785E-2</v>
      </c>
      <c r="O13" s="21">
        <v>-0.2696629213483146</v>
      </c>
    </row>
    <row r="14" spans="2:15" ht="14.4" customHeight="1" thickBot="1">
      <c r="B14" s="64"/>
      <c r="C14" s="66" t="s">
        <v>3</v>
      </c>
      <c r="D14" s="14">
        <v>4</v>
      </c>
      <c r="E14" s="15">
        <v>1.6666666666666666E-2</v>
      </c>
      <c r="F14" s="14">
        <v>12</v>
      </c>
      <c r="G14" s="15">
        <v>3.4782608695652174E-2</v>
      </c>
      <c r="H14" s="16">
        <v>-0.66666666666666674</v>
      </c>
      <c r="I14" s="14">
        <v>24</v>
      </c>
      <c r="J14" s="16">
        <v>-0.83333333333333337</v>
      </c>
      <c r="K14" s="14">
        <v>81</v>
      </c>
      <c r="L14" s="15">
        <v>2.649656526005888E-2</v>
      </c>
      <c r="M14" s="14">
        <v>116</v>
      </c>
      <c r="N14" s="15">
        <v>3.6558462023321775E-2</v>
      </c>
      <c r="O14" s="16">
        <v>-0.30172413793103448</v>
      </c>
    </row>
    <row r="15" spans="2:15" ht="14.4" customHeight="1" thickBot="1">
      <c r="B15" s="64"/>
      <c r="C15" s="67" t="s">
        <v>14</v>
      </c>
      <c r="D15" s="19">
        <v>13</v>
      </c>
      <c r="E15" s="20">
        <v>5.4166666666666669E-2</v>
      </c>
      <c r="F15" s="19">
        <v>21</v>
      </c>
      <c r="G15" s="20">
        <v>6.0869565217391307E-2</v>
      </c>
      <c r="H15" s="21">
        <v>-0.38095238095238093</v>
      </c>
      <c r="I15" s="19">
        <v>9</v>
      </c>
      <c r="J15" s="21">
        <v>0.44444444444444442</v>
      </c>
      <c r="K15" s="19">
        <v>77</v>
      </c>
      <c r="L15" s="20">
        <v>2.5188092901537455E-2</v>
      </c>
      <c r="M15" s="19">
        <v>104</v>
      </c>
      <c r="N15" s="20">
        <v>3.2776552158840212E-2</v>
      </c>
      <c r="O15" s="21">
        <v>-0.25961538461538458</v>
      </c>
    </row>
    <row r="16" spans="2:15" ht="14.4" customHeight="1" thickBot="1">
      <c r="B16" s="64"/>
      <c r="C16" s="13" t="s">
        <v>80</v>
      </c>
      <c r="D16" s="14">
        <v>4</v>
      </c>
      <c r="E16" s="15">
        <v>1.6666666666666666E-2</v>
      </c>
      <c r="F16" s="14">
        <v>3</v>
      </c>
      <c r="G16" s="15">
        <v>8.6956521739130436E-3</v>
      </c>
      <c r="H16" s="16">
        <v>0.33333333333333326</v>
      </c>
      <c r="I16" s="14">
        <v>1</v>
      </c>
      <c r="J16" s="16">
        <v>3</v>
      </c>
      <c r="K16" s="14">
        <v>32</v>
      </c>
      <c r="L16" s="15">
        <v>1.046777886817141E-2</v>
      </c>
      <c r="M16" s="14">
        <v>21</v>
      </c>
      <c r="N16" s="15">
        <v>6.6183422628427356E-3</v>
      </c>
      <c r="O16" s="16">
        <v>0.52380952380952372</v>
      </c>
    </row>
    <row r="17" spans="2:15" ht="14.4" customHeight="1" thickBot="1">
      <c r="B17" s="68"/>
      <c r="C17" s="67" t="s">
        <v>38</v>
      </c>
      <c r="D17" s="19">
        <v>18</v>
      </c>
      <c r="E17" s="20">
        <v>7.4999999999999997E-2</v>
      </c>
      <c r="F17" s="19">
        <v>30</v>
      </c>
      <c r="G17" s="20">
        <v>8.6956521739130432E-2</v>
      </c>
      <c r="H17" s="21">
        <v>-0.4</v>
      </c>
      <c r="I17" s="19">
        <v>14</v>
      </c>
      <c r="J17" s="21">
        <v>4.7138047138047139E-2</v>
      </c>
      <c r="K17" s="19">
        <v>182</v>
      </c>
      <c r="L17" s="20">
        <v>5.9535492312724897E-2</v>
      </c>
      <c r="M17" s="19">
        <v>225</v>
      </c>
      <c r="N17" s="20">
        <v>7.0910809959029306E-2</v>
      </c>
      <c r="O17" s="21">
        <v>-0.19111111111111112</v>
      </c>
    </row>
    <row r="18" spans="2:15" ht="14.4" customHeight="1" thickBot="1">
      <c r="B18" s="22" t="s">
        <v>5</v>
      </c>
      <c r="C18" s="22" t="s">
        <v>39</v>
      </c>
      <c r="D18" s="23">
        <v>240</v>
      </c>
      <c r="E18" s="24">
        <v>1</v>
      </c>
      <c r="F18" s="23">
        <v>345</v>
      </c>
      <c r="G18" s="24">
        <v>0.99999999999999978</v>
      </c>
      <c r="H18" s="25">
        <v>-0.30434782608695654</v>
      </c>
      <c r="I18" s="23">
        <v>297</v>
      </c>
      <c r="J18" s="24">
        <v>-0.19191919191919193</v>
      </c>
      <c r="K18" s="23">
        <v>3057</v>
      </c>
      <c r="L18" s="24">
        <v>1.0000000000000002</v>
      </c>
      <c r="M18" s="23">
        <v>3173</v>
      </c>
      <c r="N18" s="24">
        <v>1.0000000000000002</v>
      </c>
      <c r="O18" s="25">
        <v>-3.6558462023321803E-2</v>
      </c>
    </row>
    <row r="19" spans="2:15" ht="14.4" customHeight="1" thickBot="1">
      <c r="B19" s="63"/>
      <c r="C19" s="13" t="s">
        <v>13</v>
      </c>
      <c r="D19" s="14">
        <v>400</v>
      </c>
      <c r="E19" s="15">
        <v>0.21798365122615804</v>
      </c>
      <c r="F19" s="14">
        <v>493</v>
      </c>
      <c r="G19" s="15">
        <v>0.18045387994143486</v>
      </c>
      <c r="H19" s="16">
        <v>-0.18864097363083165</v>
      </c>
      <c r="I19" s="14">
        <v>464</v>
      </c>
      <c r="J19" s="16">
        <v>-0.13793103448275867</v>
      </c>
      <c r="K19" s="14">
        <v>5305</v>
      </c>
      <c r="L19" s="15">
        <v>0.23376222790164802</v>
      </c>
      <c r="M19" s="14">
        <v>4869</v>
      </c>
      <c r="N19" s="15">
        <v>0.16606412005457025</v>
      </c>
      <c r="O19" s="16">
        <v>8.954610803039631E-2</v>
      </c>
    </row>
    <row r="20" spans="2:15" ht="14.4" customHeight="1" thickBot="1">
      <c r="B20" s="64"/>
      <c r="C20" s="18" t="s">
        <v>11</v>
      </c>
      <c r="D20" s="19">
        <v>384</v>
      </c>
      <c r="E20" s="20">
        <v>0.20926430517711173</v>
      </c>
      <c r="F20" s="19">
        <v>647</v>
      </c>
      <c r="G20" s="20">
        <v>0.23682284040995608</v>
      </c>
      <c r="H20" s="21">
        <v>-0.40649149922720251</v>
      </c>
      <c r="I20" s="19">
        <v>602</v>
      </c>
      <c r="J20" s="21">
        <v>-0.36212624584717612</v>
      </c>
      <c r="K20" s="19">
        <v>4807</v>
      </c>
      <c r="L20" s="20">
        <v>0.2118181017008901</v>
      </c>
      <c r="M20" s="19">
        <v>6121</v>
      </c>
      <c r="N20" s="20">
        <v>0.20876534788540246</v>
      </c>
      <c r="O20" s="21">
        <v>-0.21467080542395034</v>
      </c>
    </row>
    <row r="21" spans="2:15" ht="14.4" customHeight="1" thickBot="1">
      <c r="B21" s="64"/>
      <c r="C21" s="13" t="s">
        <v>4</v>
      </c>
      <c r="D21" s="14">
        <v>316</v>
      </c>
      <c r="E21" s="15">
        <v>0.17220708446866484</v>
      </c>
      <c r="F21" s="14">
        <v>579</v>
      </c>
      <c r="G21" s="15">
        <v>0.21193265007320644</v>
      </c>
      <c r="H21" s="16">
        <v>-0.45423143350604489</v>
      </c>
      <c r="I21" s="14">
        <v>507</v>
      </c>
      <c r="J21" s="16">
        <v>-0.37672583826429984</v>
      </c>
      <c r="K21" s="14">
        <v>3855</v>
      </c>
      <c r="L21" s="15">
        <v>0.16986868775887901</v>
      </c>
      <c r="M21" s="14">
        <v>4106</v>
      </c>
      <c r="N21" s="15">
        <v>0.14004092769440654</v>
      </c>
      <c r="O21" s="16">
        <v>-6.1130053580126686E-2</v>
      </c>
    </row>
    <row r="22" spans="2:15" ht="14.4" customHeight="1" thickBot="1">
      <c r="B22" s="64"/>
      <c r="C22" s="65" t="s">
        <v>12</v>
      </c>
      <c r="D22" s="19">
        <v>279</v>
      </c>
      <c r="E22" s="20">
        <v>0.15204359673024523</v>
      </c>
      <c r="F22" s="19">
        <v>423</v>
      </c>
      <c r="G22" s="20">
        <v>0.1548316251830161</v>
      </c>
      <c r="H22" s="21">
        <v>-0.34042553191489366</v>
      </c>
      <c r="I22" s="19">
        <v>228</v>
      </c>
      <c r="J22" s="21">
        <v>0.22368421052631571</v>
      </c>
      <c r="K22" s="19">
        <v>3327</v>
      </c>
      <c r="L22" s="20">
        <v>0.14660262624482243</v>
      </c>
      <c r="M22" s="19">
        <v>5325</v>
      </c>
      <c r="N22" s="20">
        <v>0.18161664392905866</v>
      </c>
      <c r="O22" s="21">
        <v>-0.37521126760563384</v>
      </c>
    </row>
    <row r="23" spans="2:15" ht="14.4" customHeight="1" thickBot="1">
      <c r="B23" s="64"/>
      <c r="C23" s="66" t="s">
        <v>3</v>
      </c>
      <c r="D23" s="14">
        <v>278</v>
      </c>
      <c r="E23" s="15">
        <v>0.15149863760217983</v>
      </c>
      <c r="F23" s="14">
        <v>337</v>
      </c>
      <c r="G23" s="15">
        <v>0.12335285505124451</v>
      </c>
      <c r="H23" s="16">
        <v>-0.17507418397626118</v>
      </c>
      <c r="I23" s="14">
        <v>354</v>
      </c>
      <c r="J23" s="16">
        <v>-0.21468926553672318</v>
      </c>
      <c r="K23" s="14">
        <v>3289</v>
      </c>
      <c r="L23" s="15">
        <v>0.14492817484797743</v>
      </c>
      <c r="M23" s="14">
        <v>5355</v>
      </c>
      <c r="N23" s="15">
        <v>0.18263983628922237</v>
      </c>
      <c r="O23" s="16">
        <v>-0.38580765639589165</v>
      </c>
    </row>
    <row r="24" spans="2:15" ht="14.4" customHeight="1" thickBot="1">
      <c r="B24" s="64"/>
      <c r="C24" s="67" t="s">
        <v>14</v>
      </c>
      <c r="D24" s="19">
        <v>107</v>
      </c>
      <c r="E24" s="20">
        <v>5.8310626702997276E-2</v>
      </c>
      <c r="F24" s="19">
        <v>145</v>
      </c>
      <c r="G24" s="20">
        <v>5.307467057101025E-2</v>
      </c>
      <c r="H24" s="21">
        <v>-0.26206896551724135</v>
      </c>
      <c r="I24" s="19">
        <v>134</v>
      </c>
      <c r="J24" s="21">
        <v>-0.20149253731343286</v>
      </c>
      <c r="K24" s="19">
        <v>1045</v>
      </c>
      <c r="L24" s="20">
        <v>4.6047413413236982E-2</v>
      </c>
      <c r="M24" s="19">
        <v>1827</v>
      </c>
      <c r="N24" s="20">
        <v>6.2312414733969985E-2</v>
      </c>
      <c r="O24" s="21">
        <v>-0.42802408319649698</v>
      </c>
    </row>
    <row r="25" spans="2:15" ht="14.4" customHeight="1" thickBot="1">
      <c r="B25" s="64"/>
      <c r="C25" s="13" t="s">
        <v>15</v>
      </c>
      <c r="D25" s="14">
        <v>44</v>
      </c>
      <c r="E25" s="15">
        <v>2.3978201634877384E-2</v>
      </c>
      <c r="F25" s="14">
        <v>84</v>
      </c>
      <c r="G25" s="15">
        <v>3.074670571010249E-2</v>
      </c>
      <c r="H25" s="16">
        <v>-0.47619047619047616</v>
      </c>
      <c r="I25" s="14">
        <v>71</v>
      </c>
      <c r="J25" s="16">
        <v>-0.38028169014084512</v>
      </c>
      <c r="K25" s="14">
        <v>790</v>
      </c>
      <c r="L25" s="15">
        <v>3.4810963250198293E-2</v>
      </c>
      <c r="M25" s="14">
        <v>1207</v>
      </c>
      <c r="N25" s="15">
        <v>4.116643929058663E-2</v>
      </c>
      <c r="O25" s="16">
        <v>-0.34548467274233641</v>
      </c>
    </row>
    <row r="26" spans="2:15" ht="14.4" customHeight="1" thickBot="1">
      <c r="B26" s="64"/>
      <c r="C26" s="67" t="s">
        <v>65</v>
      </c>
      <c r="D26" s="19">
        <v>27</v>
      </c>
      <c r="E26" s="20">
        <v>1.4713896457765668E-2</v>
      </c>
      <c r="F26" s="19">
        <v>20</v>
      </c>
      <c r="G26" s="20">
        <v>7.320644216691069E-3</v>
      </c>
      <c r="H26" s="21">
        <v>0.35000000000000009</v>
      </c>
      <c r="I26" s="19">
        <v>31</v>
      </c>
      <c r="J26" s="21">
        <v>-0.12903225806451613</v>
      </c>
      <c r="K26" s="19">
        <v>243</v>
      </c>
      <c r="L26" s="20">
        <v>1.0707676037719221E-2</v>
      </c>
      <c r="M26" s="19">
        <v>458</v>
      </c>
      <c r="N26" s="20">
        <v>1.5620736698499317E-2</v>
      </c>
      <c r="O26" s="21">
        <v>-0.46943231441048039</v>
      </c>
    </row>
    <row r="27" spans="2:15" ht="14.4" customHeight="1" thickBot="1">
      <c r="B27" s="68"/>
      <c r="C27" s="13" t="s">
        <v>38</v>
      </c>
      <c r="D27" s="14">
        <v>0</v>
      </c>
      <c r="E27" s="15">
        <v>0</v>
      </c>
      <c r="F27" s="14">
        <v>4</v>
      </c>
      <c r="G27" s="15">
        <v>1.4641288433382138E-3</v>
      </c>
      <c r="H27" s="16">
        <v>-1</v>
      </c>
      <c r="I27" s="14">
        <v>5</v>
      </c>
      <c r="J27" s="16">
        <v>-1</v>
      </c>
      <c r="K27" s="14">
        <v>33</v>
      </c>
      <c r="L27" s="15">
        <v>1.4541288446285358E-3</v>
      </c>
      <c r="M27" s="14">
        <v>52</v>
      </c>
      <c r="N27" s="15">
        <v>1.7735334242837653E-3</v>
      </c>
      <c r="O27" s="16">
        <v>-0.36538461538461542</v>
      </c>
    </row>
    <row r="28" spans="2:15" ht="14.4" customHeight="1" thickBot="1">
      <c r="B28" s="22" t="s">
        <v>6</v>
      </c>
      <c r="C28" s="22" t="s">
        <v>39</v>
      </c>
      <c r="D28" s="23">
        <v>1835</v>
      </c>
      <c r="E28" s="24">
        <v>1</v>
      </c>
      <c r="F28" s="23">
        <v>2732</v>
      </c>
      <c r="G28" s="24">
        <v>0.99999999999999989</v>
      </c>
      <c r="H28" s="25">
        <v>-0.32833089311859442</v>
      </c>
      <c r="I28" s="23">
        <v>2396</v>
      </c>
      <c r="J28" s="24">
        <v>-0.2341402337228714</v>
      </c>
      <c r="K28" s="23">
        <v>22694</v>
      </c>
      <c r="L28" s="24">
        <v>1</v>
      </c>
      <c r="M28" s="23">
        <v>29320</v>
      </c>
      <c r="N28" s="24">
        <v>0.99999999999999978</v>
      </c>
      <c r="O28" s="25">
        <v>-0.22598908594815825</v>
      </c>
    </row>
    <row r="29" spans="2:15" ht="14.4" customHeight="1" thickBot="1">
      <c r="B29" s="22" t="s">
        <v>54</v>
      </c>
      <c r="C29" s="22" t="s">
        <v>39</v>
      </c>
      <c r="D29" s="23">
        <v>3</v>
      </c>
      <c r="E29" s="24">
        <v>1</v>
      </c>
      <c r="F29" s="23">
        <v>4</v>
      </c>
      <c r="G29" s="24">
        <v>1</v>
      </c>
      <c r="H29" s="25">
        <v>-0.25</v>
      </c>
      <c r="I29" s="23">
        <v>4</v>
      </c>
      <c r="J29" s="24">
        <v>-0.25</v>
      </c>
      <c r="K29" s="23">
        <v>33</v>
      </c>
      <c r="L29" s="24">
        <v>1</v>
      </c>
      <c r="M29" s="23">
        <v>27</v>
      </c>
      <c r="N29" s="24">
        <v>0.99999999999999989</v>
      </c>
      <c r="O29" s="25">
        <v>0.22222222222222232</v>
      </c>
    </row>
    <row r="30" spans="2:15" ht="14.4" customHeight="1" thickBot="1">
      <c r="B30" s="99"/>
      <c r="C30" s="100" t="s">
        <v>39</v>
      </c>
      <c r="D30" s="26">
        <v>2078</v>
      </c>
      <c r="E30" s="27">
        <v>1</v>
      </c>
      <c r="F30" s="26">
        <v>3081</v>
      </c>
      <c r="G30" s="27">
        <v>1</v>
      </c>
      <c r="H30" s="28">
        <v>-0.32554365465757873</v>
      </c>
      <c r="I30" s="26">
        <v>2697</v>
      </c>
      <c r="J30" s="28">
        <v>-0.22951427512050426</v>
      </c>
      <c r="K30" s="26">
        <v>25784</v>
      </c>
      <c r="L30" s="27">
        <v>1</v>
      </c>
      <c r="M30" s="26">
        <v>32520</v>
      </c>
      <c r="N30" s="27">
        <v>1</v>
      </c>
      <c r="O30" s="28">
        <v>-0.20713407134071338</v>
      </c>
    </row>
    <row r="31" spans="2:15" ht="14.4" customHeight="1">
      <c r="B31" s="1" t="s">
        <v>67</v>
      </c>
      <c r="C31" s="29"/>
      <c r="D31" s="1"/>
      <c r="E31" s="1"/>
      <c r="F31" s="1"/>
      <c r="G31" s="1"/>
    </row>
    <row r="32" spans="2:15">
      <c r="B32" s="30" t="s">
        <v>68</v>
      </c>
      <c r="C32" s="1"/>
      <c r="D32" s="1"/>
      <c r="E32" s="1"/>
      <c r="F32" s="1"/>
      <c r="G32" s="1"/>
    </row>
    <row r="34" spans="2:15">
      <c r="B34" s="90" t="s">
        <v>45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61"/>
    </row>
    <row r="35" spans="2:15" ht="14.4" thickBot="1">
      <c r="B35" s="91" t="s">
        <v>46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62" t="s">
        <v>42</v>
      </c>
    </row>
    <row r="36" spans="2:15" ht="14.4" customHeight="1">
      <c r="B36" s="113" t="s">
        <v>30</v>
      </c>
      <c r="C36" s="115" t="s">
        <v>1</v>
      </c>
      <c r="D36" s="117" t="s">
        <v>100</v>
      </c>
      <c r="E36" s="95"/>
      <c r="F36" s="95"/>
      <c r="G36" s="95"/>
      <c r="H36" s="85"/>
      <c r="I36" s="84" t="s">
        <v>94</v>
      </c>
      <c r="J36" s="85"/>
      <c r="K36" s="84" t="s">
        <v>101</v>
      </c>
      <c r="L36" s="95"/>
      <c r="M36" s="95"/>
      <c r="N36" s="95"/>
      <c r="O36" s="96"/>
    </row>
    <row r="37" spans="2:15" ht="14.4" customHeight="1" thickBot="1">
      <c r="B37" s="114"/>
      <c r="C37" s="116"/>
      <c r="D37" s="97" t="s">
        <v>102</v>
      </c>
      <c r="E37" s="93"/>
      <c r="F37" s="93"/>
      <c r="G37" s="93"/>
      <c r="H37" s="98"/>
      <c r="I37" s="92" t="s">
        <v>95</v>
      </c>
      <c r="J37" s="98"/>
      <c r="K37" s="92" t="s">
        <v>103</v>
      </c>
      <c r="L37" s="93"/>
      <c r="M37" s="93"/>
      <c r="N37" s="93"/>
      <c r="O37" s="94"/>
    </row>
    <row r="38" spans="2:15" ht="14.4" customHeight="1">
      <c r="B38" s="114"/>
      <c r="C38" s="116"/>
      <c r="D38" s="86">
        <v>2024</v>
      </c>
      <c r="E38" s="87"/>
      <c r="F38" s="86">
        <v>2023</v>
      </c>
      <c r="G38" s="87"/>
      <c r="H38" s="103" t="s">
        <v>31</v>
      </c>
      <c r="I38" s="82">
        <v>2024</v>
      </c>
      <c r="J38" s="82" t="s">
        <v>104</v>
      </c>
      <c r="K38" s="86">
        <v>2024</v>
      </c>
      <c r="L38" s="87"/>
      <c r="M38" s="86">
        <v>2023</v>
      </c>
      <c r="N38" s="87"/>
      <c r="O38" s="103" t="s">
        <v>31</v>
      </c>
    </row>
    <row r="39" spans="2:15" ht="18.75" customHeight="1" thickBot="1">
      <c r="B39" s="105" t="s">
        <v>30</v>
      </c>
      <c r="C39" s="107" t="s">
        <v>33</v>
      </c>
      <c r="D39" s="88"/>
      <c r="E39" s="89"/>
      <c r="F39" s="88"/>
      <c r="G39" s="89"/>
      <c r="H39" s="104"/>
      <c r="I39" s="83"/>
      <c r="J39" s="83"/>
      <c r="K39" s="88"/>
      <c r="L39" s="89"/>
      <c r="M39" s="88"/>
      <c r="N39" s="89"/>
      <c r="O39" s="104"/>
    </row>
    <row r="40" spans="2:15" ht="14.4" customHeight="1">
      <c r="B40" s="105"/>
      <c r="C40" s="107"/>
      <c r="D40" s="6" t="s">
        <v>34</v>
      </c>
      <c r="E40" s="7" t="s">
        <v>2</v>
      </c>
      <c r="F40" s="6" t="s">
        <v>34</v>
      </c>
      <c r="G40" s="7" t="s">
        <v>2</v>
      </c>
      <c r="H40" s="109" t="s">
        <v>35</v>
      </c>
      <c r="I40" s="8" t="s">
        <v>34</v>
      </c>
      <c r="J40" s="111" t="s">
        <v>105</v>
      </c>
      <c r="K40" s="6" t="s">
        <v>34</v>
      </c>
      <c r="L40" s="7" t="s">
        <v>2</v>
      </c>
      <c r="M40" s="6" t="s">
        <v>34</v>
      </c>
      <c r="N40" s="7" t="s">
        <v>2</v>
      </c>
      <c r="O40" s="109" t="s">
        <v>35</v>
      </c>
    </row>
    <row r="41" spans="2:15" ht="25.2" customHeight="1" thickBot="1">
      <c r="B41" s="106"/>
      <c r="C41" s="108"/>
      <c r="D41" s="9" t="s">
        <v>36</v>
      </c>
      <c r="E41" s="10" t="s">
        <v>37</v>
      </c>
      <c r="F41" s="9" t="s">
        <v>36</v>
      </c>
      <c r="G41" s="10" t="s">
        <v>37</v>
      </c>
      <c r="H41" s="110"/>
      <c r="I41" s="11" t="s">
        <v>36</v>
      </c>
      <c r="J41" s="112"/>
      <c r="K41" s="9" t="s">
        <v>36</v>
      </c>
      <c r="L41" s="10" t="s">
        <v>37</v>
      </c>
      <c r="M41" s="9" t="s">
        <v>36</v>
      </c>
      <c r="N41" s="10" t="s">
        <v>37</v>
      </c>
      <c r="O41" s="110"/>
    </row>
    <row r="42" spans="2:15" ht="14.4" thickBot="1">
      <c r="B42" s="63"/>
      <c r="C42" s="13" t="s">
        <v>15</v>
      </c>
      <c r="D42" s="14">
        <v>1</v>
      </c>
      <c r="E42" s="15">
        <v>1</v>
      </c>
      <c r="F42" s="14"/>
      <c r="G42" s="15"/>
      <c r="H42" s="16"/>
      <c r="I42" s="14"/>
      <c r="J42" s="16"/>
      <c r="K42" s="14">
        <v>2</v>
      </c>
      <c r="L42" s="15">
        <v>0.66666666666666663</v>
      </c>
      <c r="M42" s="14">
        <v>1</v>
      </c>
      <c r="N42" s="15">
        <v>0.5</v>
      </c>
      <c r="O42" s="16">
        <v>1</v>
      </c>
    </row>
    <row r="43" spans="2:15" ht="14.4" thickBot="1">
      <c r="B43" s="69"/>
      <c r="C43" s="13" t="s">
        <v>4</v>
      </c>
      <c r="D43" s="14">
        <v>0</v>
      </c>
      <c r="E43" s="15">
        <v>0</v>
      </c>
      <c r="F43" s="14"/>
      <c r="G43" s="15"/>
      <c r="H43" s="16"/>
      <c r="I43" s="14"/>
      <c r="J43" s="16"/>
      <c r="K43" s="14">
        <v>1</v>
      </c>
      <c r="L43" s="15">
        <v>0.33333333333333331</v>
      </c>
      <c r="M43" s="14">
        <v>1</v>
      </c>
      <c r="N43" s="15">
        <v>0.5</v>
      </c>
      <c r="O43" s="16">
        <v>0</v>
      </c>
    </row>
    <row r="44" spans="2:15" ht="14.4" thickBot="1">
      <c r="B44" s="22" t="s">
        <v>5</v>
      </c>
      <c r="C44" s="22" t="s">
        <v>39</v>
      </c>
      <c r="D44" s="23">
        <v>1</v>
      </c>
      <c r="E44" s="24">
        <v>1</v>
      </c>
      <c r="F44" s="23">
        <v>0</v>
      </c>
      <c r="G44" s="24">
        <v>0</v>
      </c>
      <c r="H44" s="25"/>
      <c r="I44" s="23">
        <v>0</v>
      </c>
      <c r="J44" s="24">
        <v>0</v>
      </c>
      <c r="K44" s="23">
        <v>3</v>
      </c>
      <c r="L44" s="24">
        <v>1</v>
      </c>
      <c r="M44" s="23">
        <v>2</v>
      </c>
      <c r="N44" s="24">
        <v>1</v>
      </c>
      <c r="O44" s="25">
        <v>0.5</v>
      </c>
    </row>
    <row r="45" spans="2:15" ht="14.4" thickBot="1">
      <c r="B45" s="63"/>
      <c r="C45" s="13" t="s">
        <v>13</v>
      </c>
      <c r="D45" s="14">
        <v>270</v>
      </c>
      <c r="E45" s="15">
        <v>0.19622093023255813</v>
      </c>
      <c r="F45" s="14">
        <v>419</v>
      </c>
      <c r="G45" s="15">
        <v>0.18848403058929375</v>
      </c>
      <c r="H45" s="16">
        <v>-0.35560859188544158</v>
      </c>
      <c r="I45" s="14">
        <v>358</v>
      </c>
      <c r="J45" s="16">
        <v>-0.24581005586592175</v>
      </c>
      <c r="K45" s="14">
        <v>4307</v>
      </c>
      <c r="L45" s="15">
        <v>0.23993092306835273</v>
      </c>
      <c r="M45" s="14">
        <v>4042</v>
      </c>
      <c r="N45" s="15">
        <v>0.16953275731901687</v>
      </c>
      <c r="O45" s="16">
        <v>6.5561603166749194E-2</v>
      </c>
    </row>
    <row r="46" spans="2:15" ht="14.4" thickBot="1">
      <c r="B46" s="64"/>
      <c r="C46" s="18" t="s">
        <v>11</v>
      </c>
      <c r="D46" s="19">
        <v>294</v>
      </c>
      <c r="E46" s="20">
        <v>0.21366279069767441</v>
      </c>
      <c r="F46" s="19">
        <v>515</v>
      </c>
      <c r="G46" s="20">
        <v>0.23166891587944219</v>
      </c>
      <c r="H46" s="21">
        <v>-0.42912621359223302</v>
      </c>
      <c r="I46" s="19">
        <v>514</v>
      </c>
      <c r="J46" s="21">
        <v>-0.42801556420233466</v>
      </c>
      <c r="K46" s="19">
        <v>3926</v>
      </c>
      <c r="L46" s="20">
        <v>0.21870647874770208</v>
      </c>
      <c r="M46" s="19">
        <v>4865</v>
      </c>
      <c r="N46" s="20">
        <v>0.20405167351732237</v>
      </c>
      <c r="O46" s="21">
        <v>-0.1930113052415211</v>
      </c>
    </row>
    <row r="47" spans="2:15" ht="14.4" thickBot="1">
      <c r="B47" s="64"/>
      <c r="C47" s="13" t="s">
        <v>4</v>
      </c>
      <c r="D47" s="14">
        <v>230</v>
      </c>
      <c r="E47" s="15">
        <v>0.16715116279069767</v>
      </c>
      <c r="F47" s="14">
        <v>471</v>
      </c>
      <c r="G47" s="15">
        <v>0.21187584345479082</v>
      </c>
      <c r="H47" s="16">
        <v>-0.51167728237791932</v>
      </c>
      <c r="I47" s="14">
        <v>408</v>
      </c>
      <c r="J47" s="16">
        <v>-0.43627450980392157</v>
      </c>
      <c r="K47" s="14">
        <v>2844</v>
      </c>
      <c r="L47" s="15">
        <v>0.15843128516517185</v>
      </c>
      <c r="M47" s="14">
        <v>3073</v>
      </c>
      <c r="N47" s="15">
        <v>0.12889019377568997</v>
      </c>
      <c r="O47" s="16">
        <v>-7.4520013016596165E-2</v>
      </c>
    </row>
    <row r="48" spans="2:15" ht="14.4" thickBot="1">
      <c r="B48" s="64"/>
      <c r="C48" s="65" t="s">
        <v>3</v>
      </c>
      <c r="D48" s="19">
        <v>224</v>
      </c>
      <c r="E48" s="20">
        <v>0.16279069767441862</v>
      </c>
      <c r="F48" s="19">
        <v>279</v>
      </c>
      <c r="G48" s="20">
        <v>0.12550607287449392</v>
      </c>
      <c r="H48" s="21">
        <v>-0.19713261648745517</v>
      </c>
      <c r="I48" s="19">
        <v>298</v>
      </c>
      <c r="J48" s="21">
        <v>-0.24832214765100669</v>
      </c>
      <c r="K48" s="19">
        <v>2808</v>
      </c>
      <c r="L48" s="20">
        <v>0.15642582585928361</v>
      </c>
      <c r="M48" s="19">
        <v>4748</v>
      </c>
      <c r="N48" s="20">
        <v>0.19914436708329838</v>
      </c>
      <c r="O48" s="21">
        <v>-0.40859309182813819</v>
      </c>
    </row>
    <row r="49" spans="2:15" ht="14.4" thickBot="1">
      <c r="B49" s="64"/>
      <c r="C49" s="66" t="s">
        <v>12</v>
      </c>
      <c r="D49" s="14">
        <v>235</v>
      </c>
      <c r="E49" s="15">
        <v>0.17078488372093023</v>
      </c>
      <c r="F49" s="14">
        <v>357</v>
      </c>
      <c r="G49" s="15">
        <v>0.16059379217273953</v>
      </c>
      <c r="H49" s="16">
        <v>-0.34173669467787116</v>
      </c>
      <c r="I49" s="14">
        <v>155</v>
      </c>
      <c r="J49" s="16">
        <v>0.5161290322580645</v>
      </c>
      <c r="K49" s="14">
        <v>2414</v>
      </c>
      <c r="L49" s="15">
        <v>0.13447718790039553</v>
      </c>
      <c r="M49" s="14">
        <v>4431</v>
      </c>
      <c r="N49" s="15">
        <v>0.18584850264239577</v>
      </c>
      <c r="O49" s="16">
        <v>-0.45520198600767325</v>
      </c>
    </row>
    <row r="50" spans="2:15" ht="14.4" thickBot="1">
      <c r="B50" s="64"/>
      <c r="C50" s="67" t="s">
        <v>14</v>
      </c>
      <c r="D50" s="19">
        <v>62</v>
      </c>
      <c r="E50" s="20">
        <v>4.5058139534883718E-2</v>
      </c>
      <c r="F50" s="19">
        <v>96</v>
      </c>
      <c r="G50" s="20">
        <v>4.3184885290148446E-2</v>
      </c>
      <c r="H50" s="21">
        <v>-0.35416666666666663</v>
      </c>
      <c r="I50" s="19">
        <v>104</v>
      </c>
      <c r="J50" s="21">
        <v>-0.40384615384615385</v>
      </c>
      <c r="K50" s="19">
        <v>766</v>
      </c>
      <c r="L50" s="20">
        <v>4.2671717453066679E-2</v>
      </c>
      <c r="M50" s="19">
        <v>1261</v>
      </c>
      <c r="N50" s="20">
        <v>5.2889858233369683E-2</v>
      </c>
      <c r="O50" s="21">
        <v>-0.39254559873116579</v>
      </c>
    </row>
    <row r="51" spans="2:15" ht="14.4" thickBot="1">
      <c r="B51" s="64"/>
      <c r="C51" s="13" t="s">
        <v>15</v>
      </c>
      <c r="D51" s="14">
        <v>33</v>
      </c>
      <c r="E51" s="15">
        <v>2.3982558139534885E-2</v>
      </c>
      <c r="F51" s="14">
        <v>67</v>
      </c>
      <c r="G51" s="15">
        <v>3.0139451192082771E-2</v>
      </c>
      <c r="H51" s="16">
        <v>-0.5074626865671642</v>
      </c>
      <c r="I51" s="14">
        <v>65</v>
      </c>
      <c r="J51" s="16">
        <v>-0.49230769230769234</v>
      </c>
      <c r="K51" s="14">
        <v>635</v>
      </c>
      <c r="L51" s="15">
        <v>3.5374073867751099E-2</v>
      </c>
      <c r="M51" s="14">
        <v>958</v>
      </c>
      <c r="N51" s="15">
        <v>4.0181192852948577E-2</v>
      </c>
      <c r="O51" s="16">
        <v>-0.33716075156576197</v>
      </c>
    </row>
    <row r="52" spans="2:15" ht="14.4" thickBot="1">
      <c r="B52" s="64"/>
      <c r="C52" s="67" t="s">
        <v>65</v>
      </c>
      <c r="D52" s="19">
        <v>27</v>
      </c>
      <c r="E52" s="20">
        <v>1.9622093023255814E-2</v>
      </c>
      <c r="F52" s="19">
        <v>19</v>
      </c>
      <c r="G52" s="20">
        <v>8.5470085470085479E-3</v>
      </c>
      <c r="H52" s="21">
        <v>0.42105263157894735</v>
      </c>
      <c r="I52" s="19">
        <v>31</v>
      </c>
      <c r="J52" s="21">
        <v>-0.12903225806451613</v>
      </c>
      <c r="K52" s="19">
        <v>240</v>
      </c>
      <c r="L52" s="20">
        <v>1.3369728705921676E-2</v>
      </c>
      <c r="M52" s="19">
        <v>450</v>
      </c>
      <c r="N52" s="20">
        <v>1.887425551547689E-2</v>
      </c>
      <c r="O52" s="21">
        <v>-0.46666666666666667</v>
      </c>
    </row>
    <row r="53" spans="2:15" ht="14.4" thickBot="1">
      <c r="B53" s="68"/>
      <c r="C53" s="13" t="s">
        <v>38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3</v>
      </c>
      <c r="N53" s="15">
        <v>1.2582837010317925E-4</v>
      </c>
      <c r="O53" s="16">
        <v>-1</v>
      </c>
    </row>
    <row r="54" spans="2:15" ht="14.4" thickBot="1">
      <c r="B54" s="22" t="s">
        <v>6</v>
      </c>
      <c r="C54" s="22" t="s">
        <v>39</v>
      </c>
      <c r="D54" s="23">
        <v>1375</v>
      </c>
      <c r="E54" s="24">
        <v>0.99927325581395332</v>
      </c>
      <c r="F54" s="23">
        <v>2223</v>
      </c>
      <c r="G54" s="24">
        <v>0.99999999999999978</v>
      </c>
      <c r="H54" s="25">
        <v>-0.38146648672964467</v>
      </c>
      <c r="I54" s="23">
        <v>1933</v>
      </c>
      <c r="J54" s="24">
        <v>-0.28867046042421107</v>
      </c>
      <c r="K54" s="23">
        <v>17940</v>
      </c>
      <c r="L54" s="24">
        <v>0.99938722076764541</v>
      </c>
      <c r="M54" s="23">
        <v>23831</v>
      </c>
      <c r="N54" s="24">
        <v>0.99953862930962167</v>
      </c>
      <c r="O54" s="25">
        <v>-0.24719902647811676</v>
      </c>
    </row>
    <row r="55" spans="2:15" ht="14.4" thickBot="1">
      <c r="B55" s="22" t="s">
        <v>54</v>
      </c>
      <c r="C55" s="77" t="s">
        <v>39</v>
      </c>
      <c r="D55" s="23">
        <v>0</v>
      </c>
      <c r="E55" s="24">
        <v>1</v>
      </c>
      <c r="F55" s="23">
        <v>0</v>
      </c>
      <c r="G55" s="24">
        <v>1</v>
      </c>
      <c r="H55" s="25"/>
      <c r="I55" s="23">
        <v>3</v>
      </c>
      <c r="J55" s="24">
        <v>-1</v>
      </c>
      <c r="K55" s="23">
        <v>8</v>
      </c>
      <c r="L55" s="24">
        <v>1</v>
      </c>
      <c r="M55" s="23">
        <v>9</v>
      </c>
      <c r="N55" s="24">
        <v>1</v>
      </c>
      <c r="O55" s="25">
        <v>-0.11111111111111116</v>
      </c>
    </row>
    <row r="56" spans="2:15" ht="14.4" thickBot="1">
      <c r="B56" s="118" t="s">
        <v>39</v>
      </c>
      <c r="C56" s="119" t="s">
        <v>39</v>
      </c>
      <c r="D56" s="26">
        <v>1376</v>
      </c>
      <c r="E56" s="27">
        <v>1</v>
      </c>
      <c r="F56" s="26">
        <v>2223</v>
      </c>
      <c r="G56" s="27">
        <v>1</v>
      </c>
      <c r="H56" s="28">
        <v>-0.38101664417453895</v>
      </c>
      <c r="I56" s="26">
        <v>1936</v>
      </c>
      <c r="J56" s="28">
        <v>-0.28925619834710747</v>
      </c>
      <c r="K56" s="26">
        <v>17951</v>
      </c>
      <c r="L56" s="27">
        <v>1</v>
      </c>
      <c r="M56" s="26">
        <v>23842</v>
      </c>
      <c r="N56" s="27">
        <v>1</v>
      </c>
      <c r="O56" s="28">
        <v>-0.24708497609260971</v>
      </c>
    </row>
    <row r="57" spans="2:15">
      <c r="B57" s="70" t="s">
        <v>49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</row>
    <row r="58" spans="2:1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>
      <c r="B59" s="90" t="s">
        <v>52</v>
      </c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61"/>
    </row>
    <row r="60" spans="2:15" ht="14.4" thickBot="1">
      <c r="B60" s="91" t="s">
        <v>53</v>
      </c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62" t="s">
        <v>42</v>
      </c>
    </row>
    <row r="61" spans="2:15">
      <c r="B61" s="113" t="s">
        <v>30</v>
      </c>
      <c r="C61" s="115" t="s">
        <v>1</v>
      </c>
      <c r="D61" s="117" t="s">
        <v>100</v>
      </c>
      <c r="E61" s="95"/>
      <c r="F61" s="95"/>
      <c r="G61" s="95"/>
      <c r="H61" s="85"/>
      <c r="I61" s="84" t="s">
        <v>94</v>
      </c>
      <c r="J61" s="85"/>
      <c r="K61" s="84" t="s">
        <v>101</v>
      </c>
      <c r="L61" s="95"/>
      <c r="M61" s="95"/>
      <c r="N61" s="95"/>
      <c r="O61" s="96"/>
    </row>
    <row r="62" spans="2:15" ht="14.4" thickBot="1">
      <c r="B62" s="114"/>
      <c r="C62" s="116"/>
      <c r="D62" s="97" t="s">
        <v>102</v>
      </c>
      <c r="E62" s="93"/>
      <c r="F62" s="93"/>
      <c r="G62" s="93"/>
      <c r="H62" s="98"/>
      <c r="I62" s="92" t="s">
        <v>95</v>
      </c>
      <c r="J62" s="98"/>
      <c r="K62" s="92" t="s">
        <v>103</v>
      </c>
      <c r="L62" s="93"/>
      <c r="M62" s="93"/>
      <c r="N62" s="93"/>
      <c r="O62" s="94"/>
    </row>
    <row r="63" spans="2:15" ht="15" customHeight="1">
      <c r="B63" s="114"/>
      <c r="C63" s="116"/>
      <c r="D63" s="86">
        <v>2024</v>
      </c>
      <c r="E63" s="87"/>
      <c r="F63" s="86">
        <v>2023</v>
      </c>
      <c r="G63" s="87"/>
      <c r="H63" s="103" t="s">
        <v>31</v>
      </c>
      <c r="I63" s="82">
        <v>2024</v>
      </c>
      <c r="J63" s="82" t="s">
        <v>104</v>
      </c>
      <c r="K63" s="86">
        <v>2024</v>
      </c>
      <c r="L63" s="87"/>
      <c r="M63" s="86">
        <v>2023</v>
      </c>
      <c r="N63" s="87"/>
      <c r="O63" s="103" t="s">
        <v>31</v>
      </c>
    </row>
    <row r="64" spans="2:15" ht="14.4" customHeight="1" thickBot="1">
      <c r="B64" s="105" t="s">
        <v>30</v>
      </c>
      <c r="C64" s="107" t="s">
        <v>33</v>
      </c>
      <c r="D64" s="88"/>
      <c r="E64" s="89"/>
      <c r="F64" s="88"/>
      <c r="G64" s="89"/>
      <c r="H64" s="104"/>
      <c r="I64" s="83"/>
      <c r="J64" s="83"/>
      <c r="K64" s="88"/>
      <c r="L64" s="89"/>
      <c r="M64" s="88"/>
      <c r="N64" s="89"/>
      <c r="O64" s="104"/>
    </row>
    <row r="65" spans="2:15" ht="15" customHeight="1">
      <c r="B65" s="105"/>
      <c r="C65" s="107"/>
      <c r="D65" s="6" t="s">
        <v>34</v>
      </c>
      <c r="E65" s="7" t="s">
        <v>2</v>
      </c>
      <c r="F65" s="6" t="s">
        <v>34</v>
      </c>
      <c r="G65" s="7" t="s">
        <v>2</v>
      </c>
      <c r="H65" s="109" t="s">
        <v>35</v>
      </c>
      <c r="I65" s="8" t="s">
        <v>34</v>
      </c>
      <c r="J65" s="111" t="s">
        <v>105</v>
      </c>
      <c r="K65" s="6" t="s">
        <v>34</v>
      </c>
      <c r="L65" s="7" t="s">
        <v>2</v>
      </c>
      <c r="M65" s="6" t="s">
        <v>34</v>
      </c>
      <c r="N65" s="7" t="s">
        <v>2</v>
      </c>
      <c r="O65" s="109" t="s">
        <v>35</v>
      </c>
    </row>
    <row r="66" spans="2:15" ht="14.25" customHeight="1" thickBot="1">
      <c r="B66" s="106"/>
      <c r="C66" s="108"/>
      <c r="D66" s="9" t="s">
        <v>36</v>
      </c>
      <c r="E66" s="10" t="s">
        <v>37</v>
      </c>
      <c r="F66" s="9" t="s">
        <v>36</v>
      </c>
      <c r="G66" s="10" t="s">
        <v>37</v>
      </c>
      <c r="H66" s="110"/>
      <c r="I66" s="11" t="s">
        <v>36</v>
      </c>
      <c r="J66" s="112"/>
      <c r="K66" s="9" t="s">
        <v>36</v>
      </c>
      <c r="L66" s="10" t="s">
        <v>37</v>
      </c>
      <c r="M66" s="9" t="s">
        <v>36</v>
      </c>
      <c r="N66" s="10" t="s">
        <v>37</v>
      </c>
      <c r="O66" s="110"/>
    </row>
    <row r="67" spans="2:15" ht="14.4" thickBot="1">
      <c r="B67" s="63"/>
      <c r="C67" s="13" t="s">
        <v>15</v>
      </c>
      <c r="D67" s="14">
        <v>121</v>
      </c>
      <c r="E67" s="15">
        <v>0.50627615062761511</v>
      </c>
      <c r="F67" s="14">
        <v>192</v>
      </c>
      <c r="G67" s="15">
        <v>0.55652173913043479</v>
      </c>
      <c r="H67" s="16">
        <v>-0.36979166666666663</v>
      </c>
      <c r="I67" s="14">
        <v>130</v>
      </c>
      <c r="J67" s="16">
        <v>-6.9230769230769207E-2</v>
      </c>
      <c r="K67" s="14">
        <v>1697</v>
      </c>
      <c r="L67" s="15">
        <v>0.55566470203012441</v>
      </c>
      <c r="M67" s="14">
        <v>1703</v>
      </c>
      <c r="N67" s="15">
        <v>0.53705455692210657</v>
      </c>
      <c r="O67" s="16">
        <v>-3.5231943628890594E-3</v>
      </c>
    </row>
    <row r="68" spans="2:15" ht="14.4" thickBot="1">
      <c r="B68" s="64"/>
      <c r="C68" s="18" t="s">
        <v>12</v>
      </c>
      <c r="D68" s="19">
        <v>28</v>
      </c>
      <c r="E68" s="20">
        <v>0.11715481171548117</v>
      </c>
      <c r="F68" s="19">
        <v>24</v>
      </c>
      <c r="G68" s="20">
        <v>6.9565217391304349E-2</v>
      </c>
      <c r="H68" s="21">
        <v>0.16666666666666674</v>
      </c>
      <c r="I68" s="19">
        <v>45</v>
      </c>
      <c r="J68" s="21">
        <v>-0.37777777777777777</v>
      </c>
      <c r="K68" s="19">
        <v>413</v>
      </c>
      <c r="L68" s="20">
        <v>0.13523248199083171</v>
      </c>
      <c r="M68" s="19">
        <v>353</v>
      </c>
      <c r="N68" s="20">
        <v>0.11132134973194575</v>
      </c>
      <c r="O68" s="21">
        <v>0.16997167138810187</v>
      </c>
    </row>
    <row r="69" spans="2:15" ht="14.4" thickBot="1">
      <c r="B69" s="64"/>
      <c r="C69" s="13" t="s">
        <v>4</v>
      </c>
      <c r="D69" s="14">
        <v>45</v>
      </c>
      <c r="E69" s="15">
        <v>0.18828451882845187</v>
      </c>
      <c r="F69" s="14">
        <v>48</v>
      </c>
      <c r="G69" s="15">
        <v>0.1391304347826087</v>
      </c>
      <c r="H69" s="16">
        <v>-6.25E-2</v>
      </c>
      <c r="I69" s="14"/>
      <c r="J69" s="16"/>
      <c r="K69" s="14">
        <v>377</v>
      </c>
      <c r="L69" s="15">
        <v>0.12344466273739359</v>
      </c>
      <c r="M69" s="14">
        <v>382</v>
      </c>
      <c r="N69" s="15">
        <v>0.12046672973825291</v>
      </c>
      <c r="O69" s="16">
        <v>-1.308900523560208E-2</v>
      </c>
    </row>
    <row r="70" spans="2:15" ht="14.4" customHeight="1" thickBot="1">
      <c r="B70" s="64"/>
      <c r="C70" s="65" t="s">
        <v>47</v>
      </c>
      <c r="D70" s="19">
        <v>6</v>
      </c>
      <c r="E70" s="20">
        <v>2.5104602510460251E-2</v>
      </c>
      <c r="F70" s="19">
        <v>15</v>
      </c>
      <c r="G70" s="20">
        <v>4.3478260869565216E-2</v>
      </c>
      <c r="H70" s="21">
        <v>-0.6</v>
      </c>
      <c r="I70" s="19"/>
      <c r="J70" s="21"/>
      <c r="K70" s="19">
        <v>195</v>
      </c>
      <c r="L70" s="20">
        <v>6.3850687622789781E-2</v>
      </c>
      <c r="M70" s="19">
        <v>267</v>
      </c>
      <c r="N70" s="20">
        <v>8.4200567644276247E-2</v>
      </c>
      <c r="O70" s="21">
        <v>-0.2696629213483146</v>
      </c>
    </row>
    <row r="71" spans="2:15" ht="14.4" customHeight="1" thickBot="1">
      <c r="B71" s="64"/>
      <c r="C71" s="66" t="s">
        <v>3</v>
      </c>
      <c r="D71" s="14">
        <v>4</v>
      </c>
      <c r="E71" s="15">
        <v>1.6736401673640166E-2</v>
      </c>
      <c r="F71" s="14">
        <v>12</v>
      </c>
      <c r="G71" s="15">
        <v>3.4782608695652174E-2</v>
      </c>
      <c r="H71" s="16">
        <v>-0.66666666666666674</v>
      </c>
      <c r="I71" s="14">
        <v>24</v>
      </c>
      <c r="J71" s="16">
        <v>-0.83333333333333337</v>
      </c>
      <c r="K71" s="14">
        <v>81</v>
      </c>
      <c r="L71" s="15">
        <v>2.6522593320235755E-2</v>
      </c>
      <c r="M71" s="14">
        <v>116</v>
      </c>
      <c r="N71" s="15">
        <v>3.6581520025228638E-2</v>
      </c>
      <c r="O71" s="16">
        <v>-0.30172413793103448</v>
      </c>
    </row>
    <row r="72" spans="2:15" ht="14.4" customHeight="1" thickBot="1">
      <c r="B72" s="64"/>
      <c r="C72" s="67" t="s">
        <v>14</v>
      </c>
      <c r="D72" s="19">
        <v>13</v>
      </c>
      <c r="E72" s="20">
        <v>5.4393305439330547E-2</v>
      </c>
      <c r="F72" s="19">
        <v>21</v>
      </c>
      <c r="G72" s="20">
        <v>6.0869565217391307E-2</v>
      </c>
      <c r="H72" s="21">
        <v>-0.38095238095238093</v>
      </c>
      <c r="I72" s="19">
        <v>9</v>
      </c>
      <c r="J72" s="21">
        <v>0.44444444444444442</v>
      </c>
      <c r="K72" s="19">
        <v>77</v>
      </c>
      <c r="L72" s="20">
        <v>2.52128356254093E-2</v>
      </c>
      <c r="M72" s="19">
        <v>104</v>
      </c>
      <c r="N72" s="20">
        <v>3.2797224850204983E-2</v>
      </c>
      <c r="O72" s="21">
        <v>-0.25961538461538458</v>
      </c>
    </row>
    <row r="73" spans="2:15" ht="14.4" customHeight="1" thickBot="1">
      <c r="B73" s="64"/>
      <c r="C73" s="13" t="s">
        <v>80</v>
      </c>
      <c r="D73" s="14">
        <v>4</v>
      </c>
      <c r="E73" s="15">
        <v>1.6736401673640166E-2</v>
      </c>
      <c r="F73" s="14">
        <v>3</v>
      </c>
      <c r="G73" s="15">
        <v>8.6956521739130436E-3</v>
      </c>
      <c r="H73" s="16">
        <v>0.33333333333333326</v>
      </c>
      <c r="I73" s="14">
        <v>1</v>
      </c>
      <c r="J73" s="16">
        <v>3</v>
      </c>
      <c r="K73" s="14">
        <v>32</v>
      </c>
      <c r="L73" s="15">
        <v>1.0478061558611657E-2</v>
      </c>
      <c r="M73" s="14">
        <v>21</v>
      </c>
      <c r="N73" s="15">
        <v>6.6225165562913907E-3</v>
      </c>
      <c r="O73" s="16">
        <v>0.52380952380952372</v>
      </c>
    </row>
    <row r="74" spans="2:15" ht="14.4" thickBot="1">
      <c r="B74" s="64"/>
      <c r="C74" s="67" t="s">
        <v>38</v>
      </c>
      <c r="D74" s="19">
        <v>18</v>
      </c>
      <c r="E74" s="20">
        <v>7.5313807531380741E-2</v>
      </c>
      <c r="F74" s="19">
        <v>30</v>
      </c>
      <c r="G74" s="20">
        <v>8.6956521739130432E-2</v>
      </c>
      <c r="H74" s="21">
        <v>-0.4</v>
      </c>
      <c r="I74" s="19">
        <v>13</v>
      </c>
      <c r="J74" s="21">
        <v>0.38461538461538458</v>
      </c>
      <c r="K74" s="19">
        <v>182</v>
      </c>
      <c r="L74" s="20">
        <v>5.9593975114603799E-2</v>
      </c>
      <c r="M74" s="19">
        <v>225</v>
      </c>
      <c r="N74" s="20">
        <v>7.0955534531693495E-2</v>
      </c>
      <c r="O74" s="21">
        <v>-0.19111111111111112</v>
      </c>
    </row>
    <row r="75" spans="2:15" ht="15" customHeight="1" thickBot="1">
      <c r="B75" s="22" t="s">
        <v>5</v>
      </c>
      <c r="C75" s="22" t="s">
        <v>39</v>
      </c>
      <c r="D75" s="23">
        <v>239</v>
      </c>
      <c r="E75" s="24">
        <v>0.99999999999999978</v>
      </c>
      <c r="F75" s="23">
        <v>345</v>
      </c>
      <c r="G75" s="24">
        <v>0.99999999999999978</v>
      </c>
      <c r="H75" s="25">
        <v>-0.30724637681159417</v>
      </c>
      <c r="I75" s="23">
        <v>222</v>
      </c>
      <c r="J75" s="24">
        <v>2.9974358974358974</v>
      </c>
      <c r="K75" s="23">
        <v>3054</v>
      </c>
      <c r="L75" s="24">
        <v>0.99999999999999989</v>
      </c>
      <c r="M75" s="23">
        <v>3171</v>
      </c>
      <c r="N75" s="24">
        <v>1</v>
      </c>
      <c r="O75" s="25">
        <v>-3.6896877956480556E-2</v>
      </c>
    </row>
    <row r="76" spans="2:15" ht="14.4" thickBot="1">
      <c r="B76" s="63"/>
      <c r="C76" s="13" t="s">
        <v>4</v>
      </c>
      <c r="D76" s="14">
        <v>86</v>
      </c>
      <c r="E76" s="15">
        <v>0.18695652173913044</v>
      </c>
      <c r="F76" s="14">
        <v>108</v>
      </c>
      <c r="G76" s="15">
        <v>0.21218074656188604</v>
      </c>
      <c r="H76" s="16">
        <v>-0.20370370370370372</v>
      </c>
      <c r="I76" s="14">
        <v>99</v>
      </c>
      <c r="J76" s="16">
        <v>-0.13131313131313127</v>
      </c>
      <c r="K76" s="14">
        <v>1011</v>
      </c>
      <c r="L76" s="15">
        <v>0.2126630206142196</v>
      </c>
      <c r="M76" s="14">
        <v>1033</v>
      </c>
      <c r="N76" s="15">
        <v>0.18819457096010203</v>
      </c>
      <c r="O76" s="16">
        <v>-2.1297192642787954E-2</v>
      </c>
    </row>
    <row r="77" spans="2:15" ht="15" customHeight="1" thickBot="1">
      <c r="B77" s="64"/>
      <c r="C77" s="18" t="s">
        <v>13</v>
      </c>
      <c r="D77" s="19">
        <v>130</v>
      </c>
      <c r="E77" s="20">
        <v>0.28260869565217389</v>
      </c>
      <c r="F77" s="19">
        <v>74</v>
      </c>
      <c r="G77" s="20">
        <v>0.14538310412573674</v>
      </c>
      <c r="H77" s="21">
        <v>0.7567567567567568</v>
      </c>
      <c r="I77" s="19">
        <v>106</v>
      </c>
      <c r="J77" s="21">
        <v>0.22641509433962259</v>
      </c>
      <c r="K77" s="19">
        <v>998</v>
      </c>
      <c r="L77" s="20">
        <v>0.20992848127892302</v>
      </c>
      <c r="M77" s="19">
        <v>827</v>
      </c>
      <c r="N77" s="20">
        <v>0.15066496629622883</v>
      </c>
      <c r="O77" s="21">
        <v>0.20677146311970973</v>
      </c>
    </row>
    <row r="78" spans="2:15" ht="14.4" thickBot="1">
      <c r="B78" s="64"/>
      <c r="C78" s="13" t="s">
        <v>12</v>
      </c>
      <c r="D78" s="14">
        <v>44</v>
      </c>
      <c r="E78" s="15">
        <v>9.5652173913043481E-2</v>
      </c>
      <c r="F78" s="14">
        <v>66</v>
      </c>
      <c r="G78" s="15">
        <v>0.12966601178781925</v>
      </c>
      <c r="H78" s="16">
        <v>-0.33333333333333337</v>
      </c>
      <c r="I78" s="14">
        <v>73</v>
      </c>
      <c r="J78" s="16">
        <v>-0.39726027397260277</v>
      </c>
      <c r="K78" s="14">
        <v>913</v>
      </c>
      <c r="L78" s="15">
        <v>0.19204880100967606</v>
      </c>
      <c r="M78" s="14">
        <v>894</v>
      </c>
      <c r="N78" s="15">
        <v>0.16287119693933322</v>
      </c>
      <c r="O78" s="16">
        <v>2.1252796420581754E-2</v>
      </c>
    </row>
    <row r="79" spans="2:15" ht="15" customHeight="1" thickBot="1">
      <c r="B79" s="64"/>
      <c r="C79" s="65" t="s">
        <v>11</v>
      </c>
      <c r="D79" s="19">
        <v>90</v>
      </c>
      <c r="E79" s="20">
        <v>0.19565217391304349</v>
      </c>
      <c r="F79" s="19">
        <v>132</v>
      </c>
      <c r="G79" s="20">
        <v>0.2593320235756385</v>
      </c>
      <c r="H79" s="21">
        <v>-0.31818181818181823</v>
      </c>
      <c r="I79" s="19">
        <v>88</v>
      </c>
      <c r="J79" s="21">
        <v>2.2727272727272707E-2</v>
      </c>
      <c r="K79" s="19">
        <v>881</v>
      </c>
      <c r="L79" s="20">
        <v>0.18531762726125367</v>
      </c>
      <c r="M79" s="19">
        <v>1256</v>
      </c>
      <c r="N79" s="20">
        <v>0.22882127892147933</v>
      </c>
      <c r="O79" s="21">
        <v>-0.29856687898089174</v>
      </c>
    </row>
    <row r="80" spans="2:15" ht="14.4" thickBot="1">
      <c r="B80" s="64"/>
      <c r="C80" s="66" t="s">
        <v>3</v>
      </c>
      <c r="D80" s="14">
        <v>54</v>
      </c>
      <c r="E80" s="15">
        <v>0.11739130434782609</v>
      </c>
      <c r="F80" s="14">
        <v>58</v>
      </c>
      <c r="G80" s="15">
        <v>0.11394891944990176</v>
      </c>
      <c r="H80" s="16">
        <v>-6.8965517241379337E-2</v>
      </c>
      <c r="I80" s="14">
        <v>56</v>
      </c>
      <c r="J80" s="16">
        <v>-3.5714285714285698E-2</v>
      </c>
      <c r="K80" s="14">
        <v>481</v>
      </c>
      <c r="L80" s="15">
        <v>0.10117795540597392</v>
      </c>
      <c r="M80" s="14">
        <v>607</v>
      </c>
      <c r="N80" s="15">
        <v>0.11058480597558754</v>
      </c>
      <c r="O80" s="16">
        <v>-0.20757825370675453</v>
      </c>
    </row>
    <row r="81" spans="2:15" ht="15" customHeight="1" thickBot="1">
      <c r="B81" s="64"/>
      <c r="C81" s="67" t="s">
        <v>14</v>
      </c>
      <c r="D81" s="19">
        <v>45</v>
      </c>
      <c r="E81" s="20">
        <v>9.7826086956521743E-2</v>
      </c>
      <c r="F81" s="19">
        <v>49</v>
      </c>
      <c r="G81" s="20">
        <v>9.6267190569744601E-2</v>
      </c>
      <c r="H81" s="21">
        <v>-8.1632653061224469E-2</v>
      </c>
      <c r="I81" s="19">
        <v>30</v>
      </c>
      <c r="J81" s="21">
        <v>0.5</v>
      </c>
      <c r="K81" s="19">
        <v>279</v>
      </c>
      <c r="L81" s="20">
        <v>5.8687421119057635E-2</v>
      </c>
      <c r="M81" s="19">
        <v>566</v>
      </c>
      <c r="N81" s="20">
        <v>0.1031153215521953</v>
      </c>
      <c r="O81" s="21">
        <v>-0.50706713780918733</v>
      </c>
    </row>
    <row r="82" spans="2:15" ht="15" customHeight="1" thickBot="1">
      <c r="B82" s="64"/>
      <c r="C82" s="13" t="s">
        <v>15</v>
      </c>
      <c r="D82" s="14">
        <v>11</v>
      </c>
      <c r="E82" s="15">
        <v>2.391304347826087E-2</v>
      </c>
      <c r="F82" s="14">
        <v>17</v>
      </c>
      <c r="G82" s="15">
        <v>3.3398821218074658E-2</v>
      </c>
      <c r="H82" s="16">
        <v>-0.3529411764705882</v>
      </c>
      <c r="I82" s="14">
        <v>6</v>
      </c>
      <c r="J82" s="16">
        <v>0.83333333333333326</v>
      </c>
      <c r="K82" s="14">
        <v>155</v>
      </c>
      <c r="L82" s="15">
        <v>3.2604122843920912E-2</v>
      </c>
      <c r="M82" s="14">
        <v>249</v>
      </c>
      <c r="N82" s="15">
        <v>4.5363454181089453E-2</v>
      </c>
      <c r="O82" s="16">
        <v>-0.3775100401606426</v>
      </c>
    </row>
    <row r="83" spans="2:15" ht="15" customHeight="1" thickBot="1">
      <c r="B83" s="64"/>
      <c r="C83" s="67" t="s">
        <v>38</v>
      </c>
      <c r="D83" s="19">
        <v>0</v>
      </c>
      <c r="E83" s="20">
        <v>0</v>
      </c>
      <c r="F83" s="19">
        <v>5</v>
      </c>
      <c r="G83" s="20">
        <v>9.823182711198428E-3</v>
      </c>
      <c r="H83" s="21">
        <v>-1</v>
      </c>
      <c r="I83" s="19">
        <v>5</v>
      </c>
      <c r="J83" s="21">
        <v>-1</v>
      </c>
      <c r="K83" s="19">
        <v>36</v>
      </c>
      <c r="L83" s="20">
        <v>7.5725704669751788E-3</v>
      </c>
      <c r="M83" s="19">
        <v>57</v>
      </c>
      <c r="N83" s="20">
        <v>1.0384405173984331E-2</v>
      </c>
      <c r="O83" s="21">
        <v>-0.36842105263157898</v>
      </c>
    </row>
    <row r="84" spans="2:15" ht="15" customHeight="1" thickBot="1">
      <c r="B84" s="22" t="s">
        <v>6</v>
      </c>
      <c r="C84" s="22" t="s">
        <v>39</v>
      </c>
      <c r="D84" s="23">
        <v>460</v>
      </c>
      <c r="E84" s="24">
        <v>1</v>
      </c>
      <c r="F84" s="23">
        <v>509</v>
      </c>
      <c r="G84" s="24">
        <v>1</v>
      </c>
      <c r="H84" s="25">
        <v>-9.6267190569744643E-2</v>
      </c>
      <c r="I84" s="23">
        <v>463</v>
      </c>
      <c r="J84" s="24">
        <v>-6.4794816414687206E-3</v>
      </c>
      <c r="K84" s="23">
        <v>4754</v>
      </c>
      <c r="L84" s="24">
        <v>1</v>
      </c>
      <c r="M84" s="23">
        <v>5489</v>
      </c>
      <c r="N84" s="24">
        <v>1</v>
      </c>
      <c r="O84" s="25">
        <v>-0.13390417198032434</v>
      </c>
    </row>
    <row r="85" spans="2:15" ht="14.4" thickBot="1">
      <c r="B85" s="22" t="s">
        <v>54</v>
      </c>
      <c r="C85" s="22" t="s">
        <v>39</v>
      </c>
      <c r="D85" s="23">
        <v>3</v>
      </c>
      <c r="E85" s="24">
        <v>1</v>
      </c>
      <c r="F85" s="23">
        <v>4</v>
      </c>
      <c r="G85" s="24">
        <v>1</v>
      </c>
      <c r="H85" s="25">
        <v>-0.25</v>
      </c>
      <c r="I85" s="23">
        <v>1</v>
      </c>
      <c r="J85" s="24">
        <v>2</v>
      </c>
      <c r="K85" s="23">
        <v>25</v>
      </c>
      <c r="L85" s="24">
        <v>1</v>
      </c>
      <c r="M85" s="23">
        <v>18</v>
      </c>
      <c r="N85" s="24">
        <v>1</v>
      </c>
      <c r="O85" s="25">
        <v>0.38888888888888884</v>
      </c>
    </row>
    <row r="86" spans="2:15" ht="15" customHeight="1" thickBot="1">
      <c r="B86" s="99"/>
      <c r="C86" s="100" t="s">
        <v>39</v>
      </c>
      <c r="D86" s="26">
        <v>702</v>
      </c>
      <c r="E86" s="27">
        <v>1</v>
      </c>
      <c r="F86" s="26">
        <v>858</v>
      </c>
      <c r="G86" s="27">
        <v>1</v>
      </c>
      <c r="H86" s="28">
        <v>-0.18181818181818177</v>
      </c>
      <c r="I86" s="26">
        <v>761</v>
      </c>
      <c r="J86" s="28">
        <v>-7.7529566360052593E-2</v>
      </c>
      <c r="K86" s="26">
        <v>7833</v>
      </c>
      <c r="L86" s="27">
        <v>1</v>
      </c>
      <c r="M86" s="26">
        <v>8678</v>
      </c>
      <c r="N86" s="27">
        <v>1</v>
      </c>
      <c r="O86" s="28">
        <v>-9.7372666513021455E-2</v>
      </c>
    </row>
    <row r="87" spans="2:15">
      <c r="B87" s="70" t="s">
        <v>49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</row>
  </sheetData>
  <mergeCells count="72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B60:N60"/>
    <mergeCell ref="B61:B63"/>
    <mergeCell ref="C61:C63"/>
    <mergeCell ref="D61:H61"/>
    <mergeCell ref="I61:J61"/>
    <mergeCell ref="K61:O61"/>
    <mergeCell ref="D62:H62"/>
    <mergeCell ref="I62:J62"/>
    <mergeCell ref="K5:O5"/>
    <mergeCell ref="D5:H5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B56:C56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62:O62"/>
    <mergeCell ref="D63:E64"/>
    <mergeCell ref="K63:L64"/>
    <mergeCell ref="M63:N64"/>
  </mergeCells>
  <phoneticPr fontId="4" type="noConversion"/>
  <conditionalFormatting sqref="D10:O17">
    <cfRule type="cellIs" dxfId="51" priority="37" operator="equal">
      <formula>0</formula>
    </cfRule>
  </conditionalFormatting>
  <conditionalFormatting sqref="D19:O27">
    <cfRule type="cellIs" dxfId="50" priority="42" operator="equal">
      <formula>0</formula>
    </cfRule>
  </conditionalFormatting>
  <conditionalFormatting sqref="D42:O43">
    <cfRule type="cellIs" dxfId="49" priority="32" operator="equal">
      <formula>0</formula>
    </cfRule>
  </conditionalFormatting>
  <conditionalFormatting sqref="D45:O53">
    <cfRule type="cellIs" dxfId="48" priority="21" operator="equal">
      <formula>0</formula>
    </cfRule>
  </conditionalFormatting>
  <conditionalFormatting sqref="D67:O74">
    <cfRule type="cellIs" dxfId="47" priority="9" operator="equal">
      <formula>0</formula>
    </cfRule>
  </conditionalFormatting>
  <conditionalFormatting sqref="D76:O83">
    <cfRule type="cellIs" dxfId="46" priority="3" operator="equal">
      <formula>0</formula>
    </cfRule>
  </conditionalFormatting>
  <conditionalFormatting sqref="H42:H55 O42:O55">
    <cfRule type="cellIs" dxfId="45" priority="19" operator="lessThan">
      <formula>0</formula>
    </cfRule>
  </conditionalFormatting>
  <conditionalFormatting sqref="H67:H85 O67:O85">
    <cfRule type="cellIs" dxfId="44" priority="1" operator="lessThan">
      <formula>0</formula>
    </cfRule>
  </conditionalFormatting>
  <conditionalFormatting sqref="J10:J17 H10:H29 O10:O29">
    <cfRule type="cellIs" dxfId="43" priority="41" operator="lessThan">
      <formula>0</formula>
    </cfRule>
  </conditionalFormatting>
  <conditionalFormatting sqref="J19:J27">
    <cfRule type="cellIs" dxfId="42" priority="46" operator="lessThan">
      <formula>0</formula>
    </cfRule>
  </conditionalFormatting>
  <conditionalFormatting sqref="J42:J43">
    <cfRule type="cellIs" dxfId="41" priority="36" operator="lessThan">
      <formula>0</formula>
    </cfRule>
  </conditionalFormatting>
  <conditionalFormatting sqref="J45:J53">
    <cfRule type="cellIs" dxfId="40" priority="25" operator="lessThan">
      <formula>0</formula>
    </cfRule>
  </conditionalFormatting>
  <conditionalFormatting sqref="J67:J74">
    <cfRule type="cellIs" dxfId="39" priority="13" operator="lessThan">
      <formula>0</formula>
    </cfRule>
  </conditionalFormatting>
  <conditionalFormatting sqref="J76:J83">
    <cfRule type="cellIs" dxfId="38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90" zoomScaleNormal="90" workbookViewId="0"/>
  </sheetViews>
  <sheetFormatPr defaultColWidth="9.109375" defaultRowHeight="13.8"/>
  <cols>
    <col min="1" max="1" width="1.109375" style="42" customWidth="1"/>
    <col min="2" max="2" width="15.44140625" style="42" bestFit="1" customWidth="1"/>
    <col min="3" max="3" width="18.6640625" style="42" customWidth="1"/>
    <col min="4" max="9" width="9" style="42" customWidth="1"/>
    <col min="10" max="10" width="11.88671875" style="42" customWidth="1"/>
    <col min="11" max="14" width="9" style="42" customWidth="1"/>
    <col min="15" max="15" width="11.6640625" style="42" customWidth="1"/>
    <col min="16" max="16384" width="9.109375" style="42"/>
  </cols>
  <sheetData>
    <row r="1" spans="2:15">
      <c r="B1" s="42" t="s">
        <v>7</v>
      </c>
      <c r="E1" s="43"/>
      <c r="O1" s="44">
        <v>45631</v>
      </c>
    </row>
    <row r="2" spans="2:15">
      <c r="B2" s="90" t="s">
        <v>28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61"/>
    </row>
    <row r="3" spans="2:15" ht="14.4" thickBot="1">
      <c r="B3" s="91" t="s">
        <v>29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71" t="s">
        <v>42</v>
      </c>
    </row>
    <row r="4" spans="2:15" ht="14.4" customHeight="1">
      <c r="B4" s="113" t="s">
        <v>30</v>
      </c>
      <c r="C4" s="115" t="s">
        <v>1</v>
      </c>
      <c r="D4" s="117" t="s">
        <v>100</v>
      </c>
      <c r="E4" s="95"/>
      <c r="F4" s="95"/>
      <c r="G4" s="95"/>
      <c r="H4" s="85"/>
      <c r="I4" s="84" t="s">
        <v>94</v>
      </c>
      <c r="J4" s="85"/>
      <c r="K4" s="84" t="s">
        <v>101</v>
      </c>
      <c r="L4" s="95"/>
      <c r="M4" s="95"/>
      <c r="N4" s="95"/>
      <c r="O4" s="96"/>
    </row>
    <row r="5" spans="2:15" ht="14.4" customHeight="1" thickBot="1">
      <c r="B5" s="114"/>
      <c r="C5" s="116"/>
      <c r="D5" s="97" t="s">
        <v>102</v>
      </c>
      <c r="E5" s="93"/>
      <c r="F5" s="93"/>
      <c r="G5" s="93"/>
      <c r="H5" s="98"/>
      <c r="I5" s="92" t="s">
        <v>95</v>
      </c>
      <c r="J5" s="98"/>
      <c r="K5" s="92" t="s">
        <v>103</v>
      </c>
      <c r="L5" s="93"/>
      <c r="M5" s="93"/>
      <c r="N5" s="93"/>
      <c r="O5" s="94"/>
    </row>
    <row r="6" spans="2:15" ht="14.4" customHeight="1">
      <c r="B6" s="114"/>
      <c r="C6" s="116"/>
      <c r="D6" s="86">
        <v>2024</v>
      </c>
      <c r="E6" s="87"/>
      <c r="F6" s="86">
        <v>2023</v>
      </c>
      <c r="G6" s="87"/>
      <c r="H6" s="103" t="s">
        <v>31</v>
      </c>
      <c r="I6" s="82">
        <v>2024</v>
      </c>
      <c r="J6" s="82" t="s">
        <v>104</v>
      </c>
      <c r="K6" s="86">
        <v>2024</v>
      </c>
      <c r="L6" s="87"/>
      <c r="M6" s="86">
        <v>2023</v>
      </c>
      <c r="N6" s="87"/>
      <c r="O6" s="103" t="s">
        <v>31</v>
      </c>
    </row>
    <row r="7" spans="2:15" ht="15" customHeight="1" thickBot="1">
      <c r="B7" s="105" t="s">
        <v>30</v>
      </c>
      <c r="C7" s="107" t="s">
        <v>33</v>
      </c>
      <c r="D7" s="88"/>
      <c r="E7" s="89"/>
      <c r="F7" s="88"/>
      <c r="G7" s="89"/>
      <c r="H7" s="104"/>
      <c r="I7" s="83"/>
      <c r="J7" s="83"/>
      <c r="K7" s="88"/>
      <c r="L7" s="89"/>
      <c r="M7" s="88"/>
      <c r="N7" s="89"/>
      <c r="O7" s="104"/>
    </row>
    <row r="8" spans="2:15" ht="15" customHeight="1">
      <c r="B8" s="105"/>
      <c r="C8" s="107"/>
      <c r="D8" s="6" t="s">
        <v>34</v>
      </c>
      <c r="E8" s="7" t="s">
        <v>2</v>
      </c>
      <c r="F8" s="6" t="s">
        <v>34</v>
      </c>
      <c r="G8" s="7" t="s">
        <v>2</v>
      </c>
      <c r="H8" s="109" t="s">
        <v>35</v>
      </c>
      <c r="I8" s="8" t="s">
        <v>34</v>
      </c>
      <c r="J8" s="111" t="s">
        <v>105</v>
      </c>
      <c r="K8" s="6" t="s">
        <v>34</v>
      </c>
      <c r="L8" s="7" t="s">
        <v>2</v>
      </c>
      <c r="M8" s="6" t="s">
        <v>34</v>
      </c>
      <c r="N8" s="7" t="s">
        <v>2</v>
      </c>
      <c r="O8" s="109" t="s">
        <v>35</v>
      </c>
    </row>
    <row r="9" spans="2:15" ht="15" customHeight="1" thickBot="1">
      <c r="B9" s="106"/>
      <c r="C9" s="108"/>
      <c r="D9" s="9" t="s">
        <v>36</v>
      </c>
      <c r="E9" s="10" t="s">
        <v>37</v>
      </c>
      <c r="F9" s="9" t="s">
        <v>36</v>
      </c>
      <c r="G9" s="10" t="s">
        <v>37</v>
      </c>
      <c r="H9" s="110"/>
      <c r="I9" s="11" t="s">
        <v>36</v>
      </c>
      <c r="J9" s="112"/>
      <c r="K9" s="9" t="s">
        <v>36</v>
      </c>
      <c r="L9" s="10" t="s">
        <v>37</v>
      </c>
      <c r="M9" s="9" t="s">
        <v>36</v>
      </c>
      <c r="N9" s="10" t="s">
        <v>37</v>
      </c>
      <c r="O9" s="110"/>
    </row>
    <row r="10" spans="2:15" ht="14.4" thickBot="1">
      <c r="B10" s="63"/>
      <c r="C10" s="13" t="s">
        <v>12</v>
      </c>
      <c r="D10" s="14">
        <v>20</v>
      </c>
      <c r="E10" s="15">
        <v>0.28985507246376813</v>
      </c>
      <c r="F10" s="14">
        <v>19</v>
      </c>
      <c r="G10" s="15">
        <v>0.37254901960784315</v>
      </c>
      <c r="H10" s="16">
        <v>5.2631578947368363E-2</v>
      </c>
      <c r="I10" s="14">
        <v>22</v>
      </c>
      <c r="J10" s="16">
        <v>-9.0909090909090939E-2</v>
      </c>
      <c r="K10" s="14">
        <v>209</v>
      </c>
      <c r="L10" s="15">
        <v>0.38703703703703701</v>
      </c>
      <c r="M10" s="14">
        <v>212</v>
      </c>
      <c r="N10" s="15">
        <v>0.42231075697211157</v>
      </c>
      <c r="O10" s="16">
        <v>-1.4150943396226467E-2</v>
      </c>
    </row>
    <row r="11" spans="2:15" ht="14.4" thickBot="1">
      <c r="B11" s="64"/>
      <c r="C11" s="18" t="s">
        <v>15</v>
      </c>
      <c r="D11" s="19">
        <v>5</v>
      </c>
      <c r="E11" s="20">
        <v>7.2463768115942032E-2</v>
      </c>
      <c r="F11" s="19">
        <v>5</v>
      </c>
      <c r="G11" s="20">
        <v>9.8039215686274508E-2</v>
      </c>
      <c r="H11" s="21">
        <v>0</v>
      </c>
      <c r="I11" s="19">
        <v>5</v>
      </c>
      <c r="J11" s="21">
        <v>0</v>
      </c>
      <c r="K11" s="19">
        <v>88</v>
      </c>
      <c r="L11" s="20">
        <v>0.16296296296296298</v>
      </c>
      <c r="M11" s="19">
        <v>91</v>
      </c>
      <c r="N11" s="20">
        <v>0.18127490039840638</v>
      </c>
      <c r="O11" s="21">
        <v>-3.2967032967032961E-2</v>
      </c>
    </row>
    <row r="12" spans="2:15" ht="14.4" thickBot="1">
      <c r="B12" s="64"/>
      <c r="C12" s="13" t="s">
        <v>14</v>
      </c>
      <c r="D12" s="14">
        <v>8</v>
      </c>
      <c r="E12" s="15">
        <v>0.11594202898550725</v>
      </c>
      <c r="F12" s="14">
        <v>7</v>
      </c>
      <c r="G12" s="15">
        <v>0.13725490196078433</v>
      </c>
      <c r="H12" s="16">
        <v>0.14285714285714279</v>
      </c>
      <c r="I12" s="14">
        <v>5</v>
      </c>
      <c r="J12" s="16">
        <v>0.60000000000000009</v>
      </c>
      <c r="K12" s="14">
        <v>39</v>
      </c>
      <c r="L12" s="15">
        <v>7.2222222222222215E-2</v>
      </c>
      <c r="M12" s="14">
        <v>40</v>
      </c>
      <c r="N12" s="15">
        <v>7.9681274900398405E-2</v>
      </c>
      <c r="O12" s="16">
        <v>-2.5000000000000022E-2</v>
      </c>
    </row>
    <row r="13" spans="2:15" ht="14.4" thickBot="1">
      <c r="B13" s="64"/>
      <c r="C13" s="65" t="s">
        <v>80</v>
      </c>
      <c r="D13" s="19">
        <v>4</v>
      </c>
      <c r="E13" s="20">
        <v>5.7971014492753624E-2</v>
      </c>
      <c r="F13" s="19">
        <v>3</v>
      </c>
      <c r="G13" s="20">
        <v>5.8823529411764705E-2</v>
      </c>
      <c r="H13" s="21">
        <v>0.33333333333333326</v>
      </c>
      <c r="I13" s="19">
        <v>1</v>
      </c>
      <c r="J13" s="21">
        <v>3</v>
      </c>
      <c r="K13" s="19">
        <v>32</v>
      </c>
      <c r="L13" s="20">
        <v>5.9259259259259262E-2</v>
      </c>
      <c r="M13" s="19">
        <v>21</v>
      </c>
      <c r="N13" s="20">
        <v>4.1832669322709161E-2</v>
      </c>
      <c r="O13" s="21">
        <v>0.52380952380952372</v>
      </c>
    </row>
    <row r="14" spans="2:15" ht="14.4" thickBot="1">
      <c r="B14" s="64"/>
      <c r="C14" s="66" t="s">
        <v>19</v>
      </c>
      <c r="D14" s="14">
        <v>7</v>
      </c>
      <c r="E14" s="15">
        <v>0.10144927536231885</v>
      </c>
      <c r="F14" s="14">
        <v>2</v>
      </c>
      <c r="G14" s="15">
        <v>3.9215686274509803E-2</v>
      </c>
      <c r="H14" s="16">
        <v>2.5</v>
      </c>
      <c r="I14" s="14">
        <v>3</v>
      </c>
      <c r="J14" s="16">
        <v>1.3333333333333335</v>
      </c>
      <c r="K14" s="14">
        <v>31</v>
      </c>
      <c r="L14" s="15">
        <v>5.7407407407407407E-2</v>
      </c>
      <c r="M14" s="14">
        <v>43</v>
      </c>
      <c r="N14" s="15">
        <v>8.565737051792828E-2</v>
      </c>
      <c r="O14" s="16">
        <v>-0.27906976744186052</v>
      </c>
    </row>
    <row r="15" spans="2:15" ht="14.4" thickBot="1">
      <c r="B15" s="64"/>
      <c r="C15" s="67" t="s">
        <v>73</v>
      </c>
      <c r="D15" s="19">
        <v>2</v>
      </c>
      <c r="E15" s="20">
        <v>2.8985507246376812E-2</v>
      </c>
      <c r="F15" s="19">
        <v>4</v>
      </c>
      <c r="G15" s="20">
        <v>7.8431372549019607E-2</v>
      </c>
      <c r="H15" s="21">
        <v>-0.5</v>
      </c>
      <c r="I15" s="19">
        <v>1</v>
      </c>
      <c r="J15" s="21">
        <v>1</v>
      </c>
      <c r="K15" s="19">
        <v>28</v>
      </c>
      <c r="L15" s="20">
        <v>5.185185185185185E-2</v>
      </c>
      <c r="M15" s="19">
        <v>34</v>
      </c>
      <c r="N15" s="20">
        <v>6.7729083665338641E-2</v>
      </c>
      <c r="O15" s="21">
        <v>-0.17647058823529416</v>
      </c>
    </row>
    <row r="16" spans="2:15" ht="14.4" thickBot="1">
      <c r="B16" s="64"/>
      <c r="C16" s="13" t="s">
        <v>20</v>
      </c>
      <c r="D16" s="14">
        <v>1</v>
      </c>
      <c r="E16" s="15">
        <v>1.4492753623188406E-2</v>
      </c>
      <c r="F16" s="14">
        <v>7</v>
      </c>
      <c r="G16" s="15">
        <v>0.13725490196078433</v>
      </c>
      <c r="H16" s="16">
        <v>-0.85714285714285721</v>
      </c>
      <c r="I16" s="14">
        <v>1</v>
      </c>
      <c r="J16" s="16">
        <v>0</v>
      </c>
      <c r="K16" s="14">
        <v>25</v>
      </c>
      <c r="L16" s="15">
        <v>4.6296296296296294E-2</v>
      </c>
      <c r="M16" s="14">
        <v>14</v>
      </c>
      <c r="N16" s="15">
        <v>2.7888446215139442E-2</v>
      </c>
      <c r="O16" s="16">
        <v>0.78571428571428581</v>
      </c>
    </row>
    <row r="17" spans="2:16" ht="14.4" thickBot="1">
      <c r="B17" s="64"/>
      <c r="C17" s="67" t="s">
        <v>38</v>
      </c>
      <c r="D17" s="19">
        <v>22</v>
      </c>
      <c r="E17" s="20">
        <v>0.3188405797101449</v>
      </c>
      <c r="F17" s="19">
        <v>4</v>
      </c>
      <c r="G17" s="20">
        <v>7.8431372549019607E-2</v>
      </c>
      <c r="H17" s="21">
        <v>4.5</v>
      </c>
      <c r="I17" s="19">
        <v>7</v>
      </c>
      <c r="J17" s="21">
        <v>0.15555555555555556</v>
      </c>
      <c r="K17" s="19">
        <v>88</v>
      </c>
      <c r="L17" s="20">
        <v>0.16296296296296298</v>
      </c>
      <c r="M17" s="19">
        <v>47</v>
      </c>
      <c r="N17" s="20">
        <v>9.3625498007968128E-2</v>
      </c>
      <c r="O17" s="21">
        <v>0.87234042553191493</v>
      </c>
    </row>
    <row r="18" spans="2:16" ht="14.4" thickBot="1">
      <c r="B18" s="22" t="s">
        <v>43</v>
      </c>
      <c r="C18" s="22" t="s">
        <v>39</v>
      </c>
      <c r="D18" s="23">
        <v>69</v>
      </c>
      <c r="E18" s="24">
        <v>1</v>
      </c>
      <c r="F18" s="23">
        <v>51</v>
      </c>
      <c r="G18" s="24">
        <v>1</v>
      </c>
      <c r="H18" s="25">
        <v>0.35294117647058831</v>
      </c>
      <c r="I18" s="23">
        <v>45</v>
      </c>
      <c r="J18" s="24">
        <v>0.53333333333333344</v>
      </c>
      <c r="K18" s="23">
        <v>540</v>
      </c>
      <c r="L18" s="24">
        <v>1</v>
      </c>
      <c r="M18" s="23">
        <v>502</v>
      </c>
      <c r="N18" s="24">
        <v>1</v>
      </c>
      <c r="O18" s="25">
        <v>7.5697211155378419E-2</v>
      </c>
    </row>
    <row r="19" spans="2:16" ht="14.4" thickBot="1">
      <c r="B19" s="63"/>
      <c r="C19" s="13" t="s">
        <v>13</v>
      </c>
      <c r="D19" s="14">
        <v>400</v>
      </c>
      <c r="E19" s="15">
        <v>0.19940179461615154</v>
      </c>
      <c r="F19" s="14">
        <v>493</v>
      </c>
      <c r="G19" s="15">
        <v>0.16292134831460675</v>
      </c>
      <c r="H19" s="16">
        <v>-0.18864097363083165</v>
      </c>
      <c r="I19" s="14">
        <v>464</v>
      </c>
      <c r="J19" s="16">
        <v>-0.13793103448275867</v>
      </c>
      <c r="K19" s="14">
        <v>5305</v>
      </c>
      <c r="L19" s="15">
        <v>0.21042402126056087</v>
      </c>
      <c r="M19" s="14">
        <v>4869</v>
      </c>
      <c r="N19" s="15">
        <v>0.15219905598449565</v>
      </c>
      <c r="O19" s="16">
        <v>8.954610803039631E-2</v>
      </c>
    </row>
    <row r="20" spans="2:16" ht="14.4" thickBot="1">
      <c r="B20" s="64"/>
      <c r="C20" s="18" t="s">
        <v>11</v>
      </c>
      <c r="D20" s="19">
        <v>384</v>
      </c>
      <c r="E20" s="20">
        <v>0.1914257228315055</v>
      </c>
      <c r="F20" s="19">
        <v>656</v>
      </c>
      <c r="G20" s="20">
        <v>0.21678783873099802</v>
      </c>
      <c r="H20" s="21">
        <v>-0.41463414634146345</v>
      </c>
      <c r="I20" s="19">
        <v>603</v>
      </c>
      <c r="J20" s="21">
        <v>-0.36318407960199006</v>
      </c>
      <c r="K20" s="19">
        <v>4828</v>
      </c>
      <c r="L20" s="20">
        <v>0.19150370869858396</v>
      </c>
      <c r="M20" s="19">
        <v>6179</v>
      </c>
      <c r="N20" s="20">
        <v>0.19314807289550187</v>
      </c>
      <c r="O20" s="21">
        <v>-0.21864379349409291</v>
      </c>
    </row>
    <row r="21" spans="2:16" ht="14.4" thickBot="1">
      <c r="B21" s="64"/>
      <c r="C21" s="13" t="s">
        <v>4</v>
      </c>
      <c r="D21" s="14">
        <v>346</v>
      </c>
      <c r="E21" s="15">
        <v>0.17248255234297108</v>
      </c>
      <c r="F21" s="14">
        <v>624</v>
      </c>
      <c r="G21" s="15">
        <v>0.2062128222075347</v>
      </c>
      <c r="H21" s="16">
        <v>-0.44551282051282048</v>
      </c>
      <c r="I21" s="14">
        <v>559</v>
      </c>
      <c r="J21" s="16">
        <v>-0.38103756708407877</v>
      </c>
      <c r="K21" s="14">
        <v>4210</v>
      </c>
      <c r="L21" s="15">
        <v>0.16699059934155724</v>
      </c>
      <c r="M21" s="14">
        <v>4480</v>
      </c>
      <c r="N21" s="15">
        <v>0.14003938607733424</v>
      </c>
      <c r="O21" s="16">
        <v>-6.0267857142857095E-2</v>
      </c>
    </row>
    <row r="22" spans="2:16" ht="14.4" thickBot="1">
      <c r="B22" s="64"/>
      <c r="C22" s="65" t="s">
        <v>12</v>
      </c>
      <c r="D22" s="19">
        <v>287</v>
      </c>
      <c r="E22" s="20">
        <v>0.14307078763708872</v>
      </c>
      <c r="F22" s="19">
        <v>428</v>
      </c>
      <c r="G22" s="20">
        <v>0.14144084600132187</v>
      </c>
      <c r="H22" s="21">
        <v>-0.32943925233644855</v>
      </c>
      <c r="I22" s="19">
        <v>251</v>
      </c>
      <c r="J22" s="21">
        <v>0.14342629482071723</v>
      </c>
      <c r="K22" s="19">
        <v>3531</v>
      </c>
      <c r="L22" s="20">
        <v>0.14005791122922534</v>
      </c>
      <c r="M22" s="19">
        <v>5466</v>
      </c>
      <c r="N22" s="20">
        <v>0.17086055453096183</v>
      </c>
      <c r="O22" s="21">
        <v>-0.35400658616904501</v>
      </c>
    </row>
    <row r="23" spans="2:16" ht="14.4" thickBot="1">
      <c r="B23" s="64"/>
      <c r="C23" s="66" t="s">
        <v>3</v>
      </c>
      <c r="D23" s="14">
        <v>282</v>
      </c>
      <c r="E23" s="15">
        <v>0.14057826520438685</v>
      </c>
      <c r="F23" s="14">
        <v>349</v>
      </c>
      <c r="G23" s="15">
        <v>0.11533377395902181</v>
      </c>
      <c r="H23" s="16">
        <v>-0.1919770773638968</v>
      </c>
      <c r="I23" s="14">
        <v>378</v>
      </c>
      <c r="J23" s="16">
        <v>-0.25396825396825395</v>
      </c>
      <c r="K23" s="14">
        <v>3370</v>
      </c>
      <c r="L23" s="15">
        <v>0.13367180992423941</v>
      </c>
      <c r="M23" s="14">
        <v>5471</v>
      </c>
      <c r="N23" s="15">
        <v>0.17101684848863744</v>
      </c>
      <c r="O23" s="16">
        <v>-0.38402485834399558</v>
      </c>
    </row>
    <row r="24" spans="2:16" ht="14.4" thickBot="1">
      <c r="B24" s="64"/>
      <c r="C24" s="67" t="s">
        <v>15</v>
      </c>
      <c r="D24" s="19">
        <v>161</v>
      </c>
      <c r="E24" s="20">
        <v>8.0259222333000993E-2</v>
      </c>
      <c r="F24" s="19">
        <v>271</v>
      </c>
      <c r="G24" s="20">
        <v>8.9557171183079973E-2</v>
      </c>
      <c r="H24" s="21">
        <v>-0.40590405904059046</v>
      </c>
      <c r="I24" s="19">
        <v>196</v>
      </c>
      <c r="J24" s="21">
        <v>-0.1785714285714286</v>
      </c>
      <c r="K24" s="19">
        <v>2401</v>
      </c>
      <c r="L24" s="20">
        <v>9.523620641783348E-2</v>
      </c>
      <c r="M24" s="19">
        <v>2820</v>
      </c>
      <c r="N24" s="20">
        <v>8.8149792129036286E-2</v>
      </c>
      <c r="O24" s="21">
        <v>-0.14858156028368796</v>
      </c>
    </row>
    <row r="25" spans="2:16" ht="14.4" thickBot="1">
      <c r="B25" s="64"/>
      <c r="C25" s="13" t="s">
        <v>14</v>
      </c>
      <c r="D25" s="14">
        <v>112</v>
      </c>
      <c r="E25" s="15">
        <v>5.5832502492522432E-2</v>
      </c>
      <c r="F25" s="14">
        <v>159</v>
      </c>
      <c r="G25" s="15">
        <v>5.2544613350958363E-2</v>
      </c>
      <c r="H25" s="16">
        <v>-0.29559748427672961</v>
      </c>
      <c r="I25" s="14">
        <v>138</v>
      </c>
      <c r="J25" s="16">
        <v>-0.18840579710144922</v>
      </c>
      <c r="K25" s="14">
        <v>1083</v>
      </c>
      <c r="L25" s="15">
        <v>4.2957439213041924E-2</v>
      </c>
      <c r="M25" s="14">
        <v>1891</v>
      </c>
      <c r="N25" s="15">
        <v>5.9110374792910508E-2</v>
      </c>
      <c r="O25" s="16">
        <v>-0.42728714965626657</v>
      </c>
    </row>
    <row r="26" spans="2:16" ht="14.4" thickBot="1">
      <c r="B26" s="64"/>
      <c r="C26" s="67" t="s">
        <v>65</v>
      </c>
      <c r="D26" s="19">
        <v>27</v>
      </c>
      <c r="E26" s="20">
        <v>1.3459621136590228E-2</v>
      </c>
      <c r="F26" s="19">
        <v>20</v>
      </c>
      <c r="G26" s="20">
        <v>6.6093853271645738E-3</v>
      </c>
      <c r="H26" s="21">
        <v>0.35000000000000009</v>
      </c>
      <c r="I26" s="19">
        <v>31</v>
      </c>
      <c r="J26" s="21">
        <v>-0.12903225806451613</v>
      </c>
      <c r="K26" s="19">
        <v>243</v>
      </c>
      <c r="L26" s="20">
        <v>9.6386497957240882E-3</v>
      </c>
      <c r="M26" s="19">
        <v>458</v>
      </c>
      <c r="N26" s="20">
        <v>1.4316526523084617E-2</v>
      </c>
      <c r="O26" s="21">
        <v>-0.46943231441048039</v>
      </c>
    </row>
    <row r="27" spans="2:16" ht="14.4" thickBot="1">
      <c r="B27" s="68"/>
      <c r="C27" s="13" t="s">
        <v>38</v>
      </c>
      <c r="D27" s="14">
        <f>+D28-SUM(D19:D26)</f>
        <v>7</v>
      </c>
      <c r="E27" s="15">
        <f>+E28-SUM(E19:E26)</f>
        <v>3.4895314057825644E-3</v>
      </c>
      <c r="F27" s="14">
        <f>+F28-SUM(F19:F26)</f>
        <v>26</v>
      </c>
      <c r="G27" s="15">
        <f>+G28-SUM(G19:G26)</f>
        <v>8.5922009253139864E-3</v>
      </c>
      <c r="H27" s="16">
        <f>+D27/F27-1</f>
        <v>-0.73076923076923084</v>
      </c>
      <c r="I27" s="14">
        <f>+I28-SUM(I20:I26)</f>
        <v>492</v>
      </c>
      <c r="J27" s="16">
        <f>+D27/I27-1</f>
        <v>-0.98577235772357719</v>
      </c>
      <c r="K27" s="14">
        <f>+K28-SUM(K19:K26)</f>
        <v>240</v>
      </c>
      <c r="L27" s="15">
        <f>+L28-SUM(L19:L26)</f>
        <v>9.5196541192337225E-3</v>
      </c>
      <c r="M27" s="14">
        <f>+M28-SUM(M19:M26)</f>
        <v>357</v>
      </c>
      <c r="N27" s="15">
        <f>+N28-SUM(N19:N26)</f>
        <v>1.1159388578037666E-2</v>
      </c>
      <c r="O27" s="16">
        <f>+K27/M27-1</f>
        <v>-0.32773109243697474</v>
      </c>
    </row>
    <row r="28" spans="2:16" ht="14.4" thickBot="1">
      <c r="B28" s="22" t="s">
        <v>44</v>
      </c>
      <c r="C28" s="22" t="s">
        <v>39</v>
      </c>
      <c r="D28" s="23">
        <v>2006</v>
      </c>
      <c r="E28" s="24">
        <v>1</v>
      </c>
      <c r="F28" s="23">
        <v>3026</v>
      </c>
      <c r="G28" s="24">
        <v>1</v>
      </c>
      <c r="H28" s="25">
        <v>-0.3370786516853933</v>
      </c>
      <c r="I28" s="23">
        <v>2648</v>
      </c>
      <c r="J28" s="24">
        <v>-0.24244712990936557</v>
      </c>
      <c r="K28" s="23">
        <v>25211</v>
      </c>
      <c r="L28" s="24">
        <v>1</v>
      </c>
      <c r="M28" s="23">
        <v>31991</v>
      </c>
      <c r="N28" s="24">
        <v>1</v>
      </c>
      <c r="O28" s="25">
        <v>-0.21193460660810848</v>
      </c>
    </row>
    <row r="29" spans="2:16" ht="14.4" thickBot="1">
      <c r="B29" s="22" t="s">
        <v>54</v>
      </c>
      <c r="C29" s="22" t="s">
        <v>39</v>
      </c>
      <c r="D29" s="23">
        <v>3</v>
      </c>
      <c r="E29" s="24">
        <v>1</v>
      </c>
      <c r="F29" s="23">
        <v>4</v>
      </c>
      <c r="G29" s="24">
        <v>1</v>
      </c>
      <c r="H29" s="25">
        <v>-0.25</v>
      </c>
      <c r="I29" s="23">
        <v>4</v>
      </c>
      <c r="J29" s="24">
        <v>-0.25</v>
      </c>
      <c r="K29" s="23">
        <v>33</v>
      </c>
      <c r="L29" s="24">
        <v>1</v>
      </c>
      <c r="M29" s="23">
        <v>27</v>
      </c>
      <c r="N29" s="24">
        <v>1</v>
      </c>
      <c r="O29" s="25">
        <v>0.22222222222222232</v>
      </c>
      <c r="P29" s="33"/>
    </row>
    <row r="30" spans="2:16" ht="14.4" thickBot="1">
      <c r="B30" s="99"/>
      <c r="C30" s="100" t="s">
        <v>39</v>
      </c>
      <c r="D30" s="26">
        <v>2078</v>
      </c>
      <c r="E30" s="27">
        <v>1</v>
      </c>
      <c r="F30" s="26">
        <v>3081</v>
      </c>
      <c r="G30" s="27">
        <v>1</v>
      </c>
      <c r="H30" s="28">
        <v>-0.32554365465757873</v>
      </c>
      <c r="I30" s="26">
        <v>2697</v>
      </c>
      <c r="J30" s="28">
        <v>-0.22951427512050426</v>
      </c>
      <c r="K30" s="26">
        <v>25784</v>
      </c>
      <c r="L30" s="27">
        <v>1</v>
      </c>
      <c r="M30" s="26">
        <v>32520</v>
      </c>
      <c r="N30" s="27">
        <v>1</v>
      </c>
      <c r="O30" s="28">
        <v>-0.20713407134071338</v>
      </c>
      <c r="P30" s="33"/>
    </row>
    <row r="31" spans="2:16" ht="14.4" customHeight="1">
      <c r="B31" s="1" t="s">
        <v>67</v>
      </c>
      <c r="C31" s="29"/>
      <c r="D31" s="1"/>
      <c r="E31" s="1"/>
      <c r="F31" s="1"/>
      <c r="G31" s="1"/>
    </row>
    <row r="32" spans="2:16">
      <c r="B32" s="30" t="s">
        <v>68</v>
      </c>
      <c r="C32" s="1"/>
      <c r="D32" s="1"/>
      <c r="E32" s="1"/>
      <c r="F32" s="1"/>
      <c r="G32" s="1"/>
    </row>
    <row r="33" spans="2:15" ht="14.25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>
      <c r="B35" s="90" t="s">
        <v>45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61"/>
    </row>
    <row r="36" spans="2:15" ht="14.4" thickBot="1">
      <c r="B36" s="91" t="s">
        <v>46</v>
      </c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62" t="s">
        <v>42</v>
      </c>
    </row>
    <row r="37" spans="2:15" ht="14.4" customHeight="1">
      <c r="B37" s="113" t="s">
        <v>30</v>
      </c>
      <c r="C37" s="115" t="s">
        <v>1</v>
      </c>
      <c r="D37" s="117" t="s">
        <v>100</v>
      </c>
      <c r="E37" s="95"/>
      <c r="F37" s="95"/>
      <c r="G37" s="95"/>
      <c r="H37" s="85"/>
      <c r="I37" s="84" t="s">
        <v>94</v>
      </c>
      <c r="J37" s="85"/>
      <c r="K37" s="84" t="s">
        <v>101</v>
      </c>
      <c r="L37" s="95"/>
      <c r="M37" s="95"/>
      <c r="N37" s="95"/>
      <c r="O37" s="96"/>
    </row>
    <row r="38" spans="2:15" ht="14.4" customHeight="1" thickBot="1">
      <c r="B38" s="114"/>
      <c r="C38" s="116"/>
      <c r="D38" s="97" t="s">
        <v>102</v>
      </c>
      <c r="E38" s="93"/>
      <c r="F38" s="93"/>
      <c r="G38" s="93"/>
      <c r="H38" s="98"/>
      <c r="I38" s="92" t="s">
        <v>95</v>
      </c>
      <c r="J38" s="98"/>
      <c r="K38" s="92" t="s">
        <v>103</v>
      </c>
      <c r="L38" s="93"/>
      <c r="M38" s="93"/>
      <c r="N38" s="93"/>
      <c r="O38" s="94"/>
    </row>
    <row r="39" spans="2:15" ht="14.4" customHeight="1">
      <c r="B39" s="114"/>
      <c r="C39" s="116"/>
      <c r="D39" s="86">
        <v>2024</v>
      </c>
      <c r="E39" s="87"/>
      <c r="F39" s="86">
        <v>2023</v>
      </c>
      <c r="G39" s="87"/>
      <c r="H39" s="103" t="s">
        <v>31</v>
      </c>
      <c r="I39" s="82">
        <v>2024</v>
      </c>
      <c r="J39" s="82" t="s">
        <v>104</v>
      </c>
      <c r="K39" s="86">
        <v>2024</v>
      </c>
      <c r="L39" s="87"/>
      <c r="M39" s="86">
        <v>2023</v>
      </c>
      <c r="N39" s="87"/>
      <c r="O39" s="103" t="s">
        <v>31</v>
      </c>
    </row>
    <row r="40" spans="2:15" ht="14.4" customHeight="1" thickBot="1">
      <c r="B40" s="105" t="s">
        <v>30</v>
      </c>
      <c r="C40" s="107" t="s">
        <v>33</v>
      </c>
      <c r="D40" s="88"/>
      <c r="E40" s="89"/>
      <c r="F40" s="88"/>
      <c r="G40" s="89"/>
      <c r="H40" s="104"/>
      <c r="I40" s="83"/>
      <c r="J40" s="83"/>
      <c r="K40" s="88"/>
      <c r="L40" s="89"/>
      <c r="M40" s="88"/>
      <c r="N40" s="89"/>
      <c r="O40" s="104"/>
    </row>
    <row r="41" spans="2:15" ht="14.4" customHeight="1">
      <c r="B41" s="105"/>
      <c r="C41" s="107"/>
      <c r="D41" s="6" t="s">
        <v>34</v>
      </c>
      <c r="E41" s="7" t="s">
        <v>2</v>
      </c>
      <c r="F41" s="6" t="s">
        <v>34</v>
      </c>
      <c r="G41" s="7" t="s">
        <v>2</v>
      </c>
      <c r="H41" s="109" t="s">
        <v>35</v>
      </c>
      <c r="I41" s="8" t="s">
        <v>34</v>
      </c>
      <c r="J41" s="111" t="s">
        <v>105</v>
      </c>
      <c r="K41" s="6" t="s">
        <v>34</v>
      </c>
      <c r="L41" s="7" t="s">
        <v>2</v>
      </c>
      <c r="M41" s="6" t="s">
        <v>34</v>
      </c>
      <c r="N41" s="7" t="s">
        <v>2</v>
      </c>
      <c r="O41" s="109" t="s">
        <v>35</v>
      </c>
    </row>
    <row r="42" spans="2:15" ht="14.4" customHeight="1" thickBot="1">
      <c r="B42" s="106"/>
      <c r="C42" s="108"/>
      <c r="D42" s="9" t="s">
        <v>36</v>
      </c>
      <c r="E42" s="10" t="s">
        <v>37</v>
      </c>
      <c r="F42" s="9" t="s">
        <v>36</v>
      </c>
      <c r="G42" s="10" t="s">
        <v>37</v>
      </c>
      <c r="H42" s="110"/>
      <c r="I42" s="11" t="s">
        <v>36</v>
      </c>
      <c r="J42" s="112"/>
      <c r="K42" s="9" t="s">
        <v>36</v>
      </c>
      <c r="L42" s="10" t="s">
        <v>37</v>
      </c>
      <c r="M42" s="9" t="s">
        <v>36</v>
      </c>
      <c r="N42" s="10" t="s">
        <v>37</v>
      </c>
      <c r="O42" s="110"/>
    </row>
    <row r="43" spans="2:15" ht="14.4" customHeight="1" thickBot="1">
      <c r="B43" s="63"/>
      <c r="C43" s="13"/>
      <c r="D43" s="14"/>
      <c r="E43" s="15"/>
      <c r="F43" s="14"/>
      <c r="G43" s="15"/>
      <c r="H43" s="16"/>
      <c r="I43" s="14"/>
      <c r="J43" s="16"/>
      <c r="K43" s="14"/>
      <c r="L43" s="15"/>
      <c r="M43" s="14"/>
      <c r="N43" s="15"/>
      <c r="O43" s="16"/>
    </row>
    <row r="44" spans="2:15" ht="14.4" thickBot="1">
      <c r="B44" s="22" t="s">
        <v>43</v>
      </c>
      <c r="C44" s="22" t="s">
        <v>39</v>
      </c>
      <c r="D44" s="23"/>
      <c r="E44" s="24"/>
      <c r="F44" s="23"/>
      <c r="G44" s="24"/>
      <c r="H44" s="25"/>
      <c r="I44" s="23"/>
      <c r="J44" s="24"/>
      <c r="K44" s="23"/>
      <c r="L44" s="24"/>
      <c r="M44" s="23"/>
      <c r="N44" s="24"/>
      <c r="O44" s="25"/>
    </row>
    <row r="45" spans="2:15" ht="14.4" thickBot="1">
      <c r="B45" s="63"/>
      <c r="C45" s="13" t="s">
        <v>13</v>
      </c>
      <c r="D45" s="14">
        <v>270</v>
      </c>
      <c r="E45" s="15">
        <v>0.19622093023255813</v>
      </c>
      <c r="F45" s="14">
        <v>419</v>
      </c>
      <c r="G45" s="15">
        <v>0.18848403058929375</v>
      </c>
      <c r="H45" s="16">
        <v>-0.35560859188544158</v>
      </c>
      <c r="I45" s="14">
        <v>358</v>
      </c>
      <c r="J45" s="16">
        <v>-0.24581005586592175</v>
      </c>
      <c r="K45" s="14">
        <v>4307</v>
      </c>
      <c r="L45" s="15">
        <v>0.240037897787438</v>
      </c>
      <c r="M45" s="14">
        <v>4042</v>
      </c>
      <c r="N45" s="15">
        <v>0.16959677757730876</v>
      </c>
      <c r="O45" s="16">
        <v>6.5561603166749194E-2</v>
      </c>
    </row>
    <row r="46" spans="2:15" ht="14.4" thickBot="1">
      <c r="B46" s="64"/>
      <c r="C46" s="18" t="s">
        <v>11</v>
      </c>
      <c r="D46" s="19">
        <v>294</v>
      </c>
      <c r="E46" s="20">
        <v>0.21366279069767441</v>
      </c>
      <c r="F46" s="19">
        <v>515</v>
      </c>
      <c r="G46" s="20">
        <v>0.23166891587944219</v>
      </c>
      <c r="H46" s="21">
        <v>-0.42912621359223302</v>
      </c>
      <c r="I46" s="19">
        <v>514</v>
      </c>
      <c r="J46" s="21">
        <v>-0.42801556420233466</v>
      </c>
      <c r="K46" s="19">
        <v>3926</v>
      </c>
      <c r="L46" s="20">
        <v>0.21880399041408907</v>
      </c>
      <c r="M46" s="19">
        <v>4865</v>
      </c>
      <c r="N46" s="20">
        <v>0.2041287290731339</v>
      </c>
      <c r="O46" s="21">
        <v>-0.1930113052415211</v>
      </c>
    </row>
    <row r="47" spans="2:15" ht="15" customHeight="1" thickBot="1">
      <c r="B47" s="64"/>
      <c r="C47" s="13" t="s">
        <v>4</v>
      </c>
      <c r="D47" s="14">
        <v>230</v>
      </c>
      <c r="E47" s="15">
        <v>0.16715116279069767</v>
      </c>
      <c r="F47" s="14">
        <v>471</v>
      </c>
      <c r="G47" s="15">
        <v>0.21187584345479082</v>
      </c>
      <c r="H47" s="16">
        <v>-0.51167728237791932</v>
      </c>
      <c r="I47" s="14">
        <v>408</v>
      </c>
      <c r="J47" s="16">
        <v>-0.43627450980392157</v>
      </c>
      <c r="K47" s="14">
        <v>2845</v>
      </c>
      <c r="L47" s="15">
        <v>0.15855765479574208</v>
      </c>
      <c r="M47" s="14">
        <v>3074</v>
      </c>
      <c r="N47" s="15">
        <v>0.12898082490664206</v>
      </c>
      <c r="O47" s="16">
        <v>-7.4495770982433318E-2</v>
      </c>
    </row>
    <row r="48" spans="2:15" ht="14.4" thickBot="1">
      <c r="B48" s="64"/>
      <c r="C48" s="65" t="s">
        <v>3</v>
      </c>
      <c r="D48" s="19">
        <v>224</v>
      </c>
      <c r="E48" s="20">
        <v>0.16279069767441862</v>
      </c>
      <c r="F48" s="19">
        <v>279</v>
      </c>
      <c r="G48" s="20">
        <v>0.12550607287449392</v>
      </c>
      <c r="H48" s="21">
        <v>-0.19713261648745517</v>
      </c>
      <c r="I48" s="19">
        <v>298</v>
      </c>
      <c r="J48" s="21">
        <v>-0.24832214765100669</v>
      </c>
      <c r="K48" s="19">
        <v>2808</v>
      </c>
      <c r="L48" s="20">
        <v>0.15649556930279218</v>
      </c>
      <c r="M48" s="19">
        <v>4748</v>
      </c>
      <c r="N48" s="20">
        <v>0.19921956950446859</v>
      </c>
      <c r="O48" s="21">
        <v>-0.40859309182813819</v>
      </c>
    </row>
    <row r="49" spans="2:15" ht="15" customHeight="1" thickBot="1">
      <c r="B49" s="64"/>
      <c r="C49" s="66" t="s">
        <v>12</v>
      </c>
      <c r="D49" s="14">
        <v>235</v>
      </c>
      <c r="E49" s="15">
        <v>0.17078488372093023</v>
      </c>
      <c r="F49" s="14">
        <v>357</v>
      </c>
      <c r="G49" s="15">
        <v>0.16059379217273953</v>
      </c>
      <c r="H49" s="16">
        <v>-0.34173669467787116</v>
      </c>
      <c r="I49" s="14">
        <v>155</v>
      </c>
      <c r="J49" s="16">
        <v>0.5161290322580645</v>
      </c>
      <c r="K49" s="14">
        <v>2414</v>
      </c>
      <c r="L49" s="15">
        <v>0.13453714540489328</v>
      </c>
      <c r="M49" s="14">
        <v>4431</v>
      </c>
      <c r="N49" s="15">
        <v>0.18591868417740109</v>
      </c>
      <c r="O49" s="16">
        <v>-0.45520198600767325</v>
      </c>
    </row>
    <row r="50" spans="2:15" ht="14.4" thickBot="1">
      <c r="B50" s="64"/>
      <c r="C50" s="67" t="s">
        <v>14</v>
      </c>
      <c r="D50" s="19">
        <v>62</v>
      </c>
      <c r="E50" s="20">
        <v>4.5058139534883718E-2</v>
      </c>
      <c r="F50" s="19">
        <v>96</v>
      </c>
      <c r="G50" s="20">
        <v>4.3184885290148446E-2</v>
      </c>
      <c r="H50" s="21">
        <v>-0.35416666666666663</v>
      </c>
      <c r="I50" s="19">
        <v>104</v>
      </c>
      <c r="J50" s="21">
        <v>-0.40384615384615385</v>
      </c>
      <c r="K50" s="19">
        <v>766</v>
      </c>
      <c r="L50" s="20">
        <v>4.2690742908097865E-2</v>
      </c>
      <c r="M50" s="19">
        <v>1261</v>
      </c>
      <c r="N50" s="20">
        <v>5.290983090672597E-2</v>
      </c>
      <c r="O50" s="21">
        <v>-0.39254559873116579</v>
      </c>
    </row>
    <row r="51" spans="2:15" ht="14.4" thickBot="1">
      <c r="B51" s="64"/>
      <c r="C51" s="13" t="s">
        <v>15</v>
      </c>
      <c r="D51" s="14">
        <v>34</v>
      </c>
      <c r="E51" s="15">
        <v>2.4709302325581394E-2</v>
      </c>
      <c r="F51" s="14">
        <v>67</v>
      </c>
      <c r="G51" s="15">
        <v>3.0139451192082771E-2</v>
      </c>
      <c r="H51" s="16">
        <v>-0.4925373134328358</v>
      </c>
      <c r="I51" s="14">
        <v>65</v>
      </c>
      <c r="J51" s="16">
        <v>-0.47692307692307689</v>
      </c>
      <c r="K51" s="14">
        <v>637</v>
      </c>
      <c r="L51" s="15">
        <v>3.5501309702948222E-2</v>
      </c>
      <c r="M51" s="14">
        <v>959</v>
      </c>
      <c r="N51" s="15">
        <v>4.0238325011538623E-2</v>
      </c>
      <c r="O51" s="16">
        <v>-0.33576642335766427</v>
      </c>
    </row>
    <row r="52" spans="2:15" ht="14.4" thickBot="1">
      <c r="B52" s="64"/>
      <c r="C52" s="67" t="s">
        <v>65</v>
      </c>
      <c r="D52" s="19">
        <v>27</v>
      </c>
      <c r="E52" s="20">
        <v>1.9622093023255814E-2</v>
      </c>
      <c r="F52" s="19">
        <v>19</v>
      </c>
      <c r="G52" s="20">
        <v>8.5470085470085479E-3</v>
      </c>
      <c r="H52" s="21">
        <v>0.42105263157894735</v>
      </c>
      <c r="I52" s="19">
        <v>31</v>
      </c>
      <c r="J52" s="21">
        <v>-0.12903225806451613</v>
      </c>
      <c r="K52" s="19">
        <v>240</v>
      </c>
      <c r="L52" s="20">
        <v>1.3375689683999331E-2</v>
      </c>
      <c r="M52" s="19">
        <v>450</v>
      </c>
      <c r="N52" s="20">
        <v>1.8881382956404985E-2</v>
      </c>
      <c r="O52" s="21">
        <v>-0.46666666666666667</v>
      </c>
    </row>
    <row r="53" spans="2:15" ht="14.4" thickBot="1">
      <c r="B53" s="68"/>
      <c r="C53" s="13" t="s">
        <v>38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3</v>
      </c>
      <c r="N53" s="15">
        <v>1.2587588637603324E-4</v>
      </c>
      <c r="O53" s="16">
        <v>-1</v>
      </c>
    </row>
    <row r="54" spans="2:15" ht="14.4" thickBot="1">
      <c r="B54" s="22" t="s">
        <v>44</v>
      </c>
      <c r="C54" s="22" t="s">
        <v>39</v>
      </c>
      <c r="D54" s="23">
        <v>1376</v>
      </c>
      <c r="E54" s="24">
        <v>1</v>
      </c>
      <c r="F54" s="23">
        <v>2223</v>
      </c>
      <c r="G54" s="24">
        <v>1</v>
      </c>
      <c r="H54" s="25">
        <v>-0.38101664417453895</v>
      </c>
      <c r="I54" s="23">
        <v>1933</v>
      </c>
      <c r="J54" s="24">
        <v>-0.2881531298499741</v>
      </c>
      <c r="K54" s="23">
        <v>17943</v>
      </c>
      <c r="L54" s="24">
        <v>1</v>
      </c>
      <c r="M54" s="23">
        <v>23833</v>
      </c>
      <c r="N54" s="24">
        <v>1</v>
      </c>
      <c r="O54" s="25">
        <v>-0.24713632358494519</v>
      </c>
    </row>
    <row r="55" spans="2:15" ht="14.4" thickBot="1">
      <c r="B55" s="22" t="s">
        <v>54</v>
      </c>
      <c r="C55" s="22" t="s">
        <v>39</v>
      </c>
      <c r="D55" s="23">
        <v>0</v>
      </c>
      <c r="E55" s="24">
        <v>1</v>
      </c>
      <c r="F55" s="23">
        <v>0</v>
      </c>
      <c r="G55" s="24">
        <v>1</v>
      </c>
      <c r="H55" s="25"/>
      <c r="I55" s="23">
        <v>3</v>
      </c>
      <c r="J55" s="24">
        <v>-1</v>
      </c>
      <c r="K55" s="23">
        <v>8</v>
      </c>
      <c r="L55" s="24">
        <v>1</v>
      </c>
      <c r="M55" s="23">
        <v>9</v>
      </c>
      <c r="N55" s="24">
        <v>1</v>
      </c>
      <c r="O55" s="25">
        <v>-0.11111111111111116</v>
      </c>
    </row>
    <row r="56" spans="2:15" ht="14.4" thickBot="1">
      <c r="B56" s="99"/>
      <c r="C56" s="100" t="s">
        <v>39</v>
      </c>
      <c r="D56" s="26">
        <v>1376</v>
      </c>
      <c r="E56" s="27">
        <v>1</v>
      </c>
      <c r="F56" s="26">
        <v>2223</v>
      </c>
      <c r="G56" s="27">
        <v>1</v>
      </c>
      <c r="H56" s="28">
        <v>-0.38101664417453895</v>
      </c>
      <c r="I56" s="26">
        <v>1936</v>
      </c>
      <c r="J56" s="28">
        <v>-0.28925619834710747</v>
      </c>
      <c r="K56" s="26">
        <v>17951</v>
      </c>
      <c r="L56" s="27">
        <v>1</v>
      </c>
      <c r="M56" s="26">
        <v>23842</v>
      </c>
      <c r="N56" s="27">
        <v>1</v>
      </c>
      <c r="O56" s="28">
        <v>-0.24708497609260971</v>
      </c>
    </row>
    <row r="57" spans="2:15">
      <c r="B57" s="1" t="s">
        <v>67</v>
      </c>
      <c r="C57" s="29"/>
      <c r="D57" s="1"/>
      <c r="E57" s="1"/>
      <c r="F57" s="1"/>
      <c r="G57" s="1"/>
      <c r="H57" s="72"/>
      <c r="I57" s="72"/>
      <c r="J57" s="72"/>
      <c r="K57" s="72"/>
      <c r="L57" s="72"/>
      <c r="M57" s="72"/>
      <c r="N57" s="72"/>
      <c r="O57" s="72"/>
    </row>
    <row r="58" spans="2:15">
      <c r="B58" s="30" t="s">
        <v>68</v>
      </c>
      <c r="C58" s="1"/>
      <c r="D58" s="1"/>
      <c r="E58" s="1"/>
      <c r="F58" s="1"/>
      <c r="G58" s="1"/>
    </row>
    <row r="60" spans="2:15">
      <c r="B60" s="90" t="s">
        <v>52</v>
      </c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61"/>
    </row>
    <row r="61" spans="2:15" ht="14.4" thickBot="1">
      <c r="B61" s="91" t="s">
        <v>53</v>
      </c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62" t="s">
        <v>42</v>
      </c>
    </row>
    <row r="62" spans="2:15">
      <c r="B62" s="113" t="s">
        <v>30</v>
      </c>
      <c r="C62" s="115" t="s">
        <v>1</v>
      </c>
      <c r="D62" s="117" t="s">
        <v>100</v>
      </c>
      <c r="E62" s="95"/>
      <c r="F62" s="95"/>
      <c r="G62" s="95"/>
      <c r="H62" s="85"/>
      <c r="I62" s="84" t="s">
        <v>94</v>
      </c>
      <c r="J62" s="85"/>
      <c r="K62" s="84" t="s">
        <v>101</v>
      </c>
      <c r="L62" s="95"/>
      <c r="M62" s="95"/>
      <c r="N62" s="95"/>
      <c r="O62" s="96"/>
    </row>
    <row r="63" spans="2:15" ht="14.4" thickBot="1">
      <c r="B63" s="114"/>
      <c r="C63" s="116"/>
      <c r="D63" s="97" t="s">
        <v>102</v>
      </c>
      <c r="E63" s="93"/>
      <c r="F63" s="93"/>
      <c r="G63" s="93"/>
      <c r="H63" s="98"/>
      <c r="I63" s="92" t="s">
        <v>95</v>
      </c>
      <c r="J63" s="98"/>
      <c r="K63" s="92" t="s">
        <v>103</v>
      </c>
      <c r="L63" s="93"/>
      <c r="M63" s="93"/>
      <c r="N63" s="93"/>
      <c r="O63" s="94"/>
    </row>
    <row r="64" spans="2:15" ht="15" customHeight="1">
      <c r="B64" s="114"/>
      <c r="C64" s="116"/>
      <c r="D64" s="86">
        <v>2024</v>
      </c>
      <c r="E64" s="87"/>
      <c r="F64" s="86">
        <v>2023</v>
      </c>
      <c r="G64" s="87"/>
      <c r="H64" s="103" t="s">
        <v>31</v>
      </c>
      <c r="I64" s="82">
        <v>2024</v>
      </c>
      <c r="J64" s="82" t="s">
        <v>104</v>
      </c>
      <c r="K64" s="86">
        <v>2024</v>
      </c>
      <c r="L64" s="87"/>
      <c r="M64" s="86">
        <v>2023</v>
      </c>
      <c r="N64" s="87"/>
      <c r="O64" s="103" t="s">
        <v>31</v>
      </c>
    </row>
    <row r="65" spans="2:15" ht="15" customHeight="1" thickBot="1">
      <c r="B65" s="105" t="s">
        <v>30</v>
      </c>
      <c r="C65" s="107" t="s">
        <v>33</v>
      </c>
      <c r="D65" s="88"/>
      <c r="E65" s="89"/>
      <c r="F65" s="88"/>
      <c r="G65" s="89"/>
      <c r="H65" s="104"/>
      <c r="I65" s="83"/>
      <c r="J65" s="83"/>
      <c r="K65" s="88"/>
      <c r="L65" s="89"/>
      <c r="M65" s="88"/>
      <c r="N65" s="89"/>
      <c r="O65" s="104"/>
    </row>
    <row r="66" spans="2:15" ht="15" customHeight="1">
      <c r="B66" s="105"/>
      <c r="C66" s="107"/>
      <c r="D66" s="6" t="s">
        <v>34</v>
      </c>
      <c r="E66" s="7" t="s">
        <v>2</v>
      </c>
      <c r="F66" s="6" t="s">
        <v>34</v>
      </c>
      <c r="G66" s="7" t="s">
        <v>2</v>
      </c>
      <c r="H66" s="109" t="s">
        <v>35</v>
      </c>
      <c r="I66" s="8" t="s">
        <v>34</v>
      </c>
      <c r="J66" s="111" t="s">
        <v>105</v>
      </c>
      <c r="K66" s="6" t="s">
        <v>34</v>
      </c>
      <c r="L66" s="7" t="s">
        <v>2</v>
      </c>
      <c r="M66" s="6" t="s">
        <v>34</v>
      </c>
      <c r="N66" s="7" t="s">
        <v>2</v>
      </c>
      <c r="O66" s="109" t="s">
        <v>35</v>
      </c>
    </row>
    <row r="67" spans="2:15" ht="27" thickBot="1">
      <c r="B67" s="106"/>
      <c r="C67" s="108"/>
      <c r="D67" s="9" t="s">
        <v>36</v>
      </c>
      <c r="E67" s="10" t="s">
        <v>37</v>
      </c>
      <c r="F67" s="9" t="s">
        <v>36</v>
      </c>
      <c r="G67" s="10" t="s">
        <v>37</v>
      </c>
      <c r="H67" s="110"/>
      <c r="I67" s="11" t="s">
        <v>36</v>
      </c>
      <c r="J67" s="112"/>
      <c r="K67" s="9" t="s">
        <v>36</v>
      </c>
      <c r="L67" s="10" t="s">
        <v>37</v>
      </c>
      <c r="M67" s="9" t="s">
        <v>36</v>
      </c>
      <c r="N67" s="10" t="s">
        <v>37</v>
      </c>
      <c r="O67" s="110"/>
    </row>
    <row r="68" spans="2:15" ht="14.4" thickBot="1">
      <c r="B68" s="63"/>
      <c r="C68" s="13" t="s">
        <v>15</v>
      </c>
      <c r="D68" s="14">
        <v>132</v>
      </c>
      <c r="E68" s="15">
        <v>0.18803418803418803</v>
      </c>
      <c r="F68" s="14">
        <v>209</v>
      </c>
      <c r="G68" s="15">
        <v>0.24358974358974358</v>
      </c>
      <c r="H68" s="16">
        <v>-0.36842105263157898</v>
      </c>
      <c r="I68" s="14">
        <v>136</v>
      </c>
      <c r="J68" s="16">
        <v>-2.9411764705882359E-2</v>
      </c>
      <c r="K68" s="14">
        <v>1853</v>
      </c>
      <c r="L68" s="15">
        <v>0.23656325801097919</v>
      </c>
      <c r="M68" s="14">
        <v>1955</v>
      </c>
      <c r="N68" s="15">
        <v>0.22528232311592533</v>
      </c>
      <c r="O68" s="16">
        <v>-5.2173913043478293E-2</v>
      </c>
    </row>
    <row r="69" spans="2:15" ht="14.4" thickBot="1">
      <c r="B69" s="64"/>
      <c r="C69" s="18" t="s">
        <v>4</v>
      </c>
      <c r="D69" s="19">
        <v>132</v>
      </c>
      <c r="E69" s="20">
        <v>0.18803418803418803</v>
      </c>
      <c r="F69" s="19">
        <v>157</v>
      </c>
      <c r="G69" s="20">
        <v>0.18298368298368298</v>
      </c>
      <c r="H69" s="21">
        <v>-0.15923566878980888</v>
      </c>
      <c r="I69" s="19">
        <v>152</v>
      </c>
      <c r="J69" s="21">
        <v>-0.13157894736842102</v>
      </c>
      <c r="K69" s="19">
        <v>1398</v>
      </c>
      <c r="L69" s="20">
        <v>0.17847567981616239</v>
      </c>
      <c r="M69" s="19">
        <v>1417</v>
      </c>
      <c r="N69" s="20">
        <v>0.16328647153722056</v>
      </c>
      <c r="O69" s="21">
        <v>-1.3408609738884913E-2</v>
      </c>
    </row>
    <row r="70" spans="2:15" ht="14.4" thickBot="1">
      <c r="B70" s="64"/>
      <c r="C70" s="13" t="s">
        <v>12</v>
      </c>
      <c r="D70" s="14">
        <v>72</v>
      </c>
      <c r="E70" s="15">
        <v>0.10256410256410256</v>
      </c>
      <c r="F70" s="14">
        <v>92</v>
      </c>
      <c r="G70" s="15">
        <v>0.10722610722610723</v>
      </c>
      <c r="H70" s="16">
        <v>-0.21739130434782605</v>
      </c>
      <c r="I70" s="14">
        <v>118</v>
      </c>
      <c r="J70" s="16">
        <v>-0.38983050847457623</v>
      </c>
      <c r="K70" s="14">
        <v>1330</v>
      </c>
      <c r="L70" s="15">
        <v>0.16979445933869527</v>
      </c>
      <c r="M70" s="14">
        <v>1250</v>
      </c>
      <c r="N70" s="15">
        <v>0.14404240608435123</v>
      </c>
      <c r="O70" s="16">
        <v>6.4000000000000057E-2</v>
      </c>
    </row>
    <row r="71" spans="2:15" ht="14.4" thickBot="1">
      <c r="B71" s="64"/>
      <c r="C71" s="65" t="s">
        <v>13</v>
      </c>
      <c r="D71" s="19">
        <v>130</v>
      </c>
      <c r="E71" s="20">
        <v>0.18518518518518517</v>
      </c>
      <c r="F71" s="19">
        <v>74</v>
      </c>
      <c r="G71" s="20">
        <v>8.6247086247086241E-2</v>
      </c>
      <c r="H71" s="21">
        <v>0.7567567567567568</v>
      </c>
      <c r="I71" s="19">
        <v>106</v>
      </c>
      <c r="J71" s="21">
        <v>0.22641509433962259</v>
      </c>
      <c r="K71" s="19">
        <v>998</v>
      </c>
      <c r="L71" s="20">
        <v>0.12740967700753222</v>
      </c>
      <c r="M71" s="19">
        <v>827</v>
      </c>
      <c r="N71" s="20">
        <v>9.5298455865406778E-2</v>
      </c>
      <c r="O71" s="21">
        <v>0.20677146311970973</v>
      </c>
    </row>
    <row r="72" spans="2:15" ht="14.4" thickBot="1">
      <c r="B72" s="64"/>
      <c r="C72" s="66" t="s">
        <v>11</v>
      </c>
      <c r="D72" s="14">
        <v>91</v>
      </c>
      <c r="E72" s="15">
        <v>0.12962962962962962</v>
      </c>
      <c r="F72" s="14">
        <v>141</v>
      </c>
      <c r="G72" s="15">
        <v>0.16433566433566432</v>
      </c>
      <c r="H72" s="16">
        <v>-0.35460992907801414</v>
      </c>
      <c r="I72" s="14">
        <v>89</v>
      </c>
      <c r="J72" s="16">
        <v>2.2471910112359605E-2</v>
      </c>
      <c r="K72" s="14">
        <v>904</v>
      </c>
      <c r="L72" s="15">
        <v>0.11540916634750414</v>
      </c>
      <c r="M72" s="14">
        <v>1319</v>
      </c>
      <c r="N72" s="15">
        <v>0.15199354690020742</v>
      </c>
      <c r="O72" s="16">
        <v>-0.31463229719484453</v>
      </c>
    </row>
    <row r="73" spans="2:15" ht="14.4" thickBot="1">
      <c r="B73" s="64"/>
      <c r="C73" s="67" t="s">
        <v>3</v>
      </c>
      <c r="D73" s="19">
        <v>58</v>
      </c>
      <c r="E73" s="20">
        <v>8.2621082621082614E-2</v>
      </c>
      <c r="F73" s="19">
        <v>70</v>
      </c>
      <c r="G73" s="20">
        <v>8.1585081585081584E-2</v>
      </c>
      <c r="H73" s="21">
        <v>-0.17142857142857137</v>
      </c>
      <c r="I73" s="19">
        <v>80</v>
      </c>
      <c r="J73" s="21">
        <v>-0.27500000000000002</v>
      </c>
      <c r="K73" s="19">
        <v>563</v>
      </c>
      <c r="L73" s="20">
        <v>7.1875398953146943E-2</v>
      </c>
      <c r="M73" s="19">
        <v>723</v>
      </c>
      <c r="N73" s="20">
        <v>8.3314127679188749E-2</v>
      </c>
      <c r="O73" s="21">
        <v>-0.22130013831258644</v>
      </c>
    </row>
    <row r="74" spans="2:15" ht="14.4" thickBot="1">
      <c r="B74" s="64"/>
      <c r="C74" s="13" t="s">
        <v>14</v>
      </c>
      <c r="D74" s="14">
        <v>59</v>
      </c>
      <c r="E74" s="15">
        <v>8.4045584045584043E-2</v>
      </c>
      <c r="F74" s="14">
        <v>70</v>
      </c>
      <c r="G74" s="15">
        <v>8.1585081585081584E-2</v>
      </c>
      <c r="H74" s="16">
        <v>-0.15714285714285714</v>
      </c>
      <c r="I74" s="14">
        <v>39</v>
      </c>
      <c r="J74" s="16">
        <v>0.51282051282051277</v>
      </c>
      <c r="K74" s="14">
        <v>360</v>
      </c>
      <c r="L74" s="15">
        <v>4.5959402527767139E-2</v>
      </c>
      <c r="M74" s="14">
        <v>670</v>
      </c>
      <c r="N74" s="15">
        <v>7.7206729661212267E-2</v>
      </c>
      <c r="O74" s="16">
        <v>-0.46268656716417911</v>
      </c>
    </row>
    <row r="75" spans="2:15" ht="14.4" thickBot="1">
      <c r="B75" s="64"/>
      <c r="C75" s="67" t="s">
        <v>38</v>
      </c>
      <c r="D75" s="19">
        <f>+D76-SUM(D68:D74)</f>
        <v>28</v>
      </c>
      <c r="E75" s="20">
        <f>+E76-SUM(E68:E74)</f>
        <v>3.9886039886039892E-2</v>
      </c>
      <c r="F75" s="19">
        <f>+F76-SUM(F68:F74)</f>
        <v>45</v>
      </c>
      <c r="G75" s="20">
        <f>+G76-SUM(G68:G74)</f>
        <v>5.2447552447552503E-2</v>
      </c>
      <c r="H75" s="21">
        <f>+D75/F75-1</f>
        <v>-0.37777777777777777</v>
      </c>
      <c r="I75" s="19">
        <f>+I76-SUM(I68:I74)</f>
        <v>41</v>
      </c>
      <c r="J75" s="21">
        <f>+D75/I75-1</f>
        <v>-0.31707317073170727</v>
      </c>
      <c r="K75" s="19">
        <f>+K76-SUM(K68:K74)</f>
        <v>427</v>
      </c>
      <c r="L75" s="20">
        <f>+L76-SUM(L68:L74)</f>
        <v>5.4512957998212652E-2</v>
      </c>
      <c r="M75" s="19">
        <f>+M76-SUM(M68:M74)</f>
        <v>517</v>
      </c>
      <c r="N75" s="20">
        <f>+N76-SUM(N68:N74)</f>
        <v>5.9575939156487734E-2</v>
      </c>
      <c r="O75" s="21">
        <f>+K75/M75-1</f>
        <v>-0.17408123791102514</v>
      </c>
    </row>
    <row r="76" spans="2:15" ht="14.4" thickBot="1">
      <c r="B76" s="99"/>
      <c r="C76" s="100" t="s">
        <v>39</v>
      </c>
      <c r="D76" s="26">
        <v>702</v>
      </c>
      <c r="E76" s="27">
        <v>1</v>
      </c>
      <c r="F76" s="26">
        <v>858</v>
      </c>
      <c r="G76" s="27">
        <v>1</v>
      </c>
      <c r="H76" s="28">
        <v>-0.18181818181818177</v>
      </c>
      <c r="I76" s="26">
        <v>761</v>
      </c>
      <c r="J76" s="28">
        <v>-7.7529566360052593E-2</v>
      </c>
      <c r="K76" s="26">
        <v>7833</v>
      </c>
      <c r="L76" s="27">
        <v>1</v>
      </c>
      <c r="M76" s="26">
        <v>8678</v>
      </c>
      <c r="N76" s="27">
        <v>1</v>
      </c>
      <c r="O76" s="28">
        <v>-9.7372666513021455E-2</v>
      </c>
    </row>
    <row r="77" spans="2:15">
      <c r="B77" s="1" t="s">
        <v>49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2:15">
      <c r="B78" s="30"/>
    </row>
  </sheetData>
  <mergeCells count="72"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H39:H40"/>
    <mergeCell ref="I39:I40"/>
    <mergeCell ref="J39:J40"/>
    <mergeCell ref="K39:L40"/>
    <mergeCell ref="B60:N60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0:C30"/>
    <mergeCell ref="B56:C56"/>
    <mergeCell ref="B76:C76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</mergeCells>
  <conditionalFormatting sqref="D10:O17">
    <cfRule type="cellIs" dxfId="37" priority="34" operator="equal">
      <formula>0</formula>
    </cfRule>
  </conditionalFormatting>
  <conditionalFormatting sqref="D19:O27">
    <cfRule type="cellIs" dxfId="36" priority="24" operator="equal">
      <formula>0</formula>
    </cfRule>
  </conditionalFormatting>
  <conditionalFormatting sqref="D43:O43">
    <cfRule type="cellIs" dxfId="35" priority="19" operator="equal">
      <formula>0</formula>
    </cfRule>
  </conditionalFormatting>
  <conditionalFormatting sqref="D45:O53">
    <cfRule type="cellIs" dxfId="34" priority="8" operator="equal">
      <formula>0</formula>
    </cfRule>
  </conditionalFormatting>
  <conditionalFormatting sqref="D68:O75">
    <cfRule type="cellIs" dxfId="33" priority="1" operator="equal">
      <formula>0</formula>
    </cfRule>
  </conditionalFormatting>
  <conditionalFormatting sqref="H10:H29 O10:O29 J19:J27">
    <cfRule type="cellIs" dxfId="32" priority="28" operator="lessThan">
      <formula>0</formula>
    </cfRule>
  </conditionalFormatting>
  <conditionalFormatting sqref="H43:H55 O43:O55">
    <cfRule type="cellIs" dxfId="31" priority="6" operator="lessThan">
      <formula>0</formula>
    </cfRule>
  </conditionalFormatting>
  <conditionalFormatting sqref="H68:H75 J68:J75 O68:O75">
    <cfRule type="cellIs" dxfId="30" priority="5" operator="lessThan">
      <formula>0</formula>
    </cfRule>
  </conditionalFormatting>
  <conditionalFormatting sqref="J10:J17">
    <cfRule type="cellIs" dxfId="29" priority="38" operator="lessThan">
      <formula>0</formula>
    </cfRule>
  </conditionalFormatting>
  <conditionalFormatting sqref="J43">
    <cfRule type="cellIs" dxfId="28" priority="23" operator="lessThan">
      <formula>0</formula>
    </cfRule>
  </conditionalFormatting>
  <conditionalFormatting sqref="J45:J53">
    <cfRule type="cellIs" dxfId="27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2"/>
  <sheetViews>
    <sheetView showGridLines="0" zoomScale="90" zoomScaleNormal="90" workbookViewId="0">
      <selection activeCell="P20" sqref="P20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8.44140625" style="42" customWidth="1"/>
    <col min="4" max="9" width="9" style="42" customWidth="1"/>
    <col min="10" max="10" width="11" style="42" customWidth="1"/>
    <col min="11" max="14" width="9" style="42" customWidth="1"/>
    <col min="15" max="15" width="11.44140625" style="42" customWidth="1"/>
    <col min="16" max="16384" width="9.109375" style="42"/>
  </cols>
  <sheetData>
    <row r="1" spans="2:15">
      <c r="B1" s="42" t="s">
        <v>7</v>
      </c>
      <c r="E1" s="43"/>
      <c r="O1" s="44">
        <v>45631</v>
      </c>
    </row>
    <row r="2" spans="2:15">
      <c r="B2" s="90" t="s">
        <v>41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73"/>
    </row>
    <row r="3" spans="2:15" ht="14.4" thickBot="1">
      <c r="B3" s="91" t="s">
        <v>40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71" t="s">
        <v>83</v>
      </c>
    </row>
    <row r="4" spans="2:15" ht="15" customHeight="1">
      <c r="B4" s="113" t="s">
        <v>0</v>
      </c>
      <c r="C4" s="115" t="s">
        <v>1</v>
      </c>
      <c r="D4" s="117" t="s">
        <v>100</v>
      </c>
      <c r="E4" s="95"/>
      <c r="F4" s="95"/>
      <c r="G4" s="95"/>
      <c r="H4" s="85"/>
      <c r="I4" s="84" t="s">
        <v>94</v>
      </c>
      <c r="J4" s="85"/>
      <c r="K4" s="84" t="s">
        <v>101</v>
      </c>
      <c r="L4" s="95"/>
      <c r="M4" s="95"/>
      <c r="N4" s="95"/>
      <c r="O4" s="96"/>
    </row>
    <row r="5" spans="2:15" ht="14.4" thickBot="1">
      <c r="B5" s="114"/>
      <c r="C5" s="116"/>
      <c r="D5" s="97" t="s">
        <v>102</v>
      </c>
      <c r="E5" s="93"/>
      <c r="F5" s="93"/>
      <c r="G5" s="93"/>
      <c r="H5" s="98"/>
      <c r="I5" s="92" t="s">
        <v>95</v>
      </c>
      <c r="J5" s="98"/>
      <c r="K5" s="92" t="s">
        <v>103</v>
      </c>
      <c r="L5" s="93"/>
      <c r="M5" s="93"/>
      <c r="N5" s="93"/>
      <c r="O5" s="94"/>
    </row>
    <row r="6" spans="2:15" ht="19.5" customHeight="1">
      <c r="B6" s="114"/>
      <c r="C6" s="116"/>
      <c r="D6" s="86">
        <v>2024</v>
      </c>
      <c r="E6" s="87"/>
      <c r="F6" s="86">
        <v>2023</v>
      </c>
      <c r="G6" s="87"/>
      <c r="H6" s="103" t="s">
        <v>31</v>
      </c>
      <c r="I6" s="82">
        <v>2024</v>
      </c>
      <c r="J6" s="82" t="s">
        <v>104</v>
      </c>
      <c r="K6" s="86">
        <v>2024</v>
      </c>
      <c r="L6" s="87"/>
      <c r="M6" s="86">
        <v>2023</v>
      </c>
      <c r="N6" s="87"/>
      <c r="O6" s="103" t="s">
        <v>31</v>
      </c>
    </row>
    <row r="7" spans="2:15" ht="19.5" customHeight="1" thickBot="1">
      <c r="B7" s="105" t="s">
        <v>32</v>
      </c>
      <c r="C7" s="107" t="s">
        <v>33</v>
      </c>
      <c r="D7" s="88"/>
      <c r="E7" s="89"/>
      <c r="F7" s="88"/>
      <c r="G7" s="89"/>
      <c r="H7" s="104"/>
      <c r="I7" s="83"/>
      <c r="J7" s="83"/>
      <c r="K7" s="88"/>
      <c r="L7" s="89"/>
      <c r="M7" s="88"/>
      <c r="N7" s="89"/>
      <c r="O7" s="104"/>
    </row>
    <row r="8" spans="2:15" ht="15" customHeight="1">
      <c r="B8" s="105"/>
      <c r="C8" s="107"/>
      <c r="D8" s="6" t="s">
        <v>34</v>
      </c>
      <c r="E8" s="7" t="s">
        <v>2</v>
      </c>
      <c r="F8" s="6" t="s">
        <v>34</v>
      </c>
      <c r="G8" s="7" t="s">
        <v>2</v>
      </c>
      <c r="H8" s="109" t="s">
        <v>35</v>
      </c>
      <c r="I8" s="8" t="s">
        <v>34</v>
      </c>
      <c r="J8" s="111" t="s">
        <v>105</v>
      </c>
      <c r="K8" s="6" t="s">
        <v>34</v>
      </c>
      <c r="L8" s="7" t="s">
        <v>2</v>
      </c>
      <c r="M8" s="6" t="s">
        <v>34</v>
      </c>
      <c r="N8" s="7" t="s">
        <v>2</v>
      </c>
      <c r="O8" s="109" t="s">
        <v>35</v>
      </c>
    </row>
    <row r="9" spans="2:15" ht="15" customHeight="1" thickBot="1">
      <c r="B9" s="106"/>
      <c r="C9" s="108"/>
      <c r="D9" s="9" t="s">
        <v>36</v>
      </c>
      <c r="E9" s="10" t="s">
        <v>37</v>
      </c>
      <c r="F9" s="9" t="s">
        <v>36</v>
      </c>
      <c r="G9" s="10" t="s">
        <v>37</v>
      </c>
      <c r="H9" s="110"/>
      <c r="I9" s="11" t="s">
        <v>36</v>
      </c>
      <c r="J9" s="112"/>
      <c r="K9" s="9" t="s">
        <v>36</v>
      </c>
      <c r="L9" s="10" t="s">
        <v>37</v>
      </c>
      <c r="M9" s="9" t="s">
        <v>36</v>
      </c>
      <c r="N9" s="10" t="s">
        <v>37</v>
      </c>
      <c r="O9" s="110"/>
    </row>
    <row r="10" spans="2:15" ht="14.4" thickBot="1">
      <c r="B10" s="12">
        <v>1</v>
      </c>
      <c r="C10" s="13" t="s">
        <v>12</v>
      </c>
      <c r="D10" s="14">
        <v>54</v>
      </c>
      <c r="E10" s="15">
        <v>0.26341463414634148</v>
      </c>
      <c r="F10" s="14">
        <v>49</v>
      </c>
      <c r="G10" s="15">
        <v>0.3202614379084967</v>
      </c>
      <c r="H10" s="16">
        <v>0.1020408163265305</v>
      </c>
      <c r="I10" s="14">
        <v>75</v>
      </c>
      <c r="J10" s="16">
        <v>-0.28000000000000003</v>
      </c>
      <c r="K10" s="14">
        <v>833</v>
      </c>
      <c r="L10" s="15">
        <v>0.4079333986287953</v>
      </c>
      <c r="M10" s="14">
        <v>617</v>
      </c>
      <c r="N10" s="15">
        <v>0.39475367882277673</v>
      </c>
      <c r="O10" s="16">
        <v>0.35008103727714746</v>
      </c>
    </row>
    <row r="11" spans="2:15" ht="14.4" thickBot="1">
      <c r="B11" s="59">
        <v>2</v>
      </c>
      <c r="C11" s="18" t="s">
        <v>50</v>
      </c>
      <c r="D11" s="19">
        <v>78</v>
      </c>
      <c r="E11" s="20">
        <v>0.38048780487804879</v>
      </c>
      <c r="F11" s="19">
        <v>31</v>
      </c>
      <c r="G11" s="20">
        <v>0.20261437908496732</v>
      </c>
      <c r="H11" s="21">
        <v>1.5161290322580645</v>
      </c>
      <c r="I11" s="19">
        <v>53</v>
      </c>
      <c r="J11" s="21">
        <v>0.47169811320754707</v>
      </c>
      <c r="K11" s="19">
        <v>228</v>
      </c>
      <c r="L11" s="20">
        <v>0.11165523996082272</v>
      </c>
      <c r="M11" s="19">
        <v>324</v>
      </c>
      <c r="N11" s="20">
        <v>0.20729366602687141</v>
      </c>
      <c r="O11" s="21">
        <v>-0.29629629629629628</v>
      </c>
    </row>
    <row r="12" spans="2:15" ht="14.4" thickBot="1">
      <c r="B12" s="12">
        <v>3</v>
      </c>
      <c r="C12" s="13" t="s">
        <v>4</v>
      </c>
      <c r="D12" s="14">
        <v>19</v>
      </c>
      <c r="E12" s="15">
        <v>9.2682926829268292E-2</v>
      </c>
      <c r="F12" s="14">
        <v>8</v>
      </c>
      <c r="G12" s="15">
        <v>5.2287581699346407E-2</v>
      </c>
      <c r="H12" s="16">
        <v>1.375</v>
      </c>
      <c r="I12" s="14">
        <v>43</v>
      </c>
      <c r="J12" s="16">
        <v>-0.55813953488372092</v>
      </c>
      <c r="K12" s="14">
        <v>219</v>
      </c>
      <c r="L12" s="15">
        <v>0.10724779627815867</v>
      </c>
      <c r="M12" s="14">
        <v>144</v>
      </c>
      <c r="N12" s="15">
        <v>9.2130518234165071E-2</v>
      </c>
      <c r="O12" s="16">
        <v>0.52083333333333326</v>
      </c>
    </row>
    <row r="13" spans="2:15" ht="14.4" thickBot="1">
      <c r="B13" s="59">
        <v>4</v>
      </c>
      <c r="C13" s="18" t="s">
        <v>15</v>
      </c>
      <c r="D13" s="19">
        <v>18</v>
      </c>
      <c r="E13" s="20">
        <v>8.7804878048780483E-2</v>
      </c>
      <c r="F13" s="19">
        <v>23</v>
      </c>
      <c r="G13" s="20">
        <v>0.15032679738562091</v>
      </c>
      <c r="H13" s="21">
        <v>-0.21739130434782605</v>
      </c>
      <c r="I13" s="19">
        <v>30</v>
      </c>
      <c r="J13" s="21">
        <v>-0.4</v>
      </c>
      <c r="K13" s="19">
        <v>180</v>
      </c>
      <c r="L13" s="20">
        <v>8.8148873653281098E-2</v>
      </c>
      <c r="M13" s="19">
        <v>157</v>
      </c>
      <c r="N13" s="20">
        <v>0.10044785668586052</v>
      </c>
      <c r="O13" s="21">
        <v>0.14649681528662417</v>
      </c>
    </row>
    <row r="14" spans="2:15" ht="14.4" thickBot="1">
      <c r="B14" s="12">
        <v>5</v>
      </c>
      <c r="C14" s="13" t="s">
        <v>19</v>
      </c>
      <c r="D14" s="14">
        <v>11</v>
      </c>
      <c r="E14" s="15">
        <v>5.3658536585365853E-2</v>
      </c>
      <c r="F14" s="14">
        <v>1</v>
      </c>
      <c r="G14" s="15">
        <v>6.5359477124183009E-3</v>
      </c>
      <c r="H14" s="16">
        <v>10</v>
      </c>
      <c r="I14" s="14">
        <v>9</v>
      </c>
      <c r="J14" s="16">
        <v>0.22222222222222232</v>
      </c>
      <c r="K14" s="14">
        <v>158</v>
      </c>
      <c r="L14" s="15">
        <v>7.737512242899118E-2</v>
      </c>
      <c r="M14" s="14">
        <v>1</v>
      </c>
      <c r="N14" s="15">
        <v>6.3979526551503517E-4</v>
      </c>
      <c r="O14" s="16">
        <v>157</v>
      </c>
    </row>
    <row r="15" spans="2:15" ht="14.4" thickBot="1">
      <c r="B15" s="101" t="s">
        <v>51</v>
      </c>
      <c r="C15" s="102"/>
      <c r="D15" s="23">
        <f>SUM(D10:D14)</f>
        <v>180</v>
      </c>
      <c r="E15" s="24">
        <f>D15/D17</f>
        <v>0.87804878048780488</v>
      </c>
      <c r="F15" s="23">
        <f>SUM(F10:F14)</f>
        <v>112</v>
      </c>
      <c r="G15" s="24">
        <f>F15/F17</f>
        <v>0.73202614379084963</v>
      </c>
      <c r="H15" s="25">
        <f>D15/F15-1</f>
        <v>0.60714285714285721</v>
      </c>
      <c r="I15" s="23">
        <f>SUM(I10:I14)</f>
        <v>210</v>
      </c>
      <c r="J15" s="24">
        <f>D15/I15-1</f>
        <v>-0.1428571428571429</v>
      </c>
      <c r="K15" s="23">
        <f>SUM(K10:K14)</f>
        <v>1618</v>
      </c>
      <c r="L15" s="24">
        <f>K15/K17</f>
        <v>0.79236043095004893</v>
      </c>
      <c r="M15" s="23">
        <f>SUM(M10:M14)</f>
        <v>1243</v>
      </c>
      <c r="N15" s="24">
        <f>M15/M17</f>
        <v>0.79526551503518872</v>
      </c>
      <c r="O15" s="25">
        <f>K15/M15-1</f>
        <v>0.3016894609814964</v>
      </c>
    </row>
    <row r="16" spans="2:15" ht="14.4" thickBot="1">
      <c r="B16" s="101" t="s">
        <v>38</v>
      </c>
      <c r="C16" s="102"/>
      <c r="D16" s="38">
        <v>205</v>
      </c>
      <c r="E16" s="24">
        <v>1</v>
      </c>
      <c r="F16" s="38">
        <v>153</v>
      </c>
      <c r="G16" s="24">
        <v>0.99999999999999978</v>
      </c>
      <c r="H16" s="25">
        <v>0.33986928104575154</v>
      </c>
      <c r="I16" s="38">
        <v>260</v>
      </c>
      <c r="J16" s="25">
        <v>-0.21153846153846156</v>
      </c>
      <c r="K16" s="38">
        <v>2042</v>
      </c>
      <c r="L16" s="24">
        <v>1</v>
      </c>
      <c r="M16" s="38">
        <v>1563</v>
      </c>
      <c r="N16" s="24">
        <v>1</v>
      </c>
      <c r="O16" s="25">
        <v>0.30646193218170192</v>
      </c>
    </row>
    <row r="17" spans="2:15" ht="14.4" thickBot="1">
      <c r="B17" s="99" t="s">
        <v>39</v>
      </c>
      <c r="C17" s="100"/>
      <c r="D17" s="26">
        <v>205</v>
      </c>
      <c r="E17" s="27">
        <v>1</v>
      </c>
      <c r="F17" s="26">
        <v>153</v>
      </c>
      <c r="G17" s="27">
        <v>0.99999999999999978</v>
      </c>
      <c r="H17" s="28">
        <v>0.33986928104575154</v>
      </c>
      <c r="I17" s="26">
        <v>260</v>
      </c>
      <c r="J17" s="28">
        <v>-0.21153846153846156</v>
      </c>
      <c r="K17" s="26">
        <v>2042</v>
      </c>
      <c r="L17" s="27">
        <v>1</v>
      </c>
      <c r="M17" s="26">
        <v>1563</v>
      </c>
      <c r="N17" s="27">
        <v>1</v>
      </c>
      <c r="O17" s="28">
        <v>0.30646193218170192</v>
      </c>
    </row>
    <row r="18" spans="2:15">
      <c r="B18" s="42" t="s">
        <v>69</v>
      </c>
    </row>
    <row r="19" spans="2:15">
      <c r="B19" s="74" t="s">
        <v>87</v>
      </c>
    </row>
    <row r="20" spans="2:15">
      <c r="B20" s="30" t="s">
        <v>70</v>
      </c>
      <c r="C20" s="1"/>
      <c r="D20" s="1"/>
      <c r="E20" s="1"/>
      <c r="F20" s="1"/>
      <c r="G20" s="1"/>
    </row>
    <row r="21" spans="2:15">
      <c r="B21" s="75" t="s">
        <v>88</v>
      </c>
    </row>
    <row r="22" spans="2:15">
      <c r="B22" s="75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4" type="noConversion"/>
  <conditionalFormatting sqref="D10:O14">
    <cfRule type="cellIs" dxfId="26" priority="3" operator="equal">
      <formula>0</formula>
    </cfRule>
  </conditionalFormatting>
  <conditionalFormatting sqref="H10:H16 O10:O16">
    <cfRule type="cellIs" dxfId="25" priority="1" operator="lessThan">
      <formula>0</formula>
    </cfRule>
  </conditionalFormatting>
  <conditionalFormatting sqref="J10:J14">
    <cfRule type="cellIs" dxfId="24" priority="7" operator="lessThan">
      <formula>0</formula>
    </cfRule>
  </conditionalFormatting>
  <conditionalFormatting sqref="J16">
    <cfRule type="cellIs" dxfId="23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D42EB-55E3-4346-BBCC-39C68D0D86BB}">
  <sheetPr>
    <pageSetUpPr fitToPage="1"/>
  </sheetPr>
  <dimension ref="B1:V66"/>
  <sheetViews>
    <sheetView showGridLines="0" workbookViewId="0">
      <selection activeCell="B2" sqref="B2:L2"/>
    </sheetView>
  </sheetViews>
  <sheetFormatPr defaultColWidth="9.109375" defaultRowHeight="13.8"/>
  <cols>
    <col min="1" max="1" width="2" style="1" customWidth="1"/>
    <col min="2" max="2" width="8.109375" style="1" customWidth="1"/>
    <col min="3" max="3" width="19.109375" style="1" customWidth="1"/>
    <col min="4" max="12" width="10.109375" style="1" customWidth="1"/>
    <col min="13" max="14" width="4.44140625" style="1" customWidth="1"/>
    <col min="15" max="15" width="13.33203125" style="1" customWidth="1"/>
    <col min="16" max="16" width="19.109375" style="1" customWidth="1"/>
    <col min="17" max="17" width="10.44140625" style="1" customWidth="1"/>
    <col min="18" max="22" width="10.5546875" style="1" customWidth="1"/>
    <col min="23" max="23" width="11.6640625" style="1" customWidth="1"/>
    <col min="24" max="16384" width="9.109375" style="1"/>
  </cols>
  <sheetData>
    <row r="1" spans="2:22">
      <c r="B1" s="1" t="s">
        <v>7</v>
      </c>
      <c r="D1" s="2"/>
      <c r="O1" s="3"/>
      <c r="V1" s="3">
        <v>45631</v>
      </c>
    </row>
    <row r="2" spans="2:22" ht="14.4" customHeight="1">
      <c r="B2" s="90" t="s">
        <v>106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78"/>
      <c r="N2" s="29"/>
      <c r="O2" s="90" t="s">
        <v>89</v>
      </c>
      <c r="P2" s="90"/>
      <c r="Q2" s="90"/>
      <c r="R2" s="90"/>
      <c r="S2" s="90"/>
      <c r="T2" s="90"/>
      <c r="U2" s="90"/>
      <c r="V2" s="90"/>
    </row>
    <row r="3" spans="2:22" ht="14.4" customHeight="1">
      <c r="B3" s="91" t="s">
        <v>107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78"/>
      <c r="N3" s="29"/>
      <c r="O3" s="91" t="s">
        <v>92</v>
      </c>
      <c r="P3" s="91"/>
      <c r="Q3" s="91"/>
      <c r="R3" s="91"/>
      <c r="S3" s="91"/>
      <c r="T3" s="91"/>
      <c r="U3" s="91"/>
      <c r="V3" s="91"/>
    </row>
    <row r="4" spans="2:22" ht="14.4" customHeight="1" thickBot="1">
      <c r="B4" s="32"/>
      <c r="C4" s="32"/>
      <c r="D4" s="32"/>
      <c r="E4" s="32"/>
      <c r="F4" s="32"/>
      <c r="G4" s="32"/>
      <c r="H4" s="32"/>
      <c r="I4" s="32"/>
      <c r="J4" s="32"/>
      <c r="K4" s="33"/>
      <c r="L4" s="5" t="s">
        <v>42</v>
      </c>
      <c r="M4" s="78"/>
      <c r="O4" s="32"/>
      <c r="P4" s="32"/>
      <c r="Q4" s="32"/>
      <c r="R4" s="32"/>
      <c r="S4" s="32"/>
      <c r="T4" s="32"/>
      <c r="U4" s="33"/>
      <c r="V4" s="5" t="s">
        <v>42</v>
      </c>
    </row>
    <row r="5" spans="2:22" ht="14.4" customHeight="1">
      <c r="B5" s="115" t="s">
        <v>0</v>
      </c>
      <c r="C5" s="115" t="s">
        <v>1</v>
      </c>
      <c r="D5" s="117" t="s">
        <v>100</v>
      </c>
      <c r="E5" s="95"/>
      <c r="F5" s="95"/>
      <c r="G5" s="95"/>
      <c r="H5" s="95"/>
      <c r="I5" s="96"/>
      <c r="J5" s="117" t="s">
        <v>94</v>
      </c>
      <c r="K5" s="95"/>
      <c r="L5" s="96"/>
      <c r="M5" s="78"/>
      <c r="O5" s="115" t="s">
        <v>0</v>
      </c>
      <c r="P5" s="115" t="s">
        <v>1</v>
      </c>
      <c r="Q5" s="117" t="s">
        <v>108</v>
      </c>
      <c r="R5" s="95"/>
      <c r="S5" s="95"/>
      <c r="T5" s="95"/>
      <c r="U5" s="95"/>
      <c r="V5" s="96"/>
    </row>
    <row r="6" spans="2:22" ht="14.4" customHeight="1" thickBot="1">
      <c r="B6" s="116"/>
      <c r="C6" s="116"/>
      <c r="D6" s="97" t="s">
        <v>102</v>
      </c>
      <c r="E6" s="93"/>
      <c r="F6" s="93"/>
      <c r="G6" s="93"/>
      <c r="H6" s="93"/>
      <c r="I6" s="94"/>
      <c r="J6" s="97" t="s">
        <v>95</v>
      </c>
      <c r="K6" s="93"/>
      <c r="L6" s="94"/>
      <c r="M6" s="78"/>
      <c r="O6" s="116"/>
      <c r="P6" s="116"/>
      <c r="Q6" s="97" t="s">
        <v>103</v>
      </c>
      <c r="R6" s="93"/>
      <c r="S6" s="93"/>
      <c r="T6" s="93"/>
      <c r="U6" s="93"/>
      <c r="V6" s="94"/>
    </row>
    <row r="7" spans="2:22" ht="14.4" customHeight="1">
      <c r="B7" s="116"/>
      <c r="C7" s="116"/>
      <c r="D7" s="86">
        <v>2024</v>
      </c>
      <c r="E7" s="87"/>
      <c r="F7" s="86">
        <v>2023</v>
      </c>
      <c r="G7" s="87"/>
      <c r="H7" s="103" t="s">
        <v>31</v>
      </c>
      <c r="I7" s="103" t="s">
        <v>56</v>
      </c>
      <c r="J7" s="103">
        <v>2023</v>
      </c>
      <c r="K7" s="103" t="s">
        <v>104</v>
      </c>
      <c r="L7" s="122" t="s">
        <v>109</v>
      </c>
      <c r="M7" s="78"/>
      <c r="O7" s="116"/>
      <c r="P7" s="116"/>
      <c r="Q7" s="86">
        <v>2024</v>
      </c>
      <c r="R7" s="87"/>
      <c r="S7" s="86">
        <v>2023</v>
      </c>
      <c r="T7" s="87"/>
      <c r="U7" s="103" t="s">
        <v>31</v>
      </c>
      <c r="V7" s="103" t="s">
        <v>74</v>
      </c>
    </row>
    <row r="8" spans="2:22" ht="14.4" customHeight="1" thickBot="1">
      <c r="B8" s="107" t="s">
        <v>32</v>
      </c>
      <c r="C8" s="107" t="s">
        <v>33</v>
      </c>
      <c r="D8" s="88"/>
      <c r="E8" s="89"/>
      <c r="F8" s="88"/>
      <c r="G8" s="89"/>
      <c r="H8" s="104"/>
      <c r="I8" s="104"/>
      <c r="J8" s="104"/>
      <c r="K8" s="104"/>
      <c r="L8" s="123"/>
      <c r="M8" s="78"/>
      <c r="O8" s="107" t="s">
        <v>32</v>
      </c>
      <c r="P8" s="107" t="s">
        <v>33</v>
      </c>
      <c r="Q8" s="88"/>
      <c r="R8" s="89"/>
      <c r="S8" s="88"/>
      <c r="T8" s="89"/>
      <c r="U8" s="104"/>
      <c r="V8" s="104"/>
    </row>
    <row r="9" spans="2:22" ht="14.4" customHeight="1">
      <c r="B9" s="107"/>
      <c r="C9" s="107"/>
      <c r="D9" s="6" t="s">
        <v>34</v>
      </c>
      <c r="E9" s="7" t="s">
        <v>2</v>
      </c>
      <c r="F9" s="6" t="s">
        <v>34</v>
      </c>
      <c r="G9" s="7" t="s">
        <v>2</v>
      </c>
      <c r="H9" s="109" t="s">
        <v>35</v>
      </c>
      <c r="I9" s="109" t="s">
        <v>57</v>
      </c>
      <c r="J9" s="109" t="s">
        <v>34</v>
      </c>
      <c r="K9" s="109" t="s">
        <v>105</v>
      </c>
      <c r="L9" s="120" t="s">
        <v>110</v>
      </c>
      <c r="M9" s="78"/>
      <c r="O9" s="107"/>
      <c r="P9" s="107"/>
      <c r="Q9" s="6" t="s">
        <v>34</v>
      </c>
      <c r="R9" s="7" t="s">
        <v>2</v>
      </c>
      <c r="S9" s="6" t="s">
        <v>34</v>
      </c>
      <c r="T9" s="7" t="s">
        <v>2</v>
      </c>
      <c r="U9" s="109" t="s">
        <v>35</v>
      </c>
      <c r="V9" s="109" t="s">
        <v>75</v>
      </c>
    </row>
    <row r="10" spans="2:22" ht="14.4" customHeight="1" thickBot="1">
      <c r="B10" s="108"/>
      <c r="C10" s="108"/>
      <c r="D10" s="9" t="s">
        <v>36</v>
      </c>
      <c r="E10" s="10" t="s">
        <v>37</v>
      </c>
      <c r="F10" s="9" t="s">
        <v>36</v>
      </c>
      <c r="G10" s="10" t="s">
        <v>37</v>
      </c>
      <c r="H10" s="110"/>
      <c r="I10" s="110"/>
      <c r="J10" s="110" t="s">
        <v>36</v>
      </c>
      <c r="K10" s="110"/>
      <c r="L10" s="121"/>
      <c r="M10" s="78"/>
      <c r="O10" s="108"/>
      <c r="P10" s="108"/>
      <c r="Q10" s="9" t="s">
        <v>36</v>
      </c>
      <c r="R10" s="10" t="s">
        <v>37</v>
      </c>
      <c r="S10" s="9" t="s">
        <v>36</v>
      </c>
      <c r="T10" s="10" t="s">
        <v>37</v>
      </c>
      <c r="U10" s="110"/>
      <c r="V10" s="110"/>
    </row>
    <row r="11" spans="2:22" ht="14.4" customHeight="1" thickBot="1">
      <c r="B11" s="12">
        <v>1</v>
      </c>
      <c r="C11" s="13" t="s">
        <v>19</v>
      </c>
      <c r="D11" s="14">
        <v>966</v>
      </c>
      <c r="E11" s="15">
        <v>0.16597938144329896</v>
      </c>
      <c r="F11" s="14">
        <v>663</v>
      </c>
      <c r="G11" s="15">
        <v>0.12105167062260362</v>
      </c>
      <c r="H11" s="16">
        <v>0.45701357466063341</v>
      </c>
      <c r="I11" s="34">
        <v>1</v>
      </c>
      <c r="J11" s="14">
        <v>954</v>
      </c>
      <c r="K11" s="16">
        <v>1.2578616352201255E-2</v>
      </c>
      <c r="L11" s="34">
        <v>1</v>
      </c>
      <c r="M11" s="78"/>
      <c r="O11" s="12">
        <v>1</v>
      </c>
      <c r="P11" s="13" t="s">
        <v>14</v>
      </c>
      <c r="Q11" s="14">
        <v>11978</v>
      </c>
      <c r="R11" s="15">
        <v>0.20029430453830976</v>
      </c>
      <c r="S11" s="14">
        <v>11950</v>
      </c>
      <c r="T11" s="15">
        <v>0.20517839359912091</v>
      </c>
      <c r="U11" s="16">
        <v>2.3430962343096162E-3</v>
      </c>
      <c r="V11" s="34">
        <v>0</v>
      </c>
    </row>
    <row r="12" spans="2:22" ht="14.4" customHeight="1" thickBot="1">
      <c r="B12" s="17">
        <v>2</v>
      </c>
      <c r="C12" s="18" t="s">
        <v>14</v>
      </c>
      <c r="D12" s="19">
        <v>900</v>
      </c>
      <c r="E12" s="20">
        <v>0.15463917525773196</v>
      </c>
      <c r="F12" s="19">
        <v>1241</v>
      </c>
      <c r="G12" s="20">
        <v>0.22658389629359138</v>
      </c>
      <c r="H12" s="21">
        <v>-0.27477840451248992</v>
      </c>
      <c r="I12" s="35">
        <v>-1</v>
      </c>
      <c r="J12" s="19">
        <v>983</v>
      </c>
      <c r="K12" s="21">
        <v>-8.4435401831129187E-2</v>
      </c>
      <c r="L12" s="35">
        <v>-1</v>
      </c>
      <c r="M12" s="78"/>
      <c r="O12" s="17">
        <v>2</v>
      </c>
      <c r="P12" s="18" t="s">
        <v>19</v>
      </c>
      <c r="Q12" s="19">
        <v>8786</v>
      </c>
      <c r="R12" s="20">
        <v>0.14691816327213136</v>
      </c>
      <c r="S12" s="19">
        <v>8490</v>
      </c>
      <c r="T12" s="20">
        <v>0.14577109302565158</v>
      </c>
      <c r="U12" s="21">
        <v>3.4864546525323892E-2</v>
      </c>
      <c r="V12" s="35">
        <v>0</v>
      </c>
    </row>
    <row r="13" spans="2:22" ht="14.4" customHeight="1" thickBot="1">
      <c r="B13" s="12">
        <v>3</v>
      </c>
      <c r="C13" s="13" t="s">
        <v>48</v>
      </c>
      <c r="D13" s="14">
        <v>785</v>
      </c>
      <c r="E13" s="15">
        <v>0.13487972508591065</v>
      </c>
      <c r="F13" s="14">
        <v>445</v>
      </c>
      <c r="G13" s="15">
        <v>8.12488588643418E-2</v>
      </c>
      <c r="H13" s="16">
        <v>0.76404494382022481</v>
      </c>
      <c r="I13" s="34">
        <v>4</v>
      </c>
      <c r="J13" s="14">
        <v>568</v>
      </c>
      <c r="K13" s="16">
        <v>0.38204225352112675</v>
      </c>
      <c r="L13" s="34">
        <v>2</v>
      </c>
      <c r="M13" s="78"/>
      <c r="O13" s="12">
        <v>3</v>
      </c>
      <c r="P13" s="13" t="s">
        <v>16</v>
      </c>
      <c r="Q13" s="14">
        <v>6838</v>
      </c>
      <c r="R13" s="15">
        <v>0.11434400187284706</v>
      </c>
      <c r="S13" s="14">
        <v>7102</v>
      </c>
      <c r="T13" s="15">
        <v>0.12193949383606333</v>
      </c>
      <c r="U13" s="16">
        <v>-3.7172627428893268E-2</v>
      </c>
      <c r="V13" s="34">
        <v>0</v>
      </c>
    </row>
    <row r="14" spans="2:22" ht="14.4" customHeight="1" thickBot="1">
      <c r="B14" s="17">
        <v>4</v>
      </c>
      <c r="C14" s="18" t="s">
        <v>12</v>
      </c>
      <c r="D14" s="19">
        <v>683</v>
      </c>
      <c r="E14" s="20">
        <v>0.11735395189003436</v>
      </c>
      <c r="F14" s="19">
        <v>516</v>
      </c>
      <c r="G14" s="20">
        <v>9.421215994157385E-2</v>
      </c>
      <c r="H14" s="21">
        <v>0.32364341085271309</v>
      </c>
      <c r="I14" s="35">
        <v>1</v>
      </c>
      <c r="J14" s="19">
        <v>668</v>
      </c>
      <c r="K14" s="21">
        <v>2.2455089820359264E-2</v>
      </c>
      <c r="L14" s="35">
        <v>0</v>
      </c>
      <c r="M14" s="78"/>
      <c r="O14" s="17">
        <v>4</v>
      </c>
      <c r="P14" s="18" t="s">
        <v>48</v>
      </c>
      <c r="Q14" s="19">
        <v>6460</v>
      </c>
      <c r="R14" s="20">
        <v>0.10802314303869436</v>
      </c>
      <c r="S14" s="19">
        <v>6183</v>
      </c>
      <c r="T14" s="20">
        <v>0.10616050272998867</v>
      </c>
      <c r="U14" s="21">
        <v>4.4800258774057911E-2</v>
      </c>
      <c r="V14" s="35">
        <v>0</v>
      </c>
    </row>
    <row r="15" spans="2:22" ht="14.4" customHeight="1" thickBot="1">
      <c r="B15" s="12">
        <v>5</v>
      </c>
      <c r="C15" s="13" t="s">
        <v>16</v>
      </c>
      <c r="D15" s="14">
        <v>662</v>
      </c>
      <c r="E15" s="15">
        <v>0.11374570446735395</v>
      </c>
      <c r="F15" s="14">
        <v>663</v>
      </c>
      <c r="G15" s="15">
        <v>0.12105167062260362</v>
      </c>
      <c r="H15" s="16">
        <v>-1.5082956259426794E-3</v>
      </c>
      <c r="I15" s="34">
        <v>-3</v>
      </c>
      <c r="J15" s="14">
        <v>794</v>
      </c>
      <c r="K15" s="16">
        <v>-0.16624685138539042</v>
      </c>
      <c r="L15" s="34">
        <v>-2</v>
      </c>
      <c r="M15" s="78"/>
      <c r="O15" s="12">
        <v>5</v>
      </c>
      <c r="P15" s="13" t="s">
        <v>12</v>
      </c>
      <c r="Q15" s="14">
        <v>5620</v>
      </c>
      <c r="R15" s="15">
        <v>9.3976790073910577E-2</v>
      </c>
      <c r="S15" s="14">
        <v>4942</v>
      </c>
      <c r="T15" s="15">
        <v>8.4852855327770343E-2</v>
      </c>
      <c r="U15" s="16">
        <v>0.13719142047753952</v>
      </c>
      <c r="V15" s="34">
        <v>1</v>
      </c>
    </row>
    <row r="16" spans="2:22" ht="14.4" customHeight="1" thickBot="1">
      <c r="B16" s="17">
        <v>6</v>
      </c>
      <c r="C16" s="18" t="s">
        <v>20</v>
      </c>
      <c r="D16" s="19">
        <v>540</v>
      </c>
      <c r="E16" s="20">
        <v>9.2783505154639179E-2</v>
      </c>
      <c r="F16" s="19">
        <v>540</v>
      </c>
      <c r="G16" s="20">
        <v>9.8594120869088919E-2</v>
      </c>
      <c r="H16" s="21">
        <v>0</v>
      </c>
      <c r="I16" s="35">
        <v>-2</v>
      </c>
      <c r="J16" s="19">
        <v>523</v>
      </c>
      <c r="K16" s="21">
        <v>3.2504780114722687E-2</v>
      </c>
      <c r="L16" s="35">
        <v>0</v>
      </c>
      <c r="M16" s="78"/>
      <c r="O16" s="17">
        <v>6</v>
      </c>
      <c r="P16" s="18" t="s">
        <v>20</v>
      </c>
      <c r="Q16" s="19">
        <v>5446</v>
      </c>
      <c r="R16" s="20">
        <v>9.1067188388348222E-2</v>
      </c>
      <c r="S16" s="19">
        <v>5037</v>
      </c>
      <c r="T16" s="20">
        <v>8.6483980632533222E-2</v>
      </c>
      <c r="U16" s="21">
        <v>8.1199126464165161E-2</v>
      </c>
      <c r="V16" s="35">
        <v>-1</v>
      </c>
    </row>
    <row r="17" spans="2:22" ht="14.4" customHeight="1" thickBot="1">
      <c r="B17" s="12">
        <v>7</v>
      </c>
      <c r="C17" s="13" t="s">
        <v>15</v>
      </c>
      <c r="D17" s="14">
        <v>332</v>
      </c>
      <c r="E17" s="15">
        <v>5.7044673539518899E-2</v>
      </c>
      <c r="F17" s="14">
        <v>493</v>
      </c>
      <c r="G17" s="15">
        <v>9.0012780719371924E-2</v>
      </c>
      <c r="H17" s="16">
        <v>-0.32657200811359022</v>
      </c>
      <c r="I17" s="34">
        <v>-1</v>
      </c>
      <c r="J17" s="14">
        <v>379</v>
      </c>
      <c r="K17" s="16">
        <v>-0.12401055408970973</v>
      </c>
      <c r="L17" s="34">
        <v>0</v>
      </c>
      <c r="M17" s="78"/>
      <c r="O17" s="12">
        <v>7</v>
      </c>
      <c r="P17" s="13" t="s">
        <v>15</v>
      </c>
      <c r="Q17" s="14">
        <v>4691</v>
      </c>
      <c r="R17" s="15">
        <v>7.8442192568810409E-2</v>
      </c>
      <c r="S17" s="14">
        <v>4803</v>
      </c>
      <c r="T17" s="15">
        <v>8.2466261460801479E-2</v>
      </c>
      <c r="U17" s="16">
        <v>-2.3318759108890252E-2</v>
      </c>
      <c r="V17" s="34">
        <v>0</v>
      </c>
    </row>
    <row r="18" spans="2:22" ht="14.4" customHeight="1" thickBot="1">
      <c r="B18" s="17">
        <v>8</v>
      </c>
      <c r="C18" s="18" t="s">
        <v>21</v>
      </c>
      <c r="D18" s="19">
        <v>273</v>
      </c>
      <c r="E18" s="20">
        <v>4.6907216494845361E-2</v>
      </c>
      <c r="F18" s="19">
        <v>284</v>
      </c>
      <c r="G18" s="20">
        <v>5.1853204308928244E-2</v>
      </c>
      <c r="H18" s="21">
        <v>-3.8732394366197131E-2</v>
      </c>
      <c r="I18" s="35">
        <v>0</v>
      </c>
      <c r="J18" s="19">
        <v>239</v>
      </c>
      <c r="K18" s="21">
        <v>0.14225941422594146</v>
      </c>
      <c r="L18" s="35">
        <v>0</v>
      </c>
      <c r="M18" s="78"/>
      <c r="O18" s="17">
        <v>8</v>
      </c>
      <c r="P18" s="18" t="s">
        <v>21</v>
      </c>
      <c r="Q18" s="19">
        <v>2580</v>
      </c>
      <c r="R18" s="20">
        <v>4.3142369820407346E-2</v>
      </c>
      <c r="S18" s="19">
        <v>2818</v>
      </c>
      <c r="T18" s="20">
        <v>4.8384327461282239E-2</v>
      </c>
      <c r="U18" s="21">
        <v>-8.4457061745919049E-2</v>
      </c>
      <c r="V18" s="35">
        <v>0</v>
      </c>
    </row>
    <row r="19" spans="2:22" ht="14.4" customHeight="1" thickBot="1">
      <c r="B19" s="12">
        <v>9</v>
      </c>
      <c r="C19" s="13" t="s">
        <v>17</v>
      </c>
      <c r="D19" s="14">
        <v>162</v>
      </c>
      <c r="E19" s="15">
        <v>2.7835051546391754E-2</v>
      </c>
      <c r="F19" s="14">
        <v>150</v>
      </c>
      <c r="G19" s="15">
        <v>2.7387255796969143E-2</v>
      </c>
      <c r="H19" s="16">
        <v>8.0000000000000071E-2</v>
      </c>
      <c r="I19" s="34">
        <v>1</v>
      </c>
      <c r="J19" s="14">
        <v>193</v>
      </c>
      <c r="K19" s="16">
        <v>-0.1606217616580311</v>
      </c>
      <c r="L19" s="34">
        <v>1</v>
      </c>
      <c r="M19" s="78"/>
      <c r="O19" s="12">
        <v>9</v>
      </c>
      <c r="P19" s="13" t="s">
        <v>18</v>
      </c>
      <c r="Q19" s="14">
        <v>1827</v>
      </c>
      <c r="R19" s="15">
        <v>3.0550817698404734E-2</v>
      </c>
      <c r="S19" s="14">
        <v>1919</v>
      </c>
      <c r="T19" s="15">
        <v>3.2948731156210297E-2</v>
      </c>
      <c r="U19" s="16">
        <v>-4.7941636268890031E-2</v>
      </c>
      <c r="V19" s="34">
        <v>0</v>
      </c>
    </row>
    <row r="20" spans="2:22" ht="14.4" customHeight="1" thickBot="1">
      <c r="B20" s="17">
        <v>10</v>
      </c>
      <c r="C20" s="18" t="s">
        <v>18</v>
      </c>
      <c r="D20" s="19">
        <v>147</v>
      </c>
      <c r="E20" s="20">
        <v>2.5257731958762887E-2</v>
      </c>
      <c r="F20" s="19">
        <v>158</v>
      </c>
      <c r="G20" s="20">
        <v>2.8847909439474163E-2</v>
      </c>
      <c r="H20" s="21">
        <v>-6.9620253164557E-2</v>
      </c>
      <c r="I20" s="35">
        <v>-1</v>
      </c>
      <c r="J20" s="19">
        <v>207</v>
      </c>
      <c r="K20" s="21">
        <v>-0.28985507246376807</v>
      </c>
      <c r="L20" s="35">
        <v>-1</v>
      </c>
      <c r="M20" s="78"/>
      <c r="O20" s="17">
        <v>10</v>
      </c>
      <c r="P20" s="18" t="s">
        <v>17</v>
      </c>
      <c r="Q20" s="19">
        <v>1548</v>
      </c>
      <c r="R20" s="20">
        <v>2.5885421892244406E-2</v>
      </c>
      <c r="S20" s="19">
        <v>1642</v>
      </c>
      <c r="T20" s="20">
        <v>2.8192713162322722E-2</v>
      </c>
      <c r="U20" s="21">
        <v>-5.7247259439707654E-2</v>
      </c>
      <c r="V20" s="35">
        <v>0</v>
      </c>
    </row>
    <row r="21" spans="2:22" ht="14.4" customHeight="1" thickBot="1">
      <c r="B21" s="12">
        <v>11</v>
      </c>
      <c r="C21" s="13" t="s">
        <v>4</v>
      </c>
      <c r="D21" s="14">
        <v>121</v>
      </c>
      <c r="E21" s="15">
        <v>2.0790378006872851E-2</v>
      </c>
      <c r="F21" s="14">
        <v>54</v>
      </c>
      <c r="G21" s="15">
        <v>9.8594120869088912E-3</v>
      </c>
      <c r="H21" s="16">
        <v>1.2407407407407409</v>
      </c>
      <c r="I21" s="34">
        <v>1</v>
      </c>
      <c r="J21" s="14">
        <v>124</v>
      </c>
      <c r="K21" s="16">
        <v>-2.4193548387096753E-2</v>
      </c>
      <c r="L21" s="34">
        <v>0</v>
      </c>
      <c r="M21" s="78"/>
      <c r="O21" s="12">
        <v>11</v>
      </c>
      <c r="P21" s="13" t="s">
        <v>4</v>
      </c>
      <c r="Q21" s="14">
        <v>869</v>
      </c>
      <c r="R21" s="15">
        <v>1.453128657904418E-2</v>
      </c>
      <c r="S21" s="14">
        <v>732</v>
      </c>
      <c r="T21" s="15">
        <v>1.2568249716699289E-2</v>
      </c>
      <c r="U21" s="16">
        <v>0.18715846994535523</v>
      </c>
      <c r="V21" s="34">
        <v>0</v>
      </c>
    </row>
    <row r="22" spans="2:22" ht="14.4" customHeight="1" thickBot="1">
      <c r="B22" s="17">
        <v>12</v>
      </c>
      <c r="C22" s="18" t="s">
        <v>72</v>
      </c>
      <c r="D22" s="19">
        <v>77</v>
      </c>
      <c r="E22" s="20">
        <v>1.3230240549828179E-2</v>
      </c>
      <c r="F22" s="19">
        <v>61</v>
      </c>
      <c r="G22" s="20">
        <v>1.1137484024100785E-2</v>
      </c>
      <c r="H22" s="21">
        <v>0.26229508196721318</v>
      </c>
      <c r="I22" s="35">
        <v>-1</v>
      </c>
      <c r="J22" s="19">
        <v>53</v>
      </c>
      <c r="K22" s="21">
        <v>0.45283018867924518</v>
      </c>
      <c r="L22" s="35">
        <v>0</v>
      </c>
      <c r="M22" s="78"/>
      <c r="O22" s="17">
        <v>12</v>
      </c>
      <c r="P22" s="18" t="s">
        <v>79</v>
      </c>
      <c r="Q22" s="19">
        <v>626</v>
      </c>
      <c r="R22" s="20">
        <v>1.0467877328517441E-2</v>
      </c>
      <c r="S22" s="19">
        <v>422</v>
      </c>
      <c r="T22" s="20">
        <v>7.2456303011572401E-3</v>
      </c>
      <c r="U22" s="21">
        <v>0.48341232227488162</v>
      </c>
      <c r="V22" s="35">
        <v>1</v>
      </c>
    </row>
    <row r="23" spans="2:22" ht="14.4" customHeight="1" thickBot="1">
      <c r="B23" s="12">
        <v>13</v>
      </c>
      <c r="C23" s="13" t="s">
        <v>93</v>
      </c>
      <c r="D23" s="14">
        <v>33</v>
      </c>
      <c r="E23" s="15">
        <v>5.670103092783505E-3</v>
      </c>
      <c r="F23" s="14">
        <v>10</v>
      </c>
      <c r="G23" s="15">
        <v>1.8258170531312763E-3</v>
      </c>
      <c r="H23" s="16">
        <v>2.2999999999999998</v>
      </c>
      <c r="I23" s="34">
        <v>4</v>
      </c>
      <c r="J23" s="14">
        <v>46</v>
      </c>
      <c r="K23" s="16">
        <v>-0.28260869565217395</v>
      </c>
      <c r="L23" s="34">
        <v>1</v>
      </c>
      <c r="M23" s="78"/>
      <c r="O23" s="12">
        <v>13</v>
      </c>
      <c r="P23" s="13" t="s">
        <v>72</v>
      </c>
      <c r="Q23" s="14">
        <v>540</v>
      </c>
      <c r="R23" s="15">
        <v>9.0297983345038624E-3</v>
      </c>
      <c r="S23" s="14">
        <v>481</v>
      </c>
      <c r="T23" s="15">
        <v>8.2586449641152433E-3</v>
      </c>
      <c r="U23" s="16">
        <v>0.12266112266112272</v>
      </c>
      <c r="V23" s="34">
        <v>-1</v>
      </c>
    </row>
    <row r="24" spans="2:22" ht="14.4" customHeight="1" thickBot="1">
      <c r="B24" s="17">
        <v>14</v>
      </c>
      <c r="C24" s="18" t="s">
        <v>81</v>
      </c>
      <c r="D24" s="19">
        <v>20</v>
      </c>
      <c r="E24" s="20">
        <v>3.4364261168384879E-3</v>
      </c>
      <c r="F24" s="19">
        <v>49</v>
      </c>
      <c r="G24" s="20">
        <v>8.9465035603432542E-3</v>
      </c>
      <c r="H24" s="21">
        <v>-0.59183673469387754</v>
      </c>
      <c r="I24" s="35">
        <v>-1</v>
      </c>
      <c r="J24" s="19">
        <v>53</v>
      </c>
      <c r="K24" s="21">
        <v>-0.62264150943396224</v>
      </c>
      <c r="L24" s="35">
        <v>-2</v>
      </c>
      <c r="M24" s="78"/>
      <c r="O24" s="17">
        <v>14</v>
      </c>
      <c r="P24" s="18" t="s">
        <v>81</v>
      </c>
      <c r="Q24" s="19">
        <v>352</v>
      </c>
      <c r="R24" s="20">
        <v>5.8860907661951109E-3</v>
      </c>
      <c r="S24" s="19">
        <v>287</v>
      </c>
      <c r="T24" s="20">
        <v>4.9277153943889287E-3</v>
      </c>
      <c r="U24" s="21">
        <v>0.22648083623693371</v>
      </c>
      <c r="V24" s="35">
        <v>0</v>
      </c>
    </row>
    <row r="25" spans="2:22" ht="14.4" customHeight="1" thickBot="1">
      <c r="B25" s="12">
        <v>15</v>
      </c>
      <c r="C25" s="13" t="s">
        <v>82</v>
      </c>
      <c r="D25" s="14">
        <v>17</v>
      </c>
      <c r="E25" s="15">
        <v>2.9209621993127148E-3</v>
      </c>
      <c r="F25" s="14">
        <v>24</v>
      </c>
      <c r="G25" s="15">
        <v>4.3819609275150629E-3</v>
      </c>
      <c r="H25" s="16">
        <v>-0.29166666666666663</v>
      </c>
      <c r="I25" s="34">
        <v>0</v>
      </c>
      <c r="J25" s="14">
        <v>22</v>
      </c>
      <c r="K25" s="16">
        <v>-0.22727272727272729</v>
      </c>
      <c r="L25" s="34">
        <v>0</v>
      </c>
      <c r="M25" s="78"/>
      <c r="O25" s="12">
        <v>15</v>
      </c>
      <c r="P25" s="13" t="s">
        <v>82</v>
      </c>
      <c r="Q25" s="14">
        <v>179</v>
      </c>
      <c r="R25" s="15">
        <v>2.9932109294003545E-3</v>
      </c>
      <c r="S25" s="14">
        <v>267</v>
      </c>
      <c r="T25" s="15">
        <v>4.5843205933862163E-3</v>
      </c>
      <c r="U25" s="16">
        <v>-0.32958801498127344</v>
      </c>
      <c r="V25" s="34">
        <v>0</v>
      </c>
    </row>
    <row r="26" spans="2:22" ht="15" thickBot="1">
      <c r="B26" s="101" t="s">
        <v>90</v>
      </c>
      <c r="C26" s="102"/>
      <c r="D26" s="23">
        <f>SUM(D11:D25)</f>
        <v>5718</v>
      </c>
      <c r="E26" s="24">
        <f>D26/D28</f>
        <v>0.98247422680412366</v>
      </c>
      <c r="F26" s="23">
        <f>SUM(F11:F25)</f>
        <v>5351</v>
      </c>
      <c r="G26" s="24">
        <f>F26/F28</f>
        <v>0.97699470513054587</v>
      </c>
      <c r="H26" s="25">
        <f>D26/F26-1</f>
        <v>6.8585311156793116E-2</v>
      </c>
      <c r="I26" s="36"/>
      <c r="J26" s="23">
        <f>SUM(J11:J25)</f>
        <v>5806</v>
      </c>
      <c r="K26" s="24">
        <f>E26/J26-1</f>
        <v>-0.99983078294405714</v>
      </c>
      <c r="L26" s="23"/>
      <c r="M26" s="78"/>
      <c r="O26" s="101" t="s">
        <v>90</v>
      </c>
      <c r="P26" s="102"/>
      <c r="Q26" s="23">
        <f>SUM(Q11:Q25)</f>
        <v>58340</v>
      </c>
      <c r="R26" s="24">
        <f>Q26/Q28</f>
        <v>0.97555265710176919</v>
      </c>
      <c r="S26" s="23">
        <f>SUM(S11:S25)</f>
        <v>57075</v>
      </c>
      <c r="T26" s="24">
        <f>S26/S28</f>
        <v>0.97996291336149166</v>
      </c>
      <c r="U26" s="25">
        <f>Q26/S26-1</f>
        <v>2.216381953569857E-2</v>
      </c>
      <c r="V26" s="36"/>
    </row>
    <row r="27" spans="2:22" ht="15" thickBot="1">
      <c r="B27" s="101" t="s">
        <v>38</v>
      </c>
      <c r="C27" s="102"/>
      <c r="D27" s="23">
        <f>D28-SUM(D11:D25)</f>
        <v>102</v>
      </c>
      <c r="E27" s="24">
        <f>D27/D28</f>
        <v>1.7525773195876289E-2</v>
      </c>
      <c r="F27" s="23">
        <f>F28-SUM(F11:F25)</f>
        <v>126</v>
      </c>
      <c r="G27" s="24">
        <f>F27/F28</f>
        <v>2.3005294869454081E-2</v>
      </c>
      <c r="H27" s="25">
        <f>D27/F27-1</f>
        <v>-0.19047619047619047</v>
      </c>
      <c r="I27" s="36"/>
      <c r="J27" s="23">
        <f>J28-SUM(J11:J25)</f>
        <v>121</v>
      </c>
      <c r="K27" s="24">
        <f>E27/J27-1</f>
        <v>-0.99985515889920762</v>
      </c>
      <c r="L27" s="23"/>
      <c r="M27" s="78"/>
      <c r="O27" s="101" t="s">
        <v>38</v>
      </c>
      <c r="P27" s="102"/>
      <c r="Q27" s="23">
        <f>Q28-SUM(Q11:Q25)</f>
        <v>1462</v>
      </c>
      <c r="R27" s="24">
        <f>Q27/Q28</f>
        <v>2.4447342898230827E-2</v>
      </c>
      <c r="S27" s="23">
        <f>S28-SUM(S11:S25)</f>
        <v>1167</v>
      </c>
      <c r="T27" s="24">
        <f>S27/S28</f>
        <v>2.0037086638508294E-2</v>
      </c>
      <c r="U27" s="25">
        <f>Q27/S27-1</f>
        <v>0.25278491859468732</v>
      </c>
      <c r="V27" s="37"/>
    </row>
    <row r="28" spans="2:22" ht="15" thickBot="1">
      <c r="B28" s="99" t="s">
        <v>62</v>
      </c>
      <c r="C28" s="100"/>
      <c r="D28" s="26">
        <v>5820</v>
      </c>
      <c r="E28" s="27">
        <v>1</v>
      </c>
      <c r="F28" s="26">
        <v>5477</v>
      </c>
      <c r="G28" s="27">
        <v>1</v>
      </c>
      <c r="H28" s="28">
        <v>6.2625524922402809E-2</v>
      </c>
      <c r="I28" s="39"/>
      <c r="J28" s="26">
        <v>5927</v>
      </c>
      <c r="K28" s="28">
        <v>-1.8052977897756062E-2</v>
      </c>
      <c r="L28" s="26"/>
      <c r="M28" s="78"/>
      <c r="N28" s="33"/>
      <c r="O28" s="99" t="s">
        <v>62</v>
      </c>
      <c r="P28" s="100"/>
      <c r="Q28" s="26">
        <v>59802</v>
      </c>
      <c r="R28" s="27">
        <v>1</v>
      </c>
      <c r="S28" s="26">
        <v>58242</v>
      </c>
      <c r="T28" s="27">
        <v>1</v>
      </c>
      <c r="U28" s="28">
        <v>2.6784794478211582E-2</v>
      </c>
      <c r="V28" s="39"/>
    </row>
    <row r="29" spans="2:22" ht="14.4">
      <c r="B29" s="40" t="s">
        <v>67</v>
      </c>
      <c r="M29" s="78"/>
      <c r="O29" s="40" t="s">
        <v>67</v>
      </c>
    </row>
    <row r="30" spans="2:22" ht="14.4">
      <c r="B30" s="41" t="s">
        <v>68</v>
      </c>
      <c r="M30" s="78"/>
      <c r="O30" s="41" t="s">
        <v>68</v>
      </c>
    </row>
    <row r="31" spans="2:22">
      <c r="B31" s="30"/>
    </row>
    <row r="32" spans="2:22">
      <c r="B32" s="31"/>
    </row>
    <row r="33" spans="2:22" ht="15" customHeight="1">
      <c r="B33" s="90" t="s">
        <v>111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29"/>
      <c r="O33" s="90" t="s">
        <v>84</v>
      </c>
      <c r="P33" s="90"/>
      <c r="Q33" s="90"/>
      <c r="R33" s="90"/>
      <c r="S33" s="90"/>
      <c r="T33" s="90"/>
      <c r="U33" s="90"/>
      <c r="V33" s="90"/>
    </row>
    <row r="34" spans="2:22" ht="15" customHeight="1">
      <c r="B34" s="91" t="s">
        <v>112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29"/>
      <c r="O34" s="91" t="s">
        <v>85</v>
      </c>
      <c r="P34" s="91"/>
      <c r="Q34" s="91"/>
      <c r="R34" s="91"/>
      <c r="S34" s="91"/>
      <c r="T34" s="91"/>
      <c r="U34" s="91"/>
      <c r="V34" s="91"/>
    </row>
    <row r="35" spans="2:22" ht="15" customHeight="1" thickBot="1">
      <c r="B35" s="32"/>
      <c r="C35" s="32"/>
      <c r="D35" s="32"/>
      <c r="E35" s="32"/>
      <c r="F35" s="32"/>
      <c r="G35" s="32"/>
      <c r="H35" s="32"/>
      <c r="I35" s="32"/>
      <c r="J35" s="32"/>
      <c r="K35" s="33"/>
      <c r="L35" s="5" t="s">
        <v>42</v>
      </c>
      <c r="O35" s="32"/>
      <c r="P35" s="32"/>
      <c r="Q35" s="32"/>
      <c r="R35" s="32"/>
      <c r="S35" s="32"/>
      <c r="T35" s="32"/>
      <c r="U35" s="32"/>
      <c r="V35" s="5" t="s">
        <v>42</v>
      </c>
    </row>
    <row r="36" spans="2:22">
      <c r="B36" s="113" t="s">
        <v>0</v>
      </c>
      <c r="C36" s="115" t="s">
        <v>55</v>
      </c>
      <c r="D36" s="117" t="s">
        <v>100</v>
      </c>
      <c r="E36" s="95"/>
      <c r="F36" s="95"/>
      <c r="G36" s="95"/>
      <c r="H36" s="95"/>
      <c r="I36" s="96"/>
      <c r="J36" s="117" t="s">
        <v>94</v>
      </c>
      <c r="K36" s="95"/>
      <c r="L36" s="96"/>
      <c r="O36" s="113" t="s">
        <v>0</v>
      </c>
      <c r="P36" s="115" t="s">
        <v>55</v>
      </c>
      <c r="Q36" s="117" t="s">
        <v>108</v>
      </c>
      <c r="R36" s="95"/>
      <c r="S36" s="95"/>
      <c r="T36" s="95"/>
      <c r="U36" s="95"/>
      <c r="V36" s="96"/>
    </row>
    <row r="37" spans="2:22" ht="15" customHeight="1" thickBot="1">
      <c r="B37" s="114"/>
      <c r="C37" s="116"/>
      <c r="D37" s="97" t="s">
        <v>102</v>
      </c>
      <c r="E37" s="93"/>
      <c r="F37" s="93"/>
      <c r="G37" s="93"/>
      <c r="H37" s="93"/>
      <c r="I37" s="94"/>
      <c r="J37" s="97" t="s">
        <v>95</v>
      </c>
      <c r="K37" s="93"/>
      <c r="L37" s="94"/>
      <c r="O37" s="114"/>
      <c r="P37" s="116"/>
      <c r="Q37" s="97" t="s">
        <v>103</v>
      </c>
      <c r="R37" s="93"/>
      <c r="S37" s="93"/>
      <c r="T37" s="93"/>
      <c r="U37" s="93"/>
      <c r="V37" s="94"/>
    </row>
    <row r="38" spans="2:22" ht="15" customHeight="1">
      <c r="B38" s="114"/>
      <c r="C38" s="116"/>
      <c r="D38" s="86">
        <v>2024</v>
      </c>
      <c r="E38" s="87"/>
      <c r="F38" s="86">
        <v>2023</v>
      </c>
      <c r="G38" s="87"/>
      <c r="H38" s="103" t="s">
        <v>31</v>
      </c>
      <c r="I38" s="103" t="s">
        <v>56</v>
      </c>
      <c r="J38" s="103">
        <v>2023</v>
      </c>
      <c r="K38" s="103" t="s">
        <v>104</v>
      </c>
      <c r="L38" s="122" t="s">
        <v>109</v>
      </c>
      <c r="O38" s="114"/>
      <c r="P38" s="116"/>
      <c r="Q38" s="86">
        <v>2024</v>
      </c>
      <c r="R38" s="87"/>
      <c r="S38" s="86">
        <v>2023</v>
      </c>
      <c r="T38" s="87"/>
      <c r="U38" s="103" t="s">
        <v>31</v>
      </c>
      <c r="V38" s="122" t="s">
        <v>74</v>
      </c>
    </row>
    <row r="39" spans="2:22" ht="14.4" customHeight="1" thickBot="1">
      <c r="B39" s="105" t="s">
        <v>32</v>
      </c>
      <c r="C39" s="107" t="s">
        <v>55</v>
      </c>
      <c r="D39" s="88"/>
      <c r="E39" s="89"/>
      <c r="F39" s="88"/>
      <c r="G39" s="89"/>
      <c r="H39" s="104"/>
      <c r="I39" s="104"/>
      <c r="J39" s="104"/>
      <c r="K39" s="104"/>
      <c r="L39" s="123"/>
      <c r="O39" s="105" t="s">
        <v>32</v>
      </c>
      <c r="P39" s="107" t="s">
        <v>55</v>
      </c>
      <c r="Q39" s="88"/>
      <c r="R39" s="89"/>
      <c r="S39" s="88"/>
      <c r="T39" s="89"/>
      <c r="U39" s="104"/>
      <c r="V39" s="123"/>
    </row>
    <row r="40" spans="2:22" ht="15" customHeight="1">
      <c r="B40" s="105"/>
      <c r="C40" s="107"/>
      <c r="D40" s="6" t="s">
        <v>34</v>
      </c>
      <c r="E40" s="7" t="s">
        <v>2</v>
      </c>
      <c r="F40" s="6" t="s">
        <v>34</v>
      </c>
      <c r="G40" s="7" t="s">
        <v>2</v>
      </c>
      <c r="H40" s="109" t="s">
        <v>35</v>
      </c>
      <c r="I40" s="109" t="s">
        <v>57</v>
      </c>
      <c r="J40" s="109" t="s">
        <v>34</v>
      </c>
      <c r="K40" s="109" t="s">
        <v>105</v>
      </c>
      <c r="L40" s="120" t="s">
        <v>110</v>
      </c>
      <c r="O40" s="105"/>
      <c r="P40" s="107"/>
      <c r="Q40" s="6" t="s">
        <v>34</v>
      </c>
      <c r="R40" s="7" t="s">
        <v>2</v>
      </c>
      <c r="S40" s="6" t="s">
        <v>34</v>
      </c>
      <c r="T40" s="7" t="s">
        <v>2</v>
      </c>
      <c r="U40" s="109" t="s">
        <v>35</v>
      </c>
      <c r="V40" s="120" t="s">
        <v>75</v>
      </c>
    </row>
    <row r="41" spans="2:22" ht="14.25" customHeight="1" thickBot="1">
      <c r="B41" s="106"/>
      <c r="C41" s="108"/>
      <c r="D41" s="9" t="s">
        <v>36</v>
      </c>
      <c r="E41" s="10" t="s">
        <v>37</v>
      </c>
      <c r="F41" s="9" t="s">
        <v>36</v>
      </c>
      <c r="G41" s="10" t="s">
        <v>37</v>
      </c>
      <c r="H41" s="110"/>
      <c r="I41" s="110"/>
      <c r="J41" s="110" t="s">
        <v>36</v>
      </c>
      <c r="K41" s="110"/>
      <c r="L41" s="121"/>
      <c r="O41" s="106"/>
      <c r="P41" s="108"/>
      <c r="Q41" s="9" t="s">
        <v>36</v>
      </c>
      <c r="R41" s="10" t="s">
        <v>37</v>
      </c>
      <c r="S41" s="9" t="s">
        <v>36</v>
      </c>
      <c r="T41" s="10" t="s">
        <v>37</v>
      </c>
      <c r="U41" s="110"/>
      <c r="V41" s="121"/>
    </row>
    <row r="42" spans="2:22" ht="14.4" thickBot="1">
      <c r="B42" s="12">
        <v>1</v>
      </c>
      <c r="C42" s="13" t="s">
        <v>58</v>
      </c>
      <c r="D42" s="14">
        <v>574</v>
      </c>
      <c r="E42" s="15">
        <v>9.8625429553264601E-2</v>
      </c>
      <c r="F42" s="14">
        <v>848</v>
      </c>
      <c r="G42" s="15">
        <v>0.15482928610553223</v>
      </c>
      <c r="H42" s="16">
        <v>-0.32311320754716977</v>
      </c>
      <c r="I42" s="34">
        <v>0</v>
      </c>
      <c r="J42" s="14">
        <v>687</v>
      </c>
      <c r="K42" s="16">
        <v>-0.16448326055312956</v>
      </c>
      <c r="L42" s="34">
        <v>0</v>
      </c>
      <c r="O42" s="12">
        <v>1</v>
      </c>
      <c r="P42" s="13" t="s">
        <v>58</v>
      </c>
      <c r="Q42" s="14">
        <v>8379</v>
      </c>
      <c r="R42" s="15">
        <v>0.14011237082371827</v>
      </c>
      <c r="S42" s="14">
        <v>9070</v>
      </c>
      <c r="T42" s="15">
        <v>0.15572954225473026</v>
      </c>
      <c r="U42" s="16">
        <v>-7.6185226019845675E-2</v>
      </c>
      <c r="V42" s="34">
        <v>0</v>
      </c>
    </row>
    <row r="43" spans="2:22" ht="14.4" thickBot="1">
      <c r="B43" s="17">
        <v>2</v>
      </c>
      <c r="C43" s="18" t="s">
        <v>64</v>
      </c>
      <c r="D43" s="19">
        <v>492</v>
      </c>
      <c r="E43" s="20">
        <v>8.4536082474226809E-2</v>
      </c>
      <c r="F43" s="19">
        <v>458</v>
      </c>
      <c r="G43" s="20">
        <v>8.3622421033412456E-2</v>
      </c>
      <c r="H43" s="21">
        <v>7.4235807860262071E-2</v>
      </c>
      <c r="I43" s="35">
        <v>1</v>
      </c>
      <c r="J43" s="19">
        <v>561</v>
      </c>
      <c r="K43" s="21">
        <v>-0.12299465240641716</v>
      </c>
      <c r="L43" s="35">
        <v>1</v>
      </c>
      <c r="O43" s="17">
        <v>2</v>
      </c>
      <c r="P43" s="18" t="s">
        <v>76</v>
      </c>
      <c r="Q43" s="19">
        <v>4898</v>
      </c>
      <c r="R43" s="20">
        <v>8.1903615263703558E-2</v>
      </c>
      <c r="S43" s="19">
        <v>4781</v>
      </c>
      <c r="T43" s="20">
        <v>8.2088527179698501E-2</v>
      </c>
      <c r="U43" s="21">
        <v>2.4471867810081482E-2</v>
      </c>
      <c r="V43" s="35">
        <v>1</v>
      </c>
    </row>
    <row r="44" spans="2:22" ht="14.4" thickBot="1">
      <c r="B44" s="12">
        <v>3</v>
      </c>
      <c r="C44" s="13" t="s">
        <v>76</v>
      </c>
      <c r="D44" s="14">
        <v>458</v>
      </c>
      <c r="E44" s="15">
        <v>7.8694158075601373E-2</v>
      </c>
      <c r="F44" s="14">
        <v>429</v>
      </c>
      <c r="G44" s="15">
        <v>7.8327551579331745E-2</v>
      </c>
      <c r="H44" s="16">
        <v>6.7599067599067642E-2</v>
      </c>
      <c r="I44" s="34">
        <v>1</v>
      </c>
      <c r="J44" s="14">
        <v>617</v>
      </c>
      <c r="K44" s="16">
        <v>-0.25769854132901138</v>
      </c>
      <c r="L44" s="34">
        <v>-1</v>
      </c>
      <c r="O44" s="12">
        <v>3</v>
      </c>
      <c r="P44" s="13" t="s">
        <v>59</v>
      </c>
      <c r="Q44" s="14">
        <v>4690</v>
      </c>
      <c r="R44" s="15">
        <v>7.8425470720042814E-2</v>
      </c>
      <c r="S44" s="14">
        <v>4803</v>
      </c>
      <c r="T44" s="15">
        <v>8.2466261460801479E-2</v>
      </c>
      <c r="U44" s="16">
        <v>-2.3526962315219668E-2</v>
      </c>
      <c r="V44" s="34">
        <v>-1</v>
      </c>
    </row>
    <row r="45" spans="2:22" ht="14.4" thickBot="1">
      <c r="B45" s="17">
        <v>4</v>
      </c>
      <c r="C45" s="18" t="s">
        <v>60</v>
      </c>
      <c r="D45" s="19">
        <v>444</v>
      </c>
      <c r="E45" s="20">
        <v>7.628865979381444E-2</v>
      </c>
      <c r="F45" s="19">
        <v>322</v>
      </c>
      <c r="G45" s="20">
        <v>5.8791309110827097E-2</v>
      </c>
      <c r="H45" s="21">
        <v>0.37888198757763969</v>
      </c>
      <c r="I45" s="35">
        <v>1</v>
      </c>
      <c r="J45" s="19">
        <v>382</v>
      </c>
      <c r="K45" s="21">
        <v>0.16230366492146597</v>
      </c>
      <c r="L45" s="35">
        <v>0</v>
      </c>
      <c r="O45" s="17">
        <v>4</v>
      </c>
      <c r="P45" s="18" t="s">
        <v>64</v>
      </c>
      <c r="Q45" s="19">
        <v>4612</v>
      </c>
      <c r="R45" s="20">
        <v>7.7121166516170028E-2</v>
      </c>
      <c r="S45" s="19">
        <v>4013</v>
      </c>
      <c r="T45" s="20">
        <v>6.8902166821194322E-2</v>
      </c>
      <c r="U45" s="21">
        <v>0.14926488911039115</v>
      </c>
      <c r="V45" s="35">
        <v>0</v>
      </c>
    </row>
    <row r="46" spans="2:22" ht="14.4" thickBot="1">
      <c r="B46" s="12">
        <v>5</v>
      </c>
      <c r="C46" s="13" t="s">
        <v>59</v>
      </c>
      <c r="D46" s="14">
        <v>332</v>
      </c>
      <c r="E46" s="15">
        <v>5.7044673539518899E-2</v>
      </c>
      <c r="F46" s="14">
        <v>493</v>
      </c>
      <c r="G46" s="15">
        <v>9.0012780719371924E-2</v>
      </c>
      <c r="H46" s="16">
        <v>-0.32657200811359022</v>
      </c>
      <c r="I46" s="34">
        <v>-3</v>
      </c>
      <c r="J46" s="14">
        <v>379</v>
      </c>
      <c r="K46" s="16">
        <v>-0.12401055408970973</v>
      </c>
      <c r="L46" s="34">
        <v>0</v>
      </c>
      <c r="O46" s="12">
        <v>5</v>
      </c>
      <c r="P46" s="13" t="s">
        <v>60</v>
      </c>
      <c r="Q46" s="14">
        <v>3483</v>
      </c>
      <c r="R46" s="15">
        <v>5.8242199257549913E-2</v>
      </c>
      <c r="S46" s="14">
        <v>3920</v>
      </c>
      <c r="T46" s="15">
        <v>6.7305380996531716E-2</v>
      </c>
      <c r="U46" s="16">
        <v>-0.11147959183673473</v>
      </c>
      <c r="V46" s="34">
        <v>0</v>
      </c>
    </row>
    <row r="47" spans="2:22" ht="14.4" thickBot="1">
      <c r="B47" s="17">
        <v>6</v>
      </c>
      <c r="C47" s="18" t="s">
        <v>66</v>
      </c>
      <c r="D47" s="19">
        <v>325</v>
      </c>
      <c r="E47" s="20">
        <v>5.5841924398625432E-2</v>
      </c>
      <c r="F47" s="19">
        <v>210</v>
      </c>
      <c r="G47" s="20">
        <v>3.8342158115756801E-2</v>
      </c>
      <c r="H47" s="21">
        <v>0.54761904761904767</v>
      </c>
      <c r="I47" s="35">
        <v>1</v>
      </c>
      <c r="J47" s="19">
        <v>285</v>
      </c>
      <c r="K47" s="21">
        <v>0.14035087719298245</v>
      </c>
      <c r="L47" s="35">
        <v>0</v>
      </c>
      <c r="O47" s="17">
        <v>6</v>
      </c>
      <c r="P47" s="18" t="s">
        <v>66</v>
      </c>
      <c r="Q47" s="19">
        <v>3402</v>
      </c>
      <c r="R47" s="20">
        <v>5.6887729507374335E-2</v>
      </c>
      <c r="S47" s="19">
        <v>3350</v>
      </c>
      <c r="T47" s="20">
        <v>5.7518629167954395E-2</v>
      </c>
      <c r="U47" s="21">
        <v>1.552238805970152E-2</v>
      </c>
      <c r="V47" s="35">
        <v>0</v>
      </c>
    </row>
    <row r="48" spans="2:22" ht="14.4" thickBot="1">
      <c r="B48" s="12">
        <v>7</v>
      </c>
      <c r="C48" s="13" t="s">
        <v>78</v>
      </c>
      <c r="D48" s="14">
        <v>283</v>
      </c>
      <c r="E48" s="15">
        <v>4.8625429553264606E-2</v>
      </c>
      <c r="F48" s="14">
        <v>227</v>
      </c>
      <c r="G48" s="15">
        <v>4.1446047106079971E-2</v>
      </c>
      <c r="H48" s="16">
        <v>0.24669603524229067</v>
      </c>
      <c r="I48" s="34">
        <v>-1</v>
      </c>
      <c r="J48" s="14">
        <v>216</v>
      </c>
      <c r="K48" s="16">
        <v>0.31018518518518512</v>
      </c>
      <c r="L48" s="34">
        <v>1</v>
      </c>
      <c r="O48" s="12">
        <v>7</v>
      </c>
      <c r="P48" s="13" t="s">
        <v>78</v>
      </c>
      <c r="Q48" s="14">
        <v>2299</v>
      </c>
      <c r="R48" s="15">
        <v>3.8443530316711813E-2</v>
      </c>
      <c r="S48" s="14">
        <v>2284</v>
      </c>
      <c r="T48" s="15">
        <v>3.9215686274509803E-2</v>
      </c>
      <c r="U48" s="16">
        <v>6.5674255691767769E-3</v>
      </c>
      <c r="V48" s="34">
        <v>0</v>
      </c>
    </row>
    <row r="49" spans="2:22" ht="14.4" thickBot="1">
      <c r="B49" s="17">
        <v>8</v>
      </c>
      <c r="C49" s="18" t="s">
        <v>86</v>
      </c>
      <c r="D49" s="19">
        <v>212</v>
      </c>
      <c r="E49" s="20">
        <v>3.6426116838487975E-2</v>
      </c>
      <c r="F49" s="19">
        <v>191</v>
      </c>
      <c r="G49" s="20">
        <v>3.4873105714807374E-2</v>
      </c>
      <c r="H49" s="21">
        <v>0.10994764397905765</v>
      </c>
      <c r="I49" s="35">
        <v>0</v>
      </c>
      <c r="J49" s="19">
        <v>170</v>
      </c>
      <c r="K49" s="21">
        <v>0.24705882352941178</v>
      </c>
      <c r="L49" s="35">
        <v>1</v>
      </c>
      <c r="O49" s="17">
        <v>8</v>
      </c>
      <c r="P49" s="18" t="s">
        <v>77</v>
      </c>
      <c r="Q49" s="19">
        <v>1827</v>
      </c>
      <c r="R49" s="20">
        <v>3.0550817698404734E-2</v>
      </c>
      <c r="S49" s="19">
        <v>1554</v>
      </c>
      <c r="T49" s="20">
        <v>2.6681776037910786E-2</v>
      </c>
      <c r="U49" s="21">
        <v>0.17567567567567566</v>
      </c>
      <c r="V49" s="35">
        <v>1</v>
      </c>
    </row>
    <row r="50" spans="2:22" ht="14.4" thickBot="1">
      <c r="B50" s="12">
        <v>9</v>
      </c>
      <c r="C50" s="13" t="s">
        <v>77</v>
      </c>
      <c r="D50" s="14">
        <v>208</v>
      </c>
      <c r="E50" s="15">
        <v>3.5738831615120273E-2</v>
      </c>
      <c r="F50" s="14">
        <v>78</v>
      </c>
      <c r="G50" s="15">
        <v>1.4241373014423955E-2</v>
      </c>
      <c r="H50" s="16">
        <v>1.6666666666666665</v>
      </c>
      <c r="I50" s="34">
        <v>7</v>
      </c>
      <c r="J50" s="14">
        <v>133</v>
      </c>
      <c r="K50" s="16">
        <v>0.56390977443609014</v>
      </c>
      <c r="L50" s="34">
        <v>2</v>
      </c>
      <c r="O50" s="12">
        <v>9</v>
      </c>
      <c r="P50" s="13" t="s">
        <v>91</v>
      </c>
      <c r="Q50" s="14">
        <v>1744</v>
      </c>
      <c r="R50" s="15">
        <v>2.9162904250693955E-2</v>
      </c>
      <c r="S50" s="14">
        <v>957</v>
      </c>
      <c r="T50" s="15">
        <v>1.6431441227979807E-2</v>
      </c>
      <c r="U50" s="16">
        <v>0.82236154649947757</v>
      </c>
      <c r="V50" s="34">
        <v>9</v>
      </c>
    </row>
    <row r="51" spans="2:22" ht="14.4" thickBot="1">
      <c r="B51" s="17">
        <v>10</v>
      </c>
      <c r="C51" s="18" t="s">
        <v>91</v>
      </c>
      <c r="D51" s="19">
        <v>206</v>
      </c>
      <c r="E51" s="20">
        <v>3.5395189003436425E-2</v>
      </c>
      <c r="F51" s="19">
        <v>74</v>
      </c>
      <c r="G51" s="20">
        <v>1.3511046193171445E-2</v>
      </c>
      <c r="H51" s="21">
        <v>1.7837837837837838</v>
      </c>
      <c r="I51" s="35">
        <v>7</v>
      </c>
      <c r="J51" s="19">
        <v>284</v>
      </c>
      <c r="K51" s="21">
        <v>-0.27464788732394363</v>
      </c>
      <c r="L51" s="35">
        <v>-3</v>
      </c>
      <c r="O51" s="17">
        <v>10</v>
      </c>
      <c r="P51" s="18" t="s">
        <v>86</v>
      </c>
      <c r="Q51" s="19">
        <v>1679</v>
      </c>
      <c r="R51" s="20">
        <v>2.8075984080799973E-2</v>
      </c>
      <c r="S51" s="19">
        <v>1226</v>
      </c>
      <c r="T51" s="20">
        <v>2.1050101301466295E-2</v>
      </c>
      <c r="U51" s="21">
        <v>0.36949429037520387</v>
      </c>
      <c r="V51" s="35">
        <v>4</v>
      </c>
    </row>
    <row r="52" spans="2:22" ht="14.4" thickBot="1">
      <c r="B52" s="101" t="s">
        <v>61</v>
      </c>
      <c r="C52" s="102"/>
      <c r="D52" s="23">
        <f>SUM(D42:D51)</f>
        <v>3534</v>
      </c>
      <c r="E52" s="24">
        <f>D52/D54</f>
        <v>0.60721649484536078</v>
      </c>
      <c r="F52" s="23">
        <f>SUM(F42:F51)</f>
        <v>3330</v>
      </c>
      <c r="G52" s="24">
        <f>F52/F54</f>
        <v>0.60799707869271502</v>
      </c>
      <c r="H52" s="25">
        <f>D52/F52-1</f>
        <v>6.1261261261261302E-2</v>
      </c>
      <c r="I52" s="36"/>
      <c r="J52" s="23">
        <f>SUM(J42:J51)</f>
        <v>3714</v>
      </c>
      <c r="K52" s="24">
        <f>D52/J52-1</f>
        <v>-4.8465266558966102E-2</v>
      </c>
      <c r="L52" s="23"/>
      <c r="O52" s="101" t="s">
        <v>61</v>
      </c>
      <c r="P52" s="102"/>
      <c r="Q52" s="23">
        <f>SUM(Q42:Q51)</f>
        <v>37013</v>
      </c>
      <c r="R52" s="24">
        <f>Q52/Q54</f>
        <v>0.61892578843516943</v>
      </c>
      <c r="S52" s="23">
        <f>SUM(S42:S51)</f>
        <v>35958</v>
      </c>
      <c r="T52" s="24">
        <f>S52/S54</f>
        <v>0.61738951272277742</v>
      </c>
      <c r="U52" s="25">
        <f>Q52/S52-1</f>
        <v>2.9339785305078081E-2</v>
      </c>
      <c r="V52" s="36"/>
    </row>
    <row r="53" spans="2:22" ht="14.4" thickBot="1">
      <c r="B53" s="101" t="s">
        <v>38</v>
      </c>
      <c r="C53" s="102"/>
      <c r="D53" s="23">
        <f>D54-D52</f>
        <v>2286</v>
      </c>
      <c r="E53" s="24">
        <f>D53/D54</f>
        <v>0.39278350515463917</v>
      </c>
      <c r="F53" s="23">
        <f>F54-F52</f>
        <v>2147</v>
      </c>
      <c r="G53" s="24">
        <f>F53/F54</f>
        <v>0.39200292130728503</v>
      </c>
      <c r="H53" s="25">
        <f>D53/F53-1</f>
        <v>6.4741499767116961E-2</v>
      </c>
      <c r="I53" s="37"/>
      <c r="J53" s="23">
        <f>J54-SUM(J42:J51)</f>
        <v>2213</v>
      </c>
      <c r="K53" s="25">
        <f>D53/J53-1</f>
        <v>3.2986895616809786E-2</v>
      </c>
      <c r="L53" s="38"/>
      <c r="O53" s="101" t="s">
        <v>38</v>
      </c>
      <c r="P53" s="102"/>
      <c r="Q53" s="23">
        <f>Q54-Q52</f>
        <v>22789</v>
      </c>
      <c r="R53" s="24">
        <f>Q53/Q54</f>
        <v>0.38107421156483062</v>
      </c>
      <c r="S53" s="23">
        <f>S54-S52</f>
        <v>22284</v>
      </c>
      <c r="T53" s="24">
        <f>S53/S54</f>
        <v>0.38261048727722263</v>
      </c>
      <c r="U53" s="25">
        <f>Q53/S53-1</f>
        <v>2.2661999640998021E-2</v>
      </c>
      <c r="V53" s="37"/>
    </row>
    <row r="54" spans="2:22" ht="14.4" thickBot="1">
      <c r="B54" s="99" t="s">
        <v>62</v>
      </c>
      <c r="C54" s="100"/>
      <c r="D54" s="26">
        <v>5820</v>
      </c>
      <c r="E54" s="27">
        <v>1</v>
      </c>
      <c r="F54" s="26">
        <v>5477</v>
      </c>
      <c r="G54" s="27">
        <v>1</v>
      </c>
      <c r="H54" s="28">
        <v>6.2625524922402809E-2</v>
      </c>
      <c r="I54" s="39"/>
      <c r="J54" s="26">
        <v>5927</v>
      </c>
      <c r="K54" s="28">
        <v>-1.8052977897756062E-2</v>
      </c>
      <c r="L54" s="26"/>
      <c r="O54" s="99" t="s">
        <v>62</v>
      </c>
      <c r="P54" s="100"/>
      <c r="Q54" s="26">
        <v>59802</v>
      </c>
      <c r="R54" s="27">
        <v>1</v>
      </c>
      <c r="S54" s="26">
        <v>58242</v>
      </c>
      <c r="T54" s="27">
        <v>1</v>
      </c>
      <c r="U54" s="28">
        <v>2.6784794478211582E-2</v>
      </c>
      <c r="V54" s="39"/>
    </row>
    <row r="55" spans="2:22">
      <c r="B55" s="40" t="s">
        <v>67</v>
      </c>
      <c r="O55" s="40" t="s">
        <v>67</v>
      </c>
    </row>
    <row r="56" spans="2:22">
      <c r="B56" s="41" t="s">
        <v>68</v>
      </c>
      <c r="O56" s="41" t="s">
        <v>68</v>
      </c>
    </row>
    <row r="64" spans="2:22" ht="15" customHeight="1"/>
    <row r="66" ht="15" customHeight="1"/>
  </sheetData>
  <mergeCells count="84">
    <mergeCell ref="B52:C52"/>
    <mergeCell ref="O52:P52"/>
    <mergeCell ref="B53:C53"/>
    <mergeCell ref="O53:P53"/>
    <mergeCell ref="B54:C54"/>
    <mergeCell ref="O54:P54"/>
    <mergeCell ref="I40:I41"/>
    <mergeCell ref="J40:J41"/>
    <mergeCell ref="K40:K41"/>
    <mergeCell ref="L40:L41"/>
    <mergeCell ref="U40:U41"/>
    <mergeCell ref="V40:V41"/>
    <mergeCell ref="L38:L39"/>
    <mergeCell ref="Q38:R39"/>
    <mergeCell ref="S38:T39"/>
    <mergeCell ref="U38:U39"/>
    <mergeCell ref="V38:V39"/>
    <mergeCell ref="B39:B41"/>
    <mergeCell ref="C39:C41"/>
    <mergeCell ref="O39:O41"/>
    <mergeCell ref="P39:P41"/>
    <mergeCell ref="H40:H41"/>
    <mergeCell ref="Q36:V36"/>
    <mergeCell ref="D37:I37"/>
    <mergeCell ref="J37:L37"/>
    <mergeCell ref="Q37:V37"/>
    <mergeCell ref="D38:E39"/>
    <mergeCell ref="F38:G39"/>
    <mergeCell ref="H38:H39"/>
    <mergeCell ref="I38:I39"/>
    <mergeCell ref="J38:J39"/>
    <mergeCell ref="K38:K39"/>
    <mergeCell ref="B33:L33"/>
    <mergeCell ref="O33:V33"/>
    <mergeCell ref="B34:L34"/>
    <mergeCell ref="O34:V34"/>
    <mergeCell ref="B36:B38"/>
    <mergeCell ref="C36:C38"/>
    <mergeCell ref="D36:I36"/>
    <mergeCell ref="J36:L36"/>
    <mergeCell ref="O36:O38"/>
    <mergeCell ref="P36:P38"/>
    <mergeCell ref="B26:C26"/>
    <mergeCell ref="O26:P26"/>
    <mergeCell ref="B27:C27"/>
    <mergeCell ref="O27:P27"/>
    <mergeCell ref="B28:C28"/>
    <mergeCell ref="O28:P28"/>
    <mergeCell ref="I9:I10"/>
    <mergeCell ref="J9:J10"/>
    <mergeCell ref="K9:K10"/>
    <mergeCell ref="L9:L10"/>
    <mergeCell ref="U9:U10"/>
    <mergeCell ref="V9:V10"/>
    <mergeCell ref="L7:L8"/>
    <mergeCell ref="Q7:R8"/>
    <mergeCell ref="S7:T8"/>
    <mergeCell ref="U7:U8"/>
    <mergeCell ref="V7:V8"/>
    <mergeCell ref="B8:B10"/>
    <mergeCell ref="C8:C10"/>
    <mergeCell ref="O8:O10"/>
    <mergeCell ref="P8:P10"/>
    <mergeCell ref="H9:H10"/>
    <mergeCell ref="Q5:V5"/>
    <mergeCell ref="D6:I6"/>
    <mergeCell ref="J6:L6"/>
    <mergeCell ref="Q6:V6"/>
    <mergeCell ref="D7:E8"/>
    <mergeCell ref="F7:G8"/>
    <mergeCell ref="H7:H8"/>
    <mergeCell ref="I7:I8"/>
    <mergeCell ref="J7:J8"/>
    <mergeCell ref="K7:K8"/>
    <mergeCell ref="B2:L2"/>
    <mergeCell ref="O2:V2"/>
    <mergeCell ref="B3:L3"/>
    <mergeCell ref="O3:V3"/>
    <mergeCell ref="B5:B7"/>
    <mergeCell ref="C5:C7"/>
    <mergeCell ref="D5:I5"/>
    <mergeCell ref="J5:L5"/>
    <mergeCell ref="O5:O7"/>
    <mergeCell ref="P5:P7"/>
  </mergeCells>
  <conditionalFormatting sqref="D11:H25">
    <cfRule type="cellIs" dxfId="21" priority="7" operator="equal">
      <formula>0</formula>
    </cfRule>
  </conditionalFormatting>
  <conditionalFormatting sqref="D42:H51">
    <cfRule type="cellIs" dxfId="20" priority="19" operator="equal">
      <formula>0</formula>
    </cfRule>
  </conditionalFormatting>
  <conditionalFormatting sqref="H11:H27 U11:U27 H42:H53">
    <cfRule type="cellIs" dxfId="19" priority="14" operator="lessThan">
      <formula>0</formula>
    </cfRule>
  </conditionalFormatting>
  <conditionalFormatting sqref="I11:I25">
    <cfRule type="cellIs" dxfId="18" priority="6" operator="lessThan">
      <formula>0</formula>
    </cfRule>
  </conditionalFormatting>
  <conditionalFormatting sqref="I42:I51">
    <cfRule type="cellIs" dxfId="17" priority="20" operator="lessThan">
      <formula>0</formula>
    </cfRule>
    <cfRule type="cellIs" dxfId="16" priority="21" operator="equal">
      <formula>0</formula>
    </cfRule>
    <cfRule type="cellIs" dxfId="15" priority="22" operator="greaterThan">
      <formula>0</formula>
    </cfRule>
  </conditionalFormatting>
  <conditionalFormatting sqref="J11:K25">
    <cfRule type="cellIs" dxfId="14" priority="5" operator="equal">
      <formula>0</formula>
    </cfRule>
  </conditionalFormatting>
  <conditionalFormatting sqref="J42:K51">
    <cfRule type="cellIs" dxfId="13" priority="18" operator="equal">
      <formula>0</formula>
    </cfRule>
  </conditionalFormatting>
  <conditionalFormatting sqref="K53">
    <cfRule type="cellIs" dxfId="12" priority="13" operator="lessThan">
      <formula>0</formula>
    </cfRule>
  </conditionalFormatting>
  <conditionalFormatting sqref="K11:L25">
    <cfRule type="cellIs" dxfId="11" priority="4" operator="lessThan">
      <formula>0</formula>
    </cfRule>
  </conditionalFormatting>
  <conditionalFormatting sqref="K42:L51">
    <cfRule type="cellIs" dxfId="10" priority="15" operator="lessThan">
      <formula>0</formula>
    </cfRule>
  </conditionalFormatting>
  <conditionalFormatting sqref="L11:L25">
    <cfRule type="cellIs" dxfId="9" priority="3" operator="equal">
      <formula>0</formula>
    </cfRule>
  </conditionalFormatting>
  <conditionalFormatting sqref="L42:L51">
    <cfRule type="cellIs" dxfId="8" priority="16" operator="equal">
      <formula>0</formula>
    </cfRule>
    <cfRule type="cellIs" dxfId="7" priority="17" operator="greaterThan">
      <formula>0</formula>
    </cfRule>
  </conditionalFormatting>
  <conditionalFormatting sqref="Q11:U25">
    <cfRule type="cellIs" dxfId="6" priority="2" operator="equal">
      <formula>0</formula>
    </cfRule>
  </conditionalFormatting>
  <conditionalFormatting sqref="Q42:U51">
    <cfRule type="cellIs" dxfId="5" priority="9" operator="equal">
      <formula>0</formula>
    </cfRule>
  </conditionalFormatting>
  <conditionalFormatting sqref="U42:U53">
    <cfRule type="cellIs" dxfId="4" priority="8" operator="lessThan">
      <formula>0</formula>
    </cfRule>
  </conditionalFormatting>
  <conditionalFormatting sqref="V11:V25">
    <cfRule type="cellIs" dxfId="3" priority="1" operator="lessThan">
      <formula>0</formula>
    </cfRule>
  </conditionalFormatting>
  <conditionalFormatting sqref="V42:V51">
    <cfRule type="cellIs" dxfId="2" priority="10" operator="lessThan">
      <formula>0</formula>
    </cfRule>
    <cfRule type="cellIs" dxfId="1" priority="11" operator="equal">
      <formula>0</formula>
    </cfRule>
    <cfRule type="cellIs" dxfId="0" priority="1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Autobusy</vt:lpstr>
      <vt:lpstr>Samochody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2012-07-06T16:37:03Z</cp:lastPrinted>
  <dcterms:created xsi:type="dcterms:W3CDTF">2011-02-21T10:08:17Z</dcterms:created>
  <dcterms:modified xsi:type="dcterms:W3CDTF">2024-12-05T06:18:36Z</dcterms:modified>
</cp:coreProperties>
</file>