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08\SC\"/>
    </mc:Choice>
  </mc:AlternateContent>
  <xr:revisionPtr revIDLastSave="0" documentId="13_ncr:1_{1FC4E875-FA85-407E-84F1-DCFCCE2BC314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Autobusy" sheetId="5" r:id="rId5"/>
    <sheet name="Samochody dostawcze " sheetId="41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41" l="1"/>
  <c r="F53" i="41"/>
  <c r="G53" i="41" s="1"/>
  <c r="D53" i="41"/>
  <c r="K53" i="41" s="1"/>
  <c r="S52" i="41"/>
  <c r="T52" i="41" s="1"/>
  <c r="Q52" i="41"/>
  <c r="Q53" i="41" s="1"/>
  <c r="J52" i="41"/>
  <c r="K52" i="41" s="1"/>
  <c r="H52" i="41"/>
  <c r="F52" i="41"/>
  <c r="G52" i="41" s="1"/>
  <c r="D52" i="41"/>
  <c r="E52" i="41" s="1"/>
  <c r="S27" i="41"/>
  <c r="Q27" i="41"/>
  <c r="R27" i="41" s="1"/>
  <c r="J27" i="41"/>
  <c r="F27" i="41"/>
  <c r="G27" i="41" s="1"/>
  <c r="D27" i="41"/>
  <c r="S26" i="41"/>
  <c r="T26" i="41" s="1"/>
  <c r="Q26" i="41"/>
  <c r="U26" i="41" s="1"/>
  <c r="J26" i="41"/>
  <c r="F26" i="41"/>
  <c r="G26" i="41" s="1"/>
  <c r="D26" i="41"/>
  <c r="H26" i="41" s="1"/>
  <c r="E26" i="41" l="1"/>
  <c r="K26" i="41" s="1"/>
  <c r="U27" i="41"/>
  <c r="S53" i="41"/>
  <c r="T53" i="41" s="1"/>
  <c r="H27" i="41"/>
  <c r="R53" i="41"/>
  <c r="U53" i="41"/>
  <c r="E27" i="41"/>
  <c r="K27" i="41" s="1"/>
  <c r="E53" i="41"/>
  <c r="R26" i="41"/>
  <c r="R52" i="41"/>
  <c r="H53" i="41"/>
  <c r="T27" i="41"/>
  <c r="U52" i="41"/>
  <c r="D27" i="9" l="1"/>
  <c r="E27" i="9"/>
  <c r="F27" i="9"/>
  <c r="G27" i="9"/>
  <c r="I27" i="9"/>
  <c r="K27" i="9"/>
  <c r="L27" i="9"/>
  <c r="M27" i="9"/>
  <c r="N27" i="9"/>
  <c r="H27" i="9" l="1"/>
  <c r="O27" i="9"/>
  <c r="J27" i="9"/>
  <c r="N75" i="9" l="1"/>
  <c r="L75" i="9"/>
  <c r="G75" i="9"/>
  <c r="E75" i="9"/>
  <c r="M75" i="9"/>
  <c r="K75" i="9"/>
  <c r="I75" i="9"/>
  <c r="F75" i="9"/>
  <c r="D75" i="9"/>
  <c r="O75" i="9" l="1"/>
  <c r="J75" i="9"/>
  <c r="H75" i="9"/>
  <c r="M15" i="5" l="1"/>
  <c r="K15" i="5"/>
  <c r="I15" i="5"/>
  <c r="F15" i="5"/>
  <c r="D15" i="5"/>
  <c r="M18" i="1"/>
  <c r="K18" i="1"/>
  <c r="K19" i="1" s="1"/>
  <c r="I18" i="1"/>
  <c r="I19" i="1" s="1"/>
  <c r="F18" i="1"/>
  <c r="G18" i="1" s="1"/>
  <c r="D18" i="1"/>
  <c r="E18" i="1" s="1"/>
  <c r="D16" i="5" l="1"/>
  <c r="J15" i="5"/>
  <c r="G15" i="5"/>
  <c r="G16" i="5" s="1"/>
  <c r="F16" i="5"/>
  <c r="I16" i="5"/>
  <c r="L15" i="5"/>
  <c r="L16" i="5" s="1"/>
  <c r="K16" i="5"/>
  <c r="N15" i="5"/>
  <c r="N16" i="5" s="1"/>
  <c r="M16" i="5"/>
  <c r="L18" i="1"/>
  <c r="H15" i="5"/>
  <c r="O18" i="1"/>
  <c r="L19" i="1"/>
  <c r="M19" i="1"/>
  <c r="N19" i="1" s="1"/>
  <c r="N18" i="1"/>
  <c r="O15" i="5"/>
  <c r="D19" i="1"/>
  <c r="E15" i="5"/>
  <c r="E16" i="5" s="1"/>
  <c r="F19" i="1"/>
  <c r="G19" i="1" s="1"/>
  <c r="H18" i="1"/>
  <c r="J18" i="1"/>
  <c r="J16" i="5" l="1"/>
  <c r="H16" i="5"/>
  <c r="O16" i="5"/>
  <c r="O19" i="1"/>
  <c r="J19" i="1"/>
  <c r="H19" i="1"/>
  <c r="E19" i="1"/>
</calcChain>
</file>

<file path=xl/sharedStrings.xml><?xml version="1.0" encoding="utf-8"?>
<sst xmlns="http://schemas.openxmlformats.org/spreadsheetml/2006/main" count="636" uniqueCount="115">
  <si>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</si>
  <si>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</si>
  <si>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</si>
  <si>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</si>
  <si>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</si>
  <si>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</si>
  <si>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</si>
  <si>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</si>
  <si>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</si>
  <si>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</si>
  <si>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</si>
  <si>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</si>
  <si>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</si>
  <si>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</si>
  <si>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</si>
  <si>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</si>
  <si>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</si>
  <si>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</si>
  <si>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</si>
  <si>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</si>
  <si>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</si>
  <si>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</si>
  <si>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</si>
  <si>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</si>
  <si>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</si>
  <si>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</si>
  <si>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</si>
  <si>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</si>
  <si>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</si>
  <si>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</si>
  <si>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</si>
  <si>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</si>
  <si>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</si>
  <si>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</si>
  <si>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</si>
  <si>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</si>
  <si>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</si>
  <si>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</si>
  <si>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</si>
  <si>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</si>
  <si>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</si>
  <si>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</si>
  <si>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</si>
  <si>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</si>
  <si>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</si>
  <si>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</si>
  <si>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</si>
  <si>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</si>
  <si>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</si>
  <si>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</si>
  <si>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SOLARIS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</si>
  <si>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</si>
  <si>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</si>
  <si>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</si>
  <si>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</si>
  <si>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</si>
  <si>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</si>
  <si>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</si>
  <si>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</si>
  <si>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</si>
  <si>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</si>
  <si>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</si>
  <si>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</si>
  <si>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</si>
  <si>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</si>
  <si>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</si>
  <si>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</si>
  <si>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</si>
  <si>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</si>
  <si>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</si>
  <si>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</si>
  <si>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</si>
  <si>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ISUZU</t>
  </si>
  <si>
    <t>CARTHAGO</t>
  </si>
  <si>
    <t>Zmiana poz
r/r</t>
  </si>
  <si>
    <t>Ch. Position
y/y</t>
  </si>
  <si>
    <t>Fiat Ducato</t>
  </si>
  <si>
    <t>Ford Transit Custom</t>
  </si>
  <si>
    <t>Volkswagen Crafter</t>
  </si>
  <si>
    <t>SUZUKI</t>
  </si>
  <si>
    <t>HYMER</t>
  </si>
  <si>
    <t>SKODA</t>
  </si>
  <si>
    <t>SSANGYONG</t>
  </si>
  <si>
    <r>
      <rPr>
        <sz val="10"/>
        <rFont val="Arial Nova"/>
        <family val="2"/>
        <charset val="238"/>
      </rPr>
      <t>Sztuki /</t>
    </r>
    <r>
      <rPr>
        <sz val="10"/>
        <color indexed="23"/>
        <rFont val="Arial Nova"/>
        <family val="2"/>
        <charset val="238"/>
      </rPr>
      <t xml:space="preserve"> Units</t>
    </r>
  </si>
  <si>
    <t>Rejestracje nowych samochodów dostawczych do 3,5T, ranking modeli - 2024 narastająco</t>
  </si>
  <si>
    <t>Registrations of new LCV up to 3.5T, Top Models - 2024 YTD</t>
  </si>
  <si>
    <t>Renault Trafic</t>
  </si>
  <si>
    <t>** Dane zawierają zabudowy krajowych producentów na podwoziach podanych producentów</t>
  </si>
  <si>
    <t>**The data includes bodies built by domestic manufacturers on chassis from the specified manufacturers</t>
  </si>
  <si>
    <t>Renault Express</t>
  </si>
  <si>
    <t>Rejestracje nowych samochodów dostawczych OGÓŁEM, ranking marek - 2024 narastająco</t>
  </si>
  <si>
    <t>RAZEM 1-20</t>
  </si>
  <si>
    <t>Ford Ranger</t>
  </si>
  <si>
    <t>Lipiec</t>
  </si>
  <si>
    <t>July</t>
  </si>
  <si>
    <t>Sierpień</t>
  </si>
  <si>
    <t>Rok narastająco Styczeń - Sierpień</t>
  </si>
  <si>
    <t>August</t>
  </si>
  <si>
    <t>YTD January - August</t>
  </si>
  <si>
    <t>Sie/Lip
Zmiana %</t>
  </si>
  <si>
    <t>Aug/Jul Ch %</t>
  </si>
  <si>
    <t>Rejestracje nowych samochodów dostawczych OGÓŁEM, ranking marek - Sierpień 2024</t>
  </si>
  <si>
    <t>Rok narastająco Styczeń -Sierpień</t>
  </si>
  <si>
    <t>Sie/Lip
Zmiana poz</t>
  </si>
  <si>
    <t>Aug/Jul Ch position</t>
  </si>
  <si>
    <t>CAPRON</t>
  </si>
  <si>
    <t>Rejestracje nowych samochodów dostawczych do 3,5T, ranking modeli - Sierpień 2024</t>
  </si>
  <si>
    <t>Registrations of new LCV up to 3.5T, Top Models - August  2024</t>
  </si>
  <si>
    <t>Toyota Proace</t>
  </si>
  <si>
    <t>2024
Sty - Sie</t>
  </si>
  <si>
    <t>2023
Sty - Sie</t>
  </si>
  <si>
    <t>2024
Sie</t>
  </si>
  <si>
    <t>2023
Sie</t>
  </si>
  <si>
    <t>Registrations of new LCV, Top Brands - 2024 YTD</t>
  </si>
  <si>
    <t>Registrations of new LCV, Top Brands -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</si>
</sst>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3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u/>
      <sz val="11"/>
      <color theme="10"/>
      <name val="Arial Nova"/>
      <family val="2"/>
      <charset val="238"/>
    </font>
    <font>
      <b/>
      <sz val="11"/>
      <name val="Arial Nova"/>
      <family val="2"/>
      <charset val="238"/>
    </font>
    <font>
      <sz val="10"/>
      <color indexed="23"/>
      <name val="Arial Nova"/>
      <family val="2"/>
      <charset val="238"/>
    </font>
    <font>
      <sz val="10"/>
      <name val="Arial Nova"/>
      <family val="2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  <border>
      <left style="thin">
        <color rgb="FFF2F2F2"/>
      </left>
      <right/>
      <top/>
      <bottom style="medium">
        <color rgb="FFF2F2F2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24">
    <xf numFmtId="0" fontId="0" fillId="0" borderId="0" xfId="0"/>
    <xf numFmtId="0" fontId="10" fillId="0" borderId="0" xfId="6" applyFont="1"/>
    <xf numFmtId="0" fontId="11" fillId="0" borderId="0" xfId="6" applyFont="1"/>
    <xf numFmtId="14" fontId="12" fillId="0" borderId="0" xfId="6" applyNumberFormat="1" applyFont="1"/>
    <xf numFmtId="0" fontId="13" fillId="0" borderId="0" xfId="4" applyFont="1" applyAlignment="1">
      <alignment horizontal="center" vertical="center"/>
    </xf>
    <xf numFmtId="0" fontId="15" fillId="0" borderId="0" xfId="4" applyFont="1" applyAlignment="1">
      <alignment horizontal="right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vertical="center" wrapText="1"/>
    </xf>
    <xf numFmtId="0" fontId="19" fillId="3" borderId="17" xfId="4" applyFont="1" applyFill="1" applyBorder="1" applyAlignment="1">
      <alignment horizontal="center" vertical="center" wrapText="1"/>
    </xf>
    <xf numFmtId="0" fontId="19" fillId="3" borderId="19" xfId="4" applyFont="1" applyFill="1" applyBorder="1" applyAlignment="1">
      <alignment horizontal="center" vertical="top" wrapText="1"/>
    </xf>
    <xf numFmtId="0" fontId="19" fillId="3" borderId="18" xfId="4" applyFont="1" applyFill="1" applyBorder="1" applyAlignment="1">
      <alignment horizontal="center" vertical="center" wrapText="1"/>
    </xf>
    <xf numFmtId="0" fontId="13" fillId="0" borderId="20" xfId="4" applyFont="1" applyBorder="1" applyAlignment="1">
      <alignment horizontal="center" vertical="center"/>
    </xf>
    <xf numFmtId="0" fontId="20" fillId="0" borderId="21" xfId="4" applyFont="1" applyBorder="1" applyAlignment="1">
      <alignment vertical="center"/>
    </xf>
    <xf numFmtId="3" fontId="20" fillId="0" borderId="22" xfId="4" applyNumberFormat="1" applyFont="1" applyBorder="1" applyAlignment="1">
      <alignment vertical="center"/>
    </xf>
    <xf numFmtId="10" fontId="20" fillId="0" borderId="21" xfId="7" applyNumberFormat="1" applyFont="1" applyBorder="1" applyAlignment="1">
      <alignment vertical="center"/>
    </xf>
    <xf numFmtId="165" fontId="20" fillId="0" borderId="21" xfId="7" applyNumberFormat="1" applyFont="1" applyBorder="1" applyAlignment="1">
      <alignment vertical="center"/>
    </xf>
    <xf numFmtId="0" fontId="21" fillId="4" borderId="20" xfId="6" applyFont="1" applyFill="1" applyBorder="1" applyAlignment="1">
      <alignment horizontal="center" vertical="center" wrapText="1"/>
    </xf>
    <xf numFmtId="0" fontId="20" fillId="4" borderId="21" xfId="4" applyFont="1" applyFill="1" applyBorder="1" applyAlignment="1">
      <alignment vertical="center"/>
    </xf>
    <xf numFmtId="3" fontId="20" fillId="4" borderId="22" xfId="4" applyNumberFormat="1" applyFont="1" applyFill="1" applyBorder="1" applyAlignment="1">
      <alignment vertical="center"/>
    </xf>
    <xf numFmtId="10" fontId="20" fillId="4" borderId="21" xfId="7" applyNumberFormat="1" applyFont="1" applyFill="1" applyBorder="1" applyAlignment="1">
      <alignment vertical="center"/>
    </xf>
    <xf numFmtId="165" fontId="20" fillId="4" borderId="21" xfId="7" applyNumberFormat="1" applyFont="1" applyFill="1" applyBorder="1" applyAlignment="1">
      <alignment vertical="center"/>
    </xf>
    <xf numFmtId="0" fontId="13" fillId="5" borderId="23" xfId="4" applyFont="1" applyFill="1" applyBorder="1" applyAlignment="1">
      <alignment horizontal="center" vertical="center"/>
    </xf>
    <xf numFmtId="3" fontId="20" fillId="5" borderId="22" xfId="4" applyNumberFormat="1" applyFont="1" applyFill="1" applyBorder="1" applyAlignment="1">
      <alignment vertical="center"/>
    </xf>
    <xf numFmtId="10" fontId="20" fillId="5" borderId="21" xfId="7" applyNumberFormat="1" applyFont="1" applyFill="1" applyBorder="1" applyAlignment="1">
      <alignment vertical="center"/>
    </xf>
    <xf numFmtId="165" fontId="20" fillId="5" borderId="21" xfId="7" applyNumberFormat="1" applyFont="1" applyFill="1" applyBorder="1" applyAlignment="1">
      <alignment vertical="center"/>
    </xf>
    <xf numFmtId="3" fontId="16" fillId="3" borderId="22" xfId="4" applyNumberFormat="1" applyFont="1" applyFill="1" applyBorder="1" applyAlignment="1">
      <alignment vertical="center"/>
    </xf>
    <xf numFmtId="9" fontId="16" fillId="3" borderId="21" xfId="7" applyFont="1" applyFill="1" applyBorder="1" applyAlignment="1">
      <alignment vertical="center"/>
    </xf>
    <xf numFmtId="165" fontId="16" fillId="3" borderId="21" xfId="4" applyNumberFormat="1" applyFont="1" applyFill="1" applyBorder="1" applyAlignment="1">
      <alignment vertical="center"/>
    </xf>
    <xf numFmtId="0" fontId="12" fillId="0" borderId="0" xfId="6" applyFont="1"/>
    <xf numFmtId="0" fontId="22" fillId="0" borderId="0" xfId="6" applyFont="1"/>
    <xf numFmtId="0" fontId="23" fillId="0" borderId="0" xfId="6" applyFont="1"/>
    <xf numFmtId="0" fontId="24" fillId="0" borderId="0" xfId="33" applyFont="1" applyAlignment="1">
      <alignment horizontal="center" vertical="top"/>
    </xf>
    <xf numFmtId="0" fontId="20" fillId="0" borderId="0" xfId="4" applyFont="1"/>
    <xf numFmtId="1" fontId="20" fillId="0" borderId="20" xfId="7" applyNumberFormat="1" applyFont="1" applyBorder="1" applyAlignment="1">
      <alignment horizontal="center"/>
    </xf>
    <xf numFmtId="1" fontId="20" fillId="4" borderId="20" xfId="7" applyNumberFormat="1" applyFont="1" applyFill="1" applyBorder="1" applyAlignment="1">
      <alignment horizontal="center"/>
    </xf>
    <xf numFmtId="3" fontId="20" fillId="5" borderId="20" xfId="4" applyNumberFormat="1" applyFont="1" applyFill="1" applyBorder="1" applyAlignment="1">
      <alignment vertical="center"/>
    </xf>
    <xf numFmtId="0" fontId="20" fillId="5" borderId="20" xfId="4" applyFont="1" applyFill="1" applyBorder="1" applyAlignment="1">
      <alignment vertical="center"/>
    </xf>
    <xf numFmtId="0" fontId="20" fillId="5" borderId="22" xfId="4" applyFont="1" applyFill="1" applyBorder="1" applyAlignment="1">
      <alignment vertical="center"/>
    </xf>
    <xf numFmtId="3" fontId="16" fillId="3" borderId="20" xfId="4" applyNumberFormat="1" applyFont="1" applyFill="1" applyBorder="1" applyAlignment="1">
      <alignment vertical="center"/>
    </xf>
    <xf numFmtId="0" fontId="25" fillId="0" borderId="0" xfId="6" applyFont="1"/>
    <xf numFmtId="0" fontId="26" fillId="0" borderId="0" xfId="6" applyFont="1"/>
    <xf numFmtId="0" fontId="10" fillId="0" borderId="0" xfId="0" applyFont="1"/>
    <xf numFmtId="0" fontId="27" fillId="0" borderId="0" xfId="0" applyFont="1"/>
    <xf numFmtId="14" fontId="10" fillId="0" borderId="0" xfId="6" applyNumberFormat="1" applyFont="1"/>
    <xf numFmtId="0" fontId="28" fillId="0" borderId="0" xfId="0" applyFont="1" applyAlignment="1">
      <alignment horizontal="right"/>
    </xf>
    <xf numFmtId="0" fontId="16" fillId="3" borderId="3" xfId="0" applyFont="1" applyFill="1" applyBorder="1" applyAlignment="1">
      <alignment wrapText="1"/>
    </xf>
    <xf numFmtId="166" fontId="16" fillId="3" borderId="2" xfId="32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6" fontId="12" fillId="0" borderId="2" xfId="32" applyNumberFormat="1" applyFont="1" applyBorder="1" applyAlignment="1">
      <alignment horizontal="center"/>
    </xf>
    <xf numFmtId="165" fontId="12" fillId="0" borderId="2" xfId="31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indent="1"/>
    </xf>
    <xf numFmtId="166" fontId="12" fillId="0" borderId="4" xfId="32" applyNumberFormat="1" applyFont="1" applyBorder="1" applyAlignment="1">
      <alignment horizontal="center"/>
    </xf>
    <xf numFmtId="165" fontId="12" fillId="0" borderId="4" xfId="34" applyNumberFormat="1" applyFont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166" fontId="16" fillId="3" borderId="2" xfId="32" applyNumberFormat="1" applyFont="1" applyFill="1" applyBorder="1" applyAlignment="1">
      <alignment horizontal="center" vertical="center"/>
    </xf>
    <xf numFmtId="165" fontId="16" fillId="3" borderId="2" xfId="3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30" fillId="0" borderId="0" xfId="3" applyFont="1"/>
    <xf numFmtId="0" fontId="21" fillId="4" borderId="20" xfId="0" applyFont="1" applyFill="1" applyBorder="1" applyAlignment="1">
      <alignment horizontal="center" vertical="center" wrapText="1"/>
    </xf>
    <xf numFmtId="0" fontId="12" fillId="0" borderId="0" xfId="11" applyFont="1" applyAlignment="1">
      <alignment horizontal="left"/>
    </xf>
    <xf numFmtId="0" fontId="13" fillId="0" borderId="0" xfId="4" applyFont="1" applyAlignment="1">
      <alignment vertical="center"/>
    </xf>
    <xf numFmtId="0" fontId="15" fillId="0" borderId="8" xfId="4" applyFont="1" applyBorder="1" applyAlignment="1">
      <alignment horizontal="right" vertical="center"/>
    </xf>
    <xf numFmtId="0" fontId="13" fillId="0" borderId="10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20" fillId="4" borderId="14" xfId="4" applyFont="1" applyFill="1" applyBorder="1" applyAlignment="1">
      <alignment vertical="center"/>
    </xf>
    <xf numFmtId="0" fontId="20" fillId="0" borderId="0" xfId="4" applyFont="1" applyAlignment="1">
      <alignment vertical="center"/>
    </xf>
    <xf numFmtId="0" fontId="20" fillId="4" borderId="19" xfId="4" applyFont="1" applyFill="1" applyBorder="1" applyAlignment="1">
      <alignment vertical="center"/>
    </xf>
    <xf numFmtId="0" fontId="13" fillId="0" borderId="18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5" fillId="0" borderId="8" xfId="4" applyFont="1" applyBorder="1" applyAlignment="1">
      <alignment horizontal="right" vertical="center" shrinkToFit="1"/>
    </xf>
    <xf numFmtId="0" fontId="10" fillId="2" borderId="0" xfId="0" applyFont="1" applyFill="1"/>
    <xf numFmtId="0" fontId="31" fillId="0" borderId="0" xfId="4" applyFont="1" applyAlignment="1">
      <alignment vertical="center"/>
    </xf>
    <xf numFmtId="0" fontId="12" fillId="0" borderId="0" xfId="0" applyFont="1"/>
    <xf numFmtId="0" fontId="23" fillId="0" borderId="0" xfId="0" applyFont="1"/>
    <xf numFmtId="0" fontId="25" fillId="0" borderId="1" xfId="0" applyFont="1" applyBorder="1" applyAlignment="1">
      <alignment wrapText="1"/>
    </xf>
    <xf numFmtId="0" fontId="33" fillId="5" borderId="23" xfId="4" applyFont="1" applyFill="1" applyBorder="1" applyAlignment="1">
      <alignment horizontal="center" vertical="center"/>
    </xf>
    <xf numFmtId="0" fontId="7" fillId="0" borderId="0" xfId="6"/>
    <xf numFmtId="0" fontId="29" fillId="3" borderId="1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16" fillId="3" borderId="23" xfId="4" applyFont="1" applyFill="1" applyBorder="1" applyAlignment="1">
      <alignment horizontal="center" vertical="top"/>
    </xf>
    <xf numFmtId="0" fontId="16" fillId="3" borderId="21" xfId="4" applyFont="1" applyFill="1" applyBorder="1" applyAlignment="1">
      <alignment horizontal="center" vertical="top"/>
    </xf>
    <xf numFmtId="0" fontId="13" fillId="5" borderId="23" xfId="4" applyFont="1" applyFill="1" applyBorder="1" applyAlignment="1">
      <alignment horizontal="center" vertical="center"/>
    </xf>
    <xf numFmtId="0" fontId="13" fillId="5" borderId="21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wrapText="1"/>
    </xf>
    <xf numFmtId="0" fontId="17" fillId="3" borderId="15" xfId="4" applyFont="1" applyFill="1" applyBorder="1" applyAlignment="1">
      <alignment horizontal="center" vertical="top"/>
    </xf>
    <xf numFmtId="0" fontId="17" fillId="3" borderId="17" xfId="4" applyFont="1" applyFill="1" applyBorder="1" applyAlignment="1">
      <alignment horizontal="center" vertical="top"/>
    </xf>
    <xf numFmtId="0" fontId="17" fillId="3" borderId="16" xfId="4" applyFont="1" applyFill="1" applyBorder="1" applyAlignment="1">
      <alignment horizontal="center" vertical="top"/>
    </xf>
    <xf numFmtId="0" fontId="17" fillId="3" borderId="18" xfId="4" applyFont="1" applyFill="1" applyBorder="1" applyAlignment="1">
      <alignment horizontal="center" vertical="top"/>
    </xf>
    <xf numFmtId="0" fontId="19" fillId="3" borderId="16" xfId="4" applyFont="1" applyFill="1" applyBorder="1" applyAlignment="1">
      <alignment horizontal="center" vertical="top" wrapText="1"/>
    </xf>
    <xf numFmtId="0" fontId="19" fillId="3" borderId="18" xfId="4" applyFont="1" applyFill="1" applyBorder="1" applyAlignment="1">
      <alignment horizontal="center" vertical="top" wrapText="1"/>
    </xf>
    <xf numFmtId="0" fontId="19" fillId="3" borderId="16" xfId="4" applyFont="1" applyFill="1" applyBorder="1" applyAlignment="1">
      <alignment horizontal="center" vertical="center" wrapText="1"/>
    </xf>
    <xf numFmtId="0" fontId="19" fillId="3" borderId="18" xfId="4" applyFont="1" applyFill="1" applyBorder="1" applyAlignment="1">
      <alignment horizontal="center" vertical="center" wrapText="1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vertical="center" wrapText="1"/>
    </xf>
    <xf numFmtId="0" fontId="18" fillId="3" borderId="17" xfId="4" applyFont="1" applyFill="1" applyBorder="1" applyAlignment="1">
      <alignment horizontal="center" vertical="center" wrapText="1"/>
    </xf>
    <xf numFmtId="0" fontId="18" fillId="3" borderId="19" xfId="4" applyFont="1" applyFill="1" applyBorder="1" applyAlignment="1">
      <alignment horizontal="center" vertical="center" wrapText="1"/>
    </xf>
    <xf numFmtId="0" fontId="16" fillId="3" borderId="9" xfId="4" applyFont="1" applyFill="1" applyBorder="1" applyAlignment="1">
      <alignment horizontal="center" wrapText="1"/>
    </xf>
    <xf numFmtId="0" fontId="16" fillId="3" borderId="15" xfId="4" applyFont="1" applyFill="1" applyBorder="1" applyAlignment="1">
      <alignment horizontal="center" wrapText="1"/>
    </xf>
    <xf numFmtId="0" fontId="16" fillId="3" borderId="10" xfId="4" applyFont="1" applyFill="1" applyBorder="1" applyAlignment="1">
      <alignment horizontal="center" wrapText="1"/>
    </xf>
    <xf numFmtId="0" fontId="16" fillId="3" borderId="16" xfId="4" applyFont="1" applyFill="1" applyBorder="1" applyAlignment="1">
      <alignment horizontal="center" wrapText="1"/>
    </xf>
    <xf numFmtId="0" fontId="16" fillId="3" borderId="9" xfId="4" applyFont="1" applyFill="1" applyBorder="1" applyAlignment="1">
      <alignment horizontal="center" vertical="center"/>
    </xf>
    <xf numFmtId="0" fontId="16" fillId="3" borderId="11" xfId="4" applyFont="1" applyFill="1" applyBorder="1" applyAlignment="1">
      <alignment horizontal="center" vertical="center"/>
    </xf>
    <xf numFmtId="0" fontId="16" fillId="3" borderId="12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vertical="center" wrapText="1"/>
    </xf>
    <xf numFmtId="0" fontId="18" fillId="3" borderId="16" xfId="4" applyFont="1" applyFill="1" applyBorder="1" applyAlignment="1">
      <alignment horizontal="center" vertical="center" wrapText="1"/>
    </xf>
    <xf numFmtId="0" fontId="16" fillId="3" borderId="13" xfId="4" applyFont="1" applyFill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7" fillId="3" borderId="26" xfId="4" applyFont="1" applyFill="1" applyBorder="1" applyAlignment="1">
      <alignment horizontal="center" vertical="center"/>
    </xf>
    <xf numFmtId="0" fontId="17" fillId="3" borderId="24" xfId="4" applyFont="1" applyFill="1" applyBorder="1" applyAlignment="1">
      <alignment horizontal="center" vertical="center"/>
    </xf>
    <xf numFmtId="0" fontId="17" fillId="3" borderId="19" xfId="4" applyFont="1" applyFill="1" applyBorder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7" fillId="3" borderId="17" xfId="4" applyFont="1" applyFill="1" applyBorder="1" applyAlignment="1">
      <alignment horizontal="center" vertical="center"/>
    </xf>
    <xf numFmtId="0" fontId="17" fillId="3" borderId="25" xfId="4" applyFont="1" applyFill="1" applyBorder="1" applyAlignment="1">
      <alignment horizontal="center" vertical="center"/>
    </xf>
    <xf numFmtId="0" fontId="16" fillId="3" borderId="23" xfId="4" applyFont="1" applyFill="1" applyBorder="1" applyAlignment="1">
      <alignment horizontal="right" vertical="top"/>
    </xf>
    <xf numFmtId="0" fontId="16" fillId="3" borderId="21" xfId="4" applyFont="1" applyFill="1" applyBorder="1" applyAlignment="1">
      <alignment horizontal="right" vertical="top"/>
    </xf>
    <xf numFmtId="0" fontId="35" fillId="3" borderId="16" xfId="4" applyFont="1" applyFill="1" applyBorder="1" applyAlignment="1">
      <alignment horizontal="center" vertical="top" wrapText="1"/>
    </xf>
    <xf numFmtId="0" fontId="35" fillId="3" borderId="18" xfId="4" applyFont="1" applyFill="1" applyBorder="1" applyAlignment="1">
      <alignment horizontal="center" vertical="top" wrapText="1"/>
    </xf>
    <xf numFmtId="0" fontId="34" fillId="3" borderId="10" xfId="4" applyFont="1" applyFill="1" applyBorder="1" applyAlignment="1">
      <alignment horizontal="center" wrapText="1"/>
    </xf>
    <xf numFmtId="0" fontId="34" fillId="3" borderId="16" xfId="4" applyFont="1" applyFill="1" applyBorder="1" applyAlignment="1">
      <alignment horizontal="center" wrapText="1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56"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>
      <selection activeCell="D18" sqref="D18"/>
    </sheetView>
  </sheetViews>
  <sheetFormatPr defaultColWidth="9.140625" defaultRowHeight="14.25"/>
  <cols>
    <col min="1" max="1" width="1.7109375" style="42" customWidth="1"/>
    <col min="2" max="2" width="32.28515625" style="42" customWidth="1"/>
    <col min="3" max="7" width="11" style="42" customWidth="1"/>
    <col min="8" max="8" width="12" style="42" customWidth="1"/>
    <col min="9" max="11" width="9.140625" style="42"/>
    <col min="12" max="12" width="24.140625" style="42" customWidth="1"/>
    <col min="13" max="15" width="9.140625" style="42"/>
    <col min="16" max="16" width="10.5703125" style="42" customWidth="1"/>
    <col min="17" max="17" width="11.42578125" style="42" customWidth="1"/>
    <col min="18" max="16384" width="9.140625" style="42"/>
  </cols>
  <sheetData>
    <row r="1" spans="2:8">
      <c r="D1" s="43"/>
      <c r="E1" s="43"/>
      <c r="F1" s="43"/>
      <c r="G1" s="43"/>
      <c r="H1" s="44">
        <v>45544</v>
      </c>
    </row>
    <row r="2" spans="2:8">
      <c r="B2" s="42" t="s">
        <v>71</v>
      </c>
      <c r="H2" s="45" t="s">
        <v>27</v>
      </c>
    </row>
    <row r="3" spans="2:8" ht="26.25" customHeight="1">
      <c r="B3" s="79" t="s">
        <v>25</v>
      </c>
      <c r="C3" s="80"/>
      <c r="D3" s="80"/>
      <c r="E3" s="80"/>
      <c r="F3" s="80"/>
      <c r="G3" s="80"/>
      <c r="H3" s="81"/>
    </row>
    <row r="4" spans="2:8" ht="26.25" customHeight="1">
      <c r="B4" s="46"/>
      <c r="C4" s="47" t="s">
        <v>111</v>
      </c>
      <c r="D4" s="47" t="s">
        <v>112</v>
      </c>
      <c r="E4" s="48" t="s">
        <v>8</v>
      </c>
      <c r="F4" s="47" t="s">
        <v>109</v>
      </c>
      <c r="G4" s="47" t="s">
        <v>110</v>
      </c>
      <c r="H4" s="48" t="s">
        <v>8</v>
      </c>
    </row>
    <row r="5" spans="2:8" ht="26.25" customHeight="1">
      <c r="B5" s="76" t="s">
        <v>9</v>
      </c>
      <c r="C5" s="49">
        <v>1405</v>
      </c>
      <c r="D5" s="49">
        <v>4049</v>
      </c>
      <c r="E5" s="50">
        <v>-0.65300074092368487</v>
      </c>
      <c r="F5" s="49">
        <v>18933</v>
      </c>
      <c r="G5" s="49">
        <v>24450</v>
      </c>
      <c r="H5" s="50">
        <v>-0.22564417177914109</v>
      </c>
    </row>
    <row r="6" spans="2:8" ht="26.25" customHeight="1">
      <c r="B6" s="51" t="s">
        <v>22</v>
      </c>
      <c r="C6" s="52">
        <v>517</v>
      </c>
      <c r="D6" s="52">
        <v>1195</v>
      </c>
      <c r="E6" s="53">
        <v>-0.56736401673640169</v>
      </c>
      <c r="F6" s="52">
        <v>5053</v>
      </c>
      <c r="G6" s="52">
        <v>5789</v>
      </c>
      <c r="H6" s="53">
        <v>-0.12713767490067374</v>
      </c>
    </row>
    <row r="7" spans="2:8" ht="26.25" customHeight="1">
      <c r="B7" s="51" t="s">
        <v>23</v>
      </c>
      <c r="C7" s="52">
        <v>98</v>
      </c>
      <c r="D7" s="52">
        <v>150</v>
      </c>
      <c r="E7" s="53">
        <v>-0.34666666666666668</v>
      </c>
      <c r="F7" s="52">
        <v>682</v>
      </c>
      <c r="G7" s="52">
        <v>828</v>
      </c>
      <c r="H7" s="53">
        <v>-0.17632850241545894</v>
      </c>
    </row>
    <row r="8" spans="2:8" ht="26.25" customHeight="1">
      <c r="B8" s="51" t="s">
        <v>24</v>
      </c>
      <c r="C8" s="52">
        <v>790</v>
      </c>
      <c r="D8" s="52">
        <v>2704</v>
      </c>
      <c r="E8" s="53">
        <v>-0.70784023668639051</v>
      </c>
      <c r="F8" s="52">
        <v>13198</v>
      </c>
      <c r="G8" s="52">
        <v>17833</v>
      </c>
      <c r="H8" s="53">
        <v>-0.25991140021308812</v>
      </c>
    </row>
    <row r="9" spans="2:8" ht="26.25" customHeight="1">
      <c r="B9" s="76" t="s">
        <v>10</v>
      </c>
      <c r="C9" s="49">
        <v>138</v>
      </c>
      <c r="D9" s="49">
        <v>195</v>
      </c>
      <c r="E9" s="50">
        <v>-0.29230769230769227</v>
      </c>
      <c r="F9" s="49">
        <v>1423</v>
      </c>
      <c r="G9" s="49">
        <v>1075</v>
      </c>
      <c r="H9" s="50">
        <v>0.3237209302325581</v>
      </c>
    </row>
    <row r="10" spans="2:8" ht="26.25" customHeight="1">
      <c r="B10" s="54" t="s">
        <v>26</v>
      </c>
      <c r="C10" s="55">
        <v>1543</v>
      </c>
      <c r="D10" s="55">
        <v>4244</v>
      </c>
      <c r="E10" s="56">
        <v>-0.63642789820923662</v>
      </c>
      <c r="F10" s="55">
        <v>20356</v>
      </c>
      <c r="G10" s="55">
        <v>25525</v>
      </c>
      <c r="H10" s="56">
        <v>-0.20250734573947116</v>
      </c>
    </row>
    <row r="11" spans="2:8" ht="16.5" customHeight="1">
      <c r="B11" s="57" t="s">
        <v>49</v>
      </c>
    </row>
    <row r="12" spans="2:8" ht="15" customHeight="1"/>
    <row r="18" spans="16:16">
      <c r="P18" s="58"/>
    </row>
  </sheetData>
  <mergeCells count="1">
    <mergeCell ref="B3:H3"/>
  </mergeCells>
  <phoneticPr fontId="4" type="noConversion"/>
  <conditionalFormatting sqref="E5:E10 H5:H10">
    <cfRule type="cellIs" dxfId="55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90" zoomScaleNormal="90" workbookViewId="0">
      <selection activeCell="C16" sqref="C16"/>
    </sheetView>
  </sheetViews>
  <sheetFormatPr defaultColWidth="9.140625" defaultRowHeight="14.25"/>
  <cols>
    <col min="1" max="1" width="1.140625" style="42" customWidth="1"/>
    <col min="2" max="2" width="9.140625" style="42" customWidth="1"/>
    <col min="3" max="3" width="16.85546875" style="42" customWidth="1"/>
    <col min="4" max="4" width="9" style="42" customWidth="1"/>
    <col min="5" max="5" width="11" style="42" customWidth="1"/>
    <col min="6" max="6" width="9" style="42" customWidth="1"/>
    <col min="7" max="7" width="12.85546875" style="42" customWidth="1"/>
    <col min="8" max="9" width="9" style="42" customWidth="1"/>
    <col min="10" max="10" width="9.85546875" style="42" customWidth="1"/>
    <col min="11" max="14" width="9" style="42" customWidth="1"/>
    <col min="15" max="15" width="11.5703125" style="42" customWidth="1"/>
    <col min="16" max="16384" width="9.140625" style="42"/>
  </cols>
  <sheetData>
    <row r="1" spans="2:15">
      <c r="B1" s="42" t="s">
        <v>7</v>
      </c>
      <c r="E1" s="43"/>
      <c r="O1" s="44">
        <v>45544</v>
      </c>
    </row>
    <row r="2" spans="2:15" ht="14.45" customHeight="1">
      <c r="B2" s="110" t="s">
        <v>28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2:15" ht="14.45" customHeight="1">
      <c r="B3" s="111" t="s">
        <v>29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2:15" ht="14.45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42</v>
      </c>
    </row>
    <row r="5" spans="2:15" ht="14.25" customHeight="1">
      <c r="B5" s="100" t="s">
        <v>0</v>
      </c>
      <c r="C5" s="102" t="s">
        <v>1</v>
      </c>
      <c r="D5" s="104" t="s">
        <v>95</v>
      </c>
      <c r="E5" s="105"/>
      <c r="F5" s="105"/>
      <c r="G5" s="105"/>
      <c r="H5" s="106"/>
      <c r="I5" s="109" t="s">
        <v>93</v>
      </c>
      <c r="J5" s="106"/>
      <c r="K5" s="109" t="s">
        <v>96</v>
      </c>
      <c r="L5" s="105"/>
      <c r="M5" s="105"/>
      <c r="N5" s="105"/>
      <c r="O5" s="115"/>
    </row>
    <row r="6" spans="2:15" ht="14.45" customHeight="1" thickBot="1">
      <c r="B6" s="101"/>
      <c r="C6" s="103"/>
      <c r="D6" s="116" t="s">
        <v>97</v>
      </c>
      <c r="E6" s="113"/>
      <c r="F6" s="113"/>
      <c r="G6" s="113"/>
      <c r="H6" s="117"/>
      <c r="I6" s="112" t="s">
        <v>94</v>
      </c>
      <c r="J6" s="117"/>
      <c r="K6" s="112" t="s">
        <v>98</v>
      </c>
      <c r="L6" s="113"/>
      <c r="M6" s="113"/>
      <c r="N6" s="113"/>
      <c r="O6" s="114"/>
    </row>
    <row r="7" spans="2:15" ht="14.45" customHeight="1">
      <c r="B7" s="101"/>
      <c r="C7" s="103"/>
      <c r="D7" s="96">
        <v>2024</v>
      </c>
      <c r="E7" s="97"/>
      <c r="F7" s="96">
        <v>2023</v>
      </c>
      <c r="G7" s="97"/>
      <c r="H7" s="86" t="s">
        <v>31</v>
      </c>
      <c r="I7" s="107">
        <v>2024</v>
      </c>
      <c r="J7" s="107" t="s">
        <v>99</v>
      </c>
      <c r="K7" s="96">
        <v>2024</v>
      </c>
      <c r="L7" s="97"/>
      <c r="M7" s="96">
        <v>2023</v>
      </c>
      <c r="N7" s="97"/>
      <c r="O7" s="86" t="s">
        <v>31</v>
      </c>
    </row>
    <row r="8" spans="2:15" ht="14.45" customHeight="1" thickBot="1">
      <c r="B8" s="88" t="s">
        <v>32</v>
      </c>
      <c r="C8" s="90" t="s">
        <v>33</v>
      </c>
      <c r="D8" s="98"/>
      <c r="E8" s="99"/>
      <c r="F8" s="98"/>
      <c r="G8" s="99"/>
      <c r="H8" s="87"/>
      <c r="I8" s="108"/>
      <c r="J8" s="108"/>
      <c r="K8" s="98"/>
      <c r="L8" s="99"/>
      <c r="M8" s="98"/>
      <c r="N8" s="99"/>
      <c r="O8" s="87"/>
    </row>
    <row r="9" spans="2:15" ht="14.25" customHeight="1">
      <c r="B9" s="88"/>
      <c r="C9" s="90"/>
      <c r="D9" s="6" t="s">
        <v>34</v>
      </c>
      <c r="E9" s="7" t="s">
        <v>2</v>
      </c>
      <c r="F9" s="6" t="s">
        <v>34</v>
      </c>
      <c r="G9" s="7" t="s">
        <v>2</v>
      </c>
      <c r="H9" s="92" t="s">
        <v>35</v>
      </c>
      <c r="I9" s="8" t="s">
        <v>34</v>
      </c>
      <c r="J9" s="94" t="s">
        <v>100</v>
      </c>
      <c r="K9" s="6" t="s">
        <v>34</v>
      </c>
      <c r="L9" s="7" t="s">
        <v>2</v>
      </c>
      <c r="M9" s="6" t="s">
        <v>34</v>
      </c>
      <c r="N9" s="7" t="s">
        <v>2</v>
      </c>
      <c r="O9" s="92" t="s">
        <v>35</v>
      </c>
    </row>
    <row r="10" spans="2:15" ht="14.45" customHeight="1" thickBot="1">
      <c r="B10" s="89"/>
      <c r="C10" s="91"/>
      <c r="D10" s="9" t="s">
        <v>36</v>
      </c>
      <c r="E10" s="10" t="s">
        <v>37</v>
      </c>
      <c r="F10" s="9" t="s">
        <v>36</v>
      </c>
      <c r="G10" s="10" t="s">
        <v>37</v>
      </c>
      <c r="H10" s="93"/>
      <c r="I10" s="11" t="s">
        <v>36</v>
      </c>
      <c r="J10" s="95"/>
      <c r="K10" s="9" t="s">
        <v>36</v>
      </c>
      <c r="L10" s="10" t="s">
        <v>37</v>
      </c>
      <c r="M10" s="9" t="s">
        <v>36</v>
      </c>
      <c r="N10" s="10" t="s">
        <v>37</v>
      </c>
      <c r="O10" s="93"/>
    </row>
    <row r="11" spans="2:15" ht="14.45" customHeight="1" thickBot="1">
      <c r="B11" s="12">
        <v>1</v>
      </c>
      <c r="C11" s="13" t="s">
        <v>13</v>
      </c>
      <c r="D11" s="14">
        <v>227</v>
      </c>
      <c r="E11" s="15">
        <v>0.1615658362989324</v>
      </c>
      <c r="F11" s="14">
        <v>453</v>
      </c>
      <c r="G11" s="15">
        <v>0.11187947641392937</v>
      </c>
      <c r="H11" s="16">
        <v>-0.4988962472406181</v>
      </c>
      <c r="I11" s="14">
        <v>328</v>
      </c>
      <c r="J11" s="16">
        <v>-0.30792682926829273</v>
      </c>
      <c r="K11" s="14">
        <v>4182</v>
      </c>
      <c r="L11" s="15">
        <v>0.22088417049595943</v>
      </c>
      <c r="M11" s="14">
        <v>3627</v>
      </c>
      <c r="N11" s="15">
        <v>0.14834355828220858</v>
      </c>
      <c r="O11" s="16">
        <v>0.15301902398676592</v>
      </c>
    </row>
    <row r="12" spans="2:15" ht="14.45" customHeight="1" thickBot="1">
      <c r="B12" s="59">
        <v>2</v>
      </c>
      <c r="C12" s="18" t="s">
        <v>11</v>
      </c>
      <c r="D12" s="19">
        <v>200</v>
      </c>
      <c r="E12" s="20">
        <v>0.14234875444839859</v>
      </c>
      <c r="F12" s="19">
        <v>448</v>
      </c>
      <c r="G12" s="20">
        <v>0.1106446036058286</v>
      </c>
      <c r="H12" s="21">
        <v>-0.5535714285714286</v>
      </c>
      <c r="I12" s="19">
        <v>475</v>
      </c>
      <c r="J12" s="21">
        <v>-0.57894736842105265</v>
      </c>
      <c r="K12" s="19">
        <v>3360</v>
      </c>
      <c r="L12" s="20">
        <v>0.17746791316748534</v>
      </c>
      <c r="M12" s="19">
        <v>4415</v>
      </c>
      <c r="N12" s="20">
        <v>0.18057259713701432</v>
      </c>
      <c r="O12" s="21">
        <v>-0.23895809739524354</v>
      </c>
    </row>
    <row r="13" spans="2:15" ht="14.45" customHeight="1" thickBot="1">
      <c r="B13" s="12">
        <v>3</v>
      </c>
      <c r="C13" s="13" t="s">
        <v>12</v>
      </c>
      <c r="D13" s="14">
        <v>208</v>
      </c>
      <c r="E13" s="15">
        <v>0.14804270462633451</v>
      </c>
      <c r="F13" s="14">
        <v>744</v>
      </c>
      <c r="G13" s="15">
        <v>0.18374907384539393</v>
      </c>
      <c r="H13" s="16">
        <v>-0.72043010752688175</v>
      </c>
      <c r="I13" s="14">
        <v>293</v>
      </c>
      <c r="J13" s="16">
        <v>-0.29010238907849828</v>
      </c>
      <c r="K13" s="14">
        <v>2901</v>
      </c>
      <c r="L13" s="15">
        <v>0.15322452860085564</v>
      </c>
      <c r="M13" s="14">
        <v>4400</v>
      </c>
      <c r="N13" s="15">
        <v>0.17995910020449898</v>
      </c>
      <c r="O13" s="16">
        <v>-0.3406818181818182</v>
      </c>
    </row>
    <row r="14" spans="2:15" ht="14.45" customHeight="1" thickBot="1">
      <c r="B14" s="59">
        <v>4</v>
      </c>
      <c r="C14" s="18" t="s">
        <v>4</v>
      </c>
      <c r="D14" s="19">
        <v>311</v>
      </c>
      <c r="E14" s="20">
        <v>0.22135231316725978</v>
      </c>
      <c r="F14" s="19">
        <v>812</v>
      </c>
      <c r="G14" s="20">
        <v>0.20054334403556434</v>
      </c>
      <c r="H14" s="21">
        <v>-0.61699507389162567</v>
      </c>
      <c r="I14" s="19">
        <v>356</v>
      </c>
      <c r="J14" s="21">
        <v>-0.1264044943820225</v>
      </c>
      <c r="K14" s="19">
        <v>2885</v>
      </c>
      <c r="L14" s="20">
        <v>0.15237944330005809</v>
      </c>
      <c r="M14" s="19">
        <v>3153</v>
      </c>
      <c r="N14" s="20">
        <v>0.12895705521472392</v>
      </c>
      <c r="O14" s="21">
        <v>-8.4998414208690143E-2</v>
      </c>
    </row>
    <row r="15" spans="2:15" ht="14.45" customHeight="1" thickBot="1">
      <c r="B15" s="12">
        <v>5</v>
      </c>
      <c r="C15" s="13" t="s">
        <v>3</v>
      </c>
      <c r="D15" s="14">
        <v>220</v>
      </c>
      <c r="E15" s="15">
        <v>0.15658362989323843</v>
      </c>
      <c r="F15" s="14">
        <v>906</v>
      </c>
      <c r="G15" s="15">
        <v>0.22375895282785874</v>
      </c>
      <c r="H15" s="16">
        <v>-0.75717439293598232</v>
      </c>
      <c r="I15" s="14">
        <v>184</v>
      </c>
      <c r="J15" s="16">
        <v>0.19565217391304346</v>
      </c>
      <c r="K15" s="14">
        <v>2415</v>
      </c>
      <c r="L15" s="15">
        <v>0.1275550625891301</v>
      </c>
      <c r="M15" s="14">
        <v>4467</v>
      </c>
      <c r="N15" s="15">
        <v>0.1826993865030675</v>
      </c>
      <c r="O15" s="16">
        <v>-0.45936870382807249</v>
      </c>
    </row>
    <row r="16" spans="2:15" ht="14.45" customHeight="1" thickBot="1">
      <c r="B16" s="59">
        <v>6</v>
      </c>
      <c r="C16" s="18" t="s">
        <v>15</v>
      </c>
      <c r="D16" s="19">
        <v>133</v>
      </c>
      <c r="E16" s="20">
        <v>9.4661921708185048E-2</v>
      </c>
      <c r="F16" s="19">
        <v>411</v>
      </c>
      <c r="G16" s="20">
        <v>0.10150654482588294</v>
      </c>
      <c r="H16" s="21">
        <v>-0.67639902676399033</v>
      </c>
      <c r="I16" s="19">
        <v>197</v>
      </c>
      <c r="J16" s="21">
        <v>-0.32487309644670048</v>
      </c>
      <c r="K16" s="19">
        <v>1928</v>
      </c>
      <c r="L16" s="20">
        <v>0.10183277874610469</v>
      </c>
      <c r="M16" s="19">
        <v>2181</v>
      </c>
      <c r="N16" s="20">
        <v>8.9202453987730065E-2</v>
      </c>
      <c r="O16" s="21">
        <v>-0.11600183402109121</v>
      </c>
    </row>
    <row r="17" spans="2:15" ht="14.45" customHeight="1" thickBot="1">
      <c r="B17" s="12">
        <v>7</v>
      </c>
      <c r="C17" s="13" t="s">
        <v>14</v>
      </c>
      <c r="D17" s="14">
        <v>60</v>
      </c>
      <c r="E17" s="15">
        <v>4.2704626334519574E-2</v>
      </c>
      <c r="F17" s="14">
        <v>161</v>
      </c>
      <c r="G17" s="15">
        <v>3.9762904420844652E-2</v>
      </c>
      <c r="H17" s="16">
        <v>-0.62732919254658381</v>
      </c>
      <c r="I17" s="14">
        <v>93</v>
      </c>
      <c r="J17" s="16">
        <v>-0.35483870967741937</v>
      </c>
      <c r="K17" s="14">
        <v>772</v>
      </c>
      <c r="L17" s="15">
        <v>4.0775365763481751E-2</v>
      </c>
      <c r="M17" s="14">
        <v>1412</v>
      </c>
      <c r="N17" s="15">
        <v>5.7750511247443764E-2</v>
      </c>
      <c r="O17" s="16">
        <v>-0.45325779036827196</v>
      </c>
    </row>
    <row r="18" spans="2:15" ht="15" thickBot="1">
      <c r="B18" s="84" t="s">
        <v>63</v>
      </c>
      <c r="C18" s="85"/>
      <c r="D18" s="23">
        <f>SUM(D11:D17)</f>
        <v>1359</v>
      </c>
      <c r="E18" s="24">
        <f>D18/D20</f>
        <v>0.96725978647686828</v>
      </c>
      <c r="F18" s="23">
        <f>SUM(F11:F17)</f>
        <v>3935</v>
      </c>
      <c r="G18" s="24">
        <f>F18/F20</f>
        <v>0.97184489997530255</v>
      </c>
      <c r="H18" s="25">
        <f>D18/F18-1</f>
        <v>-0.65463786531130874</v>
      </c>
      <c r="I18" s="23">
        <f>SUM(I11:I17)</f>
        <v>1926</v>
      </c>
      <c r="J18" s="24">
        <f>D18/I18-1</f>
        <v>-0.29439252336448596</v>
      </c>
      <c r="K18" s="23">
        <f>SUM(K11:K17)</f>
        <v>18443</v>
      </c>
      <c r="L18" s="24">
        <f>K18/K20</f>
        <v>0.97411926266307503</v>
      </c>
      <c r="M18" s="23">
        <f>SUM(M11:M17)</f>
        <v>23655</v>
      </c>
      <c r="N18" s="24">
        <f>M18/M20</f>
        <v>0.96748466257668708</v>
      </c>
      <c r="O18" s="25">
        <f>K18/M18-1</f>
        <v>-0.22033396744874234</v>
      </c>
    </row>
    <row r="19" spans="2:15" ht="15" thickBot="1">
      <c r="B19" s="84" t="s">
        <v>38</v>
      </c>
      <c r="C19" s="85"/>
      <c r="D19" s="38">
        <f>D20-D18</f>
        <v>46</v>
      </c>
      <c r="E19" s="24">
        <f>D19/D20</f>
        <v>3.2740213523131674E-2</v>
      </c>
      <c r="F19" s="38">
        <f>F20-F18</f>
        <v>114</v>
      </c>
      <c r="G19" s="24">
        <f>F19/F20</f>
        <v>2.8155100024697455E-2</v>
      </c>
      <c r="H19" s="25">
        <f>D19/F19-1</f>
        <v>-0.59649122807017552</v>
      </c>
      <c r="I19" s="38">
        <f>I20-I18</f>
        <v>62</v>
      </c>
      <c r="J19" s="25">
        <f>D19/I19-1</f>
        <v>-0.25806451612903225</v>
      </c>
      <c r="K19" s="38">
        <f>K20-K18</f>
        <v>490</v>
      </c>
      <c r="L19" s="24">
        <f>K19/K20</f>
        <v>2.5880737336924947E-2</v>
      </c>
      <c r="M19" s="38">
        <f>M20-M18</f>
        <v>795</v>
      </c>
      <c r="N19" s="24">
        <f>M19/M20</f>
        <v>3.2515337423312883E-2</v>
      </c>
      <c r="O19" s="25">
        <f>K19/M19-1</f>
        <v>-0.38364779874213839</v>
      </c>
    </row>
    <row r="20" spans="2:15" ht="15" thickBot="1">
      <c r="B20" s="82" t="s">
        <v>39</v>
      </c>
      <c r="C20" s="83"/>
      <c r="D20" s="26">
        <v>1405</v>
      </c>
      <c r="E20" s="27">
        <v>1</v>
      </c>
      <c r="F20" s="26">
        <v>4049</v>
      </c>
      <c r="G20" s="27">
        <v>1</v>
      </c>
      <c r="H20" s="28">
        <v>-0.65300074092368487</v>
      </c>
      <c r="I20" s="26">
        <v>1988</v>
      </c>
      <c r="J20" s="28">
        <v>-0.29325955734406439</v>
      </c>
      <c r="K20" s="26">
        <v>18933</v>
      </c>
      <c r="L20" s="27">
        <v>1</v>
      </c>
      <c r="M20" s="26">
        <v>24450</v>
      </c>
      <c r="N20" s="27">
        <v>1</v>
      </c>
      <c r="O20" s="28">
        <v>-0.22564417177914109</v>
      </c>
    </row>
    <row r="21" spans="2:15">
      <c r="B21" s="60" t="s">
        <v>49</v>
      </c>
    </row>
    <row r="22" spans="2:15">
      <c r="B22" s="1" t="s">
        <v>67</v>
      </c>
    </row>
    <row r="23" spans="2:15">
      <c r="B23" s="30" t="s">
        <v>68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4" type="noConversion"/>
  <conditionalFormatting sqref="D11:O17">
    <cfRule type="cellIs" dxfId="54" priority="3" operator="equal">
      <formula>0</formula>
    </cfRule>
  </conditionalFormatting>
  <conditionalFormatting sqref="H11:H19 O11:O19">
    <cfRule type="cellIs" dxfId="53" priority="1" operator="lessThan">
      <formula>0</formula>
    </cfRule>
  </conditionalFormatting>
  <conditionalFormatting sqref="J11:J17">
    <cfRule type="cellIs" dxfId="52" priority="7" operator="lessThan">
      <formula>0</formula>
    </cfRule>
  </conditionalFormatting>
  <conditionalFormatting sqref="J19">
    <cfRule type="cellIs" dxfId="51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90" zoomScaleNormal="90" workbookViewId="0">
      <selection activeCell="J6" sqref="J6:J7"/>
    </sheetView>
  </sheetViews>
  <sheetFormatPr defaultColWidth="9.140625" defaultRowHeight="14.25"/>
  <cols>
    <col min="1" max="1" width="1.28515625" style="42" customWidth="1"/>
    <col min="2" max="2" width="15.42578125" style="42" bestFit="1" customWidth="1"/>
    <col min="3" max="3" width="17.85546875" style="42" customWidth="1"/>
    <col min="4" max="9" width="9" style="42" customWidth="1"/>
    <col min="10" max="10" width="9.7109375" style="42" customWidth="1"/>
    <col min="11" max="14" width="9" style="42" customWidth="1"/>
    <col min="15" max="15" width="11.5703125" style="42" customWidth="1"/>
    <col min="16" max="16384" width="9.140625" style="42"/>
  </cols>
  <sheetData>
    <row r="1" spans="2:15">
      <c r="B1" s="42" t="s">
        <v>7</v>
      </c>
      <c r="E1" s="43"/>
      <c r="O1" s="44">
        <v>45544</v>
      </c>
    </row>
    <row r="2" spans="2:15" ht="14.45" customHeight="1">
      <c r="B2" s="110" t="s">
        <v>28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61"/>
    </row>
    <row r="3" spans="2:15" ht="14.45" customHeight="1" thickBot="1">
      <c r="B3" s="111" t="s">
        <v>29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62" t="s">
        <v>42</v>
      </c>
    </row>
    <row r="4" spans="2:15" ht="14.45" customHeight="1">
      <c r="B4" s="100" t="s">
        <v>30</v>
      </c>
      <c r="C4" s="102" t="s">
        <v>1</v>
      </c>
      <c r="D4" s="104" t="s">
        <v>95</v>
      </c>
      <c r="E4" s="105"/>
      <c r="F4" s="105"/>
      <c r="G4" s="105"/>
      <c r="H4" s="106"/>
      <c r="I4" s="109" t="s">
        <v>93</v>
      </c>
      <c r="J4" s="106"/>
      <c r="K4" s="109" t="s">
        <v>96</v>
      </c>
      <c r="L4" s="105"/>
      <c r="M4" s="105"/>
      <c r="N4" s="105"/>
      <c r="O4" s="115"/>
    </row>
    <row r="5" spans="2:15" ht="14.45" customHeight="1" thickBot="1">
      <c r="B5" s="101"/>
      <c r="C5" s="103"/>
      <c r="D5" s="116" t="s">
        <v>97</v>
      </c>
      <c r="E5" s="113"/>
      <c r="F5" s="113"/>
      <c r="G5" s="113"/>
      <c r="H5" s="117"/>
      <c r="I5" s="112" t="s">
        <v>94</v>
      </c>
      <c r="J5" s="117"/>
      <c r="K5" s="112" t="s">
        <v>98</v>
      </c>
      <c r="L5" s="113"/>
      <c r="M5" s="113"/>
      <c r="N5" s="113"/>
      <c r="O5" s="114"/>
    </row>
    <row r="6" spans="2:15" ht="14.45" customHeight="1">
      <c r="B6" s="101"/>
      <c r="C6" s="103"/>
      <c r="D6" s="96">
        <v>2024</v>
      </c>
      <c r="E6" s="97"/>
      <c r="F6" s="96">
        <v>2023</v>
      </c>
      <c r="G6" s="97"/>
      <c r="H6" s="86" t="s">
        <v>31</v>
      </c>
      <c r="I6" s="107">
        <v>2024</v>
      </c>
      <c r="J6" s="107" t="s">
        <v>99</v>
      </c>
      <c r="K6" s="96">
        <v>2024</v>
      </c>
      <c r="L6" s="97"/>
      <c r="M6" s="96">
        <v>2023</v>
      </c>
      <c r="N6" s="97"/>
      <c r="O6" s="86" t="s">
        <v>31</v>
      </c>
    </row>
    <row r="7" spans="2:15" ht="14.45" customHeight="1" thickBot="1">
      <c r="B7" s="88" t="s">
        <v>30</v>
      </c>
      <c r="C7" s="90" t="s">
        <v>33</v>
      </c>
      <c r="D7" s="98"/>
      <c r="E7" s="99"/>
      <c r="F7" s="98"/>
      <c r="G7" s="99"/>
      <c r="H7" s="87"/>
      <c r="I7" s="108"/>
      <c r="J7" s="108"/>
      <c r="K7" s="98"/>
      <c r="L7" s="99"/>
      <c r="M7" s="98"/>
      <c r="N7" s="99"/>
      <c r="O7" s="87"/>
    </row>
    <row r="8" spans="2:15" ht="14.45" customHeight="1">
      <c r="B8" s="88"/>
      <c r="C8" s="90"/>
      <c r="D8" s="6" t="s">
        <v>34</v>
      </c>
      <c r="E8" s="7" t="s">
        <v>2</v>
      </c>
      <c r="F8" s="6" t="s">
        <v>34</v>
      </c>
      <c r="G8" s="7" t="s">
        <v>2</v>
      </c>
      <c r="H8" s="92" t="s">
        <v>35</v>
      </c>
      <c r="I8" s="8" t="s">
        <v>34</v>
      </c>
      <c r="J8" s="94" t="s">
        <v>100</v>
      </c>
      <c r="K8" s="6" t="s">
        <v>34</v>
      </c>
      <c r="L8" s="7" t="s">
        <v>2</v>
      </c>
      <c r="M8" s="6" t="s">
        <v>34</v>
      </c>
      <c r="N8" s="7" t="s">
        <v>2</v>
      </c>
      <c r="O8" s="92" t="s">
        <v>35</v>
      </c>
    </row>
    <row r="9" spans="2:15" ht="14.45" customHeight="1" thickBot="1">
      <c r="B9" s="89"/>
      <c r="C9" s="91"/>
      <c r="D9" s="9" t="s">
        <v>36</v>
      </c>
      <c r="E9" s="10" t="s">
        <v>37</v>
      </c>
      <c r="F9" s="9" t="s">
        <v>36</v>
      </c>
      <c r="G9" s="10" t="s">
        <v>37</v>
      </c>
      <c r="H9" s="93"/>
      <c r="I9" s="11" t="s">
        <v>36</v>
      </c>
      <c r="J9" s="95"/>
      <c r="K9" s="9" t="s">
        <v>36</v>
      </c>
      <c r="L9" s="10" t="s">
        <v>37</v>
      </c>
      <c r="M9" s="9" t="s">
        <v>36</v>
      </c>
      <c r="N9" s="10" t="s">
        <v>37</v>
      </c>
      <c r="O9" s="93"/>
    </row>
    <row r="10" spans="2:15" ht="14.45" customHeight="1" thickBot="1">
      <c r="B10" s="63"/>
      <c r="C10" s="13" t="s">
        <v>15</v>
      </c>
      <c r="D10" s="14">
        <v>92</v>
      </c>
      <c r="E10" s="15">
        <v>0.40350877192982454</v>
      </c>
      <c r="F10" s="14">
        <v>241</v>
      </c>
      <c r="G10" s="15">
        <v>0.5193965517241379</v>
      </c>
      <c r="H10" s="16">
        <v>-0.61825726141078841</v>
      </c>
      <c r="I10" s="14">
        <v>92</v>
      </c>
      <c r="J10" s="16">
        <v>0</v>
      </c>
      <c r="K10" s="14">
        <v>1315</v>
      </c>
      <c r="L10" s="15">
        <v>0.58134394341290896</v>
      </c>
      <c r="M10" s="14">
        <v>1258</v>
      </c>
      <c r="N10" s="15">
        <v>0.52879361076082387</v>
      </c>
      <c r="O10" s="16">
        <v>4.5310015898251121E-2</v>
      </c>
    </row>
    <row r="11" spans="2:15" ht="14.45" customHeight="1" thickBot="1">
      <c r="B11" s="64"/>
      <c r="C11" s="18" t="s">
        <v>12</v>
      </c>
      <c r="D11" s="19">
        <v>28</v>
      </c>
      <c r="E11" s="20">
        <v>0.12280701754385964</v>
      </c>
      <c r="F11" s="19">
        <v>48</v>
      </c>
      <c r="G11" s="20">
        <v>0.10344827586206896</v>
      </c>
      <c r="H11" s="21">
        <v>-0.41666666666666663</v>
      </c>
      <c r="I11" s="19">
        <v>52</v>
      </c>
      <c r="J11" s="21">
        <v>-0.46153846153846156</v>
      </c>
      <c r="K11" s="19">
        <v>306</v>
      </c>
      <c r="L11" s="20">
        <v>0.13527851458885942</v>
      </c>
      <c r="M11" s="19">
        <v>299</v>
      </c>
      <c r="N11" s="20">
        <v>0.12568306010928962</v>
      </c>
      <c r="O11" s="21">
        <v>2.3411371237458178E-2</v>
      </c>
    </row>
    <row r="12" spans="2:15" ht="14.45" customHeight="1" thickBot="1">
      <c r="B12" s="64"/>
      <c r="C12" s="13" t="s">
        <v>4</v>
      </c>
      <c r="D12" s="14">
        <v>58</v>
      </c>
      <c r="E12" s="15">
        <v>0.25438596491228072</v>
      </c>
      <c r="F12" s="14">
        <v>88</v>
      </c>
      <c r="G12" s="15">
        <v>0.18965517241379309</v>
      </c>
      <c r="H12" s="16">
        <v>-0.34090909090909094</v>
      </c>
      <c r="I12" s="14">
        <v>63</v>
      </c>
      <c r="J12" s="16">
        <v>-7.9365079365079416E-2</v>
      </c>
      <c r="K12" s="14">
        <v>235</v>
      </c>
      <c r="L12" s="15">
        <v>0.10389036251105217</v>
      </c>
      <c r="M12" s="14">
        <v>276</v>
      </c>
      <c r="N12" s="15">
        <v>0.11601513240857503</v>
      </c>
      <c r="O12" s="16">
        <v>-0.14855072463768115</v>
      </c>
    </row>
    <row r="13" spans="2:15" ht="14.45" customHeight="1" thickBot="1">
      <c r="B13" s="64"/>
      <c r="C13" s="65" t="s">
        <v>47</v>
      </c>
      <c r="D13" s="19">
        <v>18</v>
      </c>
      <c r="E13" s="20">
        <v>7.8947368421052627E-2</v>
      </c>
      <c r="F13" s="19">
        <v>27</v>
      </c>
      <c r="G13" s="20">
        <v>5.8189655172413791E-2</v>
      </c>
      <c r="H13" s="21">
        <v>-0.33333333333333337</v>
      </c>
      <c r="I13" s="19">
        <v>18</v>
      </c>
      <c r="J13" s="21">
        <v>0</v>
      </c>
      <c r="K13" s="19">
        <v>143</v>
      </c>
      <c r="L13" s="20">
        <v>6.3218390804597707E-2</v>
      </c>
      <c r="M13" s="19">
        <v>226</v>
      </c>
      <c r="N13" s="20">
        <v>9.4997898276586806E-2</v>
      </c>
      <c r="O13" s="21">
        <v>-0.36725663716814161</v>
      </c>
    </row>
    <row r="14" spans="2:15" ht="14.45" customHeight="1" thickBot="1">
      <c r="B14" s="64"/>
      <c r="C14" s="66" t="s">
        <v>14</v>
      </c>
      <c r="D14" s="14">
        <v>5</v>
      </c>
      <c r="E14" s="15">
        <v>2.1929824561403508E-2</v>
      </c>
      <c r="F14" s="14">
        <v>15</v>
      </c>
      <c r="G14" s="15">
        <v>3.2327586206896554E-2</v>
      </c>
      <c r="H14" s="16">
        <v>-0.66666666666666674</v>
      </c>
      <c r="I14" s="14">
        <v>2</v>
      </c>
      <c r="J14" s="16">
        <v>1.5</v>
      </c>
      <c r="K14" s="14">
        <v>51</v>
      </c>
      <c r="L14" s="15">
        <v>2.2546419098143235E-2</v>
      </c>
      <c r="M14" s="14">
        <v>60</v>
      </c>
      <c r="N14" s="15">
        <v>2.5220680958385876E-2</v>
      </c>
      <c r="O14" s="16">
        <v>-0.15000000000000002</v>
      </c>
    </row>
    <row r="15" spans="2:15" ht="14.45" customHeight="1" thickBot="1">
      <c r="B15" s="64"/>
      <c r="C15" s="67" t="s">
        <v>3</v>
      </c>
      <c r="D15" s="19">
        <v>7</v>
      </c>
      <c r="E15" s="20">
        <v>3.0701754385964911E-2</v>
      </c>
      <c r="F15" s="19">
        <v>20</v>
      </c>
      <c r="G15" s="20">
        <v>4.3103448275862072E-2</v>
      </c>
      <c r="H15" s="21">
        <v>-0.65</v>
      </c>
      <c r="I15" s="19">
        <v>4</v>
      </c>
      <c r="J15" s="21">
        <v>0.75</v>
      </c>
      <c r="K15" s="19">
        <v>48</v>
      </c>
      <c r="L15" s="20">
        <v>2.1220159151193633E-2</v>
      </c>
      <c r="M15" s="19">
        <v>91</v>
      </c>
      <c r="N15" s="20">
        <v>3.825136612021858E-2</v>
      </c>
      <c r="O15" s="21">
        <v>-0.47252747252747251</v>
      </c>
    </row>
    <row r="16" spans="2:15" ht="14.45" customHeight="1" thickBot="1">
      <c r="B16" s="64"/>
      <c r="C16" s="13" t="s">
        <v>80</v>
      </c>
      <c r="D16" s="14">
        <v>1</v>
      </c>
      <c r="E16" s="15">
        <v>4.3859649122807015E-3</v>
      </c>
      <c r="F16" s="14">
        <v>0</v>
      </c>
      <c r="G16" s="15">
        <v>0</v>
      </c>
      <c r="H16" s="16"/>
      <c r="I16" s="14">
        <v>4</v>
      </c>
      <c r="J16" s="16">
        <v>-0.75</v>
      </c>
      <c r="K16" s="14">
        <v>27</v>
      </c>
      <c r="L16" s="15">
        <v>1.1936339522546418E-2</v>
      </c>
      <c r="M16" s="14">
        <v>17</v>
      </c>
      <c r="N16" s="15">
        <v>7.1458596048759983E-3</v>
      </c>
      <c r="O16" s="16">
        <v>0.58823529411764697</v>
      </c>
    </row>
    <row r="17" spans="2:15" ht="14.45" customHeight="1" thickBot="1">
      <c r="B17" s="68"/>
      <c r="C17" s="67" t="s">
        <v>38</v>
      </c>
      <c r="D17" s="19">
        <v>19</v>
      </c>
      <c r="E17" s="20">
        <v>8.3333333333333329E-2</v>
      </c>
      <c r="F17" s="19">
        <v>25</v>
      </c>
      <c r="G17" s="20">
        <v>5.3879310344827583E-2</v>
      </c>
      <c r="H17" s="21">
        <v>-0.24</v>
      </c>
      <c r="I17" s="19">
        <v>22</v>
      </c>
      <c r="J17" s="21">
        <v>8.6956521739130432E-2</v>
      </c>
      <c r="K17" s="19">
        <v>137</v>
      </c>
      <c r="L17" s="20">
        <v>6.0565870910698497E-2</v>
      </c>
      <c r="M17" s="19">
        <v>152</v>
      </c>
      <c r="N17" s="20">
        <v>6.3892391761244227E-2</v>
      </c>
      <c r="O17" s="21">
        <v>-9.8684210526315819E-2</v>
      </c>
    </row>
    <row r="18" spans="2:15" ht="14.45" customHeight="1" thickBot="1">
      <c r="B18" s="22" t="s">
        <v>5</v>
      </c>
      <c r="C18" s="22" t="s">
        <v>39</v>
      </c>
      <c r="D18" s="23">
        <v>228</v>
      </c>
      <c r="E18" s="24">
        <v>1</v>
      </c>
      <c r="F18" s="23">
        <v>464</v>
      </c>
      <c r="G18" s="24">
        <v>1</v>
      </c>
      <c r="H18" s="25">
        <v>-0.50862068965517238</v>
      </c>
      <c r="I18" s="23">
        <v>253</v>
      </c>
      <c r="J18" s="24">
        <v>-9.8814229249011842E-2</v>
      </c>
      <c r="K18" s="23">
        <v>2262</v>
      </c>
      <c r="L18" s="24">
        <v>0.99999999999999967</v>
      </c>
      <c r="M18" s="23">
        <v>2379</v>
      </c>
      <c r="N18" s="24">
        <v>0.99999999999999978</v>
      </c>
      <c r="O18" s="25">
        <v>-4.9180327868852514E-2</v>
      </c>
    </row>
    <row r="19" spans="2:15" ht="14.45" customHeight="1" thickBot="1">
      <c r="B19" s="63"/>
      <c r="C19" s="13" t="s">
        <v>13</v>
      </c>
      <c r="D19" s="14">
        <v>227</v>
      </c>
      <c r="E19" s="15">
        <v>0.19335604770017037</v>
      </c>
      <c r="F19" s="14">
        <v>453</v>
      </c>
      <c r="G19" s="15">
        <v>0.12646566164154105</v>
      </c>
      <c r="H19" s="16">
        <v>-0.4988962472406181</v>
      </c>
      <c r="I19" s="14">
        <v>328</v>
      </c>
      <c r="J19" s="16">
        <v>-0.30792682926829273</v>
      </c>
      <c r="K19" s="14">
        <v>4182</v>
      </c>
      <c r="L19" s="15">
        <v>0.25118625743287887</v>
      </c>
      <c r="M19" s="14">
        <v>3627</v>
      </c>
      <c r="N19" s="15">
        <v>0.16448979591836735</v>
      </c>
      <c r="O19" s="16">
        <v>0.15301902398676592</v>
      </c>
    </row>
    <row r="20" spans="2:15" ht="14.45" customHeight="1" thickBot="1">
      <c r="B20" s="64"/>
      <c r="C20" s="18" t="s">
        <v>11</v>
      </c>
      <c r="D20" s="19">
        <v>199</v>
      </c>
      <c r="E20" s="20">
        <v>0.16950596252129471</v>
      </c>
      <c r="F20" s="19">
        <v>432</v>
      </c>
      <c r="G20" s="20">
        <v>0.12060301507537688</v>
      </c>
      <c r="H20" s="21">
        <v>-0.53935185185185186</v>
      </c>
      <c r="I20" s="19">
        <v>475</v>
      </c>
      <c r="J20" s="21">
        <v>-0.58105263157894738</v>
      </c>
      <c r="K20" s="19">
        <v>3344</v>
      </c>
      <c r="L20" s="20">
        <v>0.20085290407832301</v>
      </c>
      <c r="M20" s="19">
        <v>4373</v>
      </c>
      <c r="N20" s="20">
        <v>0.1983219954648526</v>
      </c>
      <c r="O20" s="21">
        <v>-0.23530756917447981</v>
      </c>
    </row>
    <row r="21" spans="2:15" ht="14.45" customHeight="1" thickBot="1">
      <c r="B21" s="64"/>
      <c r="C21" s="13" t="s">
        <v>4</v>
      </c>
      <c r="D21" s="14">
        <v>252</v>
      </c>
      <c r="E21" s="15">
        <v>0.21465076660988075</v>
      </c>
      <c r="F21" s="14">
        <v>724</v>
      </c>
      <c r="G21" s="15">
        <v>0.20212171970965942</v>
      </c>
      <c r="H21" s="16">
        <v>-0.65193370165745856</v>
      </c>
      <c r="I21" s="14">
        <v>292</v>
      </c>
      <c r="J21" s="16">
        <v>-0.13698630136986301</v>
      </c>
      <c r="K21" s="14">
        <v>2641</v>
      </c>
      <c r="L21" s="15">
        <v>0.15862814583458465</v>
      </c>
      <c r="M21" s="14">
        <v>2876</v>
      </c>
      <c r="N21" s="15">
        <v>0.13043083900226757</v>
      </c>
      <c r="O21" s="16">
        <v>-8.1710709318497887E-2</v>
      </c>
    </row>
    <row r="22" spans="2:15" ht="14.45" customHeight="1" thickBot="1">
      <c r="B22" s="64"/>
      <c r="C22" s="65" t="s">
        <v>12</v>
      </c>
      <c r="D22" s="19">
        <v>180</v>
      </c>
      <c r="E22" s="20">
        <v>0.15332197614991483</v>
      </c>
      <c r="F22" s="19">
        <v>696</v>
      </c>
      <c r="G22" s="20">
        <v>0.19430485762144054</v>
      </c>
      <c r="H22" s="21">
        <v>-0.74137931034482762</v>
      </c>
      <c r="I22" s="19">
        <v>239</v>
      </c>
      <c r="J22" s="21">
        <v>-0.2468619246861925</v>
      </c>
      <c r="K22" s="19">
        <v>2593</v>
      </c>
      <c r="L22" s="20">
        <v>0.15574508979518289</v>
      </c>
      <c r="M22" s="19">
        <v>4099</v>
      </c>
      <c r="N22" s="20">
        <v>0.18589569160997732</v>
      </c>
      <c r="O22" s="21">
        <v>-0.36740668455720904</v>
      </c>
    </row>
    <row r="23" spans="2:15" ht="14.45" customHeight="1" thickBot="1">
      <c r="B23" s="64"/>
      <c r="C23" s="66" t="s">
        <v>3</v>
      </c>
      <c r="D23" s="14">
        <v>212</v>
      </c>
      <c r="E23" s="15">
        <v>0.18057921635434412</v>
      </c>
      <c r="F23" s="14">
        <v>886</v>
      </c>
      <c r="G23" s="15">
        <v>0.24734785036292575</v>
      </c>
      <c r="H23" s="16">
        <v>-0.76072234762979685</v>
      </c>
      <c r="I23" s="14">
        <v>180</v>
      </c>
      <c r="J23" s="16">
        <v>0.17777777777777781</v>
      </c>
      <c r="K23" s="14">
        <v>2366</v>
      </c>
      <c r="L23" s="15">
        <v>0.14211063727551204</v>
      </c>
      <c r="M23" s="14">
        <v>4376</v>
      </c>
      <c r="N23" s="15">
        <v>0.1984580498866213</v>
      </c>
      <c r="O23" s="16">
        <v>-0.4593235831809872</v>
      </c>
    </row>
    <row r="24" spans="2:15" ht="14.45" customHeight="1" thickBot="1">
      <c r="B24" s="64"/>
      <c r="C24" s="67" t="s">
        <v>14</v>
      </c>
      <c r="D24" s="19">
        <v>55</v>
      </c>
      <c r="E24" s="20">
        <v>4.6848381601362864E-2</v>
      </c>
      <c r="F24" s="19">
        <v>146</v>
      </c>
      <c r="G24" s="20">
        <v>4.0759352317141263E-2</v>
      </c>
      <c r="H24" s="21">
        <v>-0.62328767123287676</v>
      </c>
      <c r="I24" s="19">
        <v>91</v>
      </c>
      <c r="J24" s="21">
        <v>-0.39560439560439564</v>
      </c>
      <c r="K24" s="19">
        <v>720</v>
      </c>
      <c r="L24" s="20">
        <v>4.3245840591026485E-2</v>
      </c>
      <c r="M24" s="19">
        <v>1352</v>
      </c>
      <c r="N24" s="20">
        <v>6.1315192743764173E-2</v>
      </c>
      <c r="O24" s="21">
        <v>-0.46745562130177509</v>
      </c>
    </row>
    <row r="25" spans="2:15" ht="14.45" customHeight="1" thickBot="1">
      <c r="B25" s="64"/>
      <c r="C25" s="13" t="s">
        <v>15</v>
      </c>
      <c r="D25" s="14">
        <v>41</v>
      </c>
      <c r="E25" s="15">
        <v>3.4923339011925042E-2</v>
      </c>
      <c r="F25" s="14">
        <v>168</v>
      </c>
      <c r="G25" s="15">
        <v>4.690117252931323E-2</v>
      </c>
      <c r="H25" s="16">
        <v>-0.75595238095238093</v>
      </c>
      <c r="I25" s="14">
        <v>105</v>
      </c>
      <c r="J25" s="16">
        <v>-0.60952380952380958</v>
      </c>
      <c r="K25" s="14">
        <v>607</v>
      </c>
      <c r="L25" s="15">
        <v>3.6458646164934834E-2</v>
      </c>
      <c r="M25" s="14">
        <v>914</v>
      </c>
      <c r="N25" s="15">
        <v>4.1451247165532883E-2</v>
      </c>
      <c r="O25" s="16">
        <v>-0.33588621444201316</v>
      </c>
    </row>
    <row r="26" spans="2:15" ht="14.45" customHeight="1" thickBot="1">
      <c r="B26" s="64"/>
      <c r="C26" s="67" t="s">
        <v>65</v>
      </c>
      <c r="D26" s="19">
        <v>3</v>
      </c>
      <c r="E26" s="20">
        <v>2.5553662691652468E-3</v>
      </c>
      <c r="F26" s="19">
        <v>71</v>
      </c>
      <c r="G26" s="20">
        <v>1.9821328866554997E-2</v>
      </c>
      <c r="H26" s="21">
        <v>-0.95774647887323949</v>
      </c>
      <c r="I26" s="19">
        <v>18</v>
      </c>
      <c r="J26" s="21">
        <v>-0.83333333333333337</v>
      </c>
      <c r="K26" s="19">
        <v>168</v>
      </c>
      <c r="L26" s="20">
        <v>1.0090696137906181E-2</v>
      </c>
      <c r="M26" s="19">
        <v>391</v>
      </c>
      <c r="N26" s="20">
        <v>1.7732426303854874E-2</v>
      </c>
      <c r="O26" s="21">
        <v>-0.57033248081841426</v>
      </c>
    </row>
    <row r="27" spans="2:15" ht="14.45" customHeight="1" thickBot="1">
      <c r="B27" s="68"/>
      <c r="C27" s="13" t="s">
        <v>38</v>
      </c>
      <c r="D27" s="14">
        <v>5</v>
      </c>
      <c r="E27" s="15">
        <v>4.2589437819420782E-3</v>
      </c>
      <c r="F27" s="14">
        <v>6</v>
      </c>
      <c r="G27" s="15">
        <v>1.6750418760469012E-3</v>
      </c>
      <c r="H27" s="16">
        <v>-0.16666666666666663</v>
      </c>
      <c r="I27" s="14">
        <v>4</v>
      </c>
      <c r="J27" s="16">
        <v>0.25</v>
      </c>
      <c r="K27" s="14">
        <v>28</v>
      </c>
      <c r="L27" s="15">
        <v>1.6817826896510298E-3</v>
      </c>
      <c r="M27" s="14">
        <v>42</v>
      </c>
      <c r="N27" s="15">
        <v>1.9047619047619048E-3</v>
      </c>
      <c r="O27" s="16">
        <v>-0.33333333333333337</v>
      </c>
    </row>
    <row r="28" spans="2:15" ht="14.45" customHeight="1" thickBot="1">
      <c r="B28" s="22" t="s">
        <v>6</v>
      </c>
      <c r="C28" s="22" t="s">
        <v>39</v>
      </c>
      <c r="D28" s="23">
        <v>1174</v>
      </c>
      <c r="E28" s="24">
        <v>0.99999999999999989</v>
      </c>
      <c r="F28" s="23">
        <v>3582</v>
      </c>
      <c r="G28" s="24">
        <v>1</v>
      </c>
      <c r="H28" s="25">
        <v>-0.672250139586823</v>
      </c>
      <c r="I28" s="23">
        <v>1732</v>
      </c>
      <c r="J28" s="24">
        <v>-0.3221709006928406</v>
      </c>
      <c r="K28" s="23">
        <v>16649</v>
      </c>
      <c r="L28" s="24">
        <v>1.0000000000000002</v>
      </c>
      <c r="M28" s="23">
        <v>22050</v>
      </c>
      <c r="N28" s="24">
        <v>1</v>
      </c>
      <c r="O28" s="25">
        <v>-0.24494331065759634</v>
      </c>
    </row>
    <row r="29" spans="2:15" ht="14.45" customHeight="1" thickBot="1">
      <c r="B29" s="22" t="s">
        <v>54</v>
      </c>
      <c r="C29" s="22" t="s">
        <v>39</v>
      </c>
      <c r="D29" s="23">
        <v>3</v>
      </c>
      <c r="E29" s="24">
        <v>1</v>
      </c>
      <c r="F29" s="23">
        <v>3</v>
      </c>
      <c r="G29" s="24">
        <v>1</v>
      </c>
      <c r="H29" s="25">
        <v>0</v>
      </c>
      <c r="I29" s="23">
        <v>3</v>
      </c>
      <c r="J29" s="24">
        <v>0</v>
      </c>
      <c r="K29" s="23">
        <v>22</v>
      </c>
      <c r="L29" s="24">
        <v>1</v>
      </c>
      <c r="M29" s="23">
        <v>21</v>
      </c>
      <c r="N29" s="24">
        <v>0.99999999999999989</v>
      </c>
      <c r="O29" s="25">
        <v>4.7619047619047672E-2</v>
      </c>
    </row>
    <row r="30" spans="2:15" ht="14.45" customHeight="1" thickBot="1">
      <c r="B30" s="82"/>
      <c r="C30" s="83" t="s">
        <v>39</v>
      </c>
      <c r="D30" s="26">
        <v>1405</v>
      </c>
      <c r="E30" s="27">
        <v>1</v>
      </c>
      <c r="F30" s="26">
        <v>4049</v>
      </c>
      <c r="G30" s="27">
        <v>1</v>
      </c>
      <c r="H30" s="28">
        <v>-0.65300074092368487</v>
      </c>
      <c r="I30" s="26">
        <v>1988</v>
      </c>
      <c r="J30" s="28">
        <v>-0.29325955734406439</v>
      </c>
      <c r="K30" s="26">
        <v>18933</v>
      </c>
      <c r="L30" s="27">
        <v>1</v>
      </c>
      <c r="M30" s="26">
        <v>24450</v>
      </c>
      <c r="N30" s="27">
        <v>1</v>
      </c>
      <c r="O30" s="28">
        <v>-0.22564417177914109</v>
      </c>
    </row>
    <row r="31" spans="2:15" ht="14.45" customHeight="1">
      <c r="B31" s="1" t="s">
        <v>67</v>
      </c>
      <c r="C31" s="29"/>
      <c r="D31" s="1"/>
      <c r="E31" s="1"/>
      <c r="F31" s="1"/>
      <c r="G31" s="1"/>
    </row>
    <row r="32" spans="2:15">
      <c r="B32" s="30" t="s">
        <v>68</v>
      </c>
      <c r="C32" s="1"/>
      <c r="D32" s="1"/>
      <c r="E32" s="1"/>
      <c r="F32" s="1"/>
      <c r="G32" s="1"/>
    </row>
    <row r="34" spans="2:15">
      <c r="B34" s="110" t="s">
        <v>45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61"/>
    </row>
    <row r="35" spans="2:15" ht="15" thickBot="1">
      <c r="B35" s="111" t="s">
        <v>46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62" t="s">
        <v>42</v>
      </c>
    </row>
    <row r="36" spans="2:15" ht="14.45" customHeight="1">
      <c r="B36" s="100" t="s">
        <v>30</v>
      </c>
      <c r="C36" s="102" t="s">
        <v>1</v>
      </c>
      <c r="D36" s="104" t="s">
        <v>95</v>
      </c>
      <c r="E36" s="105"/>
      <c r="F36" s="105"/>
      <c r="G36" s="105"/>
      <c r="H36" s="106"/>
      <c r="I36" s="109" t="s">
        <v>93</v>
      </c>
      <c r="J36" s="106"/>
      <c r="K36" s="109" t="s">
        <v>96</v>
      </c>
      <c r="L36" s="105"/>
      <c r="M36" s="105"/>
      <c r="N36" s="105"/>
      <c r="O36" s="115"/>
    </row>
    <row r="37" spans="2:15" ht="14.45" customHeight="1" thickBot="1">
      <c r="B37" s="101"/>
      <c r="C37" s="103"/>
      <c r="D37" s="116" t="s">
        <v>97</v>
      </c>
      <c r="E37" s="113"/>
      <c r="F37" s="113"/>
      <c r="G37" s="113"/>
      <c r="H37" s="117"/>
      <c r="I37" s="112" t="s">
        <v>94</v>
      </c>
      <c r="J37" s="117"/>
      <c r="K37" s="112" t="s">
        <v>98</v>
      </c>
      <c r="L37" s="113"/>
      <c r="M37" s="113"/>
      <c r="N37" s="113"/>
      <c r="O37" s="114"/>
    </row>
    <row r="38" spans="2:15" ht="14.45" customHeight="1">
      <c r="B38" s="101"/>
      <c r="C38" s="103"/>
      <c r="D38" s="96">
        <v>2024</v>
      </c>
      <c r="E38" s="97"/>
      <c r="F38" s="96">
        <v>2023</v>
      </c>
      <c r="G38" s="97"/>
      <c r="H38" s="86" t="s">
        <v>31</v>
      </c>
      <c r="I38" s="107">
        <v>2024</v>
      </c>
      <c r="J38" s="107" t="s">
        <v>99</v>
      </c>
      <c r="K38" s="96">
        <v>2024</v>
      </c>
      <c r="L38" s="97"/>
      <c r="M38" s="96">
        <v>2023</v>
      </c>
      <c r="N38" s="97"/>
      <c r="O38" s="86" t="s">
        <v>31</v>
      </c>
    </row>
    <row r="39" spans="2:15" ht="18.75" customHeight="1" thickBot="1">
      <c r="B39" s="88" t="s">
        <v>30</v>
      </c>
      <c r="C39" s="90" t="s">
        <v>33</v>
      </c>
      <c r="D39" s="98"/>
      <c r="E39" s="99"/>
      <c r="F39" s="98"/>
      <c r="G39" s="99"/>
      <c r="H39" s="87"/>
      <c r="I39" s="108"/>
      <c r="J39" s="108"/>
      <c r="K39" s="98"/>
      <c r="L39" s="99"/>
      <c r="M39" s="98"/>
      <c r="N39" s="99"/>
      <c r="O39" s="87"/>
    </row>
    <row r="40" spans="2:15" ht="14.45" customHeight="1">
      <c r="B40" s="88"/>
      <c r="C40" s="90"/>
      <c r="D40" s="6" t="s">
        <v>34</v>
      </c>
      <c r="E40" s="7" t="s">
        <v>2</v>
      </c>
      <c r="F40" s="6" t="s">
        <v>34</v>
      </c>
      <c r="G40" s="7" t="s">
        <v>2</v>
      </c>
      <c r="H40" s="92" t="s">
        <v>35</v>
      </c>
      <c r="I40" s="8" t="s">
        <v>34</v>
      </c>
      <c r="J40" s="94" t="s">
        <v>100</v>
      </c>
      <c r="K40" s="6" t="s">
        <v>34</v>
      </c>
      <c r="L40" s="7" t="s">
        <v>2</v>
      </c>
      <c r="M40" s="6" t="s">
        <v>34</v>
      </c>
      <c r="N40" s="7" t="s">
        <v>2</v>
      </c>
      <c r="O40" s="92" t="s">
        <v>35</v>
      </c>
    </row>
    <row r="41" spans="2:15" ht="25.15" customHeight="1" thickBot="1">
      <c r="B41" s="89"/>
      <c r="C41" s="91"/>
      <c r="D41" s="9" t="s">
        <v>36</v>
      </c>
      <c r="E41" s="10" t="s">
        <v>37</v>
      </c>
      <c r="F41" s="9" t="s">
        <v>36</v>
      </c>
      <c r="G41" s="10" t="s">
        <v>37</v>
      </c>
      <c r="H41" s="93"/>
      <c r="I41" s="11" t="s">
        <v>36</v>
      </c>
      <c r="J41" s="95"/>
      <c r="K41" s="9" t="s">
        <v>36</v>
      </c>
      <c r="L41" s="10" t="s">
        <v>37</v>
      </c>
      <c r="M41" s="9" t="s">
        <v>36</v>
      </c>
      <c r="N41" s="10" t="s">
        <v>37</v>
      </c>
      <c r="O41" s="93"/>
    </row>
    <row r="42" spans="2:15" ht="15" thickBot="1">
      <c r="B42" s="63"/>
      <c r="C42" s="13" t="s">
        <v>4</v>
      </c>
      <c r="D42" s="14"/>
      <c r="E42" s="15"/>
      <c r="F42" s="14"/>
      <c r="G42" s="15"/>
      <c r="H42" s="16"/>
      <c r="I42" s="14">
        <v>0</v>
      </c>
      <c r="J42" s="16"/>
      <c r="K42" s="14">
        <v>1</v>
      </c>
      <c r="L42" s="15">
        <v>0.5</v>
      </c>
      <c r="M42" s="14">
        <v>1</v>
      </c>
      <c r="N42" s="15">
        <v>0.5</v>
      </c>
      <c r="O42" s="16">
        <v>0</v>
      </c>
    </row>
    <row r="43" spans="2:15" ht="15" thickBot="1">
      <c r="B43" s="69"/>
      <c r="C43" s="13" t="s">
        <v>15</v>
      </c>
      <c r="D43" s="14"/>
      <c r="E43" s="15"/>
      <c r="F43" s="14"/>
      <c r="G43" s="15"/>
      <c r="H43" s="16"/>
      <c r="I43" s="14">
        <v>1</v>
      </c>
      <c r="J43" s="16"/>
      <c r="K43" s="14">
        <v>1</v>
      </c>
      <c r="L43" s="15">
        <v>0.5</v>
      </c>
      <c r="M43" s="14">
        <v>1</v>
      </c>
      <c r="N43" s="15">
        <v>0.5</v>
      </c>
      <c r="O43" s="16">
        <v>0</v>
      </c>
    </row>
    <row r="44" spans="2:15" ht="15" thickBot="1">
      <c r="B44" s="22" t="s">
        <v>5</v>
      </c>
      <c r="C44" s="22" t="s">
        <v>39</v>
      </c>
      <c r="D44" s="23">
        <v>0</v>
      </c>
      <c r="E44" s="24">
        <v>0</v>
      </c>
      <c r="F44" s="23">
        <v>0</v>
      </c>
      <c r="G44" s="24">
        <v>0</v>
      </c>
      <c r="H44" s="25"/>
      <c r="I44" s="23">
        <v>1</v>
      </c>
      <c r="J44" s="24">
        <v>0</v>
      </c>
      <c r="K44" s="23">
        <v>2</v>
      </c>
      <c r="L44" s="24">
        <v>1</v>
      </c>
      <c r="M44" s="23">
        <v>2</v>
      </c>
      <c r="N44" s="24">
        <v>1</v>
      </c>
      <c r="O44" s="25">
        <v>0</v>
      </c>
    </row>
    <row r="45" spans="2:15" ht="15" thickBot="1">
      <c r="B45" s="63"/>
      <c r="C45" s="13" t="s">
        <v>13</v>
      </c>
      <c r="D45" s="14">
        <v>173</v>
      </c>
      <c r="E45" s="15">
        <v>0.2189873417721519</v>
      </c>
      <c r="F45" s="14">
        <v>345</v>
      </c>
      <c r="G45" s="15">
        <v>0.1275887573964497</v>
      </c>
      <c r="H45" s="16">
        <v>-0.49855072463768113</v>
      </c>
      <c r="I45" s="14">
        <v>259</v>
      </c>
      <c r="J45" s="16">
        <v>-0.33204633204633205</v>
      </c>
      <c r="K45" s="14">
        <v>3486</v>
      </c>
      <c r="L45" s="15">
        <v>0.26413092892862555</v>
      </c>
      <c r="M45" s="14">
        <v>2996</v>
      </c>
      <c r="N45" s="15">
        <v>0.16800314024561205</v>
      </c>
      <c r="O45" s="16">
        <v>0.16355140186915884</v>
      </c>
    </row>
    <row r="46" spans="2:15" ht="15" thickBot="1">
      <c r="B46" s="64"/>
      <c r="C46" s="18" t="s">
        <v>11</v>
      </c>
      <c r="D46" s="19">
        <v>115</v>
      </c>
      <c r="E46" s="20">
        <v>0.14556962025316456</v>
      </c>
      <c r="F46" s="19">
        <v>264</v>
      </c>
      <c r="G46" s="20">
        <v>9.7633136094674555E-2</v>
      </c>
      <c r="H46" s="21">
        <v>-0.56439393939393945</v>
      </c>
      <c r="I46" s="19">
        <v>407</v>
      </c>
      <c r="J46" s="21">
        <v>-0.71744471744471738</v>
      </c>
      <c r="K46" s="19">
        <v>2702</v>
      </c>
      <c r="L46" s="20">
        <v>0.20472798908925594</v>
      </c>
      <c r="M46" s="19">
        <v>3409</v>
      </c>
      <c r="N46" s="20">
        <v>0.19116245163460999</v>
      </c>
      <c r="O46" s="21">
        <v>-0.20739219712525669</v>
      </c>
    </row>
    <row r="47" spans="2:15" ht="15" thickBot="1">
      <c r="B47" s="64"/>
      <c r="C47" s="13" t="s">
        <v>3</v>
      </c>
      <c r="D47" s="14">
        <v>177</v>
      </c>
      <c r="E47" s="15">
        <v>0.22405063291139241</v>
      </c>
      <c r="F47" s="14">
        <v>750</v>
      </c>
      <c r="G47" s="15">
        <v>0.27736686390532544</v>
      </c>
      <c r="H47" s="16">
        <v>-0.76400000000000001</v>
      </c>
      <c r="I47" s="14">
        <v>138</v>
      </c>
      <c r="J47" s="16">
        <v>0.28260869565217384</v>
      </c>
      <c r="K47" s="14">
        <v>2024</v>
      </c>
      <c r="L47" s="15">
        <v>0.15335656917714804</v>
      </c>
      <c r="M47" s="14">
        <v>3906</v>
      </c>
      <c r="N47" s="15">
        <v>0.21903213144170919</v>
      </c>
      <c r="O47" s="16">
        <v>-0.48182283666154635</v>
      </c>
    </row>
    <row r="48" spans="2:15" ht="15" thickBot="1">
      <c r="B48" s="64"/>
      <c r="C48" s="65" t="s">
        <v>4</v>
      </c>
      <c r="D48" s="19">
        <v>127</v>
      </c>
      <c r="E48" s="20">
        <v>0.16075949367088607</v>
      </c>
      <c r="F48" s="19">
        <v>485</v>
      </c>
      <c r="G48" s="20">
        <v>0.17936390532544377</v>
      </c>
      <c r="H48" s="21">
        <v>-0.73814432989690726</v>
      </c>
      <c r="I48" s="19">
        <v>160</v>
      </c>
      <c r="J48" s="21">
        <v>-0.20625000000000004</v>
      </c>
      <c r="K48" s="19">
        <v>1919</v>
      </c>
      <c r="L48" s="20">
        <v>0.1454008183058039</v>
      </c>
      <c r="M48" s="19">
        <v>2076</v>
      </c>
      <c r="N48" s="20">
        <v>0.11641339090450289</v>
      </c>
      <c r="O48" s="21">
        <v>-7.5626204238920969E-2</v>
      </c>
    </row>
    <row r="49" spans="2:15" ht="15" thickBot="1">
      <c r="B49" s="64"/>
      <c r="C49" s="66" t="s">
        <v>12</v>
      </c>
      <c r="D49" s="14">
        <v>126</v>
      </c>
      <c r="E49" s="15">
        <v>0.15949367088607594</v>
      </c>
      <c r="F49" s="14">
        <v>603</v>
      </c>
      <c r="G49" s="15">
        <v>0.22300295857988164</v>
      </c>
      <c r="H49" s="16">
        <v>-0.79104477611940305</v>
      </c>
      <c r="I49" s="14">
        <v>154</v>
      </c>
      <c r="J49" s="16">
        <v>-0.18181818181818177</v>
      </c>
      <c r="K49" s="14">
        <v>1880</v>
      </c>
      <c r="L49" s="15">
        <v>0.14244582512501894</v>
      </c>
      <c r="M49" s="14">
        <v>3402</v>
      </c>
      <c r="N49" s="15">
        <v>0.19076992093310155</v>
      </c>
      <c r="O49" s="16">
        <v>-0.44738389182833627</v>
      </c>
    </row>
    <row r="50" spans="2:15" ht="15" thickBot="1">
      <c r="B50" s="64"/>
      <c r="C50" s="67" t="s">
        <v>14</v>
      </c>
      <c r="D50" s="19">
        <v>35</v>
      </c>
      <c r="E50" s="20">
        <v>4.4303797468354431E-2</v>
      </c>
      <c r="F50" s="19">
        <v>82</v>
      </c>
      <c r="G50" s="20">
        <v>3.0325443786982247E-2</v>
      </c>
      <c r="H50" s="21">
        <v>-0.57317073170731714</v>
      </c>
      <c r="I50" s="19">
        <v>70</v>
      </c>
      <c r="J50" s="21">
        <v>-0.5</v>
      </c>
      <c r="K50" s="19">
        <v>532</v>
      </c>
      <c r="L50" s="20">
        <v>4.030913774814366E-2</v>
      </c>
      <c r="M50" s="19">
        <v>934</v>
      </c>
      <c r="N50" s="20">
        <v>5.237481074412606E-2</v>
      </c>
      <c r="O50" s="21">
        <v>-0.43040685224839403</v>
      </c>
    </row>
    <row r="51" spans="2:15" ht="15" thickBot="1">
      <c r="B51" s="64"/>
      <c r="C51" s="13" t="s">
        <v>15</v>
      </c>
      <c r="D51" s="14">
        <v>34</v>
      </c>
      <c r="E51" s="15">
        <v>4.3037974683544304E-2</v>
      </c>
      <c r="F51" s="14">
        <v>101</v>
      </c>
      <c r="G51" s="15">
        <v>3.7352071005917163E-2</v>
      </c>
      <c r="H51" s="16">
        <v>-0.66336633663366329</v>
      </c>
      <c r="I51" s="14">
        <v>70</v>
      </c>
      <c r="J51" s="16">
        <v>-0.51428571428571423</v>
      </c>
      <c r="K51" s="14">
        <v>482</v>
      </c>
      <c r="L51" s="15">
        <v>3.6520684952265493E-2</v>
      </c>
      <c r="M51" s="14">
        <v>712</v>
      </c>
      <c r="N51" s="15">
        <v>3.9925979924858405E-2</v>
      </c>
      <c r="O51" s="16">
        <v>-0.3230337078651685</v>
      </c>
    </row>
    <row r="52" spans="2:15" ht="15" thickBot="1">
      <c r="B52" s="64"/>
      <c r="C52" s="67" t="s">
        <v>65</v>
      </c>
      <c r="D52" s="19">
        <v>3</v>
      </c>
      <c r="E52" s="20">
        <v>3.7974683544303796E-3</v>
      </c>
      <c r="F52" s="19">
        <v>71</v>
      </c>
      <c r="G52" s="20">
        <v>2.6257396449704141E-2</v>
      </c>
      <c r="H52" s="21">
        <v>-0.95774647887323949</v>
      </c>
      <c r="I52" s="19">
        <v>18</v>
      </c>
      <c r="J52" s="21">
        <v>-0.83333333333333337</v>
      </c>
      <c r="K52" s="19">
        <v>166</v>
      </c>
      <c r="L52" s="20">
        <v>1.2577663282315502E-2</v>
      </c>
      <c r="M52" s="19">
        <v>385</v>
      </c>
      <c r="N52" s="20">
        <v>2.1589188582964169E-2</v>
      </c>
      <c r="O52" s="21">
        <v>-0.56883116883116891</v>
      </c>
    </row>
    <row r="53" spans="2:15" ht="15" thickBot="1">
      <c r="B53" s="68"/>
      <c r="C53" s="13" t="s">
        <v>38</v>
      </c>
      <c r="D53" s="14">
        <v>0</v>
      </c>
      <c r="E53" s="15">
        <v>0</v>
      </c>
      <c r="F53" s="14">
        <v>2</v>
      </c>
      <c r="G53" s="15">
        <v>7.3964497041420117E-4</v>
      </c>
      <c r="H53" s="16">
        <v>-1</v>
      </c>
      <c r="I53" s="14">
        <v>0</v>
      </c>
      <c r="J53" s="16"/>
      <c r="K53" s="14">
        <v>0</v>
      </c>
      <c r="L53" s="15">
        <v>0</v>
      </c>
      <c r="M53" s="14">
        <v>3</v>
      </c>
      <c r="N53" s="15">
        <v>1.682274435036169E-4</v>
      </c>
      <c r="O53" s="16">
        <v>-1</v>
      </c>
    </row>
    <row r="54" spans="2:15" ht="15" thickBot="1">
      <c r="B54" s="22" t="s">
        <v>6</v>
      </c>
      <c r="C54" s="22" t="s">
        <v>39</v>
      </c>
      <c r="D54" s="23">
        <v>790</v>
      </c>
      <c r="E54" s="24">
        <v>1</v>
      </c>
      <c r="F54" s="23">
        <v>2703</v>
      </c>
      <c r="G54" s="24">
        <v>0.99963017751479288</v>
      </c>
      <c r="H54" s="25">
        <v>-0.707732149463559</v>
      </c>
      <c r="I54" s="23">
        <v>1276</v>
      </c>
      <c r="J54" s="24">
        <v>-0.38087774294670851</v>
      </c>
      <c r="K54" s="23">
        <v>13191</v>
      </c>
      <c r="L54" s="24">
        <v>0.99946961660857692</v>
      </c>
      <c r="M54" s="23">
        <v>17823</v>
      </c>
      <c r="N54" s="24">
        <v>0.99943924185498789</v>
      </c>
      <c r="O54" s="25">
        <v>-0.25988890759131456</v>
      </c>
    </row>
    <row r="55" spans="2:15" ht="15" thickBot="1">
      <c r="B55" s="22" t="s">
        <v>54</v>
      </c>
      <c r="C55" s="77" t="s">
        <v>39</v>
      </c>
      <c r="D55" s="23">
        <v>0</v>
      </c>
      <c r="E55" s="24">
        <v>1</v>
      </c>
      <c r="F55" s="23">
        <v>1</v>
      </c>
      <c r="G55" s="24">
        <v>1</v>
      </c>
      <c r="H55" s="25">
        <v>-1</v>
      </c>
      <c r="I55" s="23">
        <v>0</v>
      </c>
      <c r="J55" s="24"/>
      <c r="K55" s="23">
        <v>5</v>
      </c>
      <c r="L55" s="24">
        <v>1</v>
      </c>
      <c r="M55" s="23">
        <v>8</v>
      </c>
      <c r="N55" s="24">
        <v>1</v>
      </c>
      <c r="O55" s="25">
        <v>-0.375</v>
      </c>
    </row>
    <row r="56" spans="2:15" ht="15" thickBot="1">
      <c r="B56" s="118" t="s">
        <v>39</v>
      </c>
      <c r="C56" s="119" t="s">
        <v>39</v>
      </c>
      <c r="D56" s="26">
        <v>790</v>
      </c>
      <c r="E56" s="27">
        <v>1</v>
      </c>
      <c r="F56" s="26">
        <v>2704</v>
      </c>
      <c r="G56" s="27">
        <v>1</v>
      </c>
      <c r="H56" s="28">
        <v>-0.70784023668639051</v>
      </c>
      <c r="I56" s="26">
        <v>1277</v>
      </c>
      <c r="J56" s="28">
        <v>-0.38136256851996864</v>
      </c>
      <c r="K56" s="26">
        <v>13198</v>
      </c>
      <c r="L56" s="27">
        <v>1</v>
      </c>
      <c r="M56" s="26">
        <v>17833</v>
      </c>
      <c r="N56" s="27">
        <v>1</v>
      </c>
      <c r="O56" s="28">
        <v>-0.25991140021308812</v>
      </c>
    </row>
    <row r="57" spans="2:15">
      <c r="B57" s="70" t="s">
        <v>49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</row>
    <row r="58" spans="2:15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>
      <c r="B59" s="110" t="s">
        <v>52</v>
      </c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61"/>
    </row>
    <row r="60" spans="2:15" ht="15" thickBot="1">
      <c r="B60" s="111" t="s">
        <v>53</v>
      </c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62" t="s">
        <v>42</v>
      </c>
    </row>
    <row r="61" spans="2:15">
      <c r="B61" s="100" t="s">
        <v>30</v>
      </c>
      <c r="C61" s="102" t="s">
        <v>1</v>
      </c>
      <c r="D61" s="104" t="s">
        <v>95</v>
      </c>
      <c r="E61" s="105"/>
      <c r="F61" s="105"/>
      <c r="G61" s="105"/>
      <c r="H61" s="106"/>
      <c r="I61" s="109" t="s">
        <v>93</v>
      </c>
      <c r="J61" s="106"/>
      <c r="K61" s="109" t="s">
        <v>96</v>
      </c>
      <c r="L61" s="105"/>
      <c r="M61" s="105"/>
      <c r="N61" s="105"/>
      <c r="O61" s="115"/>
    </row>
    <row r="62" spans="2:15" ht="15" thickBot="1">
      <c r="B62" s="101"/>
      <c r="C62" s="103"/>
      <c r="D62" s="116" t="s">
        <v>97</v>
      </c>
      <c r="E62" s="113"/>
      <c r="F62" s="113"/>
      <c r="G62" s="113"/>
      <c r="H62" s="117"/>
      <c r="I62" s="112" t="s">
        <v>94</v>
      </c>
      <c r="J62" s="117"/>
      <c r="K62" s="112" t="s">
        <v>98</v>
      </c>
      <c r="L62" s="113"/>
      <c r="M62" s="113"/>
      <c r="N62" s="113"/>
      <c r="O62" s="114"/>
    </row>
    <row r="63" spans="2:15" ht="15" customHeight="1">
      <c r="B63" s="101"/>
      <c r="C63" s="103"/>
      <c r="D63" s="96">
        <v>2024</v>
      </c>
      <c r="E63" s="97"/>
      <c r="F63" s="96">
        <v>2023</v>
      </c>
      <c r="G63" s="97"/>
      <c r="H63" s="86" t="s">
        <v>31</v>
      </c>
      <c r="I63" s="107">
        <v>2024</v>
      </c>
      <c r="J63" s="107" t="s">
        <v>99</v>
      </c>
      <c r="K63" s="96">
        <v>2024</v>
      </c>
      <c r="L63" s="97"/>
      <c r="M63" s="96">
        <v>2023</v>
      </c>
      <c r="N63" s="97"/>
      <c r="O63" s="86" t="s">
        <v>31</v>
      </c>
    </row>
    <row r="64" spans="2:15" ht="14.45" customHeight="1" thickBot="1">
      <c r="B64" s="88" t="s">
        <v>30</v>
      </c>
      <c r="C64" s="90" t="s">
        <v>33</v>
      </c>
      <c r="D64" s="98"/>
      <c r="E64" s="99"/>
      <c r="F64" s="98"/>
      <c r="G64" s="99"/>
      <c r="H64" s="87"/>
      <c r="I64" s="108"/>
      <c r="J64" s="108"/>
      <c r="K64" s="98"/>
      <c r="L64" s="99"/>
      <c r="M64" s="98"/>
      <c r="N64" s="99"/>
      <c r="O64" s="87"/>
    </row>
    <row r="65" spans="2:15" ht="15" customHeight="1">
      <c r="B65" s="88"/>
      <c r="C65" s="90"/>
      <c r="D65" s="6" t="s">
        <v>34</v>
      </c>
      <c r="E65" s="7" t="s">
        <v>2</v>
      </c>
      <c r="F65" s="6" t="s">
        <v>34</v>
      </c>
      <c r="G65" s="7" t="s">
        <v>2</v>
      </c>
      <c r="H65" s="92" t="s">
        <v>35</v>
      </c>
      <c r="I65" s="8" t="s">
        <v>34</v>
      </c>
      <c r="J65" s="94" t="s">
        <v>100</v>
      </c>
      <c r="K65" s="6" t="s">
        <v>34</v>
      </c>
      <c r="L65" s="7" t="s">
        <v>2</v>
      </c>
      <c r="M65" s="6" t="s">
        <v>34</v>
      </c>
      <c r="N65" s="7" t="s">
        <v>2</v>
      </c>
      <c r="O65" s="92" t="s">
        <v>35</v>
      </c>
    </row>
    <row r="66" spans="2:15" ht="14.25" customHeight="1" thickBot="1">
      <c r="B66" s="89"/>
      <c r="C66" s="91"/>
      <c r="D66" s="9" t="s">
        <v>36</v>
      </c>
      <c r="E66" s="10" t="s">
        <v>37</v>
      </c>
      <c r="F66" s="9" t="s">
        <v>36</v>
      </c>
      <c r="G66" s="10" t="s">
        <v>37</v>
      </c>
      <c r="H66" s="93"/>
      <c r="I66" s="11" t="s">
        <v>36</v>
      </c>
      <c r="J66" s="95"/>
      <c r="K66" s="9" t="s">
        <v>36</v>
      </c>
      <c r="L66" s="10" t="s">
        <v>37</v>
      </c>
      <c r="M66" s="9" t="s">
        <v>36</v>
      </c>
      <c r="N66" s="10" t="s">
        <v>37</v>
      </c>
      <c r="O66" s="93"/>
    </row>
    <row r="67" spans="2:15" ht="15" thickBot="1">
      <c r="B67" s="63"/>
      <c r="C67" s="13" t="s">
        <v>15</v>
      </c>
      <c r="D67" s="14">
        <v>92</v>
      </c>
      <c r="E67" s="15">
        <v>0.40350877192982454</v>
      </c>
      <c r="F67" s="14">
        <v>241</v>
      </c>
      <c r="G67" s="15">
        <v>0.5193965517241379</v>
      </c>
      <c r="H67" s="16">
        <v>-0.61825726141078841</v>
      </c>
      <c r="I67" s="14">
        <v>91</v>
      </c>
      <c r="J67" s="16">
        <v>1.098901098901095E-2</v>
      </c>
      <c r="K67" s="14">
        <v>1314</v>
      </c>
      <c r="L67" s="15">
        <v>0.58141592920353979</v>
      </c>
      <c r="M67" s="14">
        <v>1257</v>
      </c>
      <c r="N67" s="15">
        <v>0.52881783761043333</v>
      </c>
      <c r="O67" s="16">
        <v>4.5346062052505909E-2</v>
      </c>
    </row>
    <row r="68" spans="2:15" ht="15" thickBot="1">
      <c r="B68" s="64"/>
      <c r="C68" s="18" t="s">
        <v>12</v>
      </c>
      <c r="D68" s="19">
        <v>28</v>
      </c>
      <c r="E68" s="20">
        <v>0.12280701754385964</v>
      </c>
      <c r="F68" s="19">
        <v>48</v>
      </c>
      <c r="G68" s="20">
        <v>0.10344827586206896</v>
      </c>
      <c r="H68" s="21">
        <v>-0.41666666666666663</v>
      </c>
      <c r="I68" s="19">
        <v>52</v>
      </c>
      <c r="J68" s="21">
        <v>-0.46153846153846156</v>
      </c>
      <c r="K68" s="19">
        <v>306</v>
      </c>
      <c r="L68" s="20">
        <v>0.13539823008849558</v>
      </c>
      <c r="M68" s="19">
        <v>299</v>
      </c>
      <c r="N68" s="20">
        <v>0.12578880942364326</v>
      </c>
      <c r="O68" s="21">
        <v>2.3411371237458178E-2</v>
      </c>
    </row>
    <row r="69" spans="2:15" ht="15" thickBot="1">
      <c r="B69" s="64"/>
      <c r="C69" s="13" t="s">
        <v>4</v>
      </c>
      <c r="D69" s="14">
        <v>58</v>
      </c>
      <c r="E69" s="15">
        <v>0.25438596491228072</v>
      </c>
      <c r="F69" s="14">
        <v>88</v>
      </c>
      <c r="G69" s="15">
        <v>0.18965517241379309</v>
      </c>
      <c r="H69" s="16">
        <v>-0.34090909090909094</v>
      </c>
      <c r="I69" s="14"/>
      <c r="J69" s="16"/>
      <c r="K69" s="14">
        <v>234</v>
      </c>
      <c r="L69" s="15">
        <v>0.10353982300884956</v>
      </c>
      <c r="M69" s="14">
        <v>275</v>
      </c>
      <c r="N69" s="15">
        <v>0.11569204880100968</v>
      </c>
      <c r="O69" s="16">
        <v>-0.14909090909090905</v>
      </c>
    </row>
    <row r="70" spans="2:15" ht="14.45" customHeight="1" thickBot="1">
      <c r="B70" s="64"/>
      <c r="C70" s="65" t="s">
        <v>47</v>
      </c>
      <c r="D70" s="19">
        <v>18</v>
      </c>
      <c r="E70" s="20">
        <v>7.8947368421052627E-2</v>
      </c>
      <c r="F70" s="19">
        <v>27</v>
      </c>
      <c r="G70" s="20">
        <v>5.8189655172413791E-2</v>
      </c>
      <c r="H70" s="21">
        <v>-0.33333333333333337</v>
      </c>
      <c r="I70" s="19"/>
      <c r="J70" s="21"/>
      <c r="K70" s="19">
        <v>143</v>
      </c>
      <c r="L70" s="20">
        <v>6.3274336283185836E-2</v>
      </c>
      <c r="M70" s="19">
        <v>226</v>
      </c>
      <c r="N70" s="20">
        <v>9.5077829196466138E-2</v>
      </c>
      <c r="O70" s="21">
        <v>-0.36725663716814161</v>
      </c>
    </row>
    <row r="71" spans="2:15" ht="14.45" customHeight="1" thickBot="1">
      <c r="B71" s="64"/>
      <c r="C71" s="66" t="s">
        <v>14</v>
      </c>
      <c r="D71" s="14">
        <v>5</v>
      </c>
      <c r="E71" s="15">
        <v>2.1929824561403508E-2</v>
      </c>
      <c r="F71" s="14">
        <v>15</v>
      </c>
      <c r="G71" s="15">
        <v>3.2327586206896554E-2</v>
      </c>
      <c r="H71" s="16">
        <v>-0.66666666666666674</v>
      </c>
      <c r="I71" s="14">
        <v>2</v>
      </c>
      <c r="J71" s="16">
        <v>1.5</v>
      </c>
      <c r="K71" s="14">
        <v>51</v>
      </c>
      <c r="L71" s="15">
        <v>2.2566371681415929E-2</v>
      </c>
      <c r="M71" s="14">
        <v>60</v>
      </c>
      <c r="N71" s="15">
        <v>2.5241901556583929E-2</v>
      </c>
      <c r="O71" s="16">
        <v>-0.15000000000000002</v>
      </c>
    </row>
    <row r="72" spans="2:15" ht="14.45" customHeight="1" thickBot="1">
      <c r="B72" s="64"/>
      <c r="C72" s="67" t="s">
        <v>3</v>
      </c>
      <c r="D72" s="19">
        <v>7</v>
      </c>
      <c r="E72" s="20">
        <v>3.0701754385964911E-2</v>
      </c>
      <c r="F72" s="19">
        <v>20</v>
      </c>
      <c r="G72" s="20">
        <v>4.3103448275862072E-2</v>
      </c>
      <c r="H72" s="21">
        <v>-0.65</v>
      </c>
      <c r="I72" s="19">
        <v>4</v>
      </c>
      <c r="J72" s="21">
        <v>0.75</v>
      </c>
      <c r="K72" s="19">
        <v>48</v>
      </c>
      <c r="L72" s="20">
        <v>2.1238938053097345E-2</v>
      </c>
      <c r="M72" s="19">
        <v>91</v>
      </c>
      <c r="N72" s="20">
        <v>3.8283550694152291E-2</v>
      </c>
      <c r="O72" s="21">
        <v>-0.47252747252747251</v>
      </c>
    </row>
    <row r="73" spans="2:15" ht="14.45" customHeight="1" thickBot="1">
      <c r="B73" s="64"/>
      <c r="C73" s="13" t="s">
        <v>80</v>
      </c>
      <c r="D73" s="14">
        <v>1</v>
      </c>
      <c r="E73" s="15">
        <v>4.3859649122807015E-3</v>
      </c>
      <c r="F73" s="14">
        <v>0</v>
      </c>
      <c r="G73" s="15">
        <v>0</v>
      </c>
      <c r="H73" s="16"/>
      <c r="I73" s="14">
        <v>4</v>
      </c>
      <c r="J73" s="16">
        <v>-0.75</v>
      </c>
      <c r="K73" s="14">
        <v>27</v>
      </c>
      <c r="L73" s="15">
        <v>1.1946902654867256E-2</v>
      </c>
      <c r="M73" s="14">
        <v>17</v>
      </c>
      <c r="N73" s="15">
        <v>7.1518721076987797E-3</v>
      </c>
      <c r="O73" s="16">
        <v>0.58823529411764697</v>
      </c>
    </row>
    <row r="74" spans="2:15" ht="15" thickBot="1">
      <c r="B74" s="64"/>
      <c r="C74" s="67" t="s">
        <v>38</v>
      </c>
      <c r="D74" s="19">
        <v>19</v>
      </c>
      <c r="E74" s="20">
        <v>8.3333333333333329E-2</v>
      </c>
      <c r="F74" s="19">
        <v>25</v>
      </c>
      <c r="G74" s="20">
        <v>5.3879310344827583E-2</v>
      </c>
      <c r="H74" s="21">
        <v>-0.24</v>
      </c>
      <c r="I74" s="19">
        <v>18</v>
      </c>
      <c r="J74" s="21">
        <v>5.555555555555558E-2</v>
      </c>
      <c r="K74" s="19">
        <v>137</v>
      </c>
      <c r="L74" s="20">
        <v>6.0619469026548675E-2</v>
      </c>
      <c r="M74" s="19">
        <v>152</v>
      </c>
      <c r="N74" s="20">
        <v>6.3946150610012603E-2</v>
      </c>
      <c r="O74" s="21">
        <v>-9.8684210526315819E-2</v>
      </c>
    </row>
    <row r="75" spans="2:15" ht="15" customHeight="1" thickBot="1">
      <c r="B75" s="22" t="s">
        <v>5</v>
      </c>
      <c r="C75" s="22" t="s">
        <v>39</v>
      </c>
      <c r="D75" s="23">
        <v>228</v>
      </c>
      <c r="E75" s="24">
        <v>1</v>
      </c>
      <c r="F75" s="23">
        <v>464</v>
      </c>
      <c r="G75" s="24">
        <v>1</v>
      </c>
      <c r="H75" s="25">
        <v>-0.50862068965517238</v>
      </c>
      <c r="I75" s="23">
        <v>171</v>
      </c>
      <c r="J75" s="24">
        <v>-5.3672161172161177</v>
      </c>
      <c r="K75" s="23">
        <v>2260</v>
      </c>
      <c r="L75" s="24">
        <v>0.99999999999999967</v>
      </c>
      <c r="M75" s="23">
        <v>2377</v>
      </c>
      <c r="N75" s="24">
        <v>1</v>
      </c>
      <c r="O75" s="25">
        <v>-4.9221708035338652E-2</v>
      </c>
    </row>
    <row r="76" spans="2:15" ht="15" thickBot="1">
      <c r="B76" s="63"/>
      <c r="C76" s="13" t="s">
        <v>4</v>
      </c>
      <c r="D76" s="14">
        <v>125</v>
      </c>
      <c r="E76" s="15">
        <v>0.32552083333333331</v>
      </c>
      <c r="F76" s="14">
        <v>239</v>
      </c>
      <c r="G76" s="15">
        <v>0.27189988623435724</v>
      </c>
      <c r="H76" s="16">
        <v>-0.47698744769874479</v>
      </c>
      <c r="I76" s="14">
        <v>132</v>
      </c>
      <c r="J76" s="16">
        <v>-5.3030303030302983E-2</v>
      </c>
      <c r="K76" s="14">
        <v>722</v>
      </c>
      <c r="L76" s="15">
        <v>0.2087912087912088</v>
      </c>
      <c r="M76" s="14">
        <v>800</v>
      </c>
      <c r="N76" s="15">
        <v>0.18925952211970665</v>
      </c>
      <c r="O76" s="16">
        <v>-9.7500000000000031E-2</v>
      </c>
    </row>
    <row r="77" spans="2:15" ht="15" customHeight="1" thickBot="1">
      <c r="B77" s="64"/>
      <c r="C77" s="18" t="s">
        <v>12</v>
      </c>
      <c r="D77" s="19">
        <v>54</v>
      </c>
      <c r="E77" s="20">
        <v>0.140625</v>
      </c>
      <c r="F77" s="19">
        <v>93</v>
      </c>
      <c r="G77" s="20">
        <v>0.10580204778156997</v>
      </c>
      <c r="H77" s="21">
        <v>-0.41935483870967738</v>
      </c>
      <c r="I77" s="19">
        <v>85</v>
      </c>
      <c r="J77" s="21">
        <v>-0.36470588235294121</v>
      </c>
      <c r="K77" s="19">
        <v>713</v>
      </c>
      <c r="L77" s="20">
        <v>0.20618854829381145</v>
      </c>
      <c r="M77" s="19">
        <v>697</v>
      </c>
      <c r="N77" s="20">
        <v>0.16489235864679441</v>
      </c>
      <c r="O77" s="21">
        <v>2.2955523672883782E-2</v>
      </c>
    </row>
    <row r="78" spans="2:15" ht="15" thickBot="1">
      <c r="B78" s="64"/>
      <c r="C78" s="13" t="s">
        <v>13</v>
      </c>
      <c r="D78" s="14">
        <v>54</v>
      </c>
      <c r="E78" s="15">
        <v>0.140625</v>
      </c>
      <c r="F78" s="14">
        <v>108</v>
      </c>
      <c r="G78" s="15">
        <v>0.12286689419795221</v>
      </c>
      <c r="H78" s="16">
        <v>-0.5</v>
      </c>
      <c r="I78" s="14">
        <v>69</v>
      </c>
      <c r="J78" s="16">
        <v>-0.21739130434782605</v>
      </c>
      <c r="K78" s="14">
        <v>696</v>
      </c>
      <c r="L78" s="15">
        <v>0.2012724117987276</v>
      </c>
      <c r="M78" s="14">
        <v>631</v>
      </c>
      <c r="N78" s="15">
        <v>0.14927844807191862</v>
      </c>
      <c r="O78" s="16">
        <v>0.10301109350237714</v>
      </c>
    </row>
    <row r="79" spans="2:15" ht="15" customHeight="1" thickBot="1">
      <c r="B79" s="64"/>
      <c r="C79" s="65" t="s">
        <v>11</v>
      </c>
      <c r="D79" s="19">
        <v>84</v>
      </c>
      <c r="E79" s="20">
        <v>0.21875</v>
      </c>
      <c r="F79" s="19">
        <v>168</v>
      </c>
      <c r="G79" s="20">
        <v>0.19112627986348124</v>
      </c>
      <c r="H79" s="21">
        <v>-0.5</v>
      </c>
      <c r="I79" s="19">
        <v>68</v>
      </c>
      <c r="J79" s="21">
        <v>0.23529411764705888</v>
      </c>
      <c r="K79" s="19">
        <v>642</v>
      </c>
      <c r="L79" s="20">
        <v>0.18565644881434354</v>
      </c>
      <c r="M79" s="19">
        <v>964</v>
      </c>
      <c r="N79" s="20">
        <v>0.22805772415424652</v>
      </c>
      <c r="O79" s="21">
        <v>-0.3340248962655602</v>
      </c>
    </row>
    <row r="80" spans="2:15" ht="15" thickBot="1">
      <c r="B80" s="64"/>
      <c r="C80" s="66" t="s">
        <v>3</v>
      </c>
      <c r="D80" s="14">
        <v>35</v>
      </c>
      <c r="E80" s="15">
        <v>9.1145833333333329E-2</v>
      </c>
      <c r="F80" s="14">
        <v>136</v>
      </c>
      <c r="G80" s="15">
        <v>0.1547212741751991</v>
      </c>
      <c r="H80" s="16">
        <v>-0.74264705882352944</v>
      </c>
      <c r="I80" s="14">
        <v>42</v>
      </c>
      <c r="J80" s="16">
        <v>-0.16666666666666663</v>
      </c>
      <c r="K80" s="14">
        <v>342</v>
      </c>
      <c r="L80" s="15">
        <v>9.8901098901098897E-2</v>
      </c>
      <c r="M80" s="14">
        <v>470</v>
      </c>
      <c r="N80" s="15">
        <v>0.11118996924532766</v>
      </c>
      <c r="O80" s="16">
        <v>-0.27234042553191484</v>
      </c>
    </row>
    <row r="81" spans="2:15" ht="15" customHeight="1" thickBot="1">
      <c r="B81" s="64"/>
      <c r="C81" s="67" t="s">
        <v>14</v>
      </c>
      <c r="D81" s="19">
        <v>20</v>
      </c>
      <c r="E81" s="20">
        <v>5.2083333333333336E-2</v>
      </c>
      <c r="F81" s="19">
        <v>64</v>
      </c>
      <c r="G81" s="20">
        <v>7.2810011376564274E-2</v>
      </c>
      <c r="H81" s="21">
        <v>-0.6875</v>
      </c>
      <c r="I81" s="19">
        <v>21</v>
      </c>
      <c r="J81" s="21">
        <v>-4.7619047619047672E-2</v>
      </c>
      <c r="K81" s="19">
        <v>188</v>
      </c>
      <c r="L81" s="20">
        <v>5.4366685945633313E-2</v>
      </c>
      <c r="M81" s="19">
        <v>418</v>
      </c>
      <c r="N81" s="20">
        <v>9.8888100307546717E-2</v>
      </c>
      <c r="O81" s="21">
        <v>-0.55023923444976075</v>
      </c>
    </row>
    <row r="82" spans="2:15" ht="15" customHeight="1" thickBot="1">
      <c r="B82" s="64"/>
      <c r="C82" s="13" t="s">
        <v>15</v>
      </c>
      <c r="D82" s="14">
        <v>7</v>
      </c>
      <c r="E82" s="15">
        <v>1.8229166666666668E-2</v>
      </c>
      <c r="F82" s="14">
        <v>67</v>
      </c>
      <c r="G82" s="15">
        <v>7.6222980659840733E-2</v>
      </c>
      <c r="H82" s="16">
        <v>-0.89552238805970152</v>
      </c>
      <c r="I82" s="14">
        <v>35</v>
      </c>
      <c r="J82" s="16">
        <v>-0.8</v>
      </c>
      <c r="K82" s="14">
        <v>125</v>
      </c>
      <c r="L82" s="15">
        <v>3.6148062463851938E-2</v>
      </c>
      <c r="M82" s="14">
        <v>202</v>
      </c>
      <c r="N82" s="15">
        <v>4.7788029335225926E-2</v>
      </c>
      <c r="O82" s="16">
        <v>-0.38118811881188119</v>
      </c>
    </row>
    <row r="83" spans="2:15" ht="15" customHeight="1" thickBot="1">
      <c r="B83" s="64"/>
      <c r="C83" s="67" t="s">
        <v>38</v>
      </c>
      <c r="D83" s="19">
        <v>5</v>
      </c>
      <c r="E83" s="20">
        <v>1.3020833333333334E-2</v>
      </c>
      <c r="F83" s="19">
        <v>4</v>
      </c>
      <c r="G83" s="20">
        <v>4.5506257110352671E-3</v>
      </c>
      <c r="H83" s="21">
        <v>0.25</v>
      </c>
      <c r="I83" s="19">
        <v>4</v>
      </c>
      <c r="J83" s="21">
        <v>0.25</v>
      </c>
      <c r="K83" s="19">
        <v>30</v>
      </c>
      <c r="L83" s="20">
        <v>8.6755349913244656E-3</v>
      </c>
      <c r="M83" s="19">
        <v>45</v>
      </c>
      <c r="N83" s="20">
        <v>1.0645848119233499E-2</v>
      </c>
      <c r="O83" s="21">
        <v>-0.33333333333333337</v>
      </c>
    </row>
    <row r="84" spans="2:15" ht="15" customHeight="1" thickBot="1">
      <c r="B84" s="22" t="s">
        <v>6</v>
      </c>
      <c r="C84" s="22" t="s">
        <v>39</v>
      </c>
      <c r="D84" s="23">
        <v>384</v>
      </c>
      <c r="E84" s="24">
        <v>1</v>
      </c>
      <c r="F84" s="23">
        <v>879</v>
      </c>
      <c r="G84" s="24">
        <v>1</v>
      </c>
      <c r="H84" s="25">
        <v>-0.56313993174061427</v>
      </c>
      <c r="I84" s="23">
        <v>456</v>
      </c>
      <c r="J84" s="24">
        <v>-0.15789473684210531</v>
      </c>
      <c r="K84" s="23">
        <v>3458</v>
      </c>
      <c r="L84" s="24">
        <v>1</v>
      </c>
      <c r="M84" s="23">
        <v>4227</v>
      </c>
      <c r="N84" s="24">
        <v>1</v>
      </c>
      <c r="O84" s="25">
        <v>-0.18192571563756799</v>
      </c>
    </row>
    <row r="85" spans="2:15" ht="15" thickBot="1">
      <c r="B85" s="22" t="s">
        <v>54</v>
      </c>
      <c r="C85" s="22" t="s">
        <v>39</v>
      </c>
      <c r="D85" s="23">
        <v>3</v>
      </c>
      <c r="E85" s="24">
        <v>1</v>
      </c>
      <c r="F85" s="23">
        <v>2</v>
      </c>
      <c r="G85" s="24">
        <v>1</v>
      </c>
      <c r="H85" s="25">
        <v>0.5</v>
      </c>
      <c r="I85" s="23">
        <v>3</v>
      </c>
      <c r="J85" s="24">
        <v>0</v>
      </c>
      <c r="K85" s="23">
        <v>17</v>
      </c>
      <c r="L85" s="24">
        <v>1</v>
      </c>
      <c r="M85" s="23">
        <v>13</v>
      </c>
      <c r="N85" s="24">
        <v>1</v>
      </c>
      <c r="O85" s="25">
        <v>0.30769230769230771</v>
      </c>
    </row>
    <row r="86" spans="2:15" ht="15" customHeight="1" thickBot="1">
      <c r="B86" s="82"/>
      <c r="C86" s="83" t="s">
        <v>39</v>
      </c>
      <c r="D86" s="26">
        <v>615</v>
      </c>
      <c r="E86" s="27">
        <v>1</v>
      </c>
      <c r="F86" s="26">
        <v>1345</v>
      </c>
      <c r="G86" s="27">
        <v>1</v>
      </c>
      <c r="H86" s="28">
        <v>-0.54275092936802971</v>
      </c>
      <c r="I86" s="26">
        <v>711</v>
      </c>
      <c r="J86" s="28">
        <v>-0.13502109704641352</v>
      </c>
      <c r="K86" s="26">
        <v>5735</v>
      </c>
      <c r="L86" s="27">
        <v>1</v>
      </c>
      <c r="M86" s="26">
        <v>6617</v>
      </c>
      <c r="N86" s="27">
        <v>1</v>
      </c>
      <c r="O86" s="28">
        <v>-0.13329303309656948</v>
      </c>
    </row>
    <row r="87" spans="2:15">
      <c r="B87" s="70" t="s">
        <v>49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</row>
  </sheetData>
  <mergeCells count="72">
    <mergeCell ref="B56:C56"/>
    <mergeCell ref="B86:C86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K62:O62"/>
    <mergeCell ref="D63:E64"/>
    <mergeCell ref="K63:L64"/>
    <mergeCell ref="M63:N64"/>
    <mergeCell ref="K5:O5"/>
    <mergeCell ref="D5:H5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B60:N60"/>
    <mergeCell ref="B61:B63"/>
    <mergeCell ref="C61:C63"/>
    <mergeCell ref="D61:H61"/>
    <mergeCell ref="I61:J61"/>
    <mergeCell ref="K61:O61"/>
    <mergeCell ref="D62:H62"/>
    <mergeCell ref="I62:J62"/>
    <mergeCell ref="B59:N59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4" type="noConversion"/>
  <conditionalFormatting sqref="D10:O17">
    <cfRule type="cellIs" dxfId="50" priority="37" operator="equal">
      <formula>0</formula>
    </cfRule>
  </conditionalFormatting>
  <conditionalFormatting sqref="D19:O27">
    <cfRule type="cellIs" dxfId="49" priority="42" operator="equal">
      <formula>0</formula>
    </cfRule>
  </conditionalFormatting>
  <conditionalFormatting sqref="D42:O43">
    <cfRule type="cellIs" dxfId="48" priority="32" operator="equal">
      <formula>0</formula>
    </cfRule>
  </conditionalFormatting>
  <conditionalFormatting sqref="D45:O53">
    <cfRule type="cellIs" dxfId="47" priority="21" operator="equal">
      <formula>0</formula>
    </cfRule>
  </conditionalFormatting>
  <conditionalFormatting sqref="D67:O74">
    <cfRule type="cellIs" dxfId="46" priority="9" operator="equal">
      <formula>0</formula>
    </cfRule>
  </conditionalFormatting>
  <conditionalFormatting sqref="D76:O83">
    <cfRule type="cellIs" dxfId="45" priority="3" operator="equal">
      <formula>0</formula>
    </cfRule>
  </conditionalFormatting>
  <conditionalFormatting sqref="H42:H55 O42:O55">
    <cfRule type="cellIs" dxfId="44" priority="19" operator="lessThan">
      <formula>0</formula>
    </cfRule>
  </conditionalFormatting>
  <conditionalFormatting sqref="H67:H85 O67:O85">
    <cfRule type="cellIs" dxfId="43" priority="1" operator="lessThan">
      <formula>0</formula>
    </cfRule>
  </conditionalFormatting>
  <conditionalFormatting sqref="J10:J17 H10:H29 O10:O29">
    <cfRule type="cellIs" dxfId="42" priority="41" operator="lessThan">
      <formula>0</formula>
    </cfRule>
  </conditionalFormatting>
  <conditionalFormatting sqref="J19:J27">
    <cfRule type="cellIs" dxfId="41" priority="46" operator="lessThan">
      <formula>0</formula>
    </cfRule>
  </conditionalFormatting>
  <conditionalFormatting sqref="J42:J43">
    <cfRule type="cellIs" dxfId="40" priority="36" operator="lessThan">
      <formula>0</formula>
    </cfRule>
  </conditionalFormatting>
  <conditionalFormatting sqref="J45:J53">
    <cfRule type="cellIs" dxfId="39" priority="25" operator="lessThan">
      <formula>0</formula>
    </cfRule>
  </conditionalFormatting>
  <conditionalFormatting sqref="J67:J74">
    <cfRule type="cellIs" dxfId="38" priority="13" operator="lessThan">
      <formula>0</formula>
    </cfRule>
  </conditionalFormatting>
  <conditionalFormatting sqref="J76:J83">
    <cfRule type="cellIs" dxfId="37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="90" zoomScaleNormal="90" workbookViewId="0">
      <selection activeCell="B1" sqref="B1"/>
    </sheetView>
  </sheetViews>
  <sheetFormatPr defaultColWidth="9.140625" defaultRowHeight="14.25"/>
  <cols>
    <col min="1" max="1" width="1.140625" style="42" customWidth="1"/>
    <col min="2" max="2" width="15.42578125" style="42" bestFit="1" customWidth="1"/>
    <col min="3" max="3" width="18.7109375" style="42" customWidth="1"/>
    <col min="4" max="9" width="9" style="42" customWidth="1"/>
    <col min="10" max="10" width="11.85546875" style="42" customWidth="1"/>
    <col min="11" max="14" width="9" style="42" customWidth="1"/>
    <col min="15" max="15" width="11.7109375" style="42" customWidth="1"/>
    <col min="16" max="16384" width="9.140625" style="42"/>
  </cols>
  <sheetData>
    <row r="1" spans="2:15">
      <c r="B1" s="42" t="s">
        <v>7</v>
      </c>
      <c r="E1" s="43"/>
      <c r="O1" s="44">
        <v>45544</v>
      </c>
    </row>
    <row r="2" spans="2:15">
      <c r="B2" s="110" t="s">
        <v>28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61"/>
    </row>
    <row r="3" spans="2:15" ht="15" thickBot="1">
      <c r="B3" s="111" t="s">
        <v>29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71" t="s">
        <v>42</v>
      </c>
    </row>
    <row r="4" spans="2:15" ht="14.45" customHeight="1">
      <c r="B4" s="100" t="s">
        <v>30</v>
      </c>
      <c r="C4" s="102" t="s">
        <v>1</v>
      </c>
      <c r="D4" s="104" t="s">
        <v>95</v>
      </c>
      <c r="E4" s="105"/>
      <c r="F4" s="105"/>
      <c r="G4" s="105"/>
      <c r="H4" s="106"/>
      <c r="I4" s="109" t="s">
        <v>93</v>
      </c>
      <c r="J4" s="106"/>
      <c r="K4" s="109" t="s">
        <v>96</v>
      </c>
      <c r="L4" s="105"/>
      <c r="M4" s="105"/>
      <c r="N4" s="105"/>
      <c r="O4" s="115"/>
    </row>
    <row r="5" spans="2:15" ht="14.45" customHeight="1" thickBot="1">
      <c r="B5" s="101"/>
      <c r="C5" s="103"/>
      <c r="D5" s="116" t="s">
        <v>97</v>
      </c>
      <c r="E5" s="113"/>
      <c r="F5" s="113"/>
      <c r="G5" s="113"/>
      <c r="H5" s="117"/>
      <c r="I5" s="112" t="s">
        <v>94</v>
      </c>
      <c r="J5" s="117"/>
      <c r="K5" s="112" t="s">
        <v>98</v>
      </c>
      <c r="L5" s="113"/>
      <c r="M5" s="113"/>
      <c r="N5" s="113"/>
      <c r="O5" s="114"/>
    </row>
    <row r="6" spans="2:15" ht="14.45" customHeight="1">
      <c r="B6" s="101"/>
      <c r="C6" s="103"/>
      <c r="D6" s="96">
        <v>2024</v>
      </c>
      <c r="E6" s="97"/>
      <c r="F6" s="96">
        <v>2023</v>
      </c>
      <c r="G6" s="97"/>
      <c r="H6" s="86" t="s">
        <v>31</v>
      </c>
      <c r="I6" s="107">
        <v>2024</v>
      </c>
      <c r="J6" s="107" t="s">
        <v>99</v>
      </c>
      <c r="K6" s="96">
        <v>2024</v>
      </c>
      <c r="L6" s="97"/>
      <c r="M6" s="96">
        <v>2023</v>
      </c>
      <c r="N6" s="97"/>
      <c r="O6" s="86" t="s">
        <v>31</v>
      </c>
    </row>
    <row r="7" spans="2:15" ht="15" customHeight="1" thickBot="1">
      <c r="B7" s="88" t="s">
        <v>30</v>
      </c>
      <c r="C7" s="90" t="s">
        <v>33</v>
      </c>
      <c r="D7" s="98"/>
      <c r="E7" s="99"/>
      <c r="F7" s="98"/>
      <c r="G7" s="99"/>
      <c r="H7" s="87"/>
      <c r="I7" s="108"/>
      <c r="J7" s="108"/>
      <c r="K7" s="98"/>
      <c r="L7" s="99"/>
      <c r="M7" s="98"/>
      <c r="N7" s="99"/>
      <c r="O7" s="87"/>
    </row>
    <row r="8" spans="2:15" ht="15" customHeight="1">
      <c r="B8" s="88"/>
      <c r="C8" s="90"/>
      <c r="D8" s="6" t="s">
        <v>34</v>
      </c>
      <c r="E8" s="7" t="s">
        <v>2</v>
      </c>
      <c r="F8" s="6" t="s">
        <v>34</v>
      </c>
      <c r="G8" s="7" t="s">
        <v>2</v>
      </c>
      <c r="H8" s="92" t="s">
        <v>35</v>
      </c>
      <c r="I8" s="8" t="s">
        <v>34</v>
      </c>
      <c r="J8" s="94" t="s">
        <v>100</v>
      </c>
      <c r="K8" s="6" t="s">
        <v>34</v>
      </c>
      <c r="L8" s="7" t="s">
        <v>2</v>
      </c>
      <c r="M8" s="6" t="s">
        <v>34</v>
      </c>
      <c r="N8" s="7" t="s">
        <v>2</v>
      </c>
      <c r="O8" s="92" t="s">
        <v>35</v>
      </c>
    </row>
    <row r="9" spans="2:15" ht="15" customHeight="1" thickBot="1">
      <c r="B9" s="89"/>
      <c r="C9" s="91"/>
      <c r="D9" s="9" t="s">
        <v>36</v>
      </c>
      <c r="E9" s="10" t="s">
        <v>37</v>
      </c>
      <c r="F9" s="9" t="s">
        <v>36</v>
      </c>
      <c r="G9" s="10" t="s">
        <v>37</v>
      </c>
      <c r="H9" s="93"/>
      <c r="I9" s="11" t="s">
        <v>36</v>
      </c>
      <c r="J9" s="95"/>
      <c r="K9" s="9" t="s">
        <v>36</v>
      </c>
      <c r="L9" s="10" t="s">
        <v>37</v>
      </c>
      <c r="M9" s="9" t="s">
        <v>36</v>
      </c>
      <c r="N9" s="10" t="s">
        <v>37</v>
      </c>
      <c r="O9" s="93"/>
    </row>
    <row r="10" spans="2:15" ht="15" thickBot="1">
      <c r="B10" s="63"/>
      <c r="C10" s="13" t="s">
        <v>12</v>
      </c>
      <c r="D10" s="14">
        <v>24</v>
      </c>
      <c r="E10" s="15">
        <v>0.42857142857142855</v>
      </c>
      <c r="F10" s="14">
        <v>12</v>
      </c>
      <c r="G10" s="15">
        <v>0.24489795918367346</v>
      </c>
      <c r="H10" s="16">
        <v>1</v>
      </c>
      <c r="I10" s="14">
        <v>25</v>
      </c>
      <c r="J10" s="16">
        <v>-4.0000000000000036E-2</v>
      </c>
      <c r="K10" s="14">
        <v>150</v>
      </c>
      <c r="L10" s="15">
        <v>0.38961038961038963</v>
      </c>
      <c r="M10" s="14">
        <v>172</v>
      </c>
      <c r="N10" s="15">
        <v>0.44559585492227977</v>
      </c>
      <c r="O10" s="16">
        <v>-0.12790697674418605</v>
      </c>
    </row>
    <row r="11" spans="2:15" ht="15" thickBot="1">
      <c r="B11" s="64"/>
      <c r="C11" s="18" t="s">
        <v>15</v>
      </c>
      <c r="D11" s="19">
        <v>10</v>
      </c>
      <c r="E11" s="20">
        <v>0.17857142857142858</v>
      </c>
      <c r="F11" s="19">
        <v>21</v>
      </c>
      <c r="G11" s="20">
        <v>0.42857142857142855</v>
      </c>
      <c r="H11" s="21">
        <v>-0.52380952380952384</v>
      </c>
      <c r="I11" s="19">
        <v>7</v>
      </c>
      <c r="J11" s="21">
        <v>0.4285714285714286</v>
      </c>
      <c r="K11" s="19">
        <v>66</v>
      </c>
      <c r="L11" s="20">
        <v>0.17142857142857143</v>
      </c>
      <c r="M11" s="19">
        <v>82</v>
      </c>
      <c r="N11" s="20">
        <v>0.21243523316062177</v>
      </c>
      <c r="O11" s="21">
        <v>-0.19512195121951215</v>
      </c>
    </row>
    <row r="12" spans="2:15" ht="15" thickBot="1">
      <c r="B12" s="64"/>
      <c r="C12" s="13" t="s">
        <v>80</v>
      </c>
      <c r="D12" s="14">
        <v>1</v>
      </c>
      <c r="E12" s="15">
        <v>1.7857142857142856E-2</v>
      </c>
      <c r="F12" s="14">
        <v>0</v>
      </c>
      <c r="G12" s="15">
        <v>0</v>
      </c>
      <c r="H12" s="16"/>
      <c r="I12" s="14">
        <v>4</v>
      </c>
      <c r="J12" s="16">
        <v>-0.75</v>
      </c>
      <c r="K12" s="14">
        <v>27</v>
      </c>
      <c r="L12" s="15">
        <v>7.0129870129870125E-2</v>
      </c>
      <c r="M12" s="14">
        <v>17</v>
      </c>
      <c r="N12" s="15">
        <v>4.4041450777202069E-2</v>
      </c>
      <c r="O12" s="16">
        <v>0.58823529411764697</v>
      </c>
    </row>
    <row r="13" spans="2:15" ht="15" thickBot="1">
      <c r="B13" s="64"/>
      <c r="C13" s="65" t="s">
        <v>73</v>
      </c>
      <c r="D13" s="19">
        <v>1</v>
      </c>
      <c r="E13" s="20">
        <v>1.7857142857142856E-2</v>
      </c>
      <c r="F13" s="19">
        <v>1</v>
      </c>
      <c r="G13" s="20">
        <v>2.0408163265306121E-2</v>
      </c>
      <c r="H13" s="21">
        <v>0</v>
      </c>
      <c r="I13" s="19">
        <v>3</v>
      </c>
      <c r="J13" s="21">
        <v>-0.66666666666666674</v>
      </c>
      <c r="K13" s="19">
        <v>25</v>
      </c>
      <c r="L13" s="20">
        <v>6.4935064935064929E-2</v>
      </c>
      <c r="M13" s="19">
        <v>23</v>
      </c>
      <c r="N13" s="20">
        <v>5.9585492227979271E-2</v>
      </c>
      <c r="O13" s="21">
        <v>8.6956521739130377E-2</v>
      </c>
    </row>
    <row r="14" spans="2:15" ht="15" thickBot="1">
      <c r="B14" s="64"/>
      <c r="C14" s="66" t="s">
        <v>14</v>
      </c>
      <c r="D14" s="14">
        <v>1</v>
      </c>
      <c r="E14" s="15">
        <v>1.7857142857142856E-2</v>
      </c>
      <c r="F14" s="14">
        <v>10</v>
      </c>
      <c r="G14" s="15">
        <v>0.20408163265306123</v>
      </c>
      <c r="H14" s="16">
        <v>-0.9</v>
      </c>
      <c r="I14" s="14">
        <v>0</v>
      </c>
      <c r="J14" s="16"/>
      <c r="K14" s="14">
        <v>23</v>
      </c>
      <c r="L14" s="15">
        <v>5.9740259740259739E-2</v>
      </c>
      <c r="M14" s="14">
        <v>21</v>
      </c>
      <c r="N14" s="15">
        <v>5.4404145077720206E-2</v>
      </c>
      <c r="O14" s="16">
        <v>9.5238095238095344E-2</v>
      </c>
    </row>
    <row r="15" spans="2:15" ht="15" thickBot="1">
      <c r="B15" s="64"/>
      <c r="C15" s="67" t="s">
        <v>19</v>
      </c>
      <c r="D15" s="19">
        <v>1</v>
      </c>
      <c r="E15" s="20">
        <v>1.7857142857142856E-2</v>
      </c>
      <c r="F15" s="19">
        <v>3</v>
      </c>
      <c r="G15" s="20">
        <v>6.1224489795918366E-2</v>
      </c>
      <c r="H15" s="21">
        <v>-0.66666666666666674</v>
      </c>
      <c r="I15" s="19">
        <v>4</v>
      </c>
      <c r="J15" s="21">
        <v>-0.75</v>
      </c>
      <c r="K15" s="19">
        <v>20</v>
      </c>
      <c r="L15" s="20">
        <v>5.1948051948051951E-2</v>
      </c>
      <c r="M15" s="19">
        <v>40</v>
      </c>
      <c r="N15" s="20">
        <v>0.10362694300518134</v>
      </c>
      <c r="O15" s="21">
        <v>-0.5</v>
      </c>
    </row>
    <row r="16" spans="2:15" ht="15" thickBot="1">
      <c r="B16" s="64"/>
      <c r="C16" s="13" t="s">
        <v>20</v>
      </c>
      <c r="D16" s="14">
        <v>5</v>
      </c>
      <c r="E16" s="15">
        <v>8.9285714285714288E-2</v>
      </c>
      <c r="F16" s="14">
        <v>1</v>
      </c>
      <c r="G16" s="15">
        <v>2.0408163265306121E-2</v>
      </c>
      <c r="H16" s="16">
        <v>4</v>
      </c>
      <c r="I16" s="14">
        <v>0</v>
      </c>
      <c r="J16" s="16"/>
      <c r="K16" s="14">
        <v>16</v>
      </c>
      <c r="L16" s="15">
        <v>4.1558441558441558E-2</v>
      </c>
      <c r="M16" s="14">
        <v>4</v>
      </c>
      <c r="N16" s="15">
        <v>1.0362694300518135E-2</v>
      </c>
      <c r="O16" s="16">
        <v>3</v>
      </c>
    </row>
    <row r="17" spans="2:16" ht="15" thickBot="1">
      <c r="B17" s="64"/>
      <c r="C17" s="67" t="s">
        <v>38</v>
      </c>
      <c r="D17" s="19">
        <v>13</v>
      </c>
      <c r="E17" s="20">
        <v>0.23214285714285715</v>
      </c>
      <c r="F17" s="19">
        <v>1</v>
      </c>
      <c r="G17" s="20">
        <v>2.0408163265306121E-2</v>
      </c>
      <c r="H17" s="21">
        <v>12</v>
      </c>
      <c r="I17" s="19">
        <v>13</v>
      </c>
      <c r="J17" s="21">
        <v>0.23214285714285715</v>
      </c>
      <c r="K17" s="19">
        <v>58</v>
      </c>
      <c r="L17" s="20">
        <v>0.15064935064935064</v>
      </c>
      <c r="M17" s="19">
        <v>27</v>
      </c>
      <c r="N17" s="20">
        <v>6.9948186528497408E-2</v>
      </c>
      <c r="O17" s="21">
        <v>1.1481481481481484</v>
      </c>
    </row>
    <row r="18" spans="2:16" ht="15" thickBot="1">
      <c r="B18" s="22" t="s">
        <v>43</v>
      </c>
      <c r="C18" s="22" t="s">
        <v>39</v>
      </c>
      <c r="D18" s="23">
        <v>56</v>
      </c>
      <c r="E18" s="24">
        <v>1</v>
      </c>
      <c r="F18" s="23">
        <v>49</v>
      </c>
      <c r="G18" s="24">
        <v>1</v>
      </c>
      <c r="H18" s="25">
        <v>0.14285714285714279</v>
      </c>
      <c r="I18" s="23">
        <v>56</v>
      </c>
      <c r="J18" s="24">
        <v>0</v>
      </c>
      <c r="K18" s="23">
        <v>385</v>
      </c>
      <c r="L18" s="24">
        <v>1</v>
      </c>
      <c r="M18" s="23">
        <v>386</v>
      </c>
      <c r="N18" s="24">
        <v>1</v>
      </c>
      <c r="O18" s="25">
        <v>-2.5906735751295429E-3</v>
      </c>
    </row>
    <row r="19" spans="2:16" ht="15" thickBot="1">
      <c r="B19" s="63"/>
      <c r="C19" s="13" t="s">
        <v>13</v>
      </c>
      <c r="D19" s="14">
        <v>227</v>
      </c>
      <c r="E19" s="15">
        <v>0.1686478454680535</v>
      </c>
      <c r="F19" s="14">
        <v>453</v>
      </c>
      <c r="G19" s="15">
        <v>0.11333500125093821</v>
      </c>
      <c r="H19" s="16">
        <v>-0.4988962472406181</v>
      </c>
      <c r="I19" s="14">
        <v>328</v>
      </c>
      <c r="J19" s="16">
        <v>-0.30792682926829273</v>
      </c>
      <c r="K19" s="14">
        <v>4182</v>
      </c>
      <c r="L19" s="15">
        <v>0.22573680233185792</v>
      </c>
      <c r="M19" s="14">
        <v>3627</v>
      </c>
      <c r="N19" s="15">
        <v>0.15085471862912281</v>
      </c>
      <c r="O19" s="16">
        <v>0.15301902398676592</v>
      </c>
    </row>
    <row r="20" spans="2:16" ht="15" thickBot="1">
      <c r="B20" s="64"/>
      <c r="C20" s="18" t="s">
        <v>11</v>
      </c>
      <c r="D20" s="19">
        <v>199</v>
      </c>
      <c r="E20" s="20">
        <v>0.14784546805349183</v>
      </c>
      <c r="F20" s="19">
        <v>448</v>
      </c>
      <c r="G20" s="20">
        <v>0.11208406304728546</v>
      </c>
      <c r="H20" s="21">
        <v>-0.5558035714285714</v>
      </c>
      <c r="I20" s="19">
        <v>475</v>
      </c>
      <c r="J20" s="21">
        <v>-0.58105263157894738</v>
      </c>
      <c r="K20" s="19">
        <v>3359</v>
      </c>
      <c r="L20" s="20">
        <v>0.18131274964914174</v>
      </c>
      <c r="M20" s="19">
        <v>4410</v>
      </c>
      <c r="N20" s="20">
        <v>0.18342137004533543</v>
      </c>
      <c r="O20" s="21">
        <v>-0.23832199546485255</v>
      </c>
    </row>
    <row r="21" spans="2:16" ht="15" thickBot="1">
      <c r="B21" s="64"/>
      <c r="C21" s="13" t="s">
        <v>4</v>
      </c>
      <c r="D21" s="14">
        <v>309</v>
      </c>
      <c r="E21" s="15">
        <v>0.22956909361069835</v>
      </c>
      <c r="F21" s="14">
        <v>812</v>
      </c>
      <c r="G21" s="15">
        <v>0.20315236427320491</v>
      </c>
      <c r="H21" s="16">
        <v>-0.61945812807881773</v>
      </c>
      <c r="I21" s="14">
        <v>352</v>
      </c>
      <c r="J21" s="16">
        <v>-0.12215909090909094</v>
      </c>
      <c r="K21" s="14">
        <v>2869</v>
      </c>
      <c r="L21" s="15">
        <v>0.15486343517219042</v>
      </c>
      <c r="M21" s="14">
        <v>3146</v>
      </c>
      <c r="N21" s="15">
        <v>0.13084889572848646</v>
      </c>
      <c r="O21" s="16">
        <v>-8.8048315321042625E-2</v>
      </c>
    </row>
    <row r="22" spans="2:16" ht="15" thickBot="1">
      <c r="B22" s="64"/>
      <c r="C22" s="65" t="s">
        <v>12</v>
      </c>
      <c r="D22" s="19">
        <v>184</v>
      </c>
      <c r="E22" s="20">
        <v>0.13670133729569092</v>
      </c>
      <c r="F22" s="19">
        <v>732</v>
      </c>
      <c r="G22" s="20">
        <v>0.18313735301476108</v>
      </c>
      <c r="H22" s="21">
        <v>-0.74863387978142071</v>
      </c>
      <c r="I22" s="19">
        <v>266</v>
      </c>
      <c r="J22" s="21">
        <v>-0.30827067669172936</v>
      </c>
      <c r="K22" s="19">
        <v>2749</v>
      </c>
      <c r="L22" s="20">
        <v>0.14838605203497787</v>
      </c>
      <c r="M22" s="19">
        <v>4226</v>
      </c>
      <c r="N22" s="20">
        <v>0.17576841492326248</v>
      </c>
      <c r="O22" s="21">
        <v>-0.34950307619498344</v>
      </c>
    </row>
    <row r="23" spans="2:16" ht="15" thickBot="1">
      <c r="B23" s="64"/>
      <c r="C23" s="66" t="s">
        <v>3</v>
      </c>
      <c r="D23" s="14">
        <v>219</v>
      </c>
      <c r="E23" s="15">
        <v>0.16270430906389302</v>
      </c>
      <c r="F23" s="14">
        <v>906</v>
      </c>
      <c r="G23" s="15">
        <v>0.22667000250187641</v>
      </c>
      <c r="H23" s="16">
        <v>-0.75827814569536423</v>
      </c>
      <c r="I23" s="14">
        <v>184</v>
      </c>
      <c r="J23" s="16">
        <v>0.19021739130434789</v>
      </c>
      <c r="K23" s="14">
        <v>2414</v>
      </c>
      <c r="L23" s="15">
        <v>0.13030335744359278</v>
      </c>
      <c r="M23" s="14">
        <v>4467</v>
      </c>
      <c r="N23" s="15">
        <v>0.18579212244728197</v>
      </c>
      <c r="O23" s="16">
        <v>-0.45959256771882695</v>
      </c>
    </row>
    <row r="24" spans="2:16" ht="15" thickBot="1">
      <c r="B24" s="64"/>
      <c r="C24" s="67" t="s">
        <v>15</v>
      </c>
      <c r="D24" s="19">
        <v>123</v>
      </c>
      <c r="E24" s="20">
        <v>9.1381872213967305E-2</v>
      </c>
      <c r="F24" s="19">
        <v>388</v>
      </c>
      <c r="G24" s="20">
        <v>9.7072804603452592E-2</v>
      </c>
      <c r="H24" s="21">
        <v>-0.6829896907216495</v>
      </c>
      <c r="I24" s="19">
        <v>190</v>
      </c>
      <c r="J24" s="21">
        <v>-0.35263157894736841</v>
      </c>
      <c r="K24" s="19">
        <v>1856</v>
      </c>
      <c r="L24" s="20">
        <v>0.10018352585555436</v>
      </c>
      <c r="M24" s="19">
        <v>2090</v>
      </c>
      <c r="N24" s="20">
        <v>8.6927588071372131E-2</v>
      </c>
      <c r="O24" s="21">
        <v>-0.11196172248803826</v>
      </c>
    </row>
    <row r="25" spans="2:16" ht="15" thickBot="1">
      <c r="B25" s="64"/>
      <c r="C25" s="13" t="s">
        <v>14</v>
      </c>
      <c r="D25" s="14">
        <v>59</v>
      </c>
      <c r="E25" s="15">
        <v>4.3833580980683504E-2</v>
      </c>
      <c r="F25" s="14">
        <v>151</v>
      </c>
      <c r="G25" s="15">
        <v>3.7778333750312733E-2</v>
      </c>
      <c r="H25" s="16">
        <v>-0.60927152317880795</v>
      </c>
      <c r="I25" s="14">
        <v>93</v>
      </c>
      <c r="J25" s="16">
        <v>-0.36559139784946237</v>
      </c>
      <c r="K25" s="14">
        <v>748</v>
      </c>
      <c r="L25" s="15">
        <v>4.0375688221958327E-2</v>
      </c>
      <c r="M25" s="14">
        <v>1391</v>
      </c>
      <c r="N25" s="15">
        <v>5.7854677036975416E-2</v>
      </c>
      <c r="O25" s="16">
        <v>-0.46225736879942492</v>
      </c>
    </row>
    <row r="26" spans="2:16" ht="15" thickBot="1">
      <c r="B26" s="64"/>
      <c r="C26" s="67" t="s">
        <v>65</v>
      </c>
      <c r="D26" s="19">
        <v>3</v>
      </c>
      <c r="E26" s="20">
        <v>2.2288261515601782E-3</v>
      </c>
      <c r="F26" s="19">
        <v>71</v>
      </c>
      <c r="G26" s="20">
        <v>1.7763322491868901E-2</v>
      </c>
      <c r="H26" s="21">
        <v>-0.95774647887323949</v>
      </c>
      <c r="I26" s="19">
        <v>18</v>
      </c>
      <c r="J26" s="21">
        <v>-0.83333333333333337</v>
      </c>
      <c r="K26" s="19">
        <v>168</v>
      </c>
      <c r="L26" s="20">
        <v>9.068336392097592E-3</v>
      </c>
      <c r="M26" s="19">
        <v>391</v>
      </c>
      <c r="N26" s="20">
        <v>1.6262529634405023E-2</v>
      </c>
      <c r="O26" s="21">
        <v>-0.57033248081841426</v>
      </c>
    </row>
    <row r="27" spans="2:16" ht="15" thickBot="1">
      <c r="B27" s="68"/>
      <c r="C27" s="13" t="s">
        <v>38</v>
      </c>
      <c r="D27" s="14">
        <f>+D28-SUM(D19:D26)</f>
        <v>23</v>
      </c>
      <c r="E27" s="15">
        <f>+E28-SUM(E19:E26)</f>
        <v>1.7087667161961528E-2</v>
      </c>
      <c r="F27" s="14">
        <f>+F28-SUM(F19:F26)</f>
        <v>36</v>
      </c>
      <c r="G27" s="15">
        <f>+G28-SUM(G19:G26)</f>
        <v>9.0067550662997764E-3</v>
      </c>
      <c r="H27" s="16">
        <f>+D27/F27-1</f>
        <v>-0.36111111111111116</v>
      </c>
      <c r="I27" s="14">
        <f>+I28-SUM(I20:I26)</f>
        <v>351</v>
      </c>
      <c r="J27" s="16">
        <f>+D27/I27-1</f>
        <v>-0.93447293447293445</v>
      </c>
      <c r="K27" s="14">
        <f>+K28-SUM(K19:K26)</f>
        <v>181</v>
      </c>
      <c r="L27" s="15">
        <f>+L28-SUM(L19:L26)</f>
        <v>9.7700528986289781E-3</v>
      </c>
      <c r="M27" s="14">
        <f>+M28-SUM(M19:M26)</f>
        <v>295</v>
      </c>
      <c r="N27" s="15">
        <f>+N28-SUM(N19:N26)</f>
        <v>1.2269683483758342E-2</v>
      </c>
      <c r="O27" s="16">
        <f>+K27/M27-1</f>
        <v>-0.38644067796610171</v>
      </c>
    </row>
    <row r="28" spans="2:16" ht="15" thickBot="1">
      <c r="B28" s="22" t="s">
        <v>44</v>
      </c>
      <c r="C28" s="22" t="s">
        <v>39</v>
      </c>
      <c r="D28" s="23">
        <v>1346</v>
      </c>
      <c r="E28" s="24">
        <v>1</v>
      </c>
      <c r="F28" s="23">
        <v>3997</v>
      </c>
      <c r="G28" s="24">
        <v>1</v>
      </c>
      <c r="H28" s="25">
        <v>-0.66324743557668253</v>
      </c>
      <c r="I28" s="23">
        <v>1929</v>
      </c>
      <c r="J28" s="24">
        <v>-0.30222913426645925</v>
      </c>
      <c r="K28" s="23">
        <v>18526</v>
      </c>
      <c r="L28" s="24">
        <v>1</v>
      </c>
      <c r="M28" s="23">
        <v>24043</v>
      </c>
      <c r="N28" s="24">
        <v>1</v>
      </c>
      <c r="O28" s="25">
        <v>-0.22946387721998085</v>
      </c>
    </row>
    <row r="29" spans="2:16" ht="15" thickBot="1">
      <c r="B29" s="22" t="s">
        <v>54</v>
      </c>
      <c r="C29" s="22" t="s">
        <v>39</v>
      </c>
      <c r="D29" s="23">
        <v>3</v>
      </c>
      <c r="E29" s="24">
        <v>1</v>
      </c>
      <c r="F29" s="23">
        <v>3</v>
      </c>
      <c r="G29" s="24">
        <v>1</v>
      </c>
      <c r="H29" s="25">
        <v>0</v>
      </c>
      <c r="I29" s="23">
        <v>3</v>
      </c>
      <c r="J29" s="24">
        <v>0</v>
      </c>
      <c r="K29" s="23">
        <v>22</v>
      </c>
      <c r="L29" s="24">
        <v>1</v>
      </c>
      <c r="M29" s="23">
        <v>21</v>
      </c>
      <c r="N29" s="24">
        <v>1</v>
      </c>
      <c r="O29" s="25">
        <v>4.7619047619047672E-2</v>
      </c>
      <c r="P29" s="33"/>
    </row>
    <row r="30" spans="2:16" ht="15" thickBot="1">
      <c r="B30" s="82"/>
      <c r="C30" s="83" t="s">
        <v>39</v>
      </c>
      <c r="D30" s="26">
        <v>1405</v>
      </c>
      <c r="E30" s="27">
        <v>1</v>
      </c>
      <c r="F30" s="26">
        <v>4049</v>
      </c>
      <c r="G30" s="27">
        <v>1</v>
      </c>
      <c r="H30" s="28">
        <v>-0.65300074092368487</v>
      </c>
      <c r="I30" s="26">
        <v>1988</v>
      </c>
      <c r="J30" s="28">
        <v>-0.29325955734406439</v>
      </c>
      <c r="K30" s="26">
        <v>18933</v>
      </c>
      <c r="L30" s="27">
        <v>1</v>
      </c>
      <c r="M30" s="26">
        <v>24450</v>
      </c>
      <c r="N30" s="27">
        <v>1</v>
      </c>
      <c r="O30" s="28">
        <v>-0.22564417177914109</v>
      </c>
      <c r="P30" s="33"/>
    </row>
    <row r="31" spans="2:16" ht="14.45" customHeight="1">
      <c r="B31" s="1" t="s">
        <v>67</v>
      </c>
      <c r="C31" s="29"/>
      <c r="D31" s="1"/>
      <c r="E31" s="1"/>
      <c r="F31" s="1"/>
      <c r="G31" s="1"/>
    </row>
    <row r="32" spans="2:16">
      <c r="B32" s="30" t="s">
        <v>68</v>
      </c>
      <c r="C32" s="1"/>
      <c r="D32" s="1"/>
      <c r="E32" s="1"/>
      <c r="F32" s="1"/>
      <c r="G32" s="1"/>
    </row>
    <row r="33" spans="2:15" ht="14.25" customHeight="1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>
      <c r="B35" s="110" t="s">
        <v>45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61"/>
    </row>
    <row r="36" spans="2:15" ht="15" thickBot="1">
      <c r="B36" s="111" t="s">
        <v>46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62" t="s">
        <v>42</v>
      </c>
    </row>
    <row r="37" spans="2:15" ht="14.45" customHeight="1">
      <c r="B37" s="100" t="s">
        <v>30</v>
      </c>
      <c r="C37" s="102" t="s">
        <v>1</v>
      </c>
      <c r="D37" s="104" t="s">
        <v>95</v>
      </c>
      <c r="E37" s="105"/>
      <c r="F37" s="105"/>
      <c r="G37" s="105"/>
      <c r="H37" s="106"/>
      <c r="I37" s="109" t="s">
        <v>93</v>
      </c>
      <c r="J37" s="106"/>
      <c r="K37" s="109" t="s">
        <v>96</v>
      </c>
      <c r="L37" s="105"/>
      <c r="M37" s="105"/>
      <c r="N37" s="105"/>
      <c r="O37" s="115"/>
    </row>
    <row r="38" spans="2:15" ht="14.45" customHeight="1" thickBot="1">
      <c r="B38" s="101"/>
      <c r="C38" s="103"/>
      <c r="D38" s="116" t="s">
        <v>97</v>
      </c>
      <c r="E38" s="113"/>
      <c r="F38" s="113"/>
      <c r="G38" s="113"/>
      <c r="H38" s="117"/>
      <c r="I38" s="112" t="s">
        <v>94</v>
      </c>
      <c r="J38" s="117"/>
      <c r="K38" s="112" t="s">
        <v>98</v>
      </c>
      <c r="L38" s="113"/>
      <c r="M38" s="113"/>
      <c r="N38" s="113"/>
      <c r="O38" s="114"/>
    </row>
    <row r="39" spans="2:15" ht="14.45" customHeight="1">
      <c r="B39" s="101"/>
      <c r="C39" s="103"/>
      <c r="D39" s="96">
        <v>2024</v>
      </c>
      <c r="E39" s="97"/>
      <c r="F39" s="96">
        <v>2023</v>
      </c>
      <c r="G39" s="97"/>
      <c r="H39" s="86" t="s">
        <v>31</v>
      </c>
      <c r="I39" s="107">
        <v>2024</v>
      </c>
      <c r="J39" s="107" t="s">
        <v>99</v>
      </c>
      <c r="K39" s="96">
        <v>2024</v>
      </c>
      <c r="L39" s="97"/>
      <c r="M39" s="96">
        <v>2023</v>
      </c>
      <c r="N39" s="97"/>
      <c r="O39" s="86" t="s">
        <v>31</v>
      </c>
    </row>
    <row r="40" spans="2:15" ht="14.45" customHeight="1" thickBot="1">
      <c r="B40" s="88" t="s">
        <v>30</v>
      </c>
      <c r="C40" s="90" t="s">
        <v>33</v>
      </c>
      <c r="D40" s="98"/>
      <c r="E40" s="99"/>
      <c r="F40" s="98"/>
      <c r="G40" s="99"/>
      <c r="H40" s="87"/>
      <c r="I40" s="108"/>
      <c r="J40" s="108"/>
      <c r="K40" s="98"/>
      <c r="L40" s="99"/>
      <c r="M40" s="98"/>
      <c r="N40" s="99"/>
      <c r="O40" s="87"/>
    </row>
    <row r="41" spans="2:15" ht="14.45" customHeight="1">
      <c r="B41" s="88"/>
      <c r="C41" s="90"/>
      <c r="D41" s="6" t="s">
        <v>34</v>
      </c>
      <c r="E41" s="7" t="s">
        <v>2</v>
      </c>
      <c r="F41" s="6" t="s">
        <v>34</v>
      </c>
      <c r="G41" s="7" t="s">
        <v>2</v>
      </c>
      <c r="H41" s="92" t="s">
        <v>35</v>
      </c>
      <c r="I41" s="8" t="s">
        <v>34</v>
      </c>
      <c r="J41" s="94" t="s">
        <v>100</v>
      </c>
      <c r="K41" s="6" t="s">
        <v>34</v>
      </c>
      <c r="L41" s="7" t="s">
        <v>2</v>
      </c>
      <c r="M41" s="6" t="s">
        <v>34</v>
      </c>
      <c r="N41" s="7" t="s">
        <v>2</v>
      </c>
      <c r="O41" s="92" t="s">
        <v>35</v>
      </c>
    </row>
    <row r="42" spans="2:15" ht="14.45" customHeight="1" thickBot="1">
      <c r="B42" s="89"/>
      <c r="C42" s="91"/>
      <c r="D42" s="9" t="s">
        <v>36</v>
      </c>
      <c r="E42" s="10" t="s">
        <v>37</v>
      </c>
      <c r="F42" s="9" t="s">
        <v>36</v>
      </c>
      <c r="G42" s="10" t="s">
        <v>37</v>
      </c>
      <c r="H42" s="93"/>
      <c r="I42" s="11" t="s">
        <v>36</v>
      </c>
      <c r="J42" s="95"/>
      <c r="K42" s="9" t="s">
        <v>36</v>
      </c>
      <c r="L42" s="10" t="s">
        <v>37</v>
      </c>
      <c r="M42" s="9" t="s">
        <v>36</v>
      </c>
      <c r="N42" s="10" t="s">
        <v>37</v>
      </c>
      <c r="O42" s="93"/>
    </row>
    <row r="43" spans="2:15" ht="14.45" customHeight="1" thickBot="1">
      <c r="B43" s="63"/>
      <c r="C43" s="13"/>
      <c r="D43" s="14"/>
      <c r="E43" s="15"/>
      <c r="F43" s="14"/>
      <c r="G43" s="15"/>
      <c r="H43" s="16"/>
      <c r="I43" s="14"/>
      <c r="J43" s="16"/>
      <c r="K43" s="14"/>
      <c r="L43" s="15"/>
      <c r="M43" s="14"/>
      <c r="N43" s="15"/>
      <c r="O43" s="16"/>
    </row>
    <row r="44" spans="2:15" ht="15" thickBot="1">
      <c r="B44" s="22" t="s">
        <v>43</v>
      </c>
      <c r="C44" s="22" t="s">
        <v>39</v>
      </c>
      <c r="D44" s="23"/>
      <c r="E44" s="24"/>
      <c r="F44" s="23"/>
      <c r="G44" s="24"/>
      <c r="H44" s="25"/>
      <c r="I44" s="23"/>
      <c r="J44" s="24"/>
      <c r="K44" s="23"/>
      <c r="L44" s="24"/>
      <c r="M44" s="23"/>
      <c r="N44" s="24"/>
      <c r="O44" s="25"/>
    </row>
    <row r="45" spans="2:15" ht="15" thickBot="1">
      <c r="B45" s="63"/>
      <c r="C45" s="13" t="s">
        <v>13</v>
      </c>
      <c r="D45" s="14">
        <v>173</v>
      </c>
      <c r="E45" s="15">
        <v>0.2189873417721519</v>
      </c>
      <c r="F45" s="14">
        <v>345</v>
      </c>
      <c r="G45" s="15">
        <v>0.12763596004439512</v>
      </c>
      <c r="H45" s="16">
        <v>-0.49855072463768113</v>
      </c>
      <c r="I45" s="14">
        <v>259</v>
      </c>
      <c r="J45" s="16">
        <v>-0.33204633204633205</v>
      </c>
      <c r="K45" s="14">
        <v>3486</v>
      </c>
      <c r="L45" s="15">
        <v>0.26423103160767075</v>
      </c>
      <c r="M45" s="14">
        <v>2996</v>
      </c>
      <c r="N45" s="15">
        <v>0.16807854137447406</v>
      </c>
      <c r="O45" s="16">
        <v>0.16355140186915884</v>
      </c>
    </row>
    <row r="46" spans="2:15" ht="15" thickBot="1">
      <c r="B46" s="64"/>
      <c r="C46" s="18" t="s">
        <v>11</v>
      </c>
      <c r="D46" s="19">
        <v>115</v>
      </c>
      <c r="E46" s="20">
        <v>0.14556962025316456</v>
      </c>
      <c r="F46" s="19">
        <v>264</v>
      </c>
      <c r="G46" s="20">
        <v>9.7669256381798006E-2</v>
      </c>
      <c r="H46" s="21">
        <v>-0.56439393939393945</v>
      </c>
      <c r="I46" s="19">
        <v>407</v>
      </c>
      <c r="J46" s="21">
        <v>-0.71744471744471738</v>
      </c>
      <c r="K46" s="19">
        <v>2702</v>
      </c>
      <c r="L46" s="20">
        <v>0.20480557871598576</v>
      </c>
      <c r="M46" s="19">
        <v>3409</v>
      </c>
      <c r="N46" s="20">
        <v>0.19124824684431976</v>
      </c>
      <c r="O46" s="21">
        <v>-0.20739219712525669</v>
      </c>
    </row>
    <row r="47" spans="2:15" ht="15" customHeight="1" thickBot="1">
      <c r="B47" s="64"/>
      <c r="C47" s="13" t="s">
        <v>3</v>
      </c>
      <c r="D47" s="14">
        <v>177</v>
      </c>
      <c r="E47" s="15">
        <v>0.22405063291139241</v>
      </c>
      <c r="F47" s="14">
        <v>750</v>
      </c>
      <c r="G47" s="15">
        <v>0.27746947835738067</v>
      </c>
      <c r="H47" s="16">
        <v>-0.76400000000000001</v>
      </c>
      <c r="I47" s="14">
        <v>138</v>
      </c>
      <c r="J47" s="16">
        <v>0.28260869565217384</v>
      </c>
      <c r="K47" s="14">
        <v>2024</v>
      </c>
      <c r="L47" s="15">
        <v>0.15341468960812552</v>
      </c>
      <c r="M47" s="14">
        <v>3906</v>
      </c>
      <c r="N47" s="15">
        <v>0.21913043478260869</v>
      </c>
      <c r="O47" s="16">
        <v>-0.48182283666154635</v>
      </c>
    </row>
    <row r="48" spans="2:15" ht="15" thickBot="1">
      <c r="B48" s="64"/>
      <c r="C48" s="65" t="s">
        <v>4</v>
      </c>
      <c r="D48" s="19">
        <v>127</v>
      </c>
      <c r="E48" s="20">
        <v>0.16075949367088607</v>
      </c>
      <c r="F48" s="19">
        <v>485</v>
      </c>
      <c r="G48" s="20">
        <v>0.17943026267110618</v>
      </c>
      <c r="H48" s="21">
        <v>-0.73814432989690726</v>
      </c>
      <c r="I48" s="19">
        <v>160</v>
      </c>
      <c r="J48" s="21">
        <v>-0.20625000000000004</v>
      </c>
      <c r="K48" s="19">
        <v>1920</v>
      </c>
      <c r="L48" s="20">
        <v>0.14553172136739179</v>
      </c>
      <c r="M48" s="19">
        <v>2077</v>
      </c>
      <c r="N48" s="20">
        <v>0.11652173913043479</v>
      </c>
      <c r="O48" s="21">
        <v>-7.5589792970630731E-2</v>
      </c>
    </row>
    <row r="49" spans="2:15" ht="15" customHeight="1" thickBot="1">
      <c r="B49" s="64"/>
      <c r="C49" s="66" t="s">
        <v>12</v>
      </c>
      <c r="D49" s="14">
        <v>126</v>
      </c>
      <c r="E49" s="15">
        <v>0.15949367088607594</v>
      </c>
      <c r="F49" s="14">
        <v>603</v>
      </c>
      <c r="G49" s="15">
        <v>0.22308546059933407</v>
      </c>
      <c r="H49" s="16">
        <v>-0.79104477611940305</v>
      </c>
      <c r="I49" s="14">
        <v>154</v>
      </c>
      <c r="J49" s="16">
        <v>-0.18181818181818177</v>
      </c>
      <c r="K49" s="14">
        <v>1880</v>
      </c>
      <c r="L49" s="15">
        <v>0.14249981050557115</v>
      </c>
      <c r="M49" s="14">
        <v>3402</v>
      </c>
      <c r="N49" s="15">
        <v>0.19085553997194951</v>
      </c>
      <c r="O49" s="16">
        <v>-0.44738389182833627</v>
      </c>
    </row>
    <row r="50" spans="2:15" ht="15" thickBot="1">
      <c r="B50" s="64"/>
      <c r="C50" s="67" t="s">
        <v>14</v>
      </c>
      <c r="D50" s="19">
        <v>35</v>
      </c>
      <c r="E50" s="20">
        <v>4.4303797468354431E-2</v>
      </c>
      <c r="F50" s="19">
        <v>82</v>
      </c>
      <c r="G50" s="20">
        <v>3.0336662967073623E-2</v>
      </c>
      <c r="H50" s="21">
        <v>-0.57317073170731714</v>
      </c>
      <c r="I50" s="19">
        <v>70</v>
      </c>
      <c r="J50" s="21">
        <v>-0.5</v>
      </c>
      <c r="K50" s="19">
        <v>532</v>
      </c>
      <c r="L50" s="20">
        <v>4.0324414462214811E-2</v>
      </c>
      <c r="M50" s="19">
        <v>934</v>
      </c>
      <c r="N50" s="20">
        <v>5.2398316970546983E-2</v>
      </c>
      <c r="O50" s="21">
        <v>-0.43040685224839403</v>
      </c>
    </row>
    <row r="51" spans="2:15" ht="15" thickBot="1">
      <c r="B51" s="64"/>
      <c r="C51" s="13" t="s">
        <v>15</v>
      </c>
      <c r="D51" s="14">
        <v>34</v>
      </c>
      <c r="E51" s="15">
        <v>4.3037974683544304E-2</v>
      </c>
      <c r="F51" s="14">
        <v>101</v>
      </c>
      <c r="G51" s="15">
        <v>3.7365889752127263E-2</v>
      </c>
      <c r="H51" s="16">
        <v>-0.66336633663366329</v>
      </c>
      <c r="I51" s="14">
        <v>71</v>
      </c>
      <c r="J51" s="16">
        <v>-0.52112676056338025</v>
      </c>
      <c r="K51" s="14">
        <v>483</v>
      </c>
      <c r="L51" s="15">
        <v>3.6610323656484499E-2</v>
      </c>
      <c r="M51" s="14">
        <v>713</v>
      </c>
      <c r="N51" s="15">
        <v>0.04</v>
      </c>
      <c r="O51" s="16">
        <v>-0.32258064516129037</v>
      </c>
    </row>
    <row r="52" spans="2:15" ht="15" thickBot="1">
      <c r="B52" s="64"/>
      <c r="C52" s="67" t="s">
        <v>65</v>
      </c>
      <c r="D52" s="19">
        <v>3</v>
      </c>
      <c r="E52" s="20">
        <v>3.7974683544303796E-3</v>
      </c>
      <c r="F52" s="19">
        <v>71</v>
      </c>
      <c r="G52" s="20">
        <v>2.6267110617832039E-2</v>
      </c>
      <c r="H52" s="21">
        <v>-0.95774647887323949</v>
      </c>
      <c r="I52" s="19">
        <v>18</v>
      </c>
      <c r="J52" s="21">
        <v>-0.83333333333333337</v>
      </c>
      <c r="K52" s="19">
        <v>166</v>
      </c>
      <c r="L52" s="20">
        <v>1.258243007655575E-2</v>
      </c>
      <c r="M52" s="19">
        <v>385</v>
      </c>
      <c r="N52" s="20">
        <v>2.1598877980364656E-2</v>
      </c>
      <c r="O52" s="21">
        <v>-0.56883116883116891</v>
      </c>
    </row>
    <row r="53" spans="2:15" ht="15" thickBot="1">
      <c r="B53" s="68"/>
      <c r="C53" s="13" t="s">
        <v>38</v>
      </c>
      <c r="D53" s="14">
        <v>0</v>
      </c>
      <c r="E53" s="15">
        <v>0</v>
      </c>
      <c r="F53" s="14">
        <v>2</v>
      </c>
      <c r="G53" s="15">
        <v>7.3991860895301518E-4</v>
      </c>
      <c r="H53" s="16">
        <v>-1</v>
      </c>
      <c r="I53" s="14">
        <v>0</v>
      </c>
      <c r="J53" s="16"/>
      <c r="K53" s="14">
        <v>0</v>
      </c>
      <c r="L53" s="15">
        <v>0</v>
      </c>
      <c r="M53" s="14">
        <v>3</v>
      </c>
      <c r="N53" s="15">
        <v>1.6830294530154277E-4</v>
      </c>
      <c r="O53" s="16">
        <v>-1</v>
      </c>
    </row>
    <row r="54" spans="2:15" ht="15" thickBot="1">
      <c r="B54" s="22" t="s">
        <v>44</v>
      </c>
      <c r="C54" s="22" t="s">
        <v>39</v>
      </c>
      <c r="D54" s="23">
        <v>790</v>
      </c>
      <c r="E54" s="24">
        <v>1</v>
      </c>
      <c r="F54" s="23">
        <v>2703</v>
      </c>
      <c r="G54" s="24">
        <v>1</v>
      </c>
      <c r="H54" s="25">
        <v>-0.707732149463559</v>
      </c>
      <c r="I54" s="23">
        <v>1277</v>
      </c>
      <c r="J54" s="24">
        <v>-0.38136256851996864</v>
      </c>
      <c r="K54" s="23">
        <v>13193</v>
      </c>
      <c r="L54" s="24">
        <v>1</v>
      </c>
      <c r="M54" s="23">
        <v>17825</v>
      </c>
      <c r="N54" s="24">
        <v>1</v>
      </c>
      <c r="O54" s="25">
        <v>-0.25985974754558205</v>
      </c>
    </row>
    <row r="55" spans="2:15" ht="15" thickBot="1">
      <c r="B55" s="22" t="s">
        <v>54</v>
      </c>
      <c r="C55" s="22" t="s">
        <v>39</v>
      </c>
      <c r="D55" s="23">
        <v>0</v>
      </c>
      <c r="E55" s="24">
        <v>1</v>
      </c>
      <c r="F55" s="23">
        <v>1</v>
      </c>
      <c r="G55" s="24">
        <v>1</v>
      </c>
      <c r="H55" s="25">
        <v>-1</v>
      </c>
      <c r="I55" s="23">
        <v>0</v>
      </c>
      <c r="J55" s="24"/>
      <c r="K55" s="23">
        <v>5</v>
      </c>
      <c r="L55" s="24">
        <v>1</v>
      </c>
      <c r="M55" s="23">
        <v>8</v>
      </c>
      <c r="N55" s="24">
        <v>1</v>
      </c>
      <c r="O55" s="25">
        <v>-0.375</v>
      </c>
    </row>
    <row r="56" spans="2:15" ht="15" thickBot="1">
      <c r="B56" s="82"/>
      <c r="C56" s="83" t="s">
        <v>39</v>
      </c>
      <c r="D56" s="26">
        <v>790</v>
      </c>
      <c r="E56" s="27">
        <v>1</v>
      </c>
      <c r="F56" s="26">
        <v>2704</v>
      </c>
      <c r="G56" s="27">
        <v>1</v>
      </c>
      <c r="H56" s="28">
        <v>-0.70784023668639051</v>
      </c>
      <c r="I56" s="26">
        <v>1277</v>
      </c>
      <c r="J56" s="28">
        <v>-0.38136256851996864</v>
      </c>
      <c r="K56" s="26">
        <v>13198</v>
      </c>
      <c r="L56" s="27">
        <v>1</v>
      </c>
      <c r="M56" s="26">
        <v>17833</v>
      </c>
      <c r="N56" s="27">
        <v>1</v>
      </c>
      <c r="O56" s="28">
        <v>-0.25991140021308812</v>
      </c>
    </row>
    <row r="57" spans="2:15">
      <c r="B57" s="1" t="s">
        <v>67</v>
      </c>
      <c r="C57" s="29"/>
      <c r="D57" s="1"/>
      <c r="E57" s="1"/>
      <c r="F57" s="1"/>
      <c r="G57" s="1"/>
      <c r="H57" s="72"/>
      <c r="I57" s="72"/>
      <c r="J57" s="72"/>
      <c r="K57" s="72"/>
      <c r="L57" s="72"/>
      <c r="M57" s="72"/>
      <c r="N57" s="72"/>
      <c r="O57" s="72"/>
    </row>
    <row r="58" spans="2:15">
      <c r="B58" s="30" t="s">
        <v>68</v>
      </c>
      <c r="C58" s="1"/>
      <c r="D58" s="1"/>
      <c r="E58" s="1"/>
      <c r="F58" s="1"/>
      <c r="G58" s="1"/>
    </row>
    <row r="60" spans="2:15">
      <c r="B60" s="110" t="s">
        <v>52</v>
      </c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61"/>
    </row>
    <row r="61" spans="2:15" ht="15" thickBot="1">
      <c r="B61" s="111" t="s">
        <v>53</v>
      </c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62" t="s">
        <v>42</v>
      </c>
    </row>
    <row r="62" spans="2:15">
      <c r="B62" s="100" t="s">
        <v>30</v>
      </c>
      <c r="C62" s="102" t="s">
        <v>1</v>
      </c>
      <c r="D62" s="104" t="s">
        <v>95</v>
      </c>
      <c r="E62" s="105"/>
      <c r="F62" s="105"/>
      <c r="G62" s="105"/>
      <c r="H62" s="106"/>
      <c r="I62" s="109" t="s">
        <v>93</v>
      </c>
      <c r="J62" s="106"/>
      <c r="K62" s="109" t="s">
        <v>96</v>
      </c>
      <c r="L62" s="105"/>
      <c r="M62" s="105"/>
      <c r="N62" s="105"/>
      <c r="O62" s="115"/>
    </row>
    <row r="63" spans="2:15" ht="15" thickBot="1">
      <c r="B63" s="101"/>
      <c r="C63" s="103"/>
      <c r="D63" s="116" t="s">
        <v>97</v>
      </c>
      <c r="E63" s="113"/>
      <c r="F63" s="113"/>
      <c r="G63" s="113"/>
      <c r="H63" s="117"/>
      <c r="I63" s="112" t="s">
        <v>94</v>
      </c>
      <c r="J63" s="117"/>
      <c r="K63" s="112" t="s">
        <v>98</v>
      </c>
      <c r="L63" s="113"/>
      <c r="M63" s="113"/>
      <c r="N63" s="113"/>
      <c r="O63" s="114"/>
    </row>
    <row r="64" spans="2:15" ht="15" customHeight="1">
      <c r="B64" s="101"/>
      <c r="C64" s="103"/>
      <c r="D64" s="96">
        <v>2024</v>
      </c>
      <c r="E64" s="97"/>
      <c r="F64" s="96">
        <v>2023</v>
      </c>
      <c r="G64" s="97"/>
      <c r="H64" s="86" t="s">
        <v>31</v>
      </c>
      <c r="I64" s="107">
        <v>2024</v>
      </c>
      <c r="J64" s="107" t="s">
        <v>99</v>
      </c>
      <c r="K64" s="96">
        <v>2024</v>
      </c>
      <c r="L64" s="97"/>
      <c r="M64" s="96">
        <v>2023</v>
      </c>
      <c r="N64" s="97"/>
      <c r="O64" s="86" t="s">
        <v>31</v>
      </c>
    </row>
    <row r="65" spans="2:15" ht="15" customHeight="1" thickBot="1">
      <c r="B65" s="88" t="s">
        <v>30</v>
      </c>
      <c r="C65" s="90" t="s">
        <v>33</v>
      </c>
      <c r="D65" s="98"/>
      <c r="E65" s="99"/>
      <c r="F65" s="98"/>
      <c r="G65" s="99"/>
      <c r="H65" s="87"/>
      <c r="I65" s="108"/>
      <c r="J65" s="108"/>
      <c r="K65" s="98"/>
      <c r="L65" s="99"/>
      <c r="M65" s="98"/>
      <c r="N65" s="99"/>
      <c r="O65" s="87"/>
    </row>
    <row r="66" spans="2:15" ht="15" customHeight="1">
      <c r="B66" s="88"/>
      <c r="C66" s="90"/>
      <c r="D66" s="6" t="s">
        <v>34</v>
      </c>
      <c r="E66" s="7" t="s">
        <v>2</v>
      </c>
      <c r="F66" s="6" t="s">
        <v>34</v>
      </c>
      <c r="G66" s="7" t="s">
        <v>2</v>
      </c>
      <c r="H66" s="92" t="s">
        <v>35</v>
      </c>
      <c r="I66" s="8" t="s">
        <v>34</v>
      </c>
      <c r="J66" s="94" t="s">
        <v>100</v>
      </c>
      <c r="K66" s="6" t="s">
        <v>34</v>
      </c>
      <c r="L66" s="7" t="s">
        <v>2</v>
      </c>
      <c r="M66" s="6" t="s">
        <v>34</v>
      </c>
      <c r="N66" s="7" t="s">
        <v>2</v>
      </c>
      <c r="O66" s="92" t="s">
        <v>35</v>
      </c>
    </row>
    <row r="67" spans="2:15" ht="26.25" thickBot="1">
      <c r="B67" s="89"/>
      <c r="C67" s="91"/>
      <c r="D67" s="9" t="s">
        <v>36</v>
      </c>
      <c r="E67" s="10" t="s">
        <v>37</v>
      </c>
      <c r="F67" s="9" t="s">
        <v>36</v>
      </c>
      <c r="G67" s="10" t="s">
        <v>37</v>
      </c>
      <c r="H67" s="93"/>
      <c r="I67" s="11" t="s">
        <v>36</v>
      </c>
      <c r="J67" s="95"/>
      <c r="K67" s="9" t="s">
        <v>36</v>
      </c>
      <c r="L67" s="10" t="s">
        <v>37</v>
      </c>
      <c r="M67" s="9" t="s">
        <v>36</v>
      </c>
      <c r="N67" s="10" t="s">
        <v>37</v>
      </c>
      <c r="O67" s="93"/>
    </row>
    <row r="68" spans="2:15" ht="15" thickBot="1">
      <c r="B68" s="63"/>
      <c r="C68" s="13" t="s">
        <v>15</v>
      </c>
      <c r="D68" s="14">
        <v>99</v>
      </c>
      <c r="E68" s="15">
        <v>0.16097560975609757</v>
      </c>
      <c r="F68" s="14">
        <v>309</v>
      </c>
      <c r="G68" s="15">
        <v>0.22973977695167286</v>
      </c>
      <c r="H68" s="16">
        <v>-0.67961165048543681</v>
      </c>
      <c r="I68" s="14">
        <v>126</v>
      </c>
      <c r="J68" s="16">
        <v>-0.2142857142857143</v>
      </c>
      <c r="K68" s="14">
        <v>1440</v>
      </c>
      <c r="L68" s="15">
        <v>0.25108979947689625</v>
      </c>
      <c r="M68" s="14">
        <v>1461</v>
      </c>
      <c r="N68" s="15">
        <v>0.22079492217016775</v>
      </c>
      <c r="O68" s="16">
        <v>-1.4373716632443578E-2</v>
      </c>
    </row>
    <row r="69" spans="2:15" ht="15" thickBot="1">
      <c r="B69" s="64"/>
      <c r="C69" s="18" t="s">
        <v>12</v>
      </c>
      <c r="D69" s="19">
        <v>82</v>
      </c>
      <c r="E69" s="20">
        <v>0.13333333333333333</v>
      </c>
      <c r="F69" s="19">
        <v>141</v>
      </c>
      <c r="G69" s="20">
        <v>0.10483271375464684</v>
      </c>
      <c r="H69" s="21">
        <v>-0.41843971631205679</v>
      </c>
      <c r="I69" s="19">
        <v>139</v>
      </c>
      <c r="J69" s="21">
        <v>-0.41007194244604317</v>
      </c>
      <c r="K69" s="19">
        <v>1021</v>
      </c>
      <c r="L69" s="20">
        <v>0.17802964254577158</v>
      </c>
      <c r="M69" s="19">
        <v>997</v>
      </c>
      <c r="N69" s="20">
        <v>0.15067251020099742</v>
      </c>
      <c r="O69" s="21">
        <v>2.4072216649949851E-2</v>
      </c>
    </row>
    <row r="70" spans="2:15" ht="15" thickBot="1">
      <c r="B70" s="64"/>
      <c r="C70" s="13" t="s">
        <v>4</v>
      </c>
      <c r="D70" s="14">
        <v>184</v>
      </c>
      <c r="E70" s="15">
        <v>0.29918699186991871</v>
      </c>
      <c r="F70" s="14">
        <v>327</v>
      </c>
      <c r="G70" s="15">
        <v>0.24312267657992565</v>
      </c>
      <c r="H70" s="16">
        <v>-0.43730886850152906</v>
      </c>
      <c r="I70" s="14">
        <v>196</v>
      </c>
      <c r="J70" s="16">
        <v>-6.1224489795918324E-2</v>
      </c>
      <c r="K70" s="14">
        <v>965</v>
      </c>
      <c r="L70" s="15">
        <v>0.16826503923278116</v>
      </c>
      <c r="M70" s="14">
        <v>1076</v>
      </c>
      <c r="N70" s="15">
        <v>0.16261145534230015</v>
      </c>
      <c r="O70" s="16">
        <v>-0.10315985130111527</v>
      </c>
    </row>
    <row r="71" spans="2:15" ht="15" thickBot="1">
      <c r="B71" s="64"/>
      <c r="C71" s="65" t="s">
        <v>13</v>
      </c>
      <c r="D71" s="19">
        <v>54</v>
      </c>
      <c r="E71" s="20">
        <v>8.7804878048780483E-2</v>
      </c>
      <c r="F71" s="19">
        <v>108</v>
      </c>
      <c r="G71" s="20">
        <v>8.0297397769516735E-2</v>
      </c>
      <c r="H71" s="21">
        <v>-0.5</v>
      </c>
      <c r="I71" s="19">
        <v>69</v>
      </c>
      <c r="J71" s="21">
        <v>-0.21739130434782605</v>
      </c>
      <c r="K71" s="19">
        <v>696</v>
      </c>
      <c r="L71" s="20">
        <v>0.12136006974716652</v>
      </c>
      <c r="M71" s="19">
        <v>631</v>
      </c>
      <c r="N71" s="20">
        <v>9.5360435242557051E-2</v>
      </c>
      <c r="O71" s="21">
        <v>0.10301109350237714</v>
      </c>
    </row>
    <row r="72" spans="2:15" ht="15" thickBot="1">
      <c r="B72" s="64"/>
      <c r="C72" s="66" t="s">
        <v>11</v>
      </c>
      <c r="D72" s="14">
        <v>85</v>
      </c>
      <c r="E72" s="15">
        <v>0.13821138211382114</v>
      </c>
      <c r="F72" s="14">
        <v>184</v>
      </c>
      <c r="G72" s="15">
        <v>0.13680297397769517</v>
      </c>
      <c r="H72" s="16">
        <v>-0.53804347826086962</v>
      </c>
      <c r="I72" s="14">
        <v>68</v>
      </c>
      <c r="J72" s="16">
        <v>0.25</v>
      </c>
      <c r="K72" s="14">
        <v>658</v>
      </c>
      <c r="L72" s="15">
        <v>0.11473408892763731</v>
      </c>
      <c r="M72" s="14">
        <v>1006</v>
      </c>
      <c r="N72" s="15">
        <v>0.15203264319177875</v>
      </c>
      <c r="O72" s="16">
        <v>-0.34592445328031807</v>
      </c>
    </row>
    <row r="73" spans="2:15" ht="15" thickBot="1">
      <c r="B73" s="64"/>
      <c r="C73" s="67" t="s">
        <v>3</v>
      </c>
      <c r="D73" s="19">
        <v>43</v>
      </c>
      <c r="E73" s="20">
        <v>6.9918699186991867E-2</v>
      </c>
      <c r="F73" s="19">
        <v>156</v>
      </c>
      <c r="G73" s="20">
        <v>0.11598513011152416</v>
      </c>
      <c r="H73" s="21">
        <v>-0.72435897435897434</v>
      </c>
      <c r="I73" s="19">
        <v>46</v>
      </c>
      <c r="J73" s="21">
        <v>-6.5217391304347783E-2</v>
      </c>
      <c r="K73" s="19">
        <v>391</v>
      </c>
      <c r="L73" s="20">
        <v>6.8177855274629467E-2</v>
      </c>
      <c r="M73" s="19">
        <v>561</v>
      </c>
      <c r="N73" s="20">
        <v>8.4781623092035671E-2</v>
      </c>
      <c r="O73" s="21">
        <v>-0.30303030303030298</v>
      </c>
    </row>
    <row r="74" spans="2:15" ht="15" thickBot="1">
      <c r="B74" s="64"/>
      <c r="C74" s="13" t="s">
        <v>14</v>
      </c>
      <c r="D74" s="14">
        <v>25</v>
      </c>
      <c r="E74" s="15">
        <v>4.065040650406504E-2</v>
      </c>
      <c r="F74" s="14">
        <v>79</v>
      </c>
      <c r="G74" s="15">
        <v>5.8736059479553904E-2</v>
      </c>
      <c r="H74" s="16">
        <v>-0.68354430379746833</v>
      </c>
      <c r="I74" s="14">
        <v>23</v>
      </c>
      <c r="J74" s="16">
        <v>8.6956521739130377E-2</v>
      </c>
      <c r="K74" s="14">
        <v>240</v>
      </c>
      <c r="L74" s="15">
        <v>4.1848299912816043E-2</v>
      </c>
      <c r="M74" s="14">
        <v>478</v>
      </c>
      <c r="N74" s="15">
        <v>7.2238174399274602E-2</v>
      </c>
      <c r="O74" s="16">
        <v>-0.497907949790795</v>
      </c>
    </row>
    <row r="75" spans="2:15" ht="15" thickBot="1">
      <c r="B75" s="64"/>
      <c r="C75" s="67" t="s">
        <v>38</v>
      </c>
      <c r="D75" s="19">
        <f>+D76-SUM(D68:D74)</f>
        <v>43</v>
      </c>
      <c r="E75" s="20">
        <f>+E76-SUM(E68:E74)</f>
        <v>6.9918699186991895E-2</v>
      </c>
      <c r="F75" s="19">
        <f>+F76-SUM(F68:F74)</f>
        <v>41</v>
      </c>
      <c r="G75" s="20">
        <f>+G76-SUM(G68:G74)</f>
        <v>3.0483271375464804E-2</v>
      </c>
      <c r="H75" s="21">
        <f>+D75/F75-1</f>
        <v>4.8780487804878092E-2</v>
      </c>
      <c r="I75" s="19">
        <f>+I76-SUM(I68:I74)</f>
        <v>44</v>
      </c>
      <c r="J75" s="21">
        <f>+D75/I75-1</f>
        <v>-2.2727272727272707E-2</v>
      </c>
      <c r="K75" s="19">
        <f>+K76-SUM(K68:K74)</f>
        <v>324</v>
      </c>
      <c r="L75" s="20">
        <f>+L76-SUM(L68:L74)</f>
        <v>5.6495204882301753E-2</v>
      </c>
      <c r="M75" s="19">
        <f>+M76-SUM(M68:M74)</f>
        <v>407</v>
      </c>
      <c r="N75" s="20">
        <f>+N76-SUM(N68:N74)</f>
        <v>6.1508236360888535E-2</v>
      </c>
      <c r="O75" s="21">
        <f>+K75/M75-1</f>
        <v>-0.2039312039312039</v>
      </c>
    </row>
    <row r="76" spans="2:15" ht="15" thickBot="1">
      <c r="B76" s="82"/>
      <c r="C76" s="83" t="s">
        <v>39</v>
      </c>
      <c r="D76" s="26">
        <v>615</v>
      </c>
      <c r="E76" s="27">
        <v>1</v>
      </c>
      <c r="F76" s="26">
        <v>1345</v>
      </c>
      <c r="G76" s="27">
        <v>1</v>
      </c>
      <c r="H76" s="28">
        <v>-0.54275092936802971</v>
      </c>
      <c r="I76" s="26">
        <v>711</v>
      </c>
      <c r="J76" s="28">
        <v>-0.13502109704641352</v>
      </c>
      <c r="K76" s="26">
        <v>5735</v>
      </c>
      <c r="L76" s="27">
        <v>1</v>
      </c>
      <c r="M76" s="26">
        <v>6617</v>
      </c>
      <c r="N76" s="27">
        <v>1</v>
      </c>
      <c r="O76" s="28">
        <v>-0.13329303309656948</v>
      </c>
    </row>
    <row r="77" spans="2:15">
      <c r="B77" s="1" t="s">
        <v>49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2:15">
      <c r="B78" s="30"/>
    </row>
  </sheetData>
  <mergeCells count="72">
    <mergeCell ref="B30:C30"/>
    <mergeCell ref="B56:C56"/>
    <mergeCell ref="B76:C76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H39:H40"/>
    <mergeCell ref="I39:I40"/>
    <mergeCell ref="J39:J40"/>
    <mergeCell ref="K39:L40"/>
    <mergeCell ref="B60:N60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</mergeCells>
  <conditionalFormatting sqref="D10:O17">
    <cfRule type="cellIs" dxfId="36" priority="34" operator="equal">
      <formula>0</formula>
    </cfRule>
  </conditionalFormatting>
  <conditionalFormatting sqref="D19:O27">
    <cfRule type="cellIs" dxfId="35" priority="24" operator="equal">
      <formula>0</formula>
    </cfRule>
  </conditionalFormatting>
  <conditionalFormatting sqref="D43:O43">
    <cfRule type="cellIs" dxfId="34" priority="19" operator="equal">
      <formula>0</formula>
    </cfRule>
  </conditionalFormatting>
  <conditionalFormatting sqref="D45:O53">
    <cfRule type="cellIs" dxfId="33" priority="8" operator="equal">
      <formula>0</formula>
    </cfRule>
  </conditionalFormatting>
  <conditionalFormatting sqref="D68:O75">
    <cfRule type="cellIs" dxfId="32" priority="1" operator="equal">
      <formula>0</formula>
    </cfRule>
  </conditionalFormatting>
  <conditionalFormatting sqref="H10:H29 O10:O29 J19:J27">
    <cfRule type="cellIs" dxfId="31" priority="28" operator="lessThan">
      <formula>0</formula>
    </cfRule>
  </conditionalFormatting>
  <conditionalFormatting sqref="H43:H55 O43:O55">
    <cfRule type="cellIs" dxfId="30" priority="6" operator="lessThan">
      <formula>0</formula>
    </cfRule>
  </conditionalFormatting>
  <conditionalFormatting sqref="H68:H75 J68:J75 O68:O75">
    <cfRule type="cellIs" dxfId="29" priority="5" operator="lessThan">
      <formula>0</formula>
    </cfRule>
  </conditionalFormatting>
  <conditionalFormatting sqref="J10:J17">
    <cfRule type="cellIs" dxfId="28" priority="38" operator="lessThan">
      <formula>0</formula>
    </cfRule>
  </conditionalFormatting>
  <conditionalFormatting sqref="J43">
    <cfRule type="cellIs" dxfId="27" priority="23" operator="lessThan">
      <formula>0</formula>
    </cfRule>
  </conditionalFormatting>
  <conditionalFormatting sqref="J45:J53">
    <cfRule type="cellIs" dxfId="26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2"/>
  <sheetViews>
    <sheetView showGridLines="0" zoomScale="90" zoomScaleNormal="90" workbookViewId="0">
      <selection activeCell="F11" sqref="F11"/>
    </sheetView>
  </sheetViews>
  <sheetFormatPr defaultColWidth="9.140625" defaultRowHeight="14.25"/>
  <cols>
    <col min="1" max="1" width="1.140625" style="42" customWidth="1"/>
    <col min="2" max="2" width="9.140625" style="42" customWidth="1"/>
    <col min="3" max="3" width="18.42578125" style="42" customWidth="1"/>
    <col min="4" max="9" width="9" style="42" customWidth="1"/>
    <col min="10" max="10" width="11" style="42" customWidth="1"/>
    <col min="11" max="14" width="9" style="42" customWidth="1"/>
    <col min="15" max="15" width="11.42578125" style="42" customWidth="1"/>
    <col min="16" max="16384" width="9.140625" style="42"/>
  </cols>
  <sheetData>
    <row r="1" spans="2:15">
      <c r="B1" s="42" t="s">
        <v>7</v>
      </c>
      <c r="E1" s="43"/>
      <c r="O1" s="44">
        <v>45544</v>
      </c>
    </row>
    <row r="2" spans="2:15">
      <c r="B2" s="110" t="s">
        <v>41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73"/>
    </row>
    <row r="3" spans="2:15" ht="15" thickBot="1">
      <c r="B3" s="111" t="s">
        <v>40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71" t="s">
        <v>83</v>
      </c>
    </row>
    <row r="4" spans="2:15" ht="15" customHeight="1">
      <c r="B4" s="100" t="s">
        <v>0</v>
      </c>
      <c r="C4" s="102" t="s">
        <v>1</v>
      </c>
      <c r="D4" s="104" t="s">
        <v>95</v>
      </c>
      <c r="E4" s="105"/>
      <c r="F4" s="105"/>
      <c r="G4" s="105"/>
      <c r="H4" s="106"/>
      <c r="I4" s="109" t="s">
        <v>93</v>
      </c>
      <c r="J4" s="106"/>
      <c r="K4" s="109" t="s">
        <v>96</v>
      </c>
      <c r="L4" s="105"/>
      <c r="M4" s="105"/>
      <c r="N4" s="105"/>
      <c r="O4" s="115"/>
    </row>
    <row r="5" spans="2:15" ht="15" thickBot="1">
      <c r="B5" s="101"/>
      <c r="C5" s="103"/>
      <c r="D5" s="116" t="s">
        <v>97</v>
      </c>
      <c r="E5" s="113"/>
      <c r="F5" s="113"/>
      <c r="G5" s="113"/>
      <c r="H5" s="117"/>
      <c r="I5" s="112" t="s">
        <v>94</v>
      </c>
      <c r="J5" s="117"/>
      <c r="K5" s="112" t="s">
        <v>98</v>
      </c>
      <c r="L5" s="113"/>
      <c r="M5" s="113"/>
      <c r="N5" s="113"/>
      <c r="O5" s="114"/>
    </row>
    <row r="6" spans="2:15" ht="19.5" customHeight="1">
      <c r="B6" s="101"/>
      <c r="C6" s="103"/>
      <c r="D6" s="96">
        <v>2024</v>
      </c>
      <c r="E6" s="97"/>
      <c r="F6" s="96">
        <v>2023</v>
      </c>
      <c r="G6" s="97"/>
      <c r="H6" s="86" t="s">
        <v>31</v>
      </c>
      <c r="I6" s="107">
        <v>2024</v>
      </c>
      <c r="J6" s="107" t="s">
        <v>99</v>
      </c>
      <c r="K6" s="96">
        <v>2024</v>
      </c>
      <c r="L6" s="97"/>
      <c r="M6" s="96">
        <v>2023</v>
      </c>
      <c r="N6" s="97"/>
      <c r="O6" s="86" t="s">
        <v>31</v>
      </c>
    </row>
    <row r="7" spans="2:15" ht="19.5" customHeight="1" thickBot="1">
      <c r="B7" s="88" t="s">
        <v>32</v>
      </c>
      <c r="C7" s="90" t="s">
        <v>33</v>
      </c>
      <c r="D7" s="98"/>
      <c r="E7" s="99"/>
      <c r="F7" s="98"/>
      <c r="G7" s="99"/>
      <c r="H7" s="87"/>
      <c r="I7" s="108"/>
      <c r="J7" s="108"/>
      <c r="K7" s="98"/>
      <c r="L7" s="99"/>
      <c r="M7" s="98"/>
      <c r="N7" s="99"/>
      <c r="O7" s="87"/>
    </row>
    <row r="8" spans="2:15" ht="15" customHeight="1">
      <c r="B8" s="88"/>
      <c r="C8" s="90"/>
      <c r="D8" s="6" t="s">
        <v>34</v>
      </c>
      <c r="E8" s="7" t="s">
        <v>2</v>
      </c>
      <c r="F8" s="6" t="s">
        <v>34</v>
      </c>
      <c r="G8" s="7" t="s">
        <v>2</v>
      </c>
      <c r="H8" s="92" t="s">
        <v>35</v>
      </c>
      <c r="I8" s="8" t="s">
        <v>34</v>
      </c>
      <c r="J8" s="94" t="s">
        <v>100</v>
      </c>
      <c r="K8" s="6" t="s">
        <v>34</v>
      </c>
      <c r="L8" s="7" t="s">
        <v>2</v>
      </c>
      <c r="M8" s="6" t="s">
        <v>34</v>
      </c>
      <c r="N8" s="7" t="s">
        <v>2</v>
      </c>
      <c r="O8" s="92" t="s">
        <v>35</v>
      </c>
    </row>
    <row r="9" spans="2:15" ht="15" customHeight="1" thickBot="1">
      <c r="B9" s="89"/>
      <c r="C9" s="91"/>
      <c r="D9" s="9" t="s">
        <v>36</v>
      </c>
      <c r="E9" s="10" t="s">
        <v>37</v>
      </c>
      <c r="F9" s="9" t="s">
        <v>36</v>
      </c>
      <c r="G9" s="10" t="s">
        <v>37</v>
      </c>
      <c r="H9" s="93"/>
      <c r="I9" s="11" t="s">
        <v>36</v>
      </c>
      <c r="J9" s="95"/>
      <c r="K9" s="9" t="s">
        <v>36</v>
      </c>
      <c r="L9" s="10" t="s">
        <v>37</v>
      </c>
      <c r="M9" s="9" t="s">
        <v>36</v>
      </c>
      <c r="N9" s="10" t="s">
        <v>37</v>
      </c>
      <c r="O9" s="93"/>
    </row>
    <row r="10" spans="2:15" ht="15" thickBot="1">
      <c r="B10" s="12">
        <v>1</v>
      </c>
      <c r="C10" s="13" t="s">
        <v>12</v>
      </c>
      <c r="D10" s="14">
        <v>70</v>
      </c>
      <c r="E10" s="15">
        <v>0.50724637681159424</v>
      </c>
      <c r="F10" s="14">
        <v>76</v>
      </c>
      <c r="G10" s="15">
        <v>0.38974358974358975</v>
      </c>
      <c r="H10" s="16">
        <v>-7.8947368421052655E-2</v>
      </c>
      <c r="I10" s="14">
        <v>98</v>
      </c>
      <c r="J10" s="16">
        <v>-0.2857142857142857</v>
      </c>
      <c r="K10" s="14">
        <v>658</v>
      </c>
      <c r="L10" s="15">
        <v>0.46240337315530572</v>
      </c>
      <c r="M10" s="14">
        <v>458</v>
      </c>
      <c r="N10" s="15">
        <v>0.42604651162790697</v>
      </c>
      <c r="O10" s="16">
        <v>0.43668122270742349</v>
      </c>
    </row>
    <row r="11" spans="2:15" ht="15" thickBot="1">
      <c r="B11" s="59">
        <v>2</v>
      </c>
      <c r="C11" s="18" t="s">
        <v>19</v>
      </c>
      <c r="D11" s="19">
        <v>14</v>
      </c>
      <c r="E11" s="20">
        <v>0.10144927536231885</v>
      </c>
      <c r="F11" s="19">
        <v>0</v>
      </c>
      <c r="G11" s="20">
        <v>0</v>
      </c>
      <c r="H11" s="21"/>
      <c r="I11" s="19">
        <v>8</v>
      </c>
      <c r="J11" s="21">
        <v>0.75</v>
      </c>
      <c r="K11" s="19">
        <v>127</v>
      </c>
      <c r="L11" s="20">
        <v>8.9248067463106109E-2</v>
      </c>
      <c r="M11" s="19">
        <v>0</v>
      </c>
      <c r="N11" s="20">
        <v>0</v>
      </c>
      <c r="O11" s="21"/>
    </row>
    <row r="12" spans="2:15" ht="15" thickBot="1">
      <c r="B12" s="12">
        <v>3</v>
      </c>
      <c r="C12" s="13" t="s">
        <v>15</v>
      </c>
      <c r="D12" s="14">
        <v>14</v>
      </c>
      <c r="E12" s="15">
        <v>0.10144927536231885</v>
      </c>
      <c r="F12" s="14">
        <v>17</v>
      </c>
      <c r="G12" s="15">
        <v>8.7179487179487175E-2</v>
      </c>
      <c r="H12" s="16">
        <v>-0.17647058823529416</v>
      </c>
      <c r="I12" s="14">
        <v>8</v>
      </c>
      <c r="J12" s="16">
        <v>0.75</v>
      </c>
      <c r="K12" s="14">
        <v>120</v>
      </c>
      <c r="L12" s="15">
        <v>8.4328882642304995E-2</v>
      </c>
      <c r="M12" s="14">
        <v>109</v>
      </c>
      <c r="N12" s="15">
        <v>0.1013953488372093</v>
      </c>
      <c r="O12" s="16">
        <v>0.10091743119266061</v>
      </c>
    </row>
    <row r="13" spans="2:15" ht="15" thickBot="1">
      <c r="B13" s="59"/>
      <c r="C13" s="18" t="s">
        <v>4</v>
      </c>
      <c r="D13" s="19">
        <v>6</v>
      </c>
      <c r="E13" s="20">
        <v>4.3478260869565216E-2</v>
      </c>
      <c r="F13" s="19">
        <v>19</v>
      </c>
      <c r="G13" s="20">
        <v>9.7435897435897437E-2</v>
      </c>
      <c r="H13" s="21">
        <v>-0.68421052631578949</v>
      </c>
      <c r="I13" s="19">
        <v>10</v>
      </c>
      <c r="J13" s="21">
        <v>-0.4</v>
      </c>
      <c r="K13" s="19">
        <v>120</v>
      </c>
      <c r="L13" s="20">
        <v>8.4328882642304995E-2</v>
      </c>
      <c r="M13" s="19">
        <v>94</v>
      </c>
      <c r="N13" s="20">
        <v>8.7441860465116275E-2</v>
      </c>
      <c r="O13" s="21">
        <v>0.27659574468085113</v>
      </c>
    </row>
    <row r="14" spans="2:15" ht="15" thickBot="1">
      <c r="B14" s="12">
        <v>5</v>
      </c>
      <c r="C14" s="13" t="s">
        <v>50</v>
      </c>
      <c r="D14" s="14">
        <v>1</v>
      </c>
      <c r="E14" s="15">
        <v>7.246376811594203E-3</v>
      </c>
      <c r="F14" s="14">
        <v>26</v>
      </c>
      <c r="G14" s="15">
        <v>0.13333333333333333</v>
      </c>
      <c r="H14" s="16">
        <v>-0.96153846153846156</v>
      </c>
      <c r="I14" s="14">
        <v>5</v>
      </c>
      <c r="J14" s="16">
        <v>-0.8</v>
      </c>
      <c r="K14" s="14">
        <v>90</v>
      </c>
      <c r="L14" s="15">
        <v>6.3246661981728736E-2</v>
      </c>
      <c r="M14" s="14">
        <v>183</v>
      </c>
      <c r="N14" s="15">
        <v>0.17023255813953489</v>
      </c>
      <c r="O14" s="16">
        <v>-0.50819672131147542</v>
      </c>
    </row>
    <row r="15" spans="2:15" ht="15" thickBot="1">
      <c r="B15" s="84" t="s">
        <v>51</v>
      </c>
      <c r="C15" s="85"/>
      <c r="D15" s="23">
        <f>SUM(D10:D14)</f>
        <v>105</v>
      </c>
      <c r="E15" s="24">
        <f>D15/D17</f>
        <v>0.76086956521739135</v>
      </c>
      <c r="F15" s="23">
        <f>SUM(F10:F14)</f>
        <v>138</v>
      </c>
      <c r="G15" s="24">
        <f>F15/F17</f>
        <v>0.70769230769230773</v>
      </c>
      <c r="H15" s="25">
        <f>D15/F15-1</f>
        <v>-0.23913043478260865</v>
      </c>
      <c r="I15" s="23">
        <f>SUM(I10:I14)</f>
        <v>129</v>
      </c>
      <c r="J15" s="24">
        <f>D15/I15-1</f>
        <v>-0.18604651162790697</v>
      </c>
      <c r="K15" s="23">
        <f>SUM(K10:K14)</f>
        <v>1115</v>
      </c>
      <c r="L15" s="24">
        <f>K15/K17</f>
        <v>0.78355586788475051</v>
      </c>
      <c r="M15" s="23">
        <f>SUM(M10:M14)</f>
        <v>844</v>
      </c>
      <c r="N15" s="24">
        <f>M15/M17</f>
        <v>0.78511627906976744</v>
      </c>
      <c r="O15" s="25">
        <f>K15/M15-1</f>
        <v>0.32109004739336489</v>
      </c>
    </row>
    <row r="16" spans="2:15" ht="15" thickBot="1">
      <c r="B16" s="84" t="s">
        <v>38</v>
      </c>
      <c r="C16" s="85"/>
      <c r="D16" s="38">
        <f>D17-D15</f>
        <v>33</v>
      </c>
      <c r="E16" s="24">
        <f t="shared" ref="E16:N16" si="0">E17-E15</f>
        <v>0.23913043478260865</v>
      </c>
      <c r="F16" s="38">
        <f t="shared" si="0"/>
        <v>57</v>
      </c>
      <c r="G16" s="24">
        <f t="shared" si="0"/>
        <v>0.29230769230769216</v>
      </c>
      <c r="H16" s="25">
        <f>D16/F16-1</f>
        <v>-0.42105263157894735</v>
      </c>
      <c r="I16" s="38">
        <f t="shared" si="0"/>
        <v>49</v>
      </c>
      <c r="J16" s="25">
        <f>D16/I16-1</f>
        <v>-0.32653061224489799</v>
      </c>
      <c r="K16" s="38">
        <f t="shared" si="0"/>
        <v>308</v>
      </c>
      <c r="L16" s="24">
        <f t="shared" si="0"/>
        <v>0.21644413211524949</v>
      </c>
      <c r="M16" s="38">
        <f t="shared" si="0"/>
        <v>231</v>
      </c>
      <c r="N16" s="24">
        <f t="shared" si="0"/>
        <v>0.21488372093023245</v>
      </c>
      <c r="O16" s="25">
        <f>K16/M16-1</f>
        <v>0.33333333333333326</v>
      </c>
    </row>
    <row r="17" spans="2:15" ht="15" thickBot="1">
      <c r="B17" s="82" t="s">
        <v>39</v>
      </c>
      <c r="C17" s="83"/>
      <c r="D17" s="26">
        <v>138</v>
      </c>
      <c r="E17" s="27">
        <v>1</v>
      </c>
      <c r="F17" s="26">
        <v>195</v>
      </c>
      <c r="G17" s="27">
        <v>0.99999999999999989</v>
      </c>
      <c r="H17" s="28">
        <v>-0.29230769230769227</v>
      </c>
      <c r="I17" s="26">
        <v>178</v>
      </c>
      <c r="J17" s="28">
        <v>-0.2247191011235955</v>
      </c>
      <c r="K17" s="26">
        <v>1423</v>
      </c>
      <c r="L17" s="27">
        <v>1</v>
      </c>
      <c r="M17" s="26">
        <v>1075</v>
      </c>
      <c r="N17" s="27">
        <v>0.99999999999999989</v>
      </c>
      <c r="O17" s="28">
        <v>0.3237209302325581</v>
      </c>
    </row>
    <row r="18" spans="2:15">
      <c r="B18" s="42" t="s">
        <v>69</v>
      </c>
    </row>
    <row r="19" spans="2:15">
      <c r="B19" s="74" t="s">
        <v>87</v>
      </c>
    </row>
    <row r="20" spans="2:15">
      <c r="B20" s="30" t="s">
        <v>70</v>
      </c>
      <c r="C20" s="1"/>
      <c r="D20" s="1"/>
      <c r="E20" s="1"/>
      <c r="F20" s="1"/>
      <c r="G20" s="1"/>
    </row>
    <row r="21" spans="2:15">
      <c r="B21" s="75" t="s">
        <v>88</v>
      </c>
    </row>
    <row r="22" spans="2:15">
      <c r="B22" s="75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4" type="noConversion"/>
  <conditionalFormatting sqref="D10:O14">
    <cfRule type="cellIs" dxfId="25" priority="3" operator="equal">
      <formula>0</formula>
    </cfRule>
  </conditionalFormatting>
  <conditionalFormatting sqref="H10:H16 O10:O16">
    <cfRule type="cellIs" dxfId="24" priority="1" operator="lessThan">
      <formula>0</formula>
    </cfRule>
  </conditionalFormatting>
  <conditionalFormatting sqref="J10:J14">
    <cfRule type="cellIs" dxfId="23" priority="7" operator="lessThan">
      <formula>0</formula>
    </cfRule>
  </conditionalFormatting>
  <conditionalFormatting sqref="J16">
    <cfRule type="cellIs" dxfId="22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E6BFE-45FA-4442-AA1B-836E2DE1BC88}">
  <sheetPr>
    <pageSetUpPr fitToPage="1"/>
  </sheetPr>
  <dimension ref="B1:V66"/>
  <sheetViews>
    <sheetView showGridLines="0" workbookViewId="0">
      <selection activeCell="O3" sqref="O3:V3"/>
    </sheetView>
  </sheetViews>
  <sheetFormatPr defaultColWidth="9.140625" defaultRowHeight="14.25"/>
  <cols>
    <col min="1" max="1" width="2" style="1" customWidth="1"/>
    <col min="2" max="2" width="8.140625" style="1" customWidth="1"/>
    <col min="3" max="3" width="19.140625" style="1" customWidth="1"/>
    <col min="4" max="12" width="10.140625" style="1" customWidth="1"/>
    <col min="13" max="14" width="4.42578125" style="1" customWidth="1"/>
    <col min="15" max="15" width="13.28515625" style="1" customWidth="1"/>
    <col min="16" max="16" width="19.140625" style="1" customWidth="1"/>
    <col min="17" max="17" width="10.42578125" style="1" customWidth="1"/>
    <col min="18" max="22" width="10.5703125" style="1" customWidth="1"/>
    <col min="23" max="23" width="11.7109375" style="1" customWidth="1"/>
    <col min="24" max="16384" width="9.140625" style="1"/>
  </cols>
  <sheetData>
    <row r="1" spans="2:22">
      <c r="B1" s="1" t="s">
        <v>7</v>
      </c>
      <c r="D1" s="2"/>
      <c r="O1" s="3"/>
      <c r="V1" s="3">
        <v>45544</v>
      </c>
    </row>
    <row r="2" spans="2:22" ht="14.45" customHeight="1">
      <c r="B2" s="110" t="s">
        <v>101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78"/>
      <c r="N2" s="29"/>
      <c r="O2" s="110" t="s">
        <v>90</v>
      </c>
      <c r="P2" s="110"/>
      <c r="Q2" s="110"/>
      <c r="R2" s="110"/>
      <c r="S2" s="110"/>
      <c r="T2" s="110"/>
      <c r="U2" s="110"/>
      <c r="V2" s="110"/>
    </row>
    <row r="3" spans="2:22" ht="14.45" customHeight="1">
      <c r="B3" s="111" t="s">
        <v>114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78"/>
      <c r="N3" s="29"/>
      <c r="O3" s="111" t="s">
        <v>113</v>
      </c>
      <c r="P3" s="111"/>
      <c r="Q3" s="111"/>
      <c r="R3" s="111"/>
      <c r="S3" s="111"/>
      <c r="T3" s="111"/>
      <c r="U3" s="111"/>
      <c r="V3" s="111"/>
    </row>
    <row r="4" spans="2:22" ht="14.45" customHeight="1" thickBot="1">
      <c r="B4" s="32"/>
      <c r="C4" s="32"/>
      <c r="D4" s="32"/>
      <c r="E4" s="32"/>
      <c r="F4" s="32"/>
      <c r="G4" s="32"/>
      <c r="H4" s="32"/>
      <c r="I4" s="32"/>
      <c r="J4" s="32"/>
      <c r="K4" s="33"/>
      <c r="L4" s="5" t="s">
        <v>42</v>
      </c>
      <c r="M4" s="78"/>
      <c r="O4" s="32"/>
      <c r="P4" s="32"/>
      <c r="Q4" s="32"/>
      <c r="R4" s="32"/>
      <c r="S4" s="32"/>
      <c r="T4" s="32"/>
      <c r="U4" s="33"/>
      <c r="V4" s="5" t="s">
        <v>42</v>
      </c>
    </row>
    <row r="5" spans="2:22" ht="14.45" customHeight="1">
      <c r="B5" s="102" t="s">
        <v>0</v>
      </c>
      <c r="C5" s="102" t="s">
        <v>1</v>
      </c>
      <c r="D5" s="104" t="s">
        <v>95</v>
      </c>
      <c r="E5" s="105"/>
      <c r="F5" s="105"/>
      <c r="G5" s="105"/>
      <c r="H5" s="105"/>
      <c r="I5" s="115"/>
      <c r="J5" s="104" t="s">
        <v>93</v>
      </c>
      <c r="K5" s="105"/>
      <c r="L5" s="115"/>
      <c r="M5" s="78"/>
      <c r="O5" s="102" t="s">
        <v>0</v>
      </c>
      <c r="P5" s="102" t="s">
        <v>1</v>
      </c>
      <c r="Q5" s="104" t="s">
        <v>102</v>
      </c>
      <c r="R5" s="105"/>
      <c r="S5" s="105"/>
      <c r="T5" s="105"/>
      <c r="U5" s="105"/>
      <c r="V5" s="115"/>
    </row>
    <row r="6" spans="2:22" ht="14.45" customHeight="1" thickBot="1">
      <c r="B6" s="103"/>
      <c r="C6" s="103"/>
      <c r="D6" s="116" t="s">
        <v>97</v>
      </c>
      <c r="E6" s="113"/>
      <c r="F6" s="113"/>
      <c r="G6" s="113"/>
      <c r="H6" s="113"/>
      <c r="I6" s="114"/>
      <c r="J6" s="116" t="s">
        <v>94</v>
      </c>
      <c r="K6" s="113"/>
      <c r="L6" s="114"/>
      <c r="M6" s="78"/>
      <c r="O6" s="103"/>
      <c r="P6" s="103"/>
      <c r="Q6" s="116" t="s">
        <v>98</v>
      </c>
      <c r="R6" s="113"/>
      <c r="S6" s="113"/>
      <c r="T6" s="113"/>
      <c r="U6" s="113"/>
      <c r="V6" s="114"/>
    </row>
    <row r="7" spans="2:22" ht="14.45" customHeight="1">
      <c r="B7" s="103"/>
      <c r="C7" s="103"/>
      <c r="D7" s="96">
        <v>2024</v>
      </c>
      <c r="E7" s="97"/>
      <c r="F7" s="96">
        <v>2023</v>
      </c>
      <c r="G7" s="97"/>
      <c r="H7" s="86" t="s">
        <v>31</v>
      </c>
      <c r="I7" s="86" t="s">
        <v>56</v>
      </c>
      <c r="J7" s="86">
        <v>2023</v>
      </c>
      <c r="K7" s="86" t="s">
        <v>99</v>
      </c>
      <c r="L7" s="122" t="s">
        <v>103</v>
      </c>
      <c r="M7" s="78"/>
      <c r="O7" s="103"/>
      <c r="P7" s="103"/>
      <c r="Q7" s="96">
        <v>2024</v>
      </c>
      <c r="R7" s="97"/>
      <c r="S7" s="96">
        <v>2023</v>
      </c>
      <c r="T7" s="97"/>
      <c r="U7" s="86" t="s">
        <v>31</v>
      </c>
      <c r="V7" s="86" t="s">
        <v>74</v>
      </c>
    </row>
    <row r="8" spans="2:22" ht="14.45" customHeight="1" thickBot="1">
      <c r="B8" s="90" t="s">
        <v>32</v>
      </c>
      <c r="C8" s="90" t="s">
        <v>33</v>
      </c>
      <c r="D8" s="98"/>
      <c r="E8" s="99"/>
      <c r="F8" s="98"/>
      <c r="G8" s="99"/>
      <c r="H8" s="87"/>
      <c r="I8" s="87"/>
      <c r="J8" s="87"/>
      <c r="K8" s="87"/>
      <c r="L8" s="123"/>
      <c r="M8" s="78"/>
      <c r="O8" s="90" t="s">
        <v>32</v>
      </c>
      <c r="P8" s="90" t="s">
        <v>33</v>
      </c>
      <c r="Q8" s="98"/>
      <c r="R8" s="99"/>
      <c r="S8" s="98"/>
      <c r="T8" s="99"/>
      <c r="U8" s="87"/>
      <c r="V8" s="87"/>
    </row>
    <row r="9" spans="2:22" ht="14.45" customHeight="1">
      <c r="B9" s="90"/>
      <c r="C9" s="90"/>
      <c r="D9" s="6" t="s">
        <v>34</v>
      </c>
      <c r="E9" s="7" t="s">
        <v>2</v>
      </c>
      <c r="F9" s="6" t="s">
        <v>34</v>
      </c>
      <c r="G9" s="7" t="s">
        <v>2</v>
      </c>
      <c r="H9" s="92" t="s">
        <v>35</v>
      </c>
      <c r="I9" s="92" t="s">
        <v>57</v>
      </c>
      <c r="J9" s="92" t="s">
        <v>34</v>
      </c>
      <c r="K9" s="92" t="s">
        <v>100</v>
      </c>
      <c r="L9" s="120" t="s">
        <v>104</v>
      </c>
      <c r="M9" s="78"/>
      <c r="O9" s="90"/>
      <c r="P9" s="90"/>
      <c r="Q9" s="6" t="s">
        <v>34</v>
      </c>
      <c r="R9" s="7" t="s">
        <v>2</v>
      </c>
      <c r="S9" s="6" t="s">
        <v>34</v>
      </c>
      <c r="T9" s="7" t="s">
        <v>2</v>
      </c>
      <c r="U9" s="92" t="s">
        <v>35</v>
      </c>
      <c r="V9" s="92" t="s">
        <v>75</v>
      </c>
    </row>
    <row r="10" spans="2:22" ht="14.45" customHeight="1" thickBot="1">
      <c r="B10" s="91"/>
      <c r="C10" s="91"/>
      <c r="D10" s="9" t="s">
        <v>36</v>
      </c>
      <c r="E10" s="10" t="s">
        <v>37</v>
      </c>
      <c r="F10" s="9" t="s">
        <v>36</v>
      </c>
      <c r="G10" s="10" t="s">
        <v>37</v>
      </c>
      <c r="H10" s="93"/>
      <c r="I10" s="93"/>
      <c r="J10" s="93" t="s">
        <v>36</v>
      </c>
      <c r="K10" s="93"/>
      <c r="L10" s="121"/>
      <c r="M10" s="78"/>
      <c r="O10" s="91"/>
      <c r="P10" s="91"/>
      <c r="Q10" s="9" t="s">
        <v>36</v>
      </c>
      <c r="R10" s="10" t="s">
        <v>37</v>
      </c>
      <c r="S10" s="9" t="s">
        <v>36</v>
      </c>
      <c r="T10" s="10" t="s">
        <v>37</v>
      </c>
      <c r="U10" s="93"/>
      <c r="V10" s="93"/>
    </row>
    <row r="11" spans="2:22" ht="14.45" customHeight="1" thickBot="1">
      <c r="B11" s="12">
        <v>1</v>
      </c>
      <c r="C11" s="13" t="s">
        <v>14</v>
      </c>
      <c r="D11" s="14">
        <v>985</v>
      </c>
      <c r="E11" s="15">
        <v>0.20516559050197875</v>
      </c>
      <c r="F11" s="14">
        <v>887</v>
      </c>
      <c r="G11" s="15">
        <v>0.17847082494969818</v>
      </c>
      <c r="H11" s="16">
        <v>0.11048478015783547</v>
      </c>
      <c r="I11" s="34">
        <v>0</v>
      </c>
      <c r="J11" s="14">
        <v>1052</v>
      </c>
      <c r="K11" s="16">
        <v>-6.3688212927756616E-2</v>
      </c>
      <c r="L11" s="34">
        <v>0</v>
      </c>
      <c r="M11" s="78"/>
      <c r="O11" s="12">
        <v>1</v>
      </c>
      <c r="P11" s="13" t="s">
        <v>14</v>
      </c>
      <c r="Q11" s="14">
        <v>8933</v>
      </c>
      <c r="R11" s="15">
        <v>0.21023770298893857</v>
      </c>
      <c r="S11" s="14">
        <v>8663</v>
      </c>
      <c r="T11" s="15">
        <v>0.20702098169478564</v>
      </c>
      <c r="U11" s="16">
        <v>3.1167032205933198E-2</v>
      </c>
      <c r="V11" s="34">
        <v>0</v>
      </c>
    </row>
    <row r="12" spans="2:22" ht="14.45" customHeight="1" thickBot="1">
      <c r="B12" s="17">
        <v>2</v>
      </c>
      <c r="C12" s="18" t="s">
        <v>19</v>
      </c>
      <c r="D12" s="19">
        <v>717</v>
      </c>
      <c r="E12" s="20">
        <v>0.14934388669027285</v>
      </c>
      <c r="F12" s="19">
        <v>729</v>
      </c>
      <c r="G12" s="20">
        <v>0.14668008048289738</v>
      </c>
      <c r="H12" s="21">
        <v>-1.6460905349794275E-2</v>
      </c>
      <c r="I12" s="35">
        <v>1</v>
      </c>
      <c r="J12" s="19">
        <v>719</v>
      </c>
      <c r="K12" s="21">
        <v>-2.7816411682892728E-3</v>
      </c>
      <c r="L12" s="35">
        <v>0</v>
      </c>
      <c r="M12" s="78"/>
      <c r="O12" s="17">
        <v>2</v>
      </c>
      <c r="P12" s="18" t="s">
        <v>19</v>
      </c>
      <c r="Q12" s="19">
        <v>5930</v>
      </c>
      <c r="R12" s="20">
        <v>0.13956224994116262</v>
      </c>
      <c r="S12" s="19">
        <v>6357</v>
      </c>
      <c r="T12" s="20">
        <v>0.15191416144912298</v>
      </c>
      <c r="U12" s="21">
        <v>-6.7170048765140766E-2</v>
      </c>
      <c r="V12" s="35">
        <v>0</v>
      </c>
    </row>
    <row r="13" spans="2:22" ht="14.45" customHeight="1" thickBot="1">
      <c r="B13" s="12">
        <v>3</v>
      </c>
      <c r="C13" s="13" t="s">
        <v>16</v>
      </c>
      <c r="D13" s="14">
        <v>526</v>
      </c>
      <c r="E13" s="15">
        <v>0.10956050822745261</v>
      </c>
      <c r="F13" s="14">
        <v>567</v>
      </c>
      <c r="G13" s="15">
        <v>0.11408450704225352</v>
      </c>
      <c r="H13" s="16">
        <v>-7.2310405643739029E-2</v>
      </c>
      <c r="I13" s="34">
        <v>1</v>
      </c>
      <c r="J13" s="14">
        <v>330</v>
      </c>
      <c r="K13" s="16">
        <v>0.59393939393939399</v>
      </c>
      <c r="L13" s="34">
        <v>4</v>
      </c>
      <c r="M13" s="78"/>
      <c r="O13" s="12">
        <v>3</v>
      </c>
      <c r="P13" s="13" t="s">
        <v>16</v>
      </c>
      <c r="Q13" s="14">
        <v>4622</v>
      </c>
      <c r="R13" s="15">
        <v>0.10877853612614732</v>
      </c>
      <c r="S13" s="14">
        <v>4945</v>
      </c>
      <c r="T13" s="15">
        <v>0.11817139033599389</v>
      </c>
      <c r="U13" s="16">
        <v>-6.5318503538928208E-2</v>
      </c>
      <c r="V13" s="34">
        <v>0</v>
      </c>
    </row>
    <row r="14" spans="2:22" ht="14.45" customHeight="1" thickBot="1">
      <c r="B14" s="17">
        <v>4</v>
      </c>
      <c r="C14" s="18" t="s">
        <v>48</v>
      </c>
      <c r="D14" s="19">
        <v>512</v>
      </c>
      <c r="E14" s="20">
        <v>0.10664444907310977</v>
      </c>
      <c r="F14" s="19">
        <v>784</v>
      </c>
      <c r="G14" s="20">
        <v>0.15774647887323945</v>
      </c>
      <c r="H14" s="21">
        <v>-0.34693877551020413</v>
      </c>
      <c r="I14" s="35">
        <v>-2</v>
      </c>
      <c r="J14" s="19">
        <v>509</v>
      </c>
      <c r="K14" s="21">
        <v>5.893909626718985E-3</v>
      </c>
      <c r="L14" s="35">
        <v>-1</v>
      </c>
      <c r="M14" s="78"/>
      <c r="O14" s="17">
        <v>4</v>
      </c>
      <c r="P14" s="18" t="s">
        <v>48</v>
      </c>
      <c r="Q14" s="19">
        <v>4618</v>
      </c>
      <c r="R14" s="20">
        <v>0.1086843963285479</v>
      </c>
      <c r="S14" s="19">
        <v>4548</v>
      </c>
      <c r="T14" s="20">
        <v>0.10868422310376141</v>
      </c>
      <c r="U14" s="21">
        <v>1.5391380826736967E-2</v>
      </c>
      <c r="V14" s="35">
        <v>0</v>
      </c>
    </row>
    <row r="15" spans="2:22" ht="14.45" customHeight="1" thickBot="1">
      <c r="B15" s="12">
        <v>5</v>
      </c>
      <c r="C15" s="13" t="s">
        <v>12</v>
      </c>
      <c r="D15" s="14">
        <v>437</v>
      </c>
      <c r="E15" s="15">
        <v>9.1022703603415953E-2</v>
      </c>
      <c r="F15" s="14">
        <v>351</v>
      </c>
      <c r="G15" s="15">
        <v>7.0623742454728369E-2</v>
      </c>
      <c r="H15" s="16">
        <v>0.24501424501424496</v>
      </c>
      <c r="I15" s="34">
        <v>2</v>
      </c>
      <c r="J15" s="14">
        <v>427</v>
      </c>
      <c r="K15" s="16">
        <v>2.3419203747072626E-2</v>
      </c>
      <c r="L15" s="34">
        <v>0</v>
      </c>
      <c r="M15" s="78"/>
      <c r="O15" s="12">
        <v>5</v>
      </c>
      <c r="P15" s="13" t="s">
        <v>20</v>
      </c>
      <c r="Q15" s="14">
        <v>3948</v>
      </c>
      <c r="R15" s="15">
        <v>9.29159802306425E-2</v>
      </c>
      <c r="S15" s="14">
        <v>3397</v>
      </c>
      <c r="T15" s="15">
        <v>8.1178607274291451E-2</v>
      </c>
      <c r="U15" s="16">
        <v>0.16220194289078593</v>
      </c>
      <c r="V15" s="34">
        <v>2</v>
      </c>
    </row>
    <row r="16" spans="2:22" ht="14.45" customHeight="1" thickBot="1">
      <c r="B16" s="17">
        <v>6</v>
      </c>
      <c r="C16" s="18" t="s">
        <v>20</v>
      </c>
      <c r="D16" s="19">
        <v>429</v>
      </c>
      <c r="E16" s="20">
        <v>8.9356384086648616E-2</v>
      </c>
      <c r="F16" s="19">
        <v>483</v>
      </c>
      <c r="G16" s="20">
        <v>9.7183098591549291E-2</v>
      </c>
      <c r="H16" s="21">
        <v>-0.11180124223602483</v>
      </c>
      <c r="I16" s="35">
        <v>-1</v>
      </c>
      <c r="J16" s="19">
        <v>487</v>
      </c>
      <c r="K16" s="21">
        <v>-0.1190965092402464</v>
      </c>
      <c r="L16" s="35">
        <v>-2</v>
      </c>
      <c r="M16" s="78"/>
      <c r="O16" s="17">
        <v>6</v>
      </c>
      <c r="P16" s="18" t="s">
        <v>12</v>
      </c>
      <c r="Q16" s="19">
        <v>3809</v>
      </c>
      <c r="R16" s="20">
        <v>8.9644622264062127E-2</v>
      </c>
      <c r="S16" s="19">
        <v>3487</v>
      </c>
      <c r="T16" s="20">
        <v>8.3329350475553218E-2</v>
      </c>
      <c r="U16" s="21">
        <v>9.2342988242041901E-2</v>
      </c>
      <c r="V16" s="35">
        <v>-1</v>
      </c>
    </row>
    <row r="17" spans="2:22" ht="14.45" customHeight="1" thickBot="1">
      <c r="B17" s="12">
        <v>7</v>
      </c>
      <c r="C17" s="13" t="s">
        <v>15</v>
      </c>
      <c r="D17" s="14">
        <v>344</v>
      </c>
      <c r="E17" s="15">
        <v>7.1651739220995631E-2</v>
      </c>
      <c r="F17" s="14">
        <v>419</v>
      </c>
      <c r="G17" s="15">
        <v>8.4305835010060365E-2</v>
      </c>
      <c r="H17" s="16">
        <v>-0.17899761336515518</v>
      </c>
      <c r="I17" s="34">
        <v>-1</v>
      </c>
      <c r="J17" s="14">
        <v>333</v>
      </c>
      <c r="K17" s="16">
        <v>3.3033033033033066E-2</v>
      </c>
      <c r="L17" s="34">
        <v>-1</v>
      </c>
      <c r="M17" s="78"/>
      <c r="O17" s="12">
        <v>7</v>
      </c>
      <c r="P17" s="13" t="s">
        <v>15</v>
      </c>
      <c r="Q17" s="14">
        <v>3596</v>
      </c>
      <c r="R17" s="15">
        <v>8.4631678041892214E-2</v>
      </c>
      <c r="S17" s="14">
        <v>3436</v>
      </c>
      <c r="T17" s="15">
        <v>8.211059599483822E-2</v>
      </c>
      <c r="U17" s="16">
        <v>4.6565774155995276E-2</v>
      </c>
      <c r="V17" s="34">
        <v>-1</v>
      </c>
    </row>
    <row r="18" spans="2:22" ht="14.45" customHeight="1" thickBot="1">
      <c r="B18" s="17">
        <v>8</v>
      </c>
      <c r="C18" s="18" t="s">
        <v>21</v>
      </c>
      <c r="D18" s="19">
        <v>218</v>
      </c>
      <c r="E18" s="20">
        <v>4.5407206831910019E-2</v>
      </c>
      <c r="F18" s="19">
        <v>213</v>
      </c>
      <c r="G18" s="20">
        <v>4.2857142857142858E-2</v>
      </c>
      <c r="H18" s="21">
        <v>2.3474178403755763E-2</v>
      </c>
      <c r="I18" s="35">
        <v>0</v>
      </c>
      <c r="J18" s="19">
        <v>292</v>
      </c>
      <c r="K18" s="21">
        <v>-0.25342465753424659</v>
      </c>
      <c r="L18" s="35">
        <v>0</v>
      </c>
      <c r="M18" s="78"/>
      <c r="O18" s="17">
        <v>8</v>
      </c>
      <c r="P18" s="18" t="s">
        <v>21</v>
      </c>
      <c r="Q18" s="19">
        <v>1829</v>
      </c>
      <c r="R18" s="20">
        <v>4.3045422452341726E-2</v>
      </c>
      <c r="S18" s="19">
        <v>1945</v>
      </c>
      <c r="T18" s="20">
        <v>4.6479950293934903E-2</v>
      </c>
      <c r="U18" s="21">
        <v>-5.9640102827763442E-2</v>
      </c>
      <c r="V18" s="35">
        <v>0</v>
      </c>
    </row>
    <row r="19" spans="2:22" ht="14.45" customHeight="1" thickBot="1">
      <c r="B19" s="12">
        <v>9</v>
      </c>
      <c r="C19" s="13" t="s">
        <v>17</v>
      </c>
      <c r="D19" s="14">
        <v>183</v>
      </c>
      <c r="E19" s="15">
        <v>3.8117058946052905E-2</v>
      </c>
      <c r="F19" s="14">
        <v>106</v>
      </c>
      <c r="G19" s="15">
        <v>2.1327967806841045E-2</v>
      </c>
      <c r="H19" s="16">
        <v>0.72641509433962259</v>
      </c>
      <c r="I19" s="34">
        <v>1</v>
      </c>
      <c r="J19" s="14">
        <v>162</v>
      </c>
      <c r="K19" s="16">
        <v>0.12962962962962954</v>
      </c>
      <c r="L19" s="34">
        <v>1</v>
      </c>
      <c r="M19" s="78"/>
      <c r="O19" s="12">
        <v>9</v>
      </c>
      <c r="P19" s="13" t="s">
        <v>18</v>
      </c>
      <c r="Q19" s="14">
        <v>1224</v>
      </c>
      <c r="R19" s="15">
        <v>2.8806778065427158E-2</v>
      </c>
      <c r="S19" s="14">
        <v>1456</v>
      </c>
      <c r="T19" s="15">
        <v>3.4794245567079288E-2</v>
      </c>
      <c r="U19" s="16">
        <v>-0.15934065934065933</v>
      </c>
      <c r="V19" s="34">
        <v>0</v>
      </c>
    </row>
    <row r="20" spans="2:22" ht="14.45" customHeight="1" thickBot="1">
      <c r="B20" s="17">
        <v>10</v>
      </c>
      <c r="C20" s="18" t="s">
        <v>18</v>
      </c>
      <c r="D20" s="19">
        <v>154</v>
      </c>
      <c r="E20" s="20">
        <v>3.2076650697771297E-2</v>
      </c>
      <c r="F20" s="19">
        <v>111</v>
      </c>
      <c r="G20" s="20">
        <v>2.2334004024144868E-2</v>
      </c>
      <c r="H20" s="21">
        <v>0.38738738738738743</v>
      </c>
      <c r="I20" s="35">
        <v>-1</v>
      </c>
      <c r="J20" s="19">
        <v>180</v>
      </c>
      <c r="K20" s="21">
        <v>-0.14444444444444449</v>
      </c>
      <c r="L20" s="35">
        <v>-1</v>
      </c>
      <c r="M20" s="78"/>
      <c r="O20" s="17">
        <v>10</v>
      </c>
      <c r="P20" s="18" t="s">
        <v>17</v>
      </c>
      <c r="Q20" s="19">
        <v>1041</v>
      </c>
      <c r="R20" s="20">
        <v>2.4499882325253002E-2</v>
      </c>
      <c r="S20" s="19">
        <v>1206</v>
      </c>
      <c r="T20" s="20">
        <v>2.8819958896907708E-2</v>
      </c>
      <c r="U20" s="21">
        <v>-0.13681592039800994</v>
      </c>
      <c r="V20" s="35">
        <v>0</v>
      </c>
    </row>
    <row r="21" spans="2:22" ht="14.45" customHeight="1" thickBot="1">
      <c r="B21" s="12">
        <v>11</v>
      </c>
      <c r="C21" s="13" t="s">
        <v>4</v>
      </c>
      <c r="D21" s="14">
        <v>73</v>
      </c>
      <c r="E21" s="15">
        <v>1.5205165590501979E-2</v>
      </c>
      <c r="F21" s="14">
        <v>51</v>
      </c>
      <c r="G21" s="15">
        <v>1.0261569416498993E-2</v>
      </c>
      <c r="H21" s="16">
        <v>0.43137254901960786</v>
      </c>
      <c r="I21" s="34">
        <v>2</v>
      </c>
      <c r="J21" s="14">
        <v>47</v>
      </c>
      <c r="K21" s="16">
        <v>0.55319148936170204</v>
      </c>
      <c r="L21" s="34">
        <v>1</v>
      </c>
      <c r="M21" s="78"/>
      <c r="O21" s="12">
        <v>11</v>
      </c>
      <c r="P21" s="13" t="s">
        <v>79</v>
      </c>
      <c r="Q21" s="14">
        <v>585</v>
      </c>
      <c r="R21" s="15">
        <v>1.3767945398917392E-2</v>
      </c>
      <c r="S21" s="14">
        <v>272</v>
      </c>
      <c r="T21" s="15">
        <v>6.5000238971466805E-3</v>
      </c>
      <c r="U21" s="16">
        <v>1.1507352941176472</v>
      </c>
      <c r="V21" s="34">
        <v>2</v>
      </c>
    </row>
    <row r="22" spans="2:22" ht="14.45" customHeight="1" thickBot="1">
      <c r="B22" s="17">
        <v>12</v>
      </c>
      <c r="C22" s="18" t="s">
        <v>72</v>
      </c>
      <c r="D22" s="19">
        <v>40</v>
      </c>
      <c r="E22" s="20">
        <v>8.3315975838367008E-3</v>
      </c>
      <c r="F22" s="19">
        <v>29</v>
      </c>
      <c r="G22" s="20">
        <v>5.8350100603621734E-3</v>
      </c>
      <c r="H22" s="21">
        <v>0.3793103448275863</v>
      </c>
      <c r="I22" s="35">
        <v>3</v>
      </c>
      <c r="J22" s="19">
        <v>36</v>
      </c>
      <c r="K22" s="21">
        <v>0.11111111111111116</v>
      </c>
      <c r="L22" s="35">
        <v>1</v>
      </c>
      <c r="M22" s="78"/>
      <c r="O22" s="17">
        <v>12</v>
      </c>
      <c r="P22" s="18" t="s">
        <v>4</v>
      </c>
      <c r="Q22" s="19">
        <v>540</v>
      </c>
      <c r="R22" s="20">
        <v>1.2708872675923747E-2</v>
      </c>
      <c r="S22" s="19">
        <v>524</v>
      </c>
      <c r="T22" s="20">
        <v>1.2522104860679634E-2</v>
      </c>
      <c r="U22" s="21">
        <v>3.0534351145038219E-2</v>
      </c>
      <c r="V22" s="35">
        <v>-1</v>
      </c>
    </row>
    <row r="23" spans="2:22" ht="14.45" customHeight="1" thickBot="1">
      <c r="B23" s="12">
        <v>13</v>
      </c>
      <c r="C23" s="13" t="s">
        <v>81</v>
      </c>
      <c r="D23" s="14">
        <v>33</v>
      </c>
      <c r="E23" s="15">
        <v>6.8735680066652777E-3</v>
      </c>
      <c r="F23" s="14">
        <v>35</v>
      </c>
      <c r="G23" s="15">
        <v>7.0422535211267607E-3</v>
      </c>
      <c r="H23" s="16">
        <v>-5.7142857142857162E-2</v>
      </c>
      <c r="I23" s="34">
        <v>1</v>
      </c>
      <c r="J23" s="14">
        <v>8</v>
      </c>
      <c r="K23" s="16">
        <v>3.125</v>
      </c>
      <c r="L23" s="34">
        <v>6</v>
      </c>
      <c r="M23" s="78"/>
      <c r="O23" s="12">
        <v>13</v>
      </c>
      <c r="P23" s="13" t="s">
        <v>72</v>
      </c>
      <c r="Q23" s="14">
        <v>386</v>
      </c>
      <c r="R23" s="15">
        <v>9.0844904683454932E-3</v>
      </c>
      <c r="S23" s="14">
        <v>319</v>
      </c>
      <c r="T23" s="15">
        <v>7.623189791138938E-3</v>
      </c>
      <c r="U23" s="16">
        <v>0.21003134796238254</v>
      </c>
      <c r="V23" s="34">
        <v>-1</v>
      </c>
    </row>
    <row r="24" spans="2:22" ht="14.45" customHeight="1" thickBot="1">
      <c r="B24" s="17">
        <v>14</v>
      </c>
      <c r="C24" s="18" t="s">
        <v>79</v>
      </c>
      <c r="D24" s="19">
        <v>20</v>
      </c>
      <c r="E24" s="20">
        <v>4.1657987919183504E-3</v>
      </c>
      <c r="F24" s="19">
        <v>52</v>
      </c>
      <c r="G24" s="20">
        <v>1.0462776659959759E-2</v>
      </c>
      <c r="H24" s="21">
        <v>-0.61538461538461542</v>
      </c>
      <c r="I24" s="35">
        <v>-2</v>
      </c>
      <c r="J24" s="19">
        <v>58</v>
      </c>
      <c r="K24" s="21">
        <v>-0.65517241379310343</v>
      </c>
      <c r="L24" s="35">
        <v>-3</v>
      </c>
      <c r="M24" s="78"/>
      <c r="O24" s="17">
        <v>14</v>
      </c>
      <c r="P24" s="18" t="s">
        <v>81</v>
      </c>
      <c r="Q24" s="19">
        <v>244</v>
      </c>
      <c r="R24" s="20">
        <v>5.7425276535655444E-3</v>
      </c>
      <c r="S24" s="19">
        <v>174</v>
      </c>
      <c r="T24" s="20">
        <v>4.1581035224394205E-3</v>
      </c>
      <c r="U24" s="21">
        <v>0.40229885057471271</v>
      </c>
      <c r="V24" s="35">
        <v>1</v>
      </c>
    </row>
    <row r="25" spans="2:22" ht="14.45" customHeight="1" thickBot="1">
      <c r="B25" s="12">
        <v>15</v>
      </c>
      <c r="C25" s="13" t="s">
        <v>105</v>
      </c>
      <c r="D25" s="14">
        <v>11</v>
      </c>
      <c r="E25" s="15">
        <v>2.2911893355550927E-3</v>
      </c>
      <c r="F25" s="14">
        <v>1</v>
      </c>
      <c r="G25" s="15">
        <v>2.0120724346076458E-4</v>
      </c>
      <c r="H25" s="16">
        <v>10</v>
      </c>
      <c r="I25" s="34">
        <v>17</v>
      </c>
      <c r="J25" s="14">
        <v>10</v>
      </c>
      <c r="K25" s="16">
        <v>0.10000000000000009</v>
      </c>
      <c r="L25" s="34">
        <v>2</v>
      </c>
      <c r="M25" s="78"/>
      <c r="O25" s="12">
        <v>15</v>
      </c>
      <c r="P25" s="13" t="s">
        <v>82</v>
      </c>
      <c r="Q25" s="14">
        <v>118</v>
      </c>
      <c r="R25" s="15">
        <v>2.7771240291833373E-3</v>
      </c>
      <c r="S25" s="14">
        <v>200</v>
      </c>
      <c r="T25" s="15">
        <v>4.7794293361372656E-3</v>
      </c>
      <c r="U25" s="16">
        <v>-0.41000000000000003</v>
      </c>
      <c r="V25" s="34">
        <v>-1</v>
      </c>
    </row>
    <row r="26" spans="2:22" ht="15.75" thickBot="1">
      <c r="B26" s="84" t="s">
        <v>91</v>
      </c>
      <c r="C26" s="85"/>
      <c r="D26" s="23">
        <f>SUM(D11:D25)</f>
        <v>4682</v>
      </c>
      <c r="E26" s="24">
        <f>D26/D28</f>
        <v>0.97521349718808581</v>
      </c>
      <c r="F26" s="23">
        <f>SUM(F11:F25)</f>
        <v>4818</v>
      </c>
      <c r="G26" s="24">
        <f>F26/F28</f>
        <v>0.96941649899396376</v>
      </c>
      <c r="H26" s="25">
        <f>D26/F26-1</f>
        <v>-2.8227480282274842E-2</v>
      </c>
      <c r="I26" s="36"/>
      <c r="J26" s="23">
        <f>SUM(J11:J25)</f>
        <v>4650</v>
      </c>
      <c r="K26" s="24">
        <f>E26/J26-1</f>
        <v>-0.99979027666727138</v>
      </c>
      <c r="L26" s="23"/>
      <c r="M26" s="78"/>
      <c r="O26" s="84" t="s">
        <v>91</v>
      </c>
      <c r="P26" s="85"/>
      <c r="Q26" s="23">
        <f>SUM(Q11:Q25)</f>
        <v>41423</v>
      </c>
      <c r="R26" s="24">
        <f>Q26/Q28</f>
        <v>0.97488820899035067</v>
      </c>
      <c r="S26" s="23">
        <f>SUM(S11:S25)</f>
        <v>40929</v>
      </c>
      <c r="T26" s="24">
        <f>S26/S28</f>
        <v>0.97808631649381061</v>
      </c>
      <c r="U26" s="25">
        <f>Q26/S26-1</f>
        <v>1.2069681643822161E-2</v>
      </c>
      <c r="V26" s="36"/>
    </row>
    <row r="27" spans="2:22" ht="15.75" thickBot="1">
      <c r="B27" s="84" t="s">
        <v>38</v>
      </c>
      <c r="C27" s="85"/>
      <c r="D27" s="23">
        <f>D28-SUM(D11:D25)</f>
        <v>119</v>
      </c>
      <c r="E27" s="24">
        <f>D27/D28</f>
        <v>2.4786502811914184E-2</v>
      </c>
      <c r="F27" s="23">
        <f>F28-SUM(F11:F25)</f>
        <v>152</v>
      </c>
      <c r="G27" s="24">
        <f>F27/F28</f>
        <v>3.0583501006036216E-2</v>
      </c>
      <c r="H27" s="25">
        <f>D27/F27-1</f>
        <v>-0.21710526315789469</v>
      </c>
      <c r="I27" s="36"/>
      <c r="J27" s="23">
        <f>J28-SUM(J11:J25)</f>
        <v>154</v>
      </c>
      <c r="K27" s="24">
        <f>E27/J27-1</f>
        <v>-0.99983904868303952</v>
      </c>
      <c r="L27" s="23"/>
      <c r="M27" s="78"/>
      <c r="O27" s="84" t="s">
        <v>38</v>
      </c>
      <c r="P27" s="85"/>
      <c r="Q27" s="23">
        <f>Q28-SUM(Q11:Q25)</f>
        <v>1067</v>
      </c>
      <c r="R27" s="24">
        <f>Q27/Q28</f>
        <v>2.5111791009649328E-2</v>
      </c>
      <c r="S27" s="23">
        <f>S28-SUM(S11:S25)</f>
        <v>917</v>
      </c>
      <c r="T27" s="24">
        <f>S27/S28</f>
        <v>2.1913683506189361E-2</v>
      </c>
      <c r="U27" s="25">
        <f>Q27/S27-1</f>
        <v>0.16357688113413293</v>
      </c>
      <c r="V27" s="37"/>
    </row>
    <row r="28" spans="2:22" ht="15.75" thickBot="1">
      <c r="B28" s="82" t="s">
        <v>62</v>
      </c>
      <c r="C28" s="83"/>
      <c r="D28" s="26">
        <v>4801</v>
      </c>
      <c r="E28" s="27">
        <v>1</v>
      </c>
      <c r="F28" s="26">
        <v>4970</v>
      </c>
      <c r="G28" s="27">
        <v>1</v>
      </c>
      <c r="H28" s="28">
        <v>-3.4004024144869249E-2</v>
      </c>
      <c r="I28" s="39"/>
      <c r="J28" s="26">
        <v>4804</v>
      </c>
      <c r="K28" s="28">
        <v>-6.2447960033307215E-4</v>
      </c>
      <c r="L28" s="26"/>
      <c r="M28" s="78"/>
      <c r="N28" s="33"/>
      <c r="O28" s="82" t="s">
        <v>62</v>
      </c>
      <c r="P28" s="83"/>
      <c r="Q28" s="26">
        <v>42490</v>
      </c>
      <c r="R28" s="27">
        <v>1</v>
      </c>
      <c r="S28" s="26">
        <v>41846</v>
      </c>
      <c r="T28" s="27">
        <v>1</v>
      </c>
      <c r="U28" s="28">
        <v>1.5389762462362011E-2</v>
      </c>
      <c r="V28" s="39"/>
    </row>
    <row r="29" spans="2:22" ht="15">
      <c r="B29" s="40" t="s">
        <v>67</v>
      </c>
      <c r="M29" s="78"/>
      <c r="O29" s="40" t="s">
        <v>67</v>
      </c>
    </row>
    <row r="30" spans="2:22" ht="15">
      <c r="B30" s="41" t="s">
        <v>68</v>
      </c>
      <c r="M30" s="78"/>
      <c r="O30" s="41" t="s">
        <v>68</v>
      </c>
    </row>
    <row r="31" spans="2:22">
      <c r="B31" s="30"/>
    </row>
    <row r="32" spans="2:22">
      <c r="B32" s="31"/>
    </row>
    <row r="33" spans="2:22" ht="15" customHeight="1">
      <c r="B33" s="110" t="s">
        <v>106</v>
      </c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29"/>
      <c r="O33" s="110" t="s">
        <v>84</v>
      </c>
      <c r="P33" s="110"/>
      <c r="Q33" s="110"/>
      <c r="R33" s="110"/>
      <c r="S33" s="110"/>
      <c r="T33" s="110"/>
      <c r="U33" s="110"/>
      <c r="V33" s="110"/>
    </row>
    <row r="34" spans="2:22" ht="15" customHeight="1">
      <c r="B34" s="111" t="s">
        <v>107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29"/>
      <c r="O34" s="111" t="s">
        <v>85</v>
      </c>
      <c r="P34" s="111"/>
      <c r="Q34" s="111"/>
      <c r="R34" s="111"/>
      <c r="S34" s="111"/>
      <c r="T34" s="111"/>
      <c r="U34" s="111"/>
      <c r="V34" s="111"/>
    </row>
    <row r="35" spans="2:22" ht="15" customHeight="1" thickBot="1">
      <c r="B35" s="32"/>
      <c r="C35" s="32"/>
      <c r="D35" s="32"/>
      <c r="E35" s="32"/>
      <c r="F35" s="32"/>
      <c r="G35" s="32"/>
      <c r="H35" s="32"/>
      <c r="I35" s="32"/>
      <c r="J35" s="32"/>
      <c r="K35" s="33"/>
      <c r="L35" s="5" t="s">
        <v>42</v>
      </c>
      <c r="O35" s="32"/>
      <c r="P35" s="32"/>
      <c r="Q35" s="32"/>
      <c r="R35" s="32"/>
      <c r="S35" s="32"/>
      <c r="T35" s="32"/>
      <c r="U35" s="32"/>
      <c r="V35" s="5" t="s">
        <v>42</v>
      </c>
    </row>
    <row r="36" spans="2:22">
      <c r="B36" s="100" t="s">
        <v>0</v>
      </c>
      <c r="C36" s="102" t="s">
        <v>55</v>
      </c>
      <c r="D36" s="104" t="s">
        <v>95</v>
      </c>
      <c r="E36" s="105"/>
      <c r="F36" s="105"/>
      <c r="G36" s="105"/>
      <c r="H36" s="105"/>
      <c r="I36" s="115"/>
      <c r="J36" s="104" t="s">
        <v>93</v>
      </c>
      <c r="K36" s="105"/>
      <c r="L36" s="115"/>
      <c r="O36" s="100" t="s">
        <v>0</v>
      </c>
      <c r="P36" s="102" t="s">
        <v>55</v>
      </c>
      <c r="Q36" s="104" t="s">
        <v>102</v>
      </c>
      <c r="R36" s="105"/>
      <c r="S36" s="105"/>
      <c r="T36" s="105"/>
      <c r="U36" s="105"/>
      <c r="V36" s="115"/>
    </row>
    <row r="37" spans="2:22" ht="15" customHeight="1" thickBot="1">
      <c r="B37" s="101"/>
      <c r="C37" s="103"/>
      <c r="D37" s="116" t="s">
        <v>97</v>
      </c>
      <c r="E37" s="113"/>
      <c r="F37" s="113"/>
      <c r="G37" s="113"/>
      <c r="H37" s="113"/>
      <c r="I37" s="114"/>
      <c r="J37" s="116" t="s">
        <v>94</v>
      </c>
      <c r="K37" s="113"/>
      <c r="L37" s="114"/>
      <c r="O37" s="101"/>
      <c r="P37" s="103"/>
      <c r="Q37" s="116" t="s">
        <v>98</v>
      </c>
      <c r="R37" s="113"/>
      <c r="S37" s="113"/>
      <c r="T37" s="113"/>
      <c r="U37" s="113"/>
      <c r="V37" s="114"/>
    </row>
    <row r="38" spans="2:22" ht="15" customHeight="1">
      <c r="B38" s="101"/>
      <c r="C38" s="103"/>
      <c r="D38" s="96">
        <v>2024</v>
      </c>
      <c r="E38" s="97"/>
      <c r="F38" s="96">
        <v>2023</v>
      </c>
      <c r="G38" s="97"/>
      <c r="H38" s="86" t="s">
        <v>31</v>
      </c>
      <c r="I38" s="86" t="s">
        <v>56</v>
      </c>
      <c r="J38" s="86">
        <v>2023</v>
      </c>
      <c r="K38" s="86" t="s">
        <v>99</v>
      </c>
      <c r="L38" s="122" t="s">
        <v>103</v>
      </c>
      <c r="O38" s="101"/>
      <c r="P38" s="103"/>
      <c r="Q38" s="96">
        <v>2024</v>
      </c>
      <c r="R38" s="97"/>
      <c r="S38" s="96">
        <v>2023</v>
      </c>
      <c r="T38" s="97"/>
      <c r="U38" s="86" t="s">
        <v>31</v>
      </c>
      <c r="V38" s="86" t="s">
        <v>74</v>
      </c>
    </row>
    <row r="39" spans="2:22" ht="14.45" customHeight="1" thickBot="1">
      <c r="B39" s="88" t="s">
        <v>32</v>
      </c>
      <c r="C39" s="90" t="s">
        <v>55</v>
      </c>
      <c r="D39" s="98"/>
      <c r="E39" s="99"/>
      <c r="F39" s="98"/>
      <c r="G39" s="99"/>
      <c r="H39" s="87"/>
      <c r="I39" s="87"/>
      <c r="J39" s="87"/>
      <c r="K39" s="87"/>
      <c r="L39" s="123"/>
      <c r="O39" s="88" t="s">
        <v>32</v>
      </c>
      <c r="P39" s="90" t="s">
        <v>55</v>
      </c>
      <c r="Q39" s="98"/>
      <c r="R39" s="99"/>
      <c r="S39" s="98"/>
      <c r="T39" s="99"/>
      <c r="U39" s="87"/>
      <c r="V39" s="87"/>
    </row>
    <row r="40" spans="2:22" ht="15" customHeight="1">
      <c r="B40" s="88"/>
      <c r="C40" s="90"/>
      <c r="D40" s="6" t="s">
        <v>34</v>
      </c>
      <c r="E40" s="7" t="s">
        <v>2</v>
      </c>
      <c r="F40" s="6" t="s">
        <v>34</v>
      </c>
      <c r="G40" s="7" t="s">
        <v>2</v>
      </c>
      <c r="H40" s="92" t="s">
        <v>35</v>
      </c>
      <c r="I40" s="92" t="s">
        <v>57</v>
      </c>
      <c r="J40" s="92" t="s">
        <v>34</v>
      </c>
      <c r="K40" s="92" t="s">
        <v>100</v>
      </c>
      <c r="L40" s="120" t="s">
        <v>104</v>
      </c>
      <c r="O40" s="88"/>
      <c r="P40" s="90"/>
      <c r="Q40" s="6" t="s">
        <v>34</v>
      </c>
      <c r="R40" s="7" t="s">
        <v>2</v>
      </c>
      <c r="S40" s="6" t="s">
        <v>34</v>
      </c>
      <c r="T40" s="7" t="s">
        <v>2</v>
      </c>
      <c r="U40" s="92" t="s">
        <v>35</v>
      </c>
      <c r="V40" s="92" t="s">
        <v>75</v>
      </c>
    </row>
    <row r="41" spans="2:22" ht="14.25" customHeight="1" thickBot="1">
      <c r="B41" s="89"/>
      <c r="C41" s="91"/>
      <c r="D41" s="9" t="s">
        <v>36</v>
      </c>
      <c r="E41" s="10" t="s">
        <v>37</v>
      </c>
      <c r="F41" s="9" t="s">
        <v>36</v>
      </c>
      <c r="G41" s="10" t="s">
        <v>37</v>
      </c>
      <c r="H41" s="93"/>
      <c r="I41" s="93"/>
      <c r="J41" s="93" t="s">
        <v>36</v>
      </c>
      <c r="K41" s="93"/>
      <c r="L41" s="121"/>
      <c r="O41" s="89"/>
      <c r="P41" s="91"/>
      <c r="Q41" s="9" t="s">
        <v>36</v>
      </c>
      <c r="R41" s="10" t="s">
        <v>37</v>
      </c>
      <c r="S41" s="9" t="s">
        <v>36</v>
      </c>
      <c r="T41" s="10" t="s">
        <v>37</v>
      </c>
      <c r="U41" s="93"/>
      <c r="V41" s="93"/>
    </row>
    <row r="42" spans="2:22" ht="15" thickBot="1">
      <c r="B42" s="12">
        <v>1</v>
      </c>
      <c r="C42" s="13" t="s">
        <v>58</v>
      </c>
      <c r="D42" s="14">
        <v>725</v>
      </c>
      <c r="E42" s="15">
        <v>0.1510102062070402</v>
      </c>
      <c r="F42" s="14">
        <v>647</v>
      </c>
      <c r="G42" s="15">
        <v>0.1301810865191147</v>
      </c>
      <c r="H42" s="16">
        <v>0.12055641421947461</v>
      </c>
      <c r="I42" s="34">
        <v>0</v>
      </c>
      <c r="J42" s="14">
        <v>758</v>
      </c>
      <c r="K42" s="16">
        <v>-4.3535620052770452E-2</v>
      </c>
      <c r="L42" s="34">
        <v>0</v>
      </c>
      <c r="O42" s="12">
        <v>1</v>
      </c>
      <c r="P42" s="13" t="s">
        <v>58</v>
      </c>
      <c r="Q42" s="14">
        <v>6266</v>
      </c>
      <c r="R42" s="15">
        <v>0.14746999293951518</v>
      </c>
      <c r="S42" s="14">
        <v>6737</v>
      </c>
      <c r="T42" s="15">
        <v>0.16099507718778377</v>
      </c>
      <c r="U42" s="16">
        <v>-6.9912423927564249E-2</v>
      </c>
      <c r="V42" s="34">
        <v>0</v>
      </c>
    </row>
    <row r="43" spans="2:22" ht="15" thickBot="1">
      <c r="B43" s="17">
        <v>2</v>
      </c>
      <c r="C43" s="18" t="s">
        <v>64</v>
      </c>
      <c r="D43" s="19">
        <v>374</v>
      </c>
      <c r="E43" s="20">
        <v>7.7900437408873147E-2</v>
      </c>
      <c r="F43" s="19">
        <v>297</v>
      </c>
      <c r="G43" s="20">
        <v>5.9758551307847081E-2</v>
      </c>
      <c r="H43" s="21">
        <v>0.2592592592592593</v>
      </c>
      <c r="I43" s="35">
        <v>4</v>
      </c>
      <c r="J43" s="19">
        <v>353</v>
      </c>
      <c r="K43" s="21">
        <v>5.9490084985835745E-2</v>
      </c>
      <c r="L43" s="35">
        <v>0</v>
      </c>
      <c r="O43" s="17">
        <v>2</v>
      </c>
      <c r="P43" s="18" t="s">
        <v>59</v>
      </c>
      <c r="Q43" s="19">
        <v>3595</v>
      </c>
      <c r="R43" s="20">
        <v>8.4608143092492358E-2</v>
      </c>
      <c r="S43" s="19">
        <v>3436</v>
      </c>
      <c r="T43" s="20">
        <v>8.211059599483822E-2</v>
      </c>
      <c r="U43" s="21">
        <v>4.627473806752036E-2</v>
      </c>
      <c r="V43" s="35">
        <v>0</v>
      </c>
    </row>
    <row r="44" spans="2:22" ht="15" thickBot="1">
      <c r="B44" s="12">
        <v>3</v>
      </c>
      <c r="C44" s="13" t="s">
        <v>76</v>
      </c>
      <c r="D44" s="14">
        <v>369</v>
      </c>
      <c r="E44" s="15">
        <v>7.685898771089357E-2</v>
      </c>
      <c r="F44" s="14">
        <v>360</v>
      </c>
      <c r="G44" s="15">
        <v>7.2434607645875254E-2</v>
      </c>
      <c r="H44" s="16">
        <v>2.4999999999999911E-2</v>
      </c>
      <c r="I44" s="34">
        <v>2</v>
      </c>
      <c r="J44" s="14">
        <v>236</v>
      </c>
      <c r="K44" s="16">
        <v>0.56355932203389836</v>
      </c>
      <c r="L44" s="34">
        <v>3</v>
      </c>
      <c r="O44" s="12">
        <v>3</v>
      </c>
      <c r="P44" s="13" t="s">
        <v>76</v>
      </c>
      <c r="Q44" s="14">
        <v>3221</v>
      </c>
      <c r="R44" s="15">
        <v>7.580607201694517E-2</v>
      </c>
      <c r="S44" s="14">
        <v>3328</v>
      </c>
      <c r="T44" s="15">
        <v>7.9529704153324096E-2</v>
      </c>
      <c r="U44" s="16">
        <v>-3.2151442307692291E-2</v>
      </c>
      <c r="V44" s="34">
        <v>0</v>
      </c>
    </row>
    <row r="45" spans="2:22" ht="15" thickBot="1">
      <c r="B45" s="17">
        <v>4</v>
      </c>
      <c r="C45" s="18" t="s">
        <v>59</v>
      </c>
      <c r="D45" s="19">
        <v>344</v>
      </c>
      <c r="E45" s="20">
        <v>7.1651739220995631E-2</v>
      </c>
      <c r="F45" s="19">
        <v>419</v>
      </c>
      <c r="G45" s="20">
        <v>8.4305835010060365E-2</v>
      </c>
      <c r="H45" s="21">
        <v>-0.17899761336515518</v>
      </c>
      <c r="I45" s="35">
        <v>-1</v>
      </c>
      <c r="J45" s="19">
        <v>333</v>
      </c>
      <c r="K45" s="21">
        <v>3.3033033033033066E-2</v>
      </c>
      <c r="L45" s="35">
        <v>-1</v>
      </c>
      <c r="O45" s="17">
        <v>4</v>
      </c>
      <c r="P45" s="18" t="s">
        <v>64</v>
      </c>
      <c r="Q45" s="19">
        <v>3155</v>
      </c>
      <c r="R45" s="20">
        <v>7.4252765356554479E-2</v>
      </c>
      <c r="S45" s="19">
        <v>2756</v>
      </c>
      <c r="T45" s="20">
        <v>6.586053625197151E-2</v>
      </c>
      <c r="U45" s="21">
        <v>0.14477503628447019</v>
      </c>
      <c r="V45" s="35">
        <v>1</v>
      </c>
    </row>
    <row r="46" spans="2:22" ht="15" thickBot="1">
      <c r="B46" s="12">
        <v>5</v>
      </c>
      <c r="C46" s="13" t="s">
        <v>66</v>
      </c>
      <c r="D46" s="14">
        <v>314</v>
      </c>
      <c r="E46" s="15">
        <v>6.5403041033118101E-2</v>
      </c>
      <c r="F46" s="14">
        <v>479</v>
      </c>
      <c r="G46" s="15">
        <v>9.6378269617706236E-2</v>
      </c>
      <c r="H46" s="16">
        <v>-0.3444676409185804</v>
      </c>
      <c r="I46" s="34">
        <v>-3</v>
      </c>
      <c r="J46" s="14">
        <v>309</v>
      </c>
      <c r="K46" s="16">
        <v>1.6181229773462702E-2</v>
      </c>
      <c r="L46" s="34">
        <v>-1</v>
      </c>
      <c r="O46" s="12">
        <v>5</v>
      </c>
      <c r="P46" s="13" t="s">
        <v>66</v>
      </c>
      <c r="Q46" s="14">
        <v>2536</v>
      </c>
      <c r="R46" s="15">
        <v>5.9684631678041895E-2</v>
      </c>
      <c r="S46" s="14">
        <v>2530</v>
      </c>
      <c r="T46" s="15">
        <v>6.0459781102136408E-2</v>
      </c>
      <c r="U46" s="16">
        <v>2.3715415019762709E-3</v>
      </c>
      <c r="V46" s="34">
        <v>1</v>
      </c>
    </row>
    <row r="47" spans="2:22" ht="15" thickBot="1">
      <c r="B47" s="17">
        <v>6</v>
      </c>
      <c r="C47" s="18" t="s">
        <v>60</v>
      </c>
      <c r="D47" s="19">
        <v>273</v>
      </c>
      <c r="E47" s="20">
        <v>5.6863153509685481E-2</v>
      </c>
      <c r="F47" s="19">
        <v>383</v>
      </c>
      <c r="G47" s="20">
        <v>7.7062374245472839E-2</v>
      </c>
      <c r="H47" s="21">
        <v>-0.28720626631853785</v>
      </c>
      <c r="I47" s="35">
        <v>-2</v>
      </c>
      <c r="J47" s="19">
        <v>207</v>
      </c>
      <c r="K47" s="21">
        <v>0.31884057971014501</v>
      </c>
      <c r="L47" s="35">
        <v>2</v>
      </c>
      <c r="O47" s="17">
        <v>6</v>
      </c>
      <c r="P47" s="18" t="s">
        <v>60</v>
      </c>
      <c r="Q47" s="19">
        <v>2257</v>
      </c>
      <c r="R47" s="20">
        <v>5.3118380795481292E-2</v>
      </c>
      <c r="S47" s="19">
        <v>2934</v>
      </c>
      <c r="T47" s="20">
        <v>7.0114228361133679E-2</v>
      </c>
      <c r="U47" s="21">
        <v>-0.23074301295160193</v>
      </c>
      <c r="V47" s="35">
        <v>-2</v>
      </c>
    </row>
    <row r="48" spans="2:22" ht="15" thickBot="1">
      <c r="B48" s="12">
        <v>7</v>
      </c>
      <c r="C48" s="13" t="s">
        <v>78</v>
      </c>
      <c r="D48" s="14">
        <v>242</v>
      </c>
      <c r="E48" s="15">
        <v>5.0406165382212043E-2</v>
      </c>
      <c r="F48" s="14">
        <v>241</v>
      </c>
      <c r="G48" s="15">
        <v>4.8490945674044265E-2</v>
      </c>
      <c r="H48" s="16">
        <v>4.1493775933609811E-3</v>
      </c>
      <c r="I48" s="34">
        <v>0</v>
      </c>
      <c r="J48" s="14">
        <v>209</v>
      </c>
      <c r="K48" s="16">
        <v>0.15789473684210531</v>
      </c>
      <c r="L48" s="34">
        <v>0</v>
      </c>
      <c r="O48" s="12">
        <v>7</v>
      </c>
      <c r="P48" s="13" t="s">
        <v>78</v>
      </c>
      <c r="Q48" s="14">
        <v>1607</v>
      </c>
      <c r="R48" s="15">
        <v>3.7820663685573075E-2</v>
      </c>
      <c r="S48" s="14">
        <v>1546</v>
      </c>
      <c r="T48" s="15">
        <v>3.6944988768341062E-2</v>
      </c>
      <c r="U48" s="16">
        <v>3.9456662354463212E-2</v>
      </c>
      <c r="V48" s="34">
        <v>0</v>
      </c>
    </row>
    <row r="49" spans="2:22" ht="15" thickBot="1">
      <c r="B49" s="17">
        <v>8</v>
      </c>
      <c r="C49" s="18" t="s">
        <v>92</v>
      </c>
      <c r="D49" s="19">
        <v>181</v>
      </c>
      <c r="E49" s="20">
        <v>3.7700479066861067E-2</v>
      </c>
      <c r="F49" s="19">
        <v>56</v>
      </c>
      <c r="G49" s="20">
        <v>1.1267605633802818E-2</v>
      </c>
      <c r="H49" s="21">
        <v>2.2321428571428572</v>
      </c>
      <c r="I49" s="35">
        <v>11</v>
      </c>
      <c r="J49" s="19">
        <v>247</v>
      </c>
      <c r="K49" s="21">
        <v>-0.26720647773279349</v>
      </c>
      <c r="L49" s="35">
        <v>-3</v>
      </c>
      <c r="O49" s="17">
        <v>8</v>
      </c>
      <c r="P49" s="18" t="s">
        <v>77</v>
      </c>
      <c r="Q49" s="19">
        <v>1296</v>
      </c>
      <c r="R49" s="20">
        <v>3.0501294422216992E-2</v>
      </c>
      <c r="S49" s="19">
        <v>1213</v>
      </c>
      <c r="T49" s="20">
        <v>2.8987238923672512E-2</v>
      </c>
      <c r="U49" s="21">
        <v>6.8425391591096396E-2</v>
      </c>
      <c r="V49" s="35">
        <v>0</v>
      </c>
    </row>
    <row r="50" spans="2:22" ht="15" thickBot="1">
      <c r="B50" s="12">
        <v>9</v>
      </c>
      <c r="C50" s="13" t="s">
        <v>108</v>
      </c>
      <c r="D50" s="14">
        <v>146</v>
      </c>
      <c r="E50" s="15">
        <v>3.0410331181003957E-2</v>
      </c>
      <c r="F50" s="14">
        <v>65</v>
      </c>
      <c r="G50" s="15">
        <v>1.3078470824949699E-2</v>
      </c>
      <c r="H50" s="16">
        <v>1.2461538461538462</v>
      </c>
      <c r="I50" s="34">
        <v>7</v>
      </c>
      <c r="J50" s="14">
        <v>113</v>
      </c>
      <c r="K50" s="16">
        <v>0.29203539823008851</v>
      </c>
      <c r="L50" s="34">
        <v>5</v>
      </c>
      <c r="O50" s="12">
        <v>9</v>
      </c>
      <c r="P50" s="13" t="s">
        <v>89</v>
      </c>
      <c r="Q50" s="14">
        <v>1206</v>
      </c>
      <c r="R50" s="15">
        <v>2.8383148976229702E-2</v>
      </c>
      <c r="S50" s="14">
        <v>883</v>
      </c>
      <c r="T50" s="15">
        <v>2.1101180519046026E-2</v>
      </c>
      <c r="U50" s="16">
        <v>0.36579841449603623</v>
      </c>
      <c r="V50" s="34">
        <v>4</v>
      </c>
    </row>
    <row r="51" spans="2:22" ht="15" thickBot="1">
      <c r="B51" s="17">
        <v>10</v>
      </c>
      <c r="C51" s="18" t="s">
        <v>77</v>
      </c>
      <c r="D51" s="19">
        <v>127</v>
      </c>
      <c r="E51" s="20">
        <v>2.6452822328681524E-2</v>
      </c>
      <c r="F51" s="19">
        <v>138</v>
      </c>
      <c r="G51" s="20">
        <v>2.7766599597585512E-2</v>
      </c>
      <c r="H51" s="21">
        <v>-7.9710144927536253E-2</v>
      </c>
      <c r="I51" s="35">
        <v>0</v>
      </c>
      <c r="J51" s="19">
        <v>135</v>
      </c>
      <c r="K51" s="21">
        <v>-5.9259259259259234E-2</v>
      </c>
      <c r="L51" s="35">
        <v>-1</v>
      </c>
      <c r="O51" s="17">
        <v>10</v>
      </c>
      <c r="P51" s="18" t="s">
        <v>86</v>
      </c>
      <c r="Q51" s="19">
        <v>1147</v>
      </c>
      <c r="R51" s="20">
        <v>2.6994586961638034E-2</v>
      </c>
      <c r="S51" s="19">
        <v>855</v>
      </c>
      <c r="T51" s="20">
        <v>2.0432060411986808E-2</v>
      </c>
      <c r="U51" s="21">
        <v>0.34152046783625734</v>
      </c>
      <c r="V51" s="35">
        <v>5</v>
      </c>
    </row>
    <row r="52" spans="2:22" ht="15" thickBot="1">
      <c r="B52" s="84" t="s">
        <v>61</v>
      </c>
      <c r="C52" s="85"/>
      <c r="D52" s="23">
        <f>SUM(D42:D51)</f>
        <v>3095</v>
      </c>
      <c r="E52" s="24">
        <f>D52/D54</f>
        <v>0.64465736304936472</v>
      </c>
      <c r="F52" s="23">
        <f>SUM(F42:F51)</f>
        <v>3085</v>
      </c>
      <c r="G52" s="24">
        <f>F52/F54</f>
        <v>0.62072434607645877</v>
      </c>
      <c r="H52" s="25">
        <f>D52/F52-1</f>
        <v>3.2414910858995505E-3</v>
      </c>
      <c r="I52" s="36"/>
      <c r="J52" s="23">
        <f>SUM(J42:J51)</f>
        <v>2900</v>
      </c>
      <c r="K52" s="24">
        <f>D52/J52-1</f>
        <v>6.7241379310344795E-2</v>
      </c>
      <c r="L52" s="23"/>
      <c r="O52" s="84" t="s">
        <v>61</v>
      </c>
      <c r="P52" s="85"/>
      <c r="Q52" s="23">
        <f>SUM(Q42:Q51)</f>
        <v>26286</v>
      </c>
      <c r="R52" s="24">
        <f>Q52/Q54</f>
        <v>0.61863967992468816</v>
      </c>
      <c r="S52" s="23">
        <f>SUM(S42:S51)</f>
        <v>26218</v>
      </c>
      <c r="T52" s="24">
        <f>S52/S54</f>
        <v>0.62653539167423411</v>
      </c>
      <c r="U52" s="25">
        <f>Q52/S52-1</f>
        <v>2.5936379586544156E-3</v>
      </c>
      <c r="V52" s="36"/>
    </row>
    <row r="53" spans="2:22" ht="15" thickBot="1">
      <c r="B53" s="84" t="s">
        <v>38</v>
      </c>
      <c r="C53" s="85"/>
      <c r="D53" s="23">
        <f>D54-D52</f>
        <v>1706</v>
      </c>
      <c r="E53" s="24">
        <f>D53/D54</f>
        <v>0.35534263695063528</v>
      </c>
      <c r="F53" s="23">
        <f>F54-F52</f>
        <v>1885</v>
      </c>
      <c r="G53" s="24">
        <f>F53/F54</f>
        <v>0.37927565392354123</v>
      </c>
      <c r="H53" s="25">
        <f>D53/F53-1</f>
        <v>-9.4960212201591565E-2</v>
      </c>
      <c r="I53" s="37"/>
      <c r="J53" s="23">
        <f>J54-SUM(J42:J51)</f>
        <v>1904</v>
      </c>
      <c r="K53" s="25">
        <f>D53/J53-1</f>
        <v>-0.10399159663865543</v>
      </c>
      <c r="L53" s="38"/>
      <c r="O53" s="84" t="s">
        <v>38</v>
      </c>
      <c r="P53" s="85"/>
      <c r="Q53" s="23">
        <f>Q54-Q52</f>
        <v>16204</v>
      </c>
      <c r="R53" s="24">
        <f>Q53/Q54</f>
        <v>0.38136032007531184</v>
      </c>
      <c r="S53" s="23">
        <f>S54-S52</f>
        <v>15628</v>
      </c>
      <c r="T53" s="24">
        <f>S53/S54</f>
        <v>0.37346460832576589</v>
      </c>
      <c r="U53" s="25">
        <f>Q53/S53-1</f>
        <v>3.6856923470693692E-2</v>
      </c>
      <c r="V53" s="37"/>
    </row>
    <row r="54" spans="2:22" ht="15" thickBot="1">
      <c r="B54" s="82" t="s">
        <v>62</v>
      </c>
      <c r="C54" s="83"/>
      <c r="D54" s="26">
        <v>4801</v>
      </c>
      <c r="E54" s="27">
        <v>1</v>
      </c>
      <c r="F54" s="26">
        <v>4970</v>
      </c>
      <c r="G54" s="27">
        <v>1</v>
      </c>
      <c r="H54" s="28">
        <v>-3.4004024144869249E-2</v>
      </c>
      <c r="I54" s="39"/>
      <c r="J54" s="26">
        <v>4804</v>
      </c>
      <c r="K54" s="28">
        <v>-6.2447960033307215E-4</v>
      </c>
      <c r="L54" s="26"/>
      <c r="O54" s="82" t="s">
        <v>62</v>
      </c>
      <c r="P54" s="83"/>
      <c r="Q54" s="26">
        <v>42490</v>
      </c>
      <c r="R54" s="27">
        <v>1</v>
      </c>
      <c r="S54" s="26">
        <v>41846</v>
      </c>
      <c r="T54" s="27">
        <v>1</v>
      </c>
      <c r="U54" s="28">
        <v>1.5389762462362011E-2</v>
      </c>
      <c r="V54" s="39"/>
    </row>
    <row r="55" spans="2:22">
      <c r="B55" s="40" t="s">
        <v>67</v>
      </c>
      <c r="O55" s="40" t="s">
        <v>67</v>
      </c>
    </row>
    <row r="56" spans="2:22">
      <c r="B56" s="41" t="s">
        <v>68</v>
      </c>
      <c r="O56" s="41" t="s">
        <v>68</v>
      </c>
    </row>
    <row r="64" spans="2:22" ht="15" customHeight="1"/>
    <row r="66" ht="15" customHeight="1"/>
  </sheetData>
  <mergeCells count="84">
    <mergeCell ref="B2:L2"/>
    <mergeCell ref="O2:V2"/>
    <mergeCell ref="B5:B7"/>
    <mergeCell ref="C5:C7"/>
    <mergeCell ref="D5:I5"/>
    <mergeCell ref="J5:L5"/>
    <mergeCell ref="O5:O7"/>
    <mergeCell ref="P5:P7"/>
    <mergeCell ref="Q5:V5"/>
    <mergeCell ref="D6:I6"/>
    <mergeCell ref="B3:L3"/>
    <mergeCell ref="O3:V3"/>
    <mergeCell ref="J6:L6"/>
    <mergeCell ref="Q6:V6"/>
    <mergeCell ref="D7:E8"/>
    <mergeCell ref="F7:G8"/>
    <mergeCell ref="H7:H8"/>
    <mergeCell ref="I7:I8"/>
    <mergeCell ref="J7:J8"/>
    <mergeCell ref="K7:K8"/>
    <mergeCell ref="L7:L8"/>
    <mergeCell ref="Q7:R8"/>
    <mergeCell ref="S7:T8"/>
    <mergeCell ref="U7:U8"/>
    <mergeCell ref="V7:V8"/>
    <mergeCell ref="B8:B10"/>
    <mergeCell ref="C8:C10"/>
    <mergeCell ref="O8:O10"/>
    <mergeCell ref="P8:P10"/>
    <mergeCell ref="H9:H10"/>
    <mergeCell ref="I9:I10"/>
    <mergeCell ref="J9:J10"/>
    <mergeCell ref="K9:K10"/>
    <mergeCell ref="L9:L10"/>
    <mergeCell ref="U9:U10"/>
    <mergeCell ref="V9:V10"/>
    <mergeCell ref="B26:C26"/>
    <mergeCell ref="O26:P26"/>
    <mergeCell ref="B27:C27"/>
    <mergeCell ref="O27:P27"/>
    <mergeCell ref="B28:C28"/>
    <mergeCell ref="O28:P28"/>
    <mergeCell ref="B33:L33"/>
    <mergeCell ref="O33:V33"/>
    <mergeCell ref="B34:L34"/>
    <mergeCell ref="O34:V34"/>
    <mergeCell ref="B36:B38"/>
    <mergeCell ref="C36:C38"/>
    <mergeCell ref="D36:I36"/>
    <mergeCell ref="J36:L36"/>
    <mergeCell ref="O36:O38"/>
    <mergeCell ref="P36:P38"/>
    <mergeCell ref="Q36:V36"/>
    <mergeCell ref="D37:I37"/>
    <mergeCell ref="J37:L37"/>
    <mergeCell ref="Q37:V37"/>
    <mergeCell ref="D38:E39"/>
    <mergeCell ref="F38:G39"/>
    <mergeCell ref="H38:H39"/>
    <mergeCell ref="I38:I39"/>
    <mergeCell ref="J38:J39"/>
    <mergeCell ref="K38:K39"/>
    <mergeCell ref="L38:L39"/>
    <mergeCell ref="Q38:R39"/>
    <mergeCell ref="U40:U41"/>
    <mergeCell ref="V40:V41"/>
    <mergeCell ref="B52:C52"/>
    <mergeCell ref="O52:P52"/>
    <mergeCell ref="S38:T39"/>
    <mergeCell ref="U38:U39"/>
    <mergeCell ref="V38:V39"/>
    <mergeCell ref="B39:B41"/>
    <mergeCell ref="C39:C41"/>
    <mergeCell ref="O39:O41"/>
    <mergeCell ref="P39:P41"/>
    <mergeCell ref="H40:H41"/>
    <mergeCell ref="I40:I41"/>
    <mergeCell ref="J40:J41"/>
    <mergeCell ref="B53:C53"/>
    <mergeCell ref="O53:P53"/>
    <mergeCell ref="B54:C54"/>
    <mergeCell ref="O54:P54"/>
    <mergeCell ref="K40:K41"/>
    <mergeCell ref="L40:L41"/>
  </mergeCells>
  <conditionalFormatting sqref="D11:H25">
    <cfRule type="cellIs" dxfId="21" priority="7" operator="equal">
      <formula>0</formula>
    </cfRule>
  </conditionalFormatting>
  <conditionalFormatting sqref="D42:H51">
    <cfRule type="cellIs" dxfId="20" priority="19" operator="equal">
      <formula>0</formula>
    </cfRule>
  </conditionalFormatting>
  <conditionalFormatting sqref="H11:H27 U11:U27 H42:H53">
    <cfRule type="cellIs" dxfId="19" priority="14" operator="lessThan">
      <formula>0</formula>
    </cfRule>
  </conditionalFormatting>
  <conditionalFormatting sqref="I11:I25">
    <cfRule type="cellIs" dxfId="18" priority="6" operator="lessThan">
      <formula>0</formula>
    </cfRule>
  </conditionalFormatting>
  <conditionalFormatting sqref="I42:I51">
    <cfRule type="cellIs" dxfId="17" priority="20" operator="lessThan">
      <formula>0</formula>
    </cfRule>
    <cfRule type="cellIs" dxfId="16" priority="21" operator="equal">
      <formula>0</formula>
    </cfRule>
    <cfRule type="cellIs" dxfId="15" priority="22" operator="greaterThan">
      <formula>0</formula>
    </cfRule>
  </conditionalFormatting>
  <conditionalFormatting sqref="J11:K25">
    <cfRule type="cellIs" dxfId="14" priority="5" operator="equal">
      <formula>0</formula>
    </cfRule>
  </conditionalFormatting>
  <conditionalFormatting sqref="J42:K51">
    <cfRule type="cellIs" dxfId="13" priority="18" operator="equal">
      <formula>0</formula>
    </cfRule>
  </conditionalFormatting>
  <conditionalFormatting sqref="K53">
    <cfRule type="cellIs" dxfId="12" priority="13" operator="lessThan">
      <formula>0</formula>
    </cfRule>
  </conditionalFormatting>
  <conditionalFormatting sqref="K11:L25">
    <cfRule type="cellIs" dxfId="11" priority="4" operator="lessThan">
      <formula>0</formula>
    </cfRule>
  </conditionalFormatting>
  <conditionalFormatting sqref="K42:L51">
    <cfRule type="cellIs" dxfId="10" priority="15" operator="lessThan">
      <formula>0</formula>
    </cfRule>
  </conditionalFormatting>
  <conditionalFormatting sqref="L11:L25">
    <cfRule type="cellIs" dxfId="9" priority="3" operator="equal">
      <formula>0</formula>
    </cfRule>
  </conditionalFormatting>
  <conditionalFormatting sqref="L42:L51">
    <cfRule type="cellIs" dxfId="8" priority="16" operator="equal">
      <formula>0</formula>
    </cfRule>
    <cfRule type="cellIs" dxfId="7" priority="17" operator="greaterThan">
      <formula>0</formula>
    </cfRule>
  </conditionalFormatting>
  <conditionalFormatting sqref="Q11:U25">
    <cfRule type="cellIs" dxfId="6" priority="2" operator="equal">
      <formula>0</formula>
    </cfRule>
  </conditionalFormatting>
  <conditionalFormatting sqref="Q42:U51">
    <cfRule type="cellIs" dxfId="5" priority="9" operator="equal">
      <formula>0</formula>
    </cfRule>
  </conditionalFormatting>
  <conditionalFormatting sqref="U42:U53">
    <cfRule type="cellIs" dxfId="4" priority="8" operator="lessThan">
      <formula>0</formula>
    </cfRule>
  </conditionalFormatting>
  <conditionalFormatting sqref="V11:V25">
    <cfRule type="cellIs" dxfId="3" priority="1" operator="lessThan">
      <formula>0</formula>
    </cfRule>
  </conditionalFormatting>
  <conditionalFormatting sqref="V42:V51">
    <cfRule type="cellIs" dxfId="2" priority="10" operator="lessThan">
      <formula>0</formula>
    </cfRule>
    <cfRule type="cellIs" dxfId="1" priority="11" operator="equal">
      <formula>0</formula>
    </cfRule>
    <cfRule type="cellIs" dxfId="0" priority="1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Autobusy</vt:lpstr>
      <vt:lpstr>Samochody dostawcze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2012-07-06T16:37:03Z</cp:lastPrinted>
  <dcterms:created xsi:type="dcterms:W3CDTF">2011-02-21T10:08:17Z</dcterms:created>
  <dcterms:modified xsi:type="dcterms:W3CDTF">2024-09-09T08:37:33Z</dcterms:modified>
</cp:coreProperties>
</file>