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3\SOiSD\"/>
    </mc:Choice>
  </mc:AlternateContent>
  <xr:revisionPtr revIDLastSave="0" documentId="13_ncr:1_{683E36C7-2DF1-49DA-BB11-88C88A916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1" l="1"/>
  <c r="E70" i="11" s="1"/>
  <c r="F70" i="11"/>
  <c r="G70" i="11" s="1"/>
  <c r="J70" i="11"/>
  <c r="K70" i="11" s="1"/>
  <c r="J52" i="7"/>
  <c r="H70" i="11" l="1"/>
  <c r="G7" i="9"/>
  <c r="F7" i="9"/>
  <c r="D7" i="9"/>
  <c r="C7" i="9"/>
  <c r="R51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26" i="7"/>
  <c r="E26" i="7" s="1"/>
  <c r="F26" i="7"/>
  <c r="G26" i="7" s="1"/>
  <c r="I26" i="7"/>
  <c r="K26" i="7"/>
  <c r="M26" i="7"/>
  <c r="N26" i="7" s="1"/>
  <c r="D27" i="7"/>
  <c r="E27" i="7" s="1"/>
  <c r="F27" i="7"/>
  <c r="G27" i="7" s="1"/>
  <c r="I27" i="7"/>
  <c r="K27" i="7"/>
  <c r="M27" i="7"/>
  <c r="N27" i="7" s="1"/>
  <c r="D51" i="7"/>
  <c r="D52" i="7" s="1"/>
  <c r="F51" i="7"/>
  <c r="J51" i="7"/>
  <c r="S51" i="7"/>
  <c r="R52" i="7"/>
  <c r="T51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Q70" i="12"/>
  <c r="S70" i="12"/>
  <c r="T70" i="12" s="1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Q70" i="11"/>
  <c r="R70" i="11" s="1"/>
  <c r="S70" i="11"/>
  <c r="T70" i="11" s="1"/>
  <c r="D31" i="4"/>
  <c r="F31" i="4"/>
  <c r="G31" i="4" s="1"/>
  <c r="I31" i="4"/>
  <c r="K31" i="4"/>
  <c r="L31" i="4" s="1"/>
  <c r="M31" i="4"/>
  <c r="N31" i="4" s="1"/>
  <c r="D32" i="4"/>
  <c r="F32" i="4"/>
  <c r="G32" i="4" s="1"/>
  <c r="I32" i="4"/>
  <c r="K32" i="4"/>
  <c r="L32" i="4" s="1"/>
  <c r="M32" i="4"/>
  <c r="N32" i="4" s="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V51" i="7"/>
  <c r="T52" i="7"/>
  <c r="U52" i="7" s="1"/>
  <c r="G51" i="7"/>
  <c r="F52" i="7"/>
  <c r="G52" i="7" s="1"/>
  <c r="O26" i="7"/>
  <c r="J27" i="7"/>
  <c r="K33" i="11"/>
  <c r="H32" i="11"/>
  <c r="K32" i="11"/>
  <c r="H69" i="12"/>
  <c r="U33" i="12"/>
  <c r="U70" i="12"/>
  <c r="H51" i="7"/>
  <c r="K70" i="12"/>
  <c r="U32" i="12"/>
  <c r="H32" i="1"/>
  <c r="K69" i="12"/>
  <c r="K32" i="12"/>
  <c r="E32" i="1"/>
  <c r="J31" i="1"/>
  <c r="O31" i="1"/>
  <c r="J32" i="1"/>
  <c r="J26" i="7"/>
  <c r="H26" i="7"/>
  <c r="R70" i="12"/>
  <c r="G70" i="12"/>
  <c r="E69" i="12"/>
  <c r="E70" i="12"/>
  <c r="R32" i="12"/>
  <c r="H32" i="12"/>
  <c r="E33" i="11"/>
  <c r="U67" i="4"/>
  <c r="S52" i="7"/>
  <c r="U51" i="7"/>
  <c r="E51" i="7"/>
  <c r="K51" i="7"/>
  <c r="O27" i="7"/>
  <c r="H27" i="7"/>
  <c r="L27" i="7"/>
  <c r="H69" i="11"/>
  <c r="U33" i="11"/>
  <c r="E32" i="12"/>
  <c r="H33" i="12"/>
  <c r="K33" i="12"/>
  <c r="U69" i="12"/>
  <c r="R33" i="12"/>
  <c r="U69" i="11"/>
  <c r="U70" i="11"/>
  <c r="U32" i="11"/>
  <c r="E69" i="11"/>
  <c r="K69" i="11"/>
  <c r="H33" i="11"/>
  <c r="G32" i="11"/>
  <c r="H31" i="1"/>
  <c r="O32" i="1"/>
  <c r="L26" i="7"/>
  <c r="U68" i="4"/>
  <c r="J32" i="4"/>
  <c r="J31" i="4"/>
  <c r="K67" i="4"/>
  <c r="E31" i="4"/>
  <c r="H31" i="4"/>
  <c r="O32" i="4"/>
  <c r="H32" i="4"/>
  <c r="K68" i="4"/>
  <c r="H67" i="4"/>
  <c r="H68" i="4"/>
  <c r="O31" i="4"/>
  <c r="E32" i="4"/>
  <c r="V52" i="7" l="1"/>
  <c r="H52" i="7"/>
  <c r="E52" i="7"/>
  <c r="K52" i="7"/>
</calcChain>
</file>

<file path=xl/sharedStrings.xml><?xml version="1.0" encoding="utf-8"?>
<sst xmlns="http://schemas.openxmlformats.org/spreadsheetml/2006/main" count="819" uniqueCount="184">
  <si>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</si>
  <si>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</si>
  <si>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</si>
  <si>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</si>
  <si>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</si>
  <si>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</si>
  <si>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</si>
  <si>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</si>
  <si>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</si>
  <si>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</si>
  <si>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</si>
  <si>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</si>
  <si>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</si>
  <si>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</si>
  <si>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Light Commercial Vehicles up to 3.5T, Market Share %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</si>
  <si>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</si>
  <si>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</si>
  <si>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</si>
  <si>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</si>
  <si>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</si>
  <si>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</si>
  <si>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</si>
  <si>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</si>
  <si>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</si>
  <si>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</si>
  <si>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</si>
  <si>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</si>
  <si>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</si>
  <si>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</si>
  <si>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</si>
  <si>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</si>
  <si>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</si>
  <si>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</si>
  <si>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</si>
  <si>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</si>
  <si>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</si>
  <si>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</si>
  <si>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</si>
  <si>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</si>
  <si>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</si>
  <si>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</si>
  <si>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</si>
  <si>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</si>
  <si>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</si>
  <si>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</si>
  <si>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Pierwsze rejestracje NOWYCH samochodów osobowych*, udział w rynku %</t>
  </si>
  <si>
    <t>First Registrations of NEW Passenger Cars*, Market Share %</t>
  </si>
  <si>
    <t>RAZEM 1-15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</si>
  <si>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</si>
  <si>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</si>
  <si>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</si>
  <si>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</si>
  <si>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</si>
  <si>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</si>
  <si>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</si>
  <si>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</si>
  <si>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</si>
  <si>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</si>
  <si>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</si>
  <si>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</si>
  <si>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</si>
  <si>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</si>
  <si>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</si>
  <si>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</si>
  <si>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</si>
  <si>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</si>
  <si>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</si>
  <si>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</si>
  <si>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</si>
  <si>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</si>
  <si>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Kia Stonic</t>
  </si>
  <si>
    <t>Zmiana poz
r/r</t>
  </si>
  <si>
    <t>Ch. Position
y/y</t>
  </si>
  <si>
    <t>sztuki</t>
  </si>
  <si>
    <t>Pierwsze rejestracje NOWYCH samochodów dostawczych o DMC&lt;=3,5T*, udział w rynku %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</si>
  <si>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</si>
  <si>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</si>
  <si>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</si>
  <si>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</si>
  <si>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</si>
  <si>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</si>
  <si>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</si>
  <si>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</si>
  <si>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</si>
  <si>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</si>
  <si>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</si>
  <si>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</si>
  <si>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</si>
  <si>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</si>
  <si>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</si>
  <si>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</si>
  <si>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</si>
  <si>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</si>
  <si>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</si>
  <si>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</si>
  <si>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</si>
  <si>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</si>
  <si>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</si>
  <si>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</si>
  <si>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</si>
  <si>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</si>
  <si>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</si>
  <si>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</si>
  <si>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</si>
  <si>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</si>
  <si>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</si>
  <si>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Kia Ceed</t>
  </si>
  <si>
    <t>Ford Transit Custom</t>
  </si>
  <si>
    <t>Volkswagen Crafter</t>
  </si>
  <si>
    <t>Hyundai i30</t>
  </si>
  <si>
    <t>Pierwsze rejestracje nowych samochodów osobowych i dostwczych do 3,5T</t>
  </si>
  <si>
    <t>PORSCHE</t>
  </si>
  <si>
    <t>Suzuki Vitara</t>
  </si>
  <si>
    <t>Toyota Corolla Cross</t>
  </si>
  <si>
    <t>Luty</t>
  </si>
  <si>
    <t>February</t>
  </si>
  <si>
    <t>SSANGYONG</t>
  </si>
  <si>
    <t>CUPRA</t>
  </si>
  <si>
    <t/>
  </si>
  <si>
    <t>Rejestracje nowych samochodów dostawczych do 3,5T, ranking modeli - 2024 narastająco</t>
  </si>
  <si>
    <t>Registrations of new LCV up to 3.5T, Top Models - 2024 YTD</t>
  </si>
  <si>
    <t>Toyota Hilux</t>
  </si>
  <si>
    <t>Renault Trafic</t>
  </si>
  <si>
    <t>Rejestracje nowych samochodów osobowych OGÓŁEM, ranking modeli - 2024 narastająco</t>
  </si>
  <si>
    <t>Registrations of new PC, Top Models - 2024 YTD</t>
  </si>
  <si>
    <t>Nissan Qashqai</t>
  </si>
  <si>
    <t>Cupra Formentor</t>
  </si>
  <si>
    <t>Citroen C3</t>
  </si>
  <si>
    <t>Audi A3</t>
  </si>
  <si>
    <t>Mercedes-Benz Klasa GLC</t>
  </si>
  <si>
    <t>Renault Captur</t>
  </si>
  <si>
    <t>Rejestracje nowych samochodów osobowych na KLIENTÓW INDYWIDUALNYCH, ranking marek - Luty 2024</t>
  </si>
  <si>
    <t>Registrations of New PC For Individual Customers, Top Makes - February 2024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</si>
  <si>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</si>
  <si>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</si>
  <si>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</si>
  <si>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</si>
  <si>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Suzuki S-Cross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</si>
  <si>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</si>
  <si>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</si>
  <si>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</si>
  <si>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Skoda Scala</t>
  </si>
  <si>
    <t>+0,2 pp</t>
  </si>
  <si>
    <t>2024
Mar</t>
  </si>
  <si>
    <t>2023
Mar</t>
  </si>
  <si>
    <t>2024
Sty - Mar</t>
  </si>
  <si>
    <t>2023
Sty - Mar</t>
  </si>
  <si>
    <t>Marzec</t>
  </si>
  <si>
    <t>Rok narastająco Styczeń - Marzec</t>
  </si>
  <si>
    <t>YTD January - March</t>
  </si>
  <si>
    <t>March</t>
  </si>
  <si>
    <t>Mar/Lut
Zmiana %</t>
  </si>
  <si>
    <t>Mar/Lut Ch %</t>
  </si>
  <si>
    <t>Mar/JFebCh %</t>
  </si>
  <si>
    <t>Mar/Lut
Zmiana poz</t>
  </si>
  <si>
    <t>Mar/Feb Ch position</t>
  </si>
  <si>
    <t>Rok narastająco Styczeń -Marzec</t>
  </si>
  <si>
    <t xml:space="preserve">YTD January - March </t>
  </si>
  <si>
    <t>Rejestracje nowych samochodów osobowych OGÓŁEM, ranking modeli - Marzec 2024</t>
  </si>
  <si>
    <t>Registrations of new PC, Top Models - March 2024</t>
  </si>
  <si>
    <t>Volkswagen Tiguan</t>
  </si>
  <si>
    <t>Volvo XC40</t>
  </si>
  <si>
    <t>Ford Focus</t>
  </si>
  <si>
    <t>MG</t>
  </si>
  <si>
    <t>HONDA</t>
  </si>
  <si>
    <t>Rejestracje nowych samochodów osobowych na KLIENTÓW INDYWIDUALNYCH, ranking modeli - Marzec 2024</t>
  </si>
  <si>
    <t>Registrations of New PC For Individual Customers, Top Models - March 2024</t>
  </si>
  <si>
    <t>Rejestracje nowych samochodów osobowych na REGON, ranking marek - Marzec 2024</t>
  </si>
  <si>
    <t>Registrations of New PC For Business Activity, Top Makes - March 2024</t>
  </si>
  <si>
    <t>TESLA</t>
  </si>
  <si>
    <t>Rejestracje nowych samochodów osobowych na REGON, ranking modeli - Marzec 2024</t>
  </si>
  <si>
    <t>Registrations of New PC For Business Activity, Top Models - March 2024</t>
  </si>
  <si>
    <t>Volkswagen Golf</t>
  </si>
  <si>
    <t>Rejestracje nowych samochodów dostawczych do 3,5T, ranking modeli - Marzec 2024</t>
  </si>
  <si>
    <t>Registrations of new LCV up to 3.5T, Top Models - March 2024</t>
  </si>
  <si>
    <t>Sty-Mar 2023</t>
  </si>
  <si>
    <t>Sty-Mar 2024</t>
  </si>
  <si>
    <t>-7,8 pp</t>
  </si>
  <si>
    <t>-1,2 pp</t>
  </si>
  <si>
    <t>+9,0 pp</t>
  </si>
  <si>
    <t>-0,3 pp</t>
  </si>
  <si>
    <t>+2,8 pp</t>
  </si>
  <si>
    <t>+5,8 pp</t>
  </si>
  <si>
    <t>+0,6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</si>
</sst>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</borders>
  <cellStyleXfs count="24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6">
    <xf numFmtId="0" fontId="0" fillId="0" borderId="0" xfId="0"/>
    <xf numFmtId="0" fontId="6" fillId="0" borderId="0" xfId="0" applyFont="1"/>
    <xf numFmtId="0" fontId="7" fillId="0" borderId="0" xfId="11" applyFont="1"/>
    <xf numFmtId="0" fontId="8" fillId="0" borderId="0" xfId="0" applyFont="1"/>
    <xf numFmtId="14" fontId="7" fillId="0" borderId="0" xfId="0" applyNumberFormat="1" applyFont="1"/>
    <xf numFmtId="0" fontId="7" fillId="0" borderId="0" xfId="0" applyFont="1"/>
    <xf numFmtId="0" fontId="7" fillId="0" borderId="0" xfId="11" applyFont="1" applyAlignment="1">
      <alignment horizontal="right"/>
    </xf>
    <xf numFmtId="0" fontId="10" fillId="2" borderId="6" xfId="0" applyFont="1" applyFill="1" applyBorder="1" applyAlignment="1">
      <alignment wrapText="1"/>
    </xf>
    <xf numFmtId="166" fontId="10" fillId="2" borderId="4" xfId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166" fontId="11" fillId="0" borderId="4" xfId="1" applyNumberFormat="1" applyFont="1" applyBorder="1" applyAlignment="1">
      <alignment horizontal="center"/>
    </xf>
    <xf numFmtId="165" fontId="11" fillId="0" borderId="4" xfId="22" applyNumberFormat="1" applyFont="1" applyBorder="1" applyAlignment="1">
      <alignment horizontal="center"/>
    </xf>
    <xf numFmtId="0" fontId="11" fillId="0" borderId="6" xfId="0" applyFont="1" applyBorder="1" applyAlignment="1">
      <alignment horizontal="left" wrapText="1" indent="1"/>
    </xf>
    <xf numFmtId="166" fontId="11" fillId="0" borderId="5" xfId="1" applyNumberFormat="1" applyFont="1" applyBorder="1" applyAlignment="1">
      <alignment horizontal="center"/>
    </xf>
    <xf numFmtId="165" fontId="11" fillId="0" borderId="5" xfId="17" applyNumberFormat="1" applyFont="1" applyBorder="1" applyAlignment="1">
      <alignment horizontal="center"/>
    </xf>
    <xf numFmtId="0" fontId="11" fillId="0" borderId="9" xfId="0" applyFont="1" applyBorder="1" applyAlignment="1">
      <alignment horizontal="left" wrapText="1" indent="1"/>
    </xf>
    <xf numFmtId="165" fontId="11" fillId="0" borderId="8" xfId="22" applyNumberFormat="1" applyFont="1" applyBorder="1" applyAlignment="1">
      <alignment horizontal="center"/>
    </xf>
    <xf numFmtId="166" fontId="10" fillId="2" borderId="4" xfId="1" applyNumberFormat="1" applyFont="1" applyFill="1" applyBorder="1" applyAlignment="1">
      <alignment horizontal="center" vertical="center"/>
    </xf>
    <xf numFmtId="165" fontId="10" fillId="2" borderId="4" xfId="22" applyNumberFormat="1" applyFont="1" applyFill="1" applyBorder="1" applyAlignment="1">
      <alignment horizontal="center" vertical="center"/>
    </xf>
    <xf numFmtId="0" fontId="11" fillId="0" borderId="7" xfId="11" applyFont="1" applyBorder="1"/>
    <xf numFmtId="0" fontId="7" fillId="0" borderId="7" xfId="11" applyFont="1" applyBorder="1"/>
    <xf numFmtId="166" fontId="7" fillId="0" borderId="0" xfId="11" applyNumberFormat="1" applyFont="1"/>
    <xf numFmtId="0" fontId="12" fillId="0" borderId="0" xfId="8" applyFont="1" applyAlignment="1">
      <alignment horizontal="center" vertical="center"/>
    </xf>
    <xf numFmtId="0" fontId="14" fillId="0" borderId="0" xfId="8" applyFont="1" applyAlignment="1">
      <alignment horizontal="right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center" wrapText="1"/>
    </xf>
    <xf numFmtId="0" fontId="12" fillId="0" borderId="16" xfId="8" applyFont="1" applyBorder="1" applyAlignment="1">
      <alignment horizontal="center" vertical="center"/>
    </xf>
    <xf numFmtId="0" fontId="18" fillId="0" borderId="19" xfId="8" applyFont="1" applyBorder="1" applyAlignment="1">
      <alignment vertical="center"/>
    </xf>
    <xf numFmtId="3" fontId="18" fillId="0" borderId="22" xfId="8" applyNumberFormat="1" applyFont="1" applyBorder="1" applyAlignment="1">
      <alignment vertical="center"/>
    </xf>
    <xf numFmtId="10" fontId="18" fillId="0" borderId="19" xfId="18" applyNumberFormat="1" applyFont="1" applyBorder="1" applyAlignment="1">
      <alignment vertical="center"/>
    </xf>
    <xf numFmtId="165" fontId="18" fillId="0" borderId="19" xfId="18" applyNumberFormat="1" applyFont="1" applyBorder="1" applyAlignment="1">
      <alignment vertical="center"/>
    </xf>
    <xf numFmtId="10" fontId="7" fillId="0" borderId="0" xfId="0" applyNumberFormat="1" applyFont="1"/>
    <xf numFmtId="0" fontId="19" fillId="4" borderId="16" xfId="0" applyFont="1" applyFill="1" applyBorder="1" applyAlignment="1">
      <alignment horizontal="center" vertical="center" wrapText="1"/>
    </xf>
    <xf numFmtId="0" fontId="18" fillId="4" borderId="19" xfId="8" applyFont="1" applyFill="1" applyBorder="1" applyAlignment="1">
      <alignment vertical="center"/>
    </xf>
    <xf numFmtId="3" fontId="18" fillId="4" borderId="22" xfId="8" applyNumberFormat="1" applyFont="1" applyFill="1" applyBorder="1" applyAlignment="1">
      <alignment vertical="center"/>
    </xf>
    <xf numFmtId="10" fontId="18" fillId="4" borderId="19" xfId="18" applyNumberFormat="1" applyFont="1" applyFill="1" applyBorder="1" applyAlignment="1">
      <alignment vertical="center"/>
    </xf>
    <xf numFmtId="165" fontId="18" fillId="4" borderId="19" xfId="18" applyNumberFormat="1" applyFont="1" applyFill="1" applyBorder="1" applyAlignment="1">
      <alignment vertical="center"/>
    </xf>
    <xf numFmtId="3" fontId="18" fillId="3" borderId="22" xfId="8" applyNumberFormat="1" applyFont="1" applyFill="1" applyBorder="1" applyAlignment="1">
      <alignment vertical="center"/>
    </xf>
    <xf numFmtId="10" fontId="18" fillId="3" borderId="19" xfId="18" applyNumberFormat="1" applyFont="1" applyFill="1" applyBorder="1" applyAlignment="1">
      <alignment vertical="center"/>
    </xf>
    <xf numFmtId="165" fontId="18" fillId="3" borderId="19" xfId="18" applyNumberFormat="1" applyFont="1" applyFill="1" applyBorder="1" applyAlignment="1">
      <alignment vertical="center"/>
    </xf>
    <xf numFmtId="3" fontId="10" fillId="2" borderId="22" xfId="8" applyNumberFormat="1" applyFont="1" applyFill="1" applyBorder="1" applyAlignment="1">
      <alignment vertical="center"/>
    </xf>
    <xf numFmtId="9" fontId="10" fillId="2" borderId="19" xfId="18" applyFont="1" applyFill="1" applyBorder="1" applyAlignment="1">
      <alignment vertical="center"/>
    </xf>
    <xf numFmtId="165" fontId="10" fillId="2" borderId="19" xfId="8" applyNumberFormat="1" applyFont="1" applyFill="1" applyBorder="1" applyAlignment="1">
      <alignment vertical="center"/>
    </xf>
    <xf numFmtId="0" fontId="18" fillId="0" borderId="0" xfId="8" applyFont="1"/>
    <xf numFmtId="0" fontId="20" fillId="0" borderId="0" xfId="0" applyFont="1"/>
    <xf numFmtId="0" fontId="21" fillId="0" borderId="0" xfId="0" applyFont="1"/>
    <xf numFmtId="0" fontId="11" fillId="0" borderId="0" xfId="0" applyFont="1"/>
    <xf numFmtId="0" fontId="22" fillId="0" borderId="0" xfId="7" applyFont="1" applyAlignment="1">
      <alignment horizontal="center" vertical="top"/>
    </xf>
    <xf numFmtId="1" fontId="18" fillId="0" borderId="16" xfId="18" applyNumberFormat="1" applyFont="1" applyBorder="1" applyAlignment="1">
      <alignment horizontal="center"/>
    </xf>
    <xf numFmtId="1" fontId="18" fillId="4" borderId="16" xfId="18" applyNumberFormat="1" applyFont="1" applyFill="1" applyBorder="1" applyAlignment="1">
      <alignment horizontal="center"/>
    </xf>
    <xf numFmtId="3" fontId="18" fillId="3" borderId="16" xfId="8" applyNumberFormat="1" applyFont="1" applyFill="1" applyBorder="1" applyAlignment="1">
      <alignment vertical="center"/>
    </xf>
    <xf numFmtId="0" fontId="18" fillId="3" borderId="16" xfId="8" applyFont="1" applyFill="1" applyBorder="1" applyAlignment="1">
      <alignment vertical="center"/>
    </xf>
    <xf numFmtId="3" fontId="10" fillId="2" borderId="16" xfId="8" applyNumberFormat="1" applyFont="1" applyFill="1" applyBorder="1" applyAlignment="1">
      <alignment vertical="center"/>
    </xf>
    <xf numFmtId="14" fontId="11" fillId="0" borderId="0" xfId="0" applyNumberFormat="1" applyFont="1"/>
    <xf numFmtId="0" fontId="11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65" fontId="18" fillId="0" borderId="12" xfId="22" applyNumberFormat="1" applyFont="1" applyBorder="1" applyAlignment="1">
      <alignment horizontal="right"/>
    </xf>
    <xf numFmtId="168" fontId="18" fillId="0" borderId="15" xfId="18" applyNumberFormat="1" applyFont="1" applyBorder="1"/>
    <xf numFmtId="168" fontId="23" fillId="0" borderId="5" xfId="18" applyNumberFormat="1" applyFont="1" applyBorder="1" applyAlignment="1">
      <alignment horizontal="right"/>
    </xf>
    <xf numFmtId="168" fontId="18" fillId="0" borderId="5" xfId="18" applyNumberFormat="1" applyFont="1" applyBorder="1"/>
    <xf numFmtId="168" fontId="18" fillId="0" borderId="5" xfId="18" applyNumberFormat="1" applyFont="1" applyBorder="1" applyAlignment="1">
      <alignment horizontal="right"/>
    </xf>
    <xf numFmtId="0" fontId="18" fillId="0" borderId="5" xfId="0" applyFont="1" applyBorder="1" applyAlignment="1">
      <alignment horizontal="left" indent="1"/>
    </xf>
    <xf numFmtId="3" fontId="18" fillId="0" borderId="6" xfId="22" applyNumberFormat="1" applyFont="1" applyBorder="1" applyAlignment="1">
      <alignment horizontal="right"/>
    </xf>
    <xf numFmtId="168" fontId="11" fillId="0" borderId="5" xfId="18" applyNumberFormat="1" applyFont="1" applyBorder="1"/>
    <xf numFmtId="168" fontId="11" fillId="0" borderId="5" xfId="18" applyNumberFormat="1" applyFont="1" applyBorder="1" applyAlignment="1">
      <alignment horizontal="right"/>
    </xf>
    <xf numFmtId="0" fontId="18" fillId="0" borderId="8" xfId="0" applyFont="1" applyBorder="1" applyAlignment="1">
      <alignment horizontal="left" indent="1"/>
    </xf>
    <xf numFmtId="165" fontId="18" fillId="0" borderId="13" xfId="22" applyNumberFormat="1" applyFont="1" applyBorder="1" applyAlignment="1">
      <alignment horizontal="right"/>
    </xf>
    <xf numFmtId="168" fontId="18" fillId="0" borderId="8" xfId="18" applyNumberFormat="1" applyFont="1" applyBorder="1"/>
    <xf numFmtId="168" fontId="23" fillId="0" borderId="8" xfId="18" applyNumberFormat="1" applyFont="1" applyBorder="1" applyAlignment="1">
      <alignment horizontal="right"/>
    </xf>
    <xf numFmtId="0" fontId="13" fillId="0" borderId="0" xfId="8" applyFont="1" applyAlignment="1">
      <alignment vertical="center"/>
    </xf>
    <xf numFmtId="0" fontId="18" fillId="3" borderId="22" xfId="8" applyFont="1" applyFill="1" applyBorder="1" applyAlignment="1">
      <alignment vertical="center"/>
    </xf>
    <xf numFmtId="0" fontId="24" fillId="0" borderId="0" xfId="0" applyFont="1"/>
    <xf numFmtId="0" fontId="25" fillId="0" borderId="0" xfId="0" applyFont="1"/>
    <xf numFmtId="0" fontId="26" fillId="2" borderId="4" xfId="0" applyFont="1" applyFill="1" applyBorder="1" applyAlignment="1">
      <alignment vertical="center" wrapText="1"/>
    </xf>
    <xf numFmtId="3" fontId="18" fillId="0" borderId="9" xfId="22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6" fillId="2" borderId="17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wrapText="1"/>
    </xf>
    <xf numFmtId="0" fontId="17" fillId="2" borderId="31" xfId="8" applyFont="1" applyFill="1" applyBorder="1" applyAlignment="1">
      <alignment horizontal="center" vertical="top" wrapText="1"/>
    </xf>
    <xf numFmtId="0" fontId="17" fillId="2" borderId="18" xfId="8" applyFont="1" applyFill="1" applyBorder="1" applyAlignment="1">
      <alignment horizontal="center" vertical="top" wrapText="1"/>
    </xf>
    <xf numFmtId="0" fontId="12" fillId="3" borderId="32" xfId="8" applyFont="1" applyFill="1" applyBorder="1" applyAlignment="1">
      <alignment horizontal="center" vertical="center"/>
    </xf>
    <xf numFmtId="0" fontId="12" fillId="3" borderId="19" xfId="8" applyFont="1" applyFill="1" applyBorder="1" applyAlignment="1">
      <alignment horizontal="center" vertical="center"/>
    </xf>
    <xf numFmtId="0" fontId="15" fillId="2" borderId="30" xfId="8" applyFont="1" applyFill="1" applyBorder="1" applyAlignment="1">
      <alignment horizontal="center" vertical="center"/>
    </xf>
    <xf numFmtId="0" fontId="15" fillId="2" borderId="21" xfId="8" applyFont="1" applyFill="1" applyBorder="1" applyAlignment="1">
      <alignment horizontal="center" vertical="center"/>
    </xf>
    <xf numFmtId="0" fontId="10" fillId="2" borderId="27" xfId="8" applyFont="1" applyFill="1" applyBorder="1" applyAlignment="1">
      <alignment horizontal="center" vertical="center"/>
    </xf>
    <xf numFmtId="0" fontId="10" fillId="2" borderId="20" xfId="8" applyFont="1" applyFill="1" applyBorder="1" applyAlignment="1">
      <alignment horizontal="center" vertical="center"/>
    </xf>
    <xf numFmtId="0" fontId="15" fillId="2" borderId="23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16" fillId="2" borderId="34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15" fillId="2" borderId="31" xfId="8" applyFont="1" applyFill="1" applyBorder="1" applyAlignment="1">
      <alignment horizontal="center" vertical="top"/>
    </xf>
    <xf numFmtId="0" fontId="15" fillId="2" borderId="18" xfId="8" applyFont="1" applyFill="1" applyBorder="1" applyAlignment="1">
      <alignment horizontal="center" vertical="top"/>
    </xf>
    <xf numFmtId="0" fontId="15" fillId="2" borderId="34" xfId="8" applyFont="1" applyFill="1" applyBorder="1" applyAlignment="1">
      <alignment horizontal="center" vertical="top"/>
    </xf>
    <xf numFmtId="0" fontId="15" fillId="2" borderId="23" xfId="8" applyFont="1" applyFill="1" applyBorder="1" applyAlignment="1">
      <alignment horizontal="center" vertical="top"/>
    </xf>
    <xf numFmtId="0" fontId="10" fillId="2" borderId="33" xfId="8" applyFont="1" applyFill="1" applyBorder="1" applyAlignment="1">
      <alignment horizontal="center" wrapText="1"/>
    </xf>
    <xf numFmtId="0" fontId="10" fillId="2" borderId="34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center" wrapText="1"/>
    </xf>
    <xf numFmtId="0" fontId="10" fillId="2" borderId="31" xfId="8" applyFont="1" applyFill="1" applyBorder="1" applyAlignment="1">
      <alignment horizontal="center" wrapText="1"/>
    </xf>
    <xf numFmtId="0" fontId="16" fillId="2" borderId="17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5" fillId="2" borderId="0" xfId="8" applyFont="1" applyFill="1" applyAlignment="1">
      <alignment horizontal="center" vertical="center"/>
    </xf>
    <xf numFmtId="0" fontId="15" fillId="2" borderId="25" xfId="8" applyFont="1" applyFill="1" applyBorder="1" applyAlignment="1">
      <alignment horizontal="center" vertical="center"/>
    </xf>
    <xf numFmtId="0" fontId="10" fillId="2" borderId="28" xfId="8" applyFont="1" applyFill="1" applyBorder="1" applyAlignment="1">
      <alignment horizontal="center" vertical="center"/>
    </xf>
    <xf numFmtId="0" fontId="10" fillId="2" borderId="26" xfId="8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center" vertical="center"/>
    </xf>
    <xf numFmtId="0" fontId="15" fillId="2" borderId="29" xfId="8" applyFont="1" applyFill="1" applyBorder="1" applyAlignment="1">
      <alignment horizontal="center" vertical="center"/>
    </xf>
    <xf numFmtId="0" fontId="17" fillId="2" borderId="31" xfId="8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10" fillId="2" borderId="33" xfId="8" applyFont="1" applyFill="1" applyBorder="1" applyAlignment="1">
      <alignment horizontal="center" vertical="center"/>
    </xf>
    <xf numFmtId="0" fontId="10" fillId="2" borderId="32" xfId="8" applyFont="1" applyFill="1" applyBorder="1" applyAlignment="1">
      <alignment horizontal="center" vertical="top"/>
    </xf>
    <xf numFmtId="0" fontId="10" fillId="2" borderId="19" xfId="8" applyFont="1" applyFill="1" applyBorder="1" applyAlignment="1">
      <alignment horizontal="center" vertical="top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2" fillId="0" borderId="0" xfId="8" applyFont="1" applyAlignment="1">
      <alignment horizontal="center" wrapText="1"/>
    </xf>
  </cellXfs>
  <cellStyles count="24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5" xfId="13" xr:uid="{00000000-0005-0000-0000-00000D000000}"/>
    <cellStyle name="Normalny 5 2" xfId="14" xr:uid="{00000000-0005-0000-0000-00000E000000}"/>
    <cellStyle name="Normalny 6" xfId="15" xr:uid="{00000000-0005-0000-0000-00000F000000}"/>
    <cellStyle name="Normalny 7" xfId="16" xr:uid="{00000000-0005-0000-0000-000010000000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</cellStyles>
  <dxfs count="90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21</xdr:row>
      <xdr:rowOff>66675</xdr:rowOff>
    </xdr:from>
    <xdr:to>
      <xdr:col>8</xdr:col>
      <xdr:colOff>296937</xdr:colOff>
      <xdr:row>42</xdr:row>
      <xdr:rowOff>21661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D4045CC-099C-1619-1D68-9D21DA61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4038600"/>
          <a:ext cx="5992887" cy="3755461"/>
        </a:xfrm>
        <a:prstGeom prst="rect">
          <a:avLst/>
        </a:prstGeom>
      </xdr:spPr>
    </xdr:pic>
    <xdr:clientData/>
  </xdr:twoCellAnchor>
  <xdr:twoCellAnchor editAs="oneCell">
    <xdr:from>
      <xdr:col>9</xdr:col>
      <xdr:colOff>457201</xdr:colOff>
      <xdr:row>21</xdr:row>
      <xdr:rowOff>38100</xdr:rowOff>
    </xdr:from>
    <xdr:to>
      <xdr:col>19</xdr:col>
      <xdr:colOff>110505</xdr:colOff>
      <xdr:row>41</xdr:row>
      <xdr:rowOff>47625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CB8D52D-E651-C04B-B5AF-787BF129E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6576" y="4010025"/>
          <a:ext cx="5749304" cy="3629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workbookViewId="0"/>
  </sheetViews>
  <sheetFormatPr defaultColWidth="9.140625" defaultRowHeight="14.25" x14ac:dyDescent="0.2"/>
  <cols>
    <col min="1" max="1" width="1.140625" style="2" customWidth="1"/>
    <col min="2" max="2" width="41" style="2" customWidth="1"/>
    <col min="3" max="5" width="11.140625" style="2" customWidth="1"/>
    <col min="6" max="6" width="14.28515625" style="2" customWidth="1"/>
    <col min="7" max="7" width="13.28515625" style="2" customWidth="1"/>
    <col min="8" max="8" width="11.710937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4">
        <v>45386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77</v>
      </c>
      <c r="H2" s="6" t="s">
        <v>73</v>
      </c>
    </row>
    <row r="3" spans="1:256" ht="24.75" customHeight="1" x14ac:dyDescent="0.2">
      <c r="B3" s="82" t="s">
        <v>110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143</v>
      </c>
      <c r="D4" s="8" t="s">
        <v>144</v>
      </c>
      <c r="E4" s="9" t="s">
        <v>59</v>
      </c>
      <c r="F4" s="8" t="s">
        <v>145</v>
      </c>
      <c r="G4" s="8" t="s">
        <v>146</v>
      </c>
      <c r="H4" s="9" t="s">
        <v>59</v>
      </c>
    </row>
    <row r="5" spans="1:256" ht="24.75" customHeight="1" x14ac:dyDescent="0.2">
      <c r="B5" s="10" t="s">
        <v>53</v>
      </c>
      <c r="C5" s="11">
        <v>49927</v>
      </c>
      <c r="D5" s="11">
        <v>49460</v>
      </c>
      <c r="E5" s="12">
        <v>9.4419733117669935E-3</v>
      </c>
      <c r="F5" s="11">
        <v>138696</v>
      </c>
      <c r="G5" s="11">
        <v>123031</v>
      </c>
      <c r="H5" s="12">
        <v>0.12732563337695368</v>
      </c>
    </row>
    <row r="6" spans="1:256" ht="24.75" customHeight="1" x14ac:dyDescent="0.2">
      <c r="B6" s="10" t="s">
        <v>54</v>
      </c>
      <c r="C6" s="11">
        <v>6294</v>
      </c>
      <c r="D6" s="11">
        <v>5871</v>
      </c>
      <c r="E6" s="12">
        <v>7.2049054675523694E-2</v>
      </c>
      <c r="F6" s="11">
        <v>16128</v>
      </c>
      <c r="G6" s="11">
        <v>15828</v>
      </c>
      <c r="H6" s="12">
        <v>1.8953752843062999E-2</v>
      </c>
    </row>
    <row r="7" spans="1:256" ht="24.75" customHeight="1" x14ac:dyDescent="0.2">
      <c r="B7" s="13" t="s">
        <v>55</v>
      </c>
      <c r="C7" s="14">
        <f>C6-C8</f>
        <v>6129</v>
      </c>
      <c r="D7" s="14">
        <f>D6-D8</f>
        <v>5686</v>
      </c>
      <c r="E7" s="15">
        <f>C7/D7-1</f>
        <v>7.7910657755891677E-2</v>
      </c>
      <c r="F7" s="14">
        <f>F6-F8</f>
        <v>15672</v>
      </c>
      <c r="G7" s="14">
        <f>G6-G8</f>
        <v>15427</v>
      </c>
      <c r="H7" s="15">
        <f>F7/G7-1</f>
        <v>1.5881247164063028E-2</v>
      </c>
    </row>
    <row r="8" spans="1:256" ht="24.75" customHeight="1" x14ac:dyDescent="0.2">
      <c r="B8" s="16" t="s">
        <v>56</v>
      </c>
      <c r="C8" s="14">
        <v>165</v>
      </c>
      <c r="D8" s="14">
        <v>185</v>
      </c>
      <c r="E8" s="17">
        <v>-0.10810810810810811</v>
      </c>
      <c r="F8" s="14">
        <v>456</v>
      </c>
      <c r="G8" s="14">
        <v>401</v>
      </c>
      <c r="H8" s="17">
        <v>0.13715710723192021</v>
      </c>
    </row>
    <row r="9" spans="1:256" ht="25.5" customHeight="1" x14ac:dyDescent="0.2">
      <c r="B9" s="80" t="s">
        <v>57</v>
      </c>
      <c r="C9" s="18">
        <v>56221</v>
      </c>
      <c r="D9" s="18">
        <v>55331</v>
      </c>
      <c r="E9" s="19">
        <v>1.6085015633189315E-2</v>
      </c>
      <c r="F9" s="18">
        <v>154824</v>
      </c>
      <c r="G9" s="18">
        <v>138859</v>
      </c>
      <c r="H9" s="19">
        <v>0.11497274213410735</v>
      </c>
    </row>
    <row r="10" spans="1:256" x14ac:dyDescent="0.2">
      <c r="B10" s="20" t="s">
        <v>58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89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/>
  </sheetViews>
  <sheetFormatPr defaultColWidth="9.140625" defaultRowHeight="14.25" x14ac:dyDescent="0.2"/>
  <cols>
    <col min="1" max="1" width="1.7109375" style="5" customWidth="1"/>
    <col min="2" max="2" width="8.140625" style="5" customWidth="1"/>
    <col min="3" max="3" width="19.28515625" style="5" customWidth="1"/>
    <col min="4" max="14" width="10.28515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16" x14ac:dyDescent="0.2">
      <c r="B1" s="5" t="s">
        <v>3</v>
      </c>
      <c r="D1" s="3"/>
      <c r="O1" s="4">
        <v>45386</v>
      </c>
    </row>
    <row r="2" spans="2:16" ht="14.45" customHeight="1" x14ac:dyDescent="0.2">
      <c r="B2" s="110" t="s">
        <v>45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6" ht="14.45" customHeight="1" x14ac:dyDescent="0.2">
      <c r="B3" s="111" t="s">
        <v>46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6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6" ht="14.45" customHeight="1" x14ac:dyDescent="0.2">
      <c r="B5" s="104" t="s">
        <v>0</v>
      </c>
      <c r="C5" s="106" t="s">
        <v>1</v>
      </c>
      <c r="D5" s="93" t="s">
        <v>147</v>
      </c>
      <c r="E5" s="93"/>
      <c r="F5" s="93"/>
      <c r="G5" s="93"/>
      <c r="H5" s="114"/>
      <c r="I5" s="115" t="s">
        <v>114</v>
      </c>
      <c r="J5" s="114"/>
      <c r="K5" s="115" t="s">
        <v>148</v>
      </c>
      <c r="L5" s="93"/>
      <c r="M5" s="93"/>
      <c r="N5" s="93"/>
      <c r="O5" s="94"/>
    </row>
    <row r="6" spans="2:16" ht="14.45" customHeight="1" thickBot="1" x14ac:dyDescent="0.25">
      <c r="B6" s="105"/>
      <c r="C6" s="107"/>
      <c r="D6" s="112" t="s">
        <v>150</v>
      </c>
      <c r="E6" s="112"/>
      <c r="F6" s="112"/>
      <c r="G6" s="112"/>
      <c r="H6" s="113"/>
      <c r="I6" s="116" t="s">
        <v>115</v>
      </c>
      <c r="J6" s="113"/>
      <c r="K6" s="116" t="s">
        <v>149</v>
      </c>
      <c r="L6" s="112"/>
      <c r="M6" s="112"/>
      <c r="N6" s="112"/>
      <c r="O6" s="117"/>
    </row>
    <row r="7" spans="2:16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151</v>
      </c>
      <c r="K7" s="96">
        <v>2024</v>
      </c>
      <c r="L7" s="97"/>
      <c r="M7" s="96">
        <v>2023</v>
      </c>
      <c r="N7" s="97"/>
      <c r="O7" s="85" t="s">
        <v>5</v>
      </c>
    </row>
    <row r="8" spans="2:16" ht="14.45" customHeight="1" thickBot="1" x14ac:dyDescent="0.25">
      <c r="B8" s="102" t="s">
        <v>6</v>
      </c>
      <c r="C8" s="100" t="s">
        <v>7</v>
      </c>
      <c r="D8" s="98"/>
      <c r="E8" s="99"/>
      <c r="F8" s="98"/>
      <c r="G8" s="99"/>
      <c r="H8" s="86"/>
      <c r="I8" s="109"/>
      <c r="J8" s="109"/>
      <c r="K8" s="98"/>
      <c r="L8" s="99"/>
      <c r="M8" s="98"/>
      <c r="N8" s="99"/>
      <c r="O8" s="86"/>
    </row>
    <row r="9" spans="2:16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8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6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19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6" ht="14.25" customHeight="1" thickBot="1" x14ac:dyDescent="0.25">
      <c r="B11" s="31">
        <v>1</v>
      </c>
      <c r="C11" s="32" t="s">
        <v>20</v>
      </c>
      <c r="D11" s="33">
        <v>8712</v>
      </c>
      <c r="E11" s="34">
        <v>0.17449476235303543</v>
      </c>
      <c r="F11" s="33">
        <v>9426</v>
      </c>
      <c r="G11" s="34">
        <v>0.19057824504650223</v>
      </c>
      <c r="H11" s="35">
        <v>-7.5747931253978384E-2</v>
      </c>
      <c r="I11" s="33">
        <v>9782</v>
      </c>
      <c r="J11" s="35">
        <v>-0.10938458392966677</v>
      </c>
      <c r="K11" s="33">
        <v>28301</v>
      </c>
      <c r="L11" s="34">
        <v>0.20405058545307722</v>
      </c>
      <c r="M11" s="33">
        <v>26139</v>
      </c>
      <c r="N11" s="34">
        <v>0.2124586486332713</v>
      </c>
      <c r="O11" s="35">
        <v>8.2711656911129028E-2</v>
      </c>
      <c r="P11" s="36"/>
    </row>
    <row r="12" spans="2:16" ht="14.45" customHeight="1" thickBot="1" x14ac:dyDescent="0.25">
      <c r="B12" s="37">
        <v>2</v>
      </c>
      <c r="C12" s="38" t="s">
        <v>18</v>
      </c>
      <c r="D12" s="39">
        <v>5551</v>
      </c>
      <c r="E12" s="40">
        <v>0.11118232619624652</v>
      </c>
      <c r="F12" s="39">
        <v>5281</v>
      </c>
      <c r="G12" s="40">
        <v>0.10677315002021835</v>
      </c>
      <c r="H12" s="41">
        <v>5.1126680552925574E-2</v>
      </c>
      <c r="I12" s="39">
        <v>5180</v>
      </c>
      <c r="J12" s="41">
        <v>7.1621621621621667E-2</v>
      </c>
      <c r="K12" s="39">
        <v>14737</v>
      </c>
      <c r="L12" s="40">
        <v>0.10625396550729653</v>
      </c>
      <c r="M12" s="39">
        <v>12682</v>
      </c>
      <c r="N12" s="40">
        <v>0.10307971161739723</v>
      </c>
      <c r="O12" s="41">
        <v>0.16204068758870838</v>
      </c>
      <c r="P12" s="36"/>
    </row>
    <row r="13" spans="2:16" ht="14.45" customHeight="1" thickBot="1" x14ac:dyDescent="0.25">
      <c r="B13" s="31">
        <v>3</v>
      </c>
      <c r="C13" s="32" t="s">
        <v>23</v>
      </c>
      <c r="D13" s="33">
        <v>2422</v>
      </c>
      <c r="E13" s="34">
        <v>4.851082580567629E-2</v>
      </c>
      <c r="F13" s="33">
        <v>3500</v>
      </c>
      <c r="G13" s="34">
        <v>7.0764253942579861E-2</v>
      </c>
      <c r="H13" s="35">
        <v>-0.30800000000000005</v>
      </c>
      <c r="I13" s="33">
        <v>2870</v>
      </c>
      <c r="J13" s="35">
        <v>-0.15609756097560978</v>
      </c>
      <c r="K13" s="33">
        <v>8358</v>
      </c>
      <c r="L13" s="34">
        <v>6.0261290880775219E-2</v>
      </c>
      <c r="M13" s="33">
        <v>9051</v>
      </c>
      <c r="N13" s="34">
        <v>7.3566824621436877E-2</v>
      </c>
      <c r="O13" s="35">
        <v>-7.6566125290023157E-2</v>
      </c>
      <c r="P13" s="36"/>
    </row>
    <row r="14" spans="2:16" ht="14.45" customHeight="1" thickBot="1" x14ac:dyDescent="0.25">
      <c r="B14" s="37">
        <v>4</v>
      </c>
      <c r="C14" s="38" t="s">
        <v>19</v>
      </c>
      <c r="D14" s="39">
        <v>3418</v>
      </c>
      <c r="E14" s="40">
        <v>6.8459951529232677E-2</v>
      </c>
      <c r="F14" s="39">
        <v>3536</v>
      </c>
      <c r="G14" s="40">
        <v>7.149211484027497E-2</v>
      </c>
      <c r="H14" s="41">
        <v>-3.3371040723981893E-2</v>
      </c>
      <c r="I14" s="39">
        <v>2438</v>
      </c>
      <c r="J14" s="41">
        <v>0.40196882690730096</v>
      </c>
      <c r="K14" s="39">
        <v>7793</v>
      </c>
      <c r="L14" s="40">
        <v>5.6187633385245427E-2</v>
      </c>
      <c r="M14" s="39">
        <v>7870</v>
      </c>
      <c r="N14" s="40">
        <v>6.3967617917435438E-2</v>
      </c>
      <c r="O14" s="41">
        <v>-9.783989834815765E-3</v>
      </c>
      <c r="P14" s="36"/>
    </row>
    <row r="15" spans="2:16" ht="14.45" customHeight="1" thickBot="1" x14ac:dyDescent="0.25">
      <c r="B15" s="31">
        <v>5</v>
      </c>
      <c r="C15" s="32" t="s">
        <v>24</v>
      </c>
      <c r="D15" s="33">
        <v>2442</v>
      </c>
      <c r="E15" s="34">
        <v>4.8911410659562962E-2</v>
      </c>
      <c r="F15" s="33">
        <v>2052</v>
      </c>
      <c r="G15" s="34">
        <v>4.1488071168621105E-2</v>
      </c>
      <c r="H15" s="35">
        <v>0.19005847953216382</v>
      </c>
      <c r="I15" s="33">
        <v>2612</v>
      </c>
      <c r="J15" s="35">
        <v>-6.5084226646248133E-2</v>
      </c>
      <c r="K15" s="33">
        <v>7555</v>
      </c>
      <c r="L15" s="34">
        <v>5.447165022783642E-2</v>
      </c>
      <c r="M15" s="33">
        <v>6049</v>
      </c>
      <c r="N15" s="34">
        <v>4.9166470239208004E-2</v>
      </c>
      <c r="O15" s="35">
        <v>0.24896677136716816</v>
      </c>
      <c r="P15" s="36"/>
    </row>
    <row r="16" spans="2:16" ht="14.45" customHeight="1" thickBot="1" x14ac:dyDescent="0.25">
      <c r="B16" s="37">
        <v>6</v>
      </c>
      <c r="C16" s="38" t="s">
        <v>17</v>
      </c>
      <c r="D16" s="39">
        <v>2635</v>
      </c>
      <c r="E16" s="40">
        <v>5.2777054499569369E-2</v>
      </c>
      <c r="F16" s="39">
        <v>2275</v>
      </c>
      <c r="G16" s="40">
        <v>4.5996765062676907E-2</v>
      </c>
      <c r="H16" s="41">
        <v>0.15824175824175835</v>
      </c>
      <c r="I16" s="39">
        <v>2127</v>
      </c>
      <c r="J16" s="41">
        <v>0.23883403855195118</v>
      </c>
      <c r="K16" s="39">
        <v>7168</v>
      </c>
      <c r="L16" s="40">
        <v>5.1681375093730171E-2</v>
      </c>
      <c r="M16" s="39">
        <v>5557</v>
      </c>
      <c r="N16" s="40">
        <v>4.5167478115271761E-2</v>
      </c>
      <c r="O16" s="41">
        <v>0.28990462479755275</v>
      </c>
    </row>
    <row r="17" spans="2:16" ht="14.45" customHeight="1" thickBot="1" x14ac:dyDescent="0.25">
      <c r="B17" s="31">
        <v>7</v>
      </c>
      <c r="C17" s="32" t="s">
        <v>33</v>
      </c>
      <c r="D17" s="33">
        <v>2237</v>
      </c>
      <c r="E17" s="34">
        <v>4.4805415907224547E-2</v>
      </c>
      <c r="F17" s="33">
        <v>2405</v>
      </c>
      <c r="G17" s="34">
        <v>4.862515163768702E-2</v>
      </c>
      <c r="H17" s="35">
        <v>-6.9854469854469858E-2</v>
      </c>
      <c r="I17" s="33">
        <v>2117</v>
      </c>
      <c r="J17" s="35">
        <v>5.6683986773736317E-2</v>
      </c>
      <c r="K17" s="33">
        <v>6699</v>
      </c>
      <c r="L17" s="34">
        <v>4.8299878871777127E-2</v>
      </c>
      <c r="M17" s="33">
        <v>6046</v>
      </c>
      <c r="N17" s="34">
        <v>4.9142086140891321E-2</v>
      </c>
      <c r="O17" s="35">
        <v>0.10800529275554083</v>
      </c>
    </row>
    <row r="18" spans="2:16" ht="14.45" customHeight="1" thickBot="1" x14ac:dyDescent="0.25">
      <c r="B18" s="37">
        <v>8</v>
      </c>
      <c r="C18" s="38" t="s">
        <v>32</v>
      </c>
      <c r="D18" s="39">
        <v>2482</v>
      </c>
      <c r="E18" s="40">
        <v>4.9712580367336313E-2</v>
      </c>
      <c r="F18" s="39">
        <v>1772</v>
      </c>
      <c r="G18" s="40">
        <v>3.5826930853214721E-2</v>
      </c>
      <c r="H18" s="41">
        <v>0.40067720090293446</v>
      </c>
      <c r="I18" s="39">
        <v>2177</v>
      </c>
      <c r="J18" s="41">
        <v>0.14010105649977023</v>
      </c>
      <c r="K18" s="39">
        <v>6431</v>
      </c>
      <c r="L18" s="40">
        <v>4.6367595316375382E-2</v>
      </c>
      <c r="M18" s="39">
        <v>4291</v>
      </c>
      <c r="N18" s="40">
        <v>3.4877388625630938E-2</v>
      </c>
      <c r="O18" s="41">
        <v>0.49871824749475646</v>
      </c>
    </row>
    <row r="19" spans="2:16" ht="14.45" customHeight="1" thickBot="1" x14ac:dyDescent="0.25">
      <c r="B19" s="31">
        <v>9</v>
      </c>
      <c r="C19" s="32" t="s">
        <v>34</v>
      </c>
      <c r="D19" s="33">
        <v>2227</v>
      </c>
      <c r="E19" s="34">
        <v>4.4605123480281207E-2</v>
      </c>
      <c r="F19" s="33">
        <v>1483</v>
      </c>
      <c r="G19" s="34">
        <v>2.9983825313384553E-2</v>
      </c>
      <c r="H19" s="35">
        <v>0.50168577208361431</v>
      </c>
      <c r="I19" s="33">
        <v>1701</v>
      </c>
      <c r="J19" s="35">
        <v>0.30922986478542036</v>
      </c>
      <c r="K19" s="33">
        <v>5012</v>
      </c>
      <c r="L19" s="34">
        <v>3.6136586491319143E-2</v>
      </c>
      <c r="M19" s="33">
        <v>3410</v>
      </c>
      <c r="N19" s="34">
        <v>2.7716591753297951E-2</v>
      </c>
      <c r="O19" s="35">
        <v>0.46979472140762457</v>
      </c>
    </row>
    <row r="20" spans="2:16" ht="14.45" customHeight="1" thickBot="1" x14ac:dyDescent="0.25">
      <c r="B20" s="37">
        <v>10</v>
      </c>
      <c r="C20" s="38" t="s">
        <v>25</v>
      </c>
      <c r="D20" s="39">
        <v>1858</v>
      </c>
      <c r="E20" s="40">
        <v>3.7214332926072062E-2</v>
      </c>
      <c r="F20" s="39">
        <v>1692</v>
      </c>
      <c r="G20" s="40">
        <v>3.4209462191670037E-2</v>
      </c>
      <c r="H20" s="41">
        <v>9.8108747044917344E-2</v>
      </c>
      <c r="I20" s="39">
        <v>1164</v>
      </c>
      <c r="J20" s="41">
        <v>0.59621993127147777</v>
      </c>
      <c r="K20" s="39">
        <v>4631</v>
      </c>
      <c r="L20" s="40">
        <v>3.3389571436811441E-2</v>
      </c>
      <c r="M20" s="39">
        <v>4012</v>
      </c>
      <c r="N20" s="40">
        <v>3.2609667482179291E-2</v>
      </c>
      <c r="O20" s="41">
        <v>0.15428713858424725</v>
      </c>
    </row>
    <row r="21" spans="2:16" ht="14.45" customHeight="1" thickBot="1" x14ac:dyDescent="0.25">
      <c r="B21" s="31">
        <v>11</v>
      </c>
      <c r="C21" s="32" t="s">
        <v>30</v>
      </c>
      <c r="D21" s="33">
        <v>1766</v>
      </c>
      <c r="E21" s="34">
        <v>3.5371642598193365E-2</v>
      </c>
      <c r="F21" s="33">
        <v>1908</v>
      </c>
      <c r="G21" s="34">
        <v>3.857662757784068E-2</v>
      </c>
      <c r="H21" s="35">
        <v>-7.4423480083857463E-2</v>
      </c>
      <c r="I21" s="33">
        <v>1444</v>
      </c>
      <c r="J21" s="35">
        <v>0.2229916897506925</v>
      </c>
      <c r="K21" s="33">
        <v>4604</v>
      </c>
      <c r="L21" s="34">
        <v>3.3194901078617986E-2</v>
      </c>
      <c r="M21" s="33">
        <v>5369</v>
      </c>
      <c r="N21" s="34">
        <v>4.3639407954092872E-2</v>
      </c>
      <c r="O21" s="35">
        <v>-0.14248463401005773</v>
      </c>
    </row>
    <row r="22" spans="2:16" ht="14.45" customHeight="1" thickBot="1" x14ac:dyDescent="0.25">
      <c r="B22" s="37">
        <v>12</v>
      </c>
      <c r="C22" s="38" t="s">
        <v>26</v>
      </c>
      <c r="D22" s="39">
        <v>2074</v>
      </c>
      <c r="E22" s="40">
        <v>4.1540649348048152E-2</v>
      </c>
      <c r="F22" s="39">
        <v>965</v>
      </c>
      <c r="G22" s="40">
        <v>1.9510715729882732E-2</v>
      </c>
      <c r="H22" s="41">
        <v>1.149222797927461</v>
      </c>
      <c r="I22" s="39">
        <v>997</v>
      </c>
      <c r="J22" s="41">
        <v>1.0802407221664994</v>
      </c>
      <c r="K22" s="39">
        <v>3707</v>
      </c>
      <c r="L22" s="40">
        <v>2.6727519178635289E-2</v>
      </c>
      <c r="M22" s="39">
        <v>1756</v>
      </c>
      <c r="N22" s="40">
        <v>1.427282554803261E-2</v>
      </c>
      <c r="O22" s="41">
        <v>1.1110478359908882</v>
      </c>
    </row>
    <row r="23" spans="2:16" ht="14.25" customHeight="1" thickBot="1" x14ac:dyDescent="0.25">
      <c r="B23" s="31">
        <v>13</v>
      </c>
      <c r="C23" s="32" t="s">
        <v>69</v>
      </c>
      <c r="D23" s="33">
        <v>853</v>
      </c>
      <c r="E23" s="34">
        <v>1.7084944018266671E-2</v>
      </c>
      <c r="F23" s="33">
        <v>833</v>
      </c>
      <c r="G23" s="34">
        <v>1.6841892438334009E-2</v>
      </c>
      <c r="H23" s="35">
        <v>2.400960384153672E-2</v>
      </c>
      <c r="I23" s="33">
        <v>1206</v>
      </c>
      <c r="J23" s="35">
        <v>-0.29270315091210619</v>
      </c>
      <c r="K23" s="33">
        <v>3327</v>
      </c>
      <c r="L23" s="34">
        <v>2.3987714137394013E-2</v>
      </c>
      <c r="M23" s="33">
        <v>2621</v>
      </c>
      <c r="N23" s="34">
        <v>2.130357389600995E-2</v>
      </c>
      <c r="O23" s="35">
        <v>0.26936283861121701</v>
      </c>
    </row>
    <row r="24" spans="2:16" ht="14.25" customHeight="1" thickBot="1" x14ac:dyDescent="0.25">
      <c r="B24" s="37">
        <v>14</v>
      </c>
      <c r="C24" s="38" t="s">
        <v>28</v>
      </c>
      <c r="D24" s="39">
        <v>1025</v>
      </c>
      <c r="E24" s="40">
        <v>2.052997376169207E-2</v>
      </c>
      <c r="F24" s="39">
        <v>1204</v>
      </c>
      <c r="G24" s="40">
        <v>2.4342903356247472E-2</v>
      </c>
      <c r="H24" s="41">
        <v>-0.1486710963455149</v>
      </c>
      <c r="I24" s="39">
        <v>1147</v>
      </c>
      <c r="J24" s="41">
        <v>-0.10636442894507414</v>
      </c>
      <c r="K24" s="39">
        <v>3196</v>
      </c>
      <c r="L24" s="40">
        <v>2.3043202399492414E-2</v>
      </c>
      <c r="M24" s="39">
        <v>2885</v>
      </c>
      <c r="N24" s="40">
        <v>2.3449374547878175E-2</v>
      </c>
      <c r="O24" s="41">
        <v>0.1077989601386482</v>
      </c>
    </row>
    <row r="25" spans="2:16" ht="14.25" customHeight="1" thickBot="1" x14ac:dyDescent="0.25">
      <c r="B25" s="31">
        <v>15</v>
      </c>
      <c r="C25" s="32" t="s">
        <v>22</v>
      </c>
      <c r="D25" s="33">
        <v>1344</v>
      </c>
      <c r="E25" s="34">
        <v>2.6919302181184528E-2</v>
      </c>
      <c r="F25" s="33">
        <v>1319</v>
      </c>
      <c r="G25" s="34">
        <v>2.6668014557217953E-2</v>
      </c>
      <c r="H25" s="35">
        <v>1.8953752843062999E-2</v>
      </c>
      <c r="I25" s="33">
        <v>922</v>
      </c>
      <c r="J25" s="35">
        <v>0.45770065075921917</v>
      </c>
      <c r="K25" s="33">
        <v>3131</v>
      </c>
      <c r="L25" s="34">
        <v>2.2574551537174827E-2</v>
      </c>
      <c r="M25" s="33">
        <v>3469</v>
      </c>
      <c r="N25" s="34">
        <v>2.8196145686859408E-2</v>
      </c>
      <c r="O25" s="35">
        <v>-9.7434419140962847E-2</v>
      </c>
    </row>
    <row r="26" spans="2:16" ht="14.45" customHeight="1" thickBot="1" x14ac:dyDescent="0.25">
      <c r="B26" s="37">
        <v>16</v>
      </c>
      <c r="C26" s="38" t="s">
        <v>21</v>
      </c>
      <c r="D26" s="39">
        <v>1050</v>
      </c>
      <c r="E26" s="40">
        <v>2.1030704829050412E-2</v>
      </c>
      <c r="F26" s="39">
        <v>1924</v>
      </c>
      <c r="G26" s="40">
        <v>3.8900121310149617E-2</v>
      </c>
      <c r="H26" s="41">
        <v>-0.45426195426195426</v>
      </c>
      <c r="I26" s="39">
        <v>927</v>
      </c>
      <c r="J26" s="41">
        <v>0.13268608414239491</v>
      </c>
      <c r="K26" s="39">
        <v>2849</v>
      </c>
      <c r="L26" s="40">
        <v>2.0541327796043146E-2</v>
      </c>
      <c r="M26" s="39">
        <v>3746</v>
      </c>
      <c r="N26" s="40">
        <v>3.0447610764766604E-2</v>
      </c>
      <c r="O26" s="41">
        <v>-0.23945541911372126</v>
      </c>
    </row>
    <row r="27" spans="2:16" ht="14.45" customHeight="1" thickBot="1" x14ac:dyDescent="0.25">
      <c r="B27" s="31">
        <v>17</v>
      </c>
      <c r="C27" s="32" t="s">
        <v>29</v>
      </c>
      <c r="D27" s="33">
        <v>1075</v>
      </c>
      <c r="E27" s="34">
        <v>2.1531435896408758E-2</v>
      </c>
      <c r="F27" s="33">
        <v>691</v>
      </c>
      <c r="G27" s="34">
        <v>1.3970885564092195E-2</v>
      </c>
      <c r="H27" s="35">
        <v>0.55571635311143264</v>
      </c>
      <c r="I27" s="33">
        <v>1003</v>
      </c>
      <c r="J27" s="35">
        <v>7.1784646061814561E-2</v>
      </c>
      <c r="K27" s="33">
        <v>2745</v>
      </c>
      <c r="L27" s="34">
        <v>1.9791486416335005E-2</v>
      </c>
      <c r="M27" s="33">
        <v>1772</v>
      </c>
      <c r="N27" s="34">
        <v>1.440287407238826E-2</v>
      </c>
      <c r="O27" s="35">
        <v>0.54909706546275405</v>
      </c>
    </row>
    <row r="28" spans="2:16" ht="14.45" customHeight="1" thickBot="1" x14ac:dyDescent="0.25">
      <c r="B28" s="37">
        <v>18</v>
      </c>
      <c r="C28" s="38" t="s">
        <v>117</v>
      </c>
      <c r="D28" s="39">
        <v>888</v>
      </c>
      <c r="E28" s="40">
        <v>1.7785967512568349E-2</v>
      </c>
      <c r="F28" s="39">
        <v>908</v>
      </c>
      <c r="G28" s="40">
        <v>1.8358269308532148E-2</v>
      </c>
      <c r="H28" s="41">
        <v>-2.2026431718061623E-2</v>
      </c>
      <c r="I28" s="39">
        <v>791</v>
      </c>
      <c r="J28" s="41">
        <v>0.12262958280657399</v>
      </c>
      <c r="K28" s="39">
        <v>2708</v>
      </c>
      <c r="L28" s="40">
        <v>1.9524715925477304E-2</v>
      </c>
      <c r="M28" s="39">
        <v>1653</v>
      </c>
      <c r="N28" s="40">
        <v>1.3435638172493112E-2</v>
      </c>
      <c r="O28" s="41">
        <v>0.63823351482153656</v>
      </c>
    </row>
    <row r="29" spans="2:16" ht="14.45" customHeight="1" thickBot="1" x14ac:dyDescent="0.25">
      <c r="B29" s="31">
        <v>19</v>
      </c>
      <c r="C29" s="32" t="s">
        <v>31</v>
      </c>
      <c r="D29" s="33">
        <v>909</v>
      </c>
      <c r="E29" s="34">
        <v>1.8206581609149359E-2</v>
      </c>
      <c r="F29" s="33">
        <v>824</v>
      </c>
      <c r="G29" s="34">
        <v>1.6659927213910231E-2</v>
      </c>
      <c r="H29" s="35">
        <v>0.10315533980582514</v>
      </c>
      <c r="I29" s="33">
        <v>948</v>
      </c>
      <c r="J29" s="35">
        <v>-4.1139240506329111E-2</v>
      </c>
      <c r="K29" s="33">
        <v>2694</v>
      </c>
      <c r="L29" s="34">
        <v>1.9423775739747361E-2</v>
      </c>
      <c r="M29" s="33">
        <v>2079</v>
      </c>
      <c r="N29" s="34">
        <v>1.6898180133462299E-2</v>
      </c>
      <c r="O29" s="35">
        <v>0.29581529581529575</v>
      </c>
      <c r="P29" s="4"/>
    </row>
    <row r="30" spans="2:16" ht="14.45" customHeight="1" thickBot="1" x14ac:dyDescent="0.25">
      <c r="B30" s="37">
        <v>20</v>
      </c>
      <c r="C30" s="38" t="s">
        <v>40</v>
      </c>
      <c r="D30" s="39">
        <v>895</v>
      </c>
      <c r="E30" s="40">
        <v>1.7926172211428684E-2</v>
      </c>
      <c r="F30" s="39">
        <v>1152</v>
      </c>
      <c r="G30" s="40">
        <v>2.3291548726243429E-2</v>
      </c>
      <c r="H30" s="41">
        <v>-0.22309027777777779</v>
      </c>
      <c r="I30" s="39">
        <v>913</v>
      </c>
      <c r="J30" s="41">
        <v>-1.9715224534501696E-2</v>
      </c>
      <c r="K30" s="39">
        <v>2546</v>
      </c>
      <c r="L30" s="40">
        <v>1.835669377631655E-2</v>
      </c>
      <c r="M30" s="39">
        <v>2761</v>
      </c>
      <c r="N30" s="40">
        <v>2.2441498484121889E-2</v>
      </c>
      <c r="O30" s="41">
        <v>-7.7870336834480303E-2</v>
      </c>
      <c r="P30" s="4"/>
    </row>
    <row r="31" spans="2:16" ht="14.45" customHeight="1" thickBot="1" x14ac:dyDescent="0.25">
      <c r="B31" s="89" t="s">
        <v>43</v>
      </c>
      <c r="C31" s="90"/>
      <c r="D31" s="42">
        <f>SUM(D11:D30)</f>
        <v>45863</v>
      </c>
      <c r="E31" s="43">
        <f>D31/D33</f>
        <v>0.91860115769022777</v>
      </c>
      <c r="F31" s="42">
        <f>SUM(F11:F30)</f>
        <v>45150</v>
      </c>
      <c r="G31" s="43">
        <f>F31/F33</f>
        <v>0.91285887585928027</v>
      </c>
      <c r="H31" s="44">
        <f>D31/F31-1</f>
        <v>1.5791805094130584E-2</v>
      </c>
      <c r="I31" s="42">
        <f>SUM(I11:I30)</f>
        <v>42466</v>
      </c>
      <c r="J31" s="43">
        <f>D31/I31-1</f>
        <v>7.9993406489897723E-2</v>
      </c>
      <c r="K31" s="42">
        <f>SUM(K11:K30)</f>
        <v>128192</v>
      </c>
      <c r="L31" s="43">
        <f>K31/K33</f>
        <v>0.92426602064947805</v>
      </c>
      <c r="M31" s="42">
        <f>SUM(M11:M30)</f>
        <v>113218</v>
      </c>
      <c r="N31" s="43">
        <f>M31/M33</f>
        <v>0.92023961440612534</v>
      </c>
      <c r="O31" s="44">
        <f>K31/M31-1</f>
        <v>0.13225812150011484</v>
      </c>
    </row>
    <row r="32" spans="2:16" ht="14.45" customHeight="1" thickBot="1" x14ac:dyDescent="0.25">
      <c r="B32" s="89" t="s">
        <v>12</v>
      </c>
      <c r="C32" s="90"/>
      <c r="D32" s="42">
        <f>D33-SUM(D11:D30)</f>
        <v>4064</v>
      </c>
      <c r="E32" s="43">
        <f>D32/D33</f>
        <v>8.1398842309772262E-2</v>
      </c>
      <c r="F32" s="42">
        <f>F33-SUM(F11:F30)</f>
        <v>4310</v>
      </c>
      <c r="G32" s="43">
        <f>F32/F33</f>
        <v>8.714112414071977E-2</v>
      </c>
      <c r="H32" s="44">
        <f>D32/F32-1</f>
        <v>-5.7076566125289996E-2</v>
      </c>
      <c r="I32" s="42">
        <f>I33-SUM(I11:I30)</f>
        <v>3507</v>
      </c>
      <c r="J32" s="43">
        <f>D32/I32-1</f>
        <v>0.15882520672939826</v>
      </c>
      <c r="K32" s="42">
        <f>K33-SUM(K11:K30)</f>
        <v>10504</v>
      </c>
      <c r="L32" s="43">
        <f>K32/K33</f>
        <v>7.5733979350522007E-2</v>
      </c>
      <c r="M32" s="42">
        <f>M33-SUM(M11:M30)</f>
        <v>9813</v>
      </c>
      <c r="N32" s="43">
        <f>M32/M33</f>
        <v>7.9760385593874716E-2</v>
      </c>
      <c r="O32" s="44">
        <f>K32/M32-1</f>
        <v>7.0416794048710818E-2</v>
      </c>
    </row>
    <row r="33" spans="2:22" ht="14.45" customHeight="1" thickBot="1" x14ac:dyDescent="0.25">
      <c r="B33" s="121" t="s">
        <v>13</v>
      </c>
      <c r="C33" s="122"/>
      <c r="D33" s="45">
        <v>49927</v>
      </c>
      <c r="E33" s="46">
        <v>1</v>
      </c>
      <c r="F33" s="45">
        <v>49460</v>
      </c>
      <c r="G33" s="46">
        <v>0.99999999999999956</v>
      </c>
      <c r="H33" s="47">
        <v>9.4419733117669935E-3</v>
      </c>
      <c r="I33" s="45">
        <v>45973</v>
      </c>
      <c r="J33" s="47">
        <v>8.6007004111108731E-2</v>
      </c>
      <c r="K33" s="45">
        <v>138696</v>
      </c>
      <c r="L33" s="46">
        <v>1</v>
      </c>
      <c r="M33" s="45">
        <v>123031</v>
      </c>
      <c r="N33" s="46">
        <v>1.0000000000000007</v>
      </c>
      <c r="O33" s="47">
        <v>0.12732563337695368</v>
      </c>
      <c r="P33" s="48"/>
      <c r="Q33" s="48"/>
    </row>
    <row r="34" spans="2:22" ht="14.45" customHeight="1" x14ac:dyDescent="0.2">
      <c r="B34" s="49" t="s">
        <v>79</v>
      </c>
    </row>
    <row r="35" spans="2:22" x14ac:dyDescent="0.2">
      <c r="B35" s="50" t="s">
        <v>78</v>
      </c>
    </row>
    <row r="37" spans="2:22" x14ac:dyDescent="0.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2:22" x14ac:dyDescent="0.2">
      <c r="B38" s="110" t="s">
        <v>158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51"/>
      <c r="N38" s="51"/>
      <c r="O38" s="110" t="s">
        <v>123</v>
      </c>
      <c r="P38" s="110"/>
      <c r="Q38" s="110"/>
      <c r="R38" s="110"/>
      <c r="S38" s="110"/>
      <c r="T38" s="110"/>
      <c r="U38" s="110"/>
      <c r="V38" s="110"/>
    </row>
    <row r="39" spans="2:22" x14ac:dyDescent="0.2">
      <c r="B39" s="111" t="s">
        <v>159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51"/>
      <c r="N39" s="51"/>
      <c r="O39" s="111" t="s">
        <v>124</v>
      </c>
      <c r="P39" s="111"/>
      <c r="Q39" s="111"/>
      <c r="R39" s="111"/>
      <c r="S39" s="111"/>
      <c r="T39" s="111"/>
      <c r="U39" s="111"/>
      <c r="V39" s="111"/>
    </row>
    <row r="40" spans="2:22" ht="15" customHeight="1" thickBot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48"/>
      <c r="L40" s="24" t="s">
        <v>4</v>
      </c>
      <c r="O40" s="52"/>
      <c r="P40" s="52"/>
      <c r="Q40" s="52"/>
      <c r="R40" s="52"/>
      <c r="S40" s="52"/>
      <c r="T40" s="52"/>
      <c r="U40" s="48"/>
      <c r="V40" s="24" t="s">
        <v>4</v>
      </c>
    </row>
    <row r="41" spans="2:22" x14ac:dyDescent="0.2">
      <c r="B41" s="104" t="s">
        <v>0</v>
      </c>
      <c r="C41" s="106" t="s">
        <v>42</v>
      </c>
      <c r="D41" s="120" t="s">
        <v>147</v>
      </c>
      <c r="E41" s="93"/>
      <c r="F41" s="93"/>
      <c r="G41" s="93"/>
      <c r="H41" s="93"/>
      <c r="I41" s="94"/>
      <c r="J41" s="93" t="s">
        <v>114</v>
      </c>
      <c r="K41" s="93"/>
      <c r="L41" s="94"/>
      <c r="O41" s="104" t="s">
        <v>0</v>
      </c>
      <c r="P41" s="106" t="s">
        <v>42</v>
      </c>
      <c r="Q41" s="120" t="s">
        <v>156</v>
      </c>
      <c r="R41" s="93"/>
      <c r="S41" s="93"/>
      <c r="T41" s="93"/>
      <c r="U41" s="93"/>
      <c r="V41" s="94"/>
    </row>
    <row r="42" spans="2:22" ht="15" customHeight="1" thickBot="1" x14ac:dyDescent="0.25">
      <c r="B42" s="105"/>
      <c r="C42" s="107"/>
      <c r="D42" s="95" t="s">
        <v>150</v>
      </c>
      <c r="E42" s="91"/>
      <c r="F42" s="91"/>
      <c r="G42" s="91"/>
      <c r="H42" s="91"/>
      <c r="I42" s="92"/>
      <c r="J42" s="91" t="s">
        <v>115</v>
      </c>
      <c r="K42" s="91"/>
      <c r="L42" s="92"/>
      <c r="O42" s="105"/>
      <c r="P42" s="107"/>
      <c r="Q42" s="95" t="s">
        <v>149</v>
      </c>
      <c r="R42" s="91"/>
      <c r="S42" s="91"/>
      <c r="T42" s="91"/>
      <c r="U42" s="91"/>
      <c r="V42" s="92"/>
    </row>
    <row r="43" spans="2:22" ht="15" customHeight="1" x14ac:dyDescent="0.2">
      <c r="B43" s="105"/>
      <c r="C43" s="107"/>
      <c r="D43" s="96">
        <v>2024</v>
      </c>
      <c r="E43" s="97"/>
      <c r="F43" s="96">
        <v>2023</v>
      </c>
      <c r="G43" s="97"/>
      <c r="H43" s="85" t="s">
        <v>5</v>
      </c>
      <c r="I43" s="85" t="s">
        <v>48</v>
      </c>
      <c r="J43" s="85">
        <v>2023</v>
      </c>
      <c r="K43" s="85" t="s">
        <v>151</v>
      </c>
      <c r="L43" s="85" t="s">
        <v>154</v>
      </c>
      <c r="O43" s="105"/>
      <c r="P43" s="107"/>
      <c r="Q43" s="96">
        <v>2024</v>
      </c>
      <c r="R43" s="97"/>
      <c r="S43" s="96">
        <v>2023</v>
      </c>
      <c r="T43" s="97"/>
      <c r="U43" s="85" t="s">
        <v>5</v>
      </c>
      <c r="V43" s="85" t="s">
        <v>71</v>
      </c>
    </row>
    <row r="44" spans="2:22" ht="15" customHeight="1" thickBot="1" x14ac:dyDescent="0.25">
      <c r="B44" s="102" t="s">
        <v>6</v>
      </c>
      <c r="C44" s="100" t="s">
        <v>42</v>
      </c>
      <c r="D44" s="98"/>
      <c r="E44" s="99"/>
      <c r="F44" s="98"/>
      <c r="G44" s="99"/>
      <c r="H44" s="86"/>
      <c r="I44" s="86"/>
      <c r="J44" s="86"/>
      <c r="K44" s="86"/>
      <c r="L44" s="86"/>
      <c r="O44" s="102" t="s">
        <v>6</v>
      </c>
      <c r="P44" s="100" t="s">
        <v>42</v>
      </c>
      <c r="Q44" s="98"/>
      <c r="R44" s="99"/>
      <c r="S44" s="98"/>
      <c r="T44" s="99"/>
      <c r="U44" s="86"/>
      <c r="V44" s="86"/>
    </row>
    <row r="45" spans="2:22" ht="15" customHeight="1" x14ac:dyDescent="0.2">
      <c r="B45" s="102"/>
      <c r="C45" s="100"/>
      <c r="D45" s="25" t="s">
        <v>8</v>
      </c>
      <c r="E45" s="26" t="s">
        <v>2</v>
      </c>
      <c r="F45" s="25" t="s">
        <v>8</v>
      </c>
      <c r="G45" s="26" t="s">
        <v>2</v>
      </c>
      <c r="H45" s="87" t="s">
        <v>9</v>
      </c>
      <c r="I45" s="87" t="s">
        <v>49</v>
      </c>
      <c r="J45" s="87" t="s">
        <v>8</v>
      </c>
      <c r="K45" s="87" t="s">
        <v>153</v>
      </c>
      <c r="L45" s="87" t="s">
        <v>155</v>
      </c>
      <c r="O45" s="102"/>
      <c r="P45" s="100"/>
      <c r="Q45" s="25" t="s">
        <v>8</v>
      </c>
      <c r="R45" s="26" t="s">
        <v>2</v>
      </c>
      <c r="S45" s="25" t="s">
        <v>8</v>
      </c>
      <c r="T45" s="26" t="s">
        <v>2</v>
      </c>
      <c r="U45" s="87" t="s">
        <v>9</v>
      </c>
      <c r="V45" s="87" t="s">
        <v>72</v>
      </c>
    </row>
    <row r="46" spans="2:22" ht="15" customHeight="1" thickBot="1" x14ac:dyDescent="0.25">
      <c r="B46" s="103"/>
      <c r="C46" s="101"/>
      <c r="D46" s="28" t="s">
        <v>10</v>
      </c>
      <c r="E46" s="29" t="s">
        <v>11</v>
      </c>
      <c r="F46" s="28" t="s">
        <v>10</v>
      </c>
      <c r="G46" s="29" t="s">
        <v>11</v>
      </c>
      <c r="H46" s="88"/>
      <c r="I46" s="88"/>
      <c r="J46" s="88" t="s">
        <v>10</v>
      </c>
      <c r="K46" s="88"/>
      <c r="L46" s="88"/>
      <c r="O46" s="103"/>
      <c r="P46" s="101"/>
      <c r="Q46" s="28" t="s">
        <v>10</v>
      </c>
      <c r="R46" s="29" t="s">
        <v>11</v>
      </c>
      <c r="S46" s="28" t="s">
        <v>10</v>
      </c>
      <c r="T46" s="29" t="s">
        <v>11</v>
      </c>
      <c r="U46" s="88"/>
      <c r="V46" s="88"/>
    </row>
    <row r="47" spans="2:22" ht="15" thickBot="1" x14ac:dyDescent="0.25">
      <c r="B47" s="31">
        <v>1</v>
      </c>
      <c r="C47" s="32" t="s">
        <v>51</v>
      </c>
      <c r="D47" s="33">
        <v>2448</v>
      </c>
      <c r="E47" s="34">
        <v>4.9031586115728963E-2</v>
      </c>
      <c r="F47" s="33">
        <v>1809</v>
      </c>
      <c r="G47" s="34">
        <v>3.6575010109179136E-2</v>
      </c>
      <c r="H47" s="35">
        <v>0.3532338308457712</v>
      </c>
      <c r="I47" s="53">
        <v>2</v>
      </c>
      <c r="J47" s="33">
        <v>2529</v>
      </c>
      <c r="K47" s="35">
        <v>-3.2028469750889688E-2</v>
      </c>
      <c r="L47" s="53">
        <v>0</v>
      </c>
      <c r="O47" s="31">
        <v>1</v>
      </c>
      <c r="P47" s="32" t="s">
        <v>51</v>
      </c>
      <c r="Q47" s="33">
        <v>8051</v>
      </c>
      <c r="R47" s="34">
        <v>5.8047816807982926E-2</v>
      </c>
      <c r="S47" s="33">
        <v>4997</v>
      </c>
      <c r="T47" s="34">
        <v>4.0615779762824003E-2</v>
      </c>
      <c r="U47" s="35">
        <v>0.61116670002001205</v>
      </c>
      <c r="V47" s="53">
        <v>2</v>
      </c>
    </row>
    <row r="48" spans="2:22" ht="15" customHeight="1" thickBot="1" x14ac:dyDescent="0.25">
      <c r="B48" s="37">
        <v>2</v>
      </c>
      <c r="C48" s="38" t="s">
        <v>36</v>
      </c>
      <c r="D48" s="39">
        <v>2364</v>
      </c>
      <c r="E48" s="40">
        <v>4.7349129729404929E-2</v>
      </c>
      <c r="F48" s="39">
        <v>1682</v>
      </c>
      <c r="G48" s="40">
        <v>3.4007278608976954E-2</v>
      </c>
      <c r="H48" s="41">
        <v>0.40546967895362673</v>
      </c>
      <c r="I48" s="54">
        <v>2</v>
      </c>
      <c r="J48" s="39">
        <v>1864</v>
      </c>
      <c r="K48" s="41">
        <v>0.26824034334763946</v>
      </c>
      <c r="L48" s="54">
        <v>1</v>
      </c>
      <c r="O48" s="37">
        <v>2</v>
      </c>
      <c r="P48" s="38" t="s">
        <v>36</v>
      </c>
      <c r="Q48" s="39">
        <v>5655</v>
      </c>
      <c r="R48" s="40">
        <v>4.0772625021630038E-2</v>
      </c>
      <c r="S48" s="39">
        <v>3226</v>
      </c>
      <c r="T48" s="40">
        <v>2.622103372320797E-2</v>
      </c>
      <c r="U48" s="41">
        <v>0.75294482331060131</v>
      </c>
      <c r="V48" s="54">
        <v>2</v>
      </c>
    </row>
    <row r="49" spans="2:22" ht="15" customHeight="1" thickBot="1" x14ac:dyDescent="0.25">
      <c r="B49" s="31">
        <v>3</v>
      </c>
      <c r="C49" s="32" t="s">
        <v>125</v>
      </c>
      <c r="D49" s="33">
        <v>1588</v>
      </c>
      <c r="E49" s="34">
        <v>3.1806437398601957E-2</v>
      </c>
      <c r="F49" s="33">
        <v>688</v>
      </c>
      <c r="G49" s="34">
        <v>1.391023048928427E-2</v>
      </c>
      <c r="H49" s="35">
        <v>1.308139534883721</v>
      </c>
      <c r="I49" s="53">
        <v>12</v>
      </c>
      <c r="J49" s="33">
        <v>700</v>
      </c>
      <c r="K49" s="35">
        <v>1.2685714285714287</v>
      </c>
      <c r="L49" s="53">
        <v>7</v>
      </c>
      <c r="O49" s="31">
        <v>3</v>
      </c>
      <c r="P49" s="32" t="s">
        <v>101</v>
      </c>
      <c r="Q49" s="33">
        <v>5056</v>
      </c>
      <c r="R49" s="34">
        <v>3.6453827075041821E-2</v>
      </c>
      <c r="S49" s="33">
        <v>5210</v>
      </c>
      <c r="T49" s="34">
        <v>4.2347050743308599E-2</v>
      </c>
      <c r="U49" s="35">
        <v>-2.955854126679458E-2</v>
      </c>
      <c r="V49" s="53">
        <v>-1</v>
      </c>
    </row>
    <row r="50" spans="2:22" ht="15" thickBot="1" x14ac:dyDescent="0.25">
      <c r="B50" s="37">
        <v>4</v>
      </c>
      <c r="C50" s="38" t="s">
        <v>101</v>
      </c>
      <c r="D50" s="39">
        <v>1339</v>
      </c>
      <c r="E50" s="40">
        <v>2.6819155967712862E-2</v>
      </c>
      <c r="F50" s="39">
        <v>1859</v>
      </c>
      <c r="G50" s="40">
        <v>3.7585928022644564E-2</v>
      </c>
      <c r="H50" s="41">
        <v>-0.27972027972027969</v>
      </c>
      <c r="I50" s="54">
        <v>-3</v>
      </c>
      <c r="J50" s="39">
        <v>2113</v>
      </c>
      <c r="K50" s="41">
        <v>-0.36630383341221018</v>
      </c>
      <c r="L50" s="54">
        <v>-2</v>
      </c>
      <c r="O50" s="37">
        <v>4</v>
      </c>
      <c r="P50" s="38" t="s">
        <v>60</v>
      </c>
      <c r="Q50" s="39">
        <v>3686</v>
      </c>
      <c r="R50" s="40">
        <v>2.6576108900040377E-2</v>
      </c>
      <c r="S50" s="39">
        <v>3216</v>
      </c>
      <c r="T50" s="40">
        <v>2.6139753395485691E-2</v>
      </c>
      <c r="U50" s="41">
        <v>0.14614427860696511</v>
      </c>
      <c r="V50" s="54">
        <v>1</v>
      </c>
    </row>
    <row r="51" spans="2:22" ht="15" customHeight="1" thickBot="1" x14ac:dyDescent="0.25">
      <c r="B51" s="31">
        <v>5</v>
      </c>
      <c r="C51" s="32" t="s">
        <v>60</v>
      </c>
      <c r="D51" s="33">
        <v>1332</v>
      </c>
      <c r="E51" s="34">
        <v>2.6678951268852526E-2</v>
      </c>
      <c r="F51" s="33">
        <v>1387</v>
      </c>
      <c r="G51" s="34">
        <v>2.8042862919530936E-2</v>
      </c>
      <c r="H51" s="35">
        <v>-3.9653929343907768E-2</v>
      </c>
      <c r="I51" s="53">
        <v>0</v>
      </c>
      <c r="J51" s="33">
        <v>1223</v>
      </c>
      <c r="K51" s="35">
        <v>8.9125102207685991E-2</v>
      </c>
      <c r="L51" s="53">
        <v>-1</v>
      </c>
      <c r="O51" s="31">
        <v>5</v>
      </c>
      <c r="P51" s="32" t="s">
        <v>39</v>
      </c>
      <c r="Q51" s="33">
        <v>3433</v>
      </c>
      <c r="R51" s="34">
        <v>2.4751975543635001E-2</v>
      </c>
      <c r="S51" s="33">
        <v>5365</v>
      </c>
      <c r="T51" s="34">
        <v>4.3606895823003956E-2</v>
      </c>
      <c r="U51" s="35">
        <v>-0.36011183597390495</v>
      </c>
      <c r="V51" s="53">
        <v>-4</v>
      </c>
    </row>
    <row r="52" spans="2:22" ht="15" thickBot="1" x14ac:dyDescent="0.25">
      <c r="B52" s="37">
        <v>6</v>
      </c>
      <c r="C52" s="38" t="s">
        <v>52</v>
      </c>
      <c r="D52" s="39">
        <v>1059</v>
      </c>
      <c r="E52" s="40">
        <v>2.1210968013299417E-2</v>
      </c>
      <c r="F52" s="39">
        <v>850</v>
      </c>
      <c r="G52" s="40">
        <v>1.7185604528912251E-2</v>
      </c>
      <c r="H52" s="41">
        <v>0.24588235294117644</v>
      </c>
      <c r="I52" s="54">
        <v>4</v>
      </c>
      <c r="J52" s="39">
        <v>1150</v>
      </c>
      <c r="K52" s="41">
        <v>-7.9130434782608727E-2</v>
      </c>
      <c r="L52" s="54">
        <v>0</v>
      </c>
      <c r="O52" s="37">
        <v>6</v>
      </c>
      <c r="P52" s="38" t="s">
        <v>41</v>
      </c>
      <c r="Q52" s="39">
        <v>3415</v>
      </c>
      <c r="R52" s="40">
        <v>2.4622195304839362E-2</v>
      </c>
      <c r="S52" s="39">
        <v>2617</v>
      </c>
      <c r="T52" s="40">
        <v>2.1271061764921037E-2</v>
      </c>
      <c r="U52" s="41">
        <v>0.30492930836836063</v>
      </c>
      <c r="V52" s="54">
        <v>1</v>
      </c>
    </row>
    <row r="53" spans="2:22" ht="15" thickBot="1" x14ac:dyDescent="0.25">
      <c r="B53" s="31">
        <v>7</v>
      </c>
      <c r="C53" s="32" t="s">
        <v>41</v>
      </c>
      <c r="D53" s="33">
        <v>1014</v>
      </c>
      <c r="E53" s="34">
        <v>2.03096520920544E-2</v>
      </c>
      <c r="F53" s="33">
        <v>1152</v>
      </c>
      <c r="G53" s="34">
        <v>2.3291548726243429E-2</v>
      </c>
      <c r="H53" s="35">
        <v>-0.11979166666666663</v>
      </c>
      <c r="I53" s="53">
        <v>-1</v>
      </c>
      <c r="J53" s="33">
        <v>1196</v>
      </c>
      <c r="K53" s="35">
        <v>-0.15217391304347827</v>
      </c>
      <c r="L53" s="53">
        <v>-2</v>
      </c>
      <c r="O53" s="31">
        <v>7</v>
      </c>
      <c r="P53" s="32" t="s">
        <v>52</v>
      </c>
      <c r="Q53" s="33">
        <v>3357</v>
      </c>
      <c r="R53" s="34">
        <v>2.4204014535386745E-2</v>
      </c>
      <c r="S53" s="33">
        <v>2116</v>
      </c>
      <c r="T53" s="34">
        <v>1.719891734603474E-2</v>
      </c>
      <c r="U53" s="35">
        <v>0.58648393194707005</v>
      </c>
      <c r="V53" s="53">
        <v>3</v>
      </c>
    </row>
    <row r="54" spans="2:22" ht="15" thickBot="1" x14ac:dyDescent="0.25">
      <c r="B54" s="37">
        <v>8</v>
      </c>
      <c r="C54" s="38" t="s">
        <v>39</v>
      </c>
      <c r="D54" s="39">
        <v>994</v>
      </c>
      <c r="E54" s="40">
        <v>1.9909067238167724E-2</v>
      </c>
      <c r="F54" s="39">
        <v>1825</v>
      </c>
      <c r="G54" s="40">
        <v>3.6898503841488073E-2</v>
      </c>
      <c r="H54" s="41">
        <v>-0.45534246575342463</v>
      </c>
      <c r="I54" s="54">
        <v>-6</v>
      </c>
      <c r="J54" s="39">
        <v>973</v>
      </c>
      <c r="K54" s="41">
        <v>2.1582733812949728E-2</v>
      </c>
      <c r="L54" s="54">
        <v>0</v>
      </c>
      <c r="O54" s="37">
        <v>8</v>
      </c>
      <c r="P54" s="38" t="s">
        <v>66</v>
      </c>
      <c r="Q54" s="39">
        <v>3013</v>
      </c>
      <c r="R54" s="40">
        <v>2.1723769971736747E-2</v>
      </c>
      <c r="S54" s="39">
        <v>2125</v>
      </c>
      <c r="T54" s="40">
        <v>1.7272069640984794E-2</v>
      </c>
      <c r="U54" s="41">
        <v>0.41788235294117637</v>
      </c>
      <c r="V54" s="54">
        <v>1</v>
      </c>
    </row>
    <row r="55" spans="2:22" ht="15" thickBot="1" x14ac:dyDescent="0.25">
      <c r="B55" s="31">
        <v>9</v>
      </c>
      <c r="C55" s="32" t="s">
        <v>38</v>
      </c>
      <c r="D55" s="33">
        <v>975</v>
      </c>
      <c r="E55" s="34">
        <v>1.9528511626975383E-2</v>
      </c>
      <c r="F55" s="33">
        <v>1147</v>
      </c>
      <c r="G55" s="34">
        <v>2.3190456934896887E-2</v>
      </c>
      <c r="H55" s="35">
        <v>-0.14995640802092414</v>
      </c>
      <c r="I55" s="53">
        <v>-2</v>
      </c>
      <c r="J55" s="33">
        <v>677</v>
      </c>
      <c r="K55" s="35">
        <v>0.44017725258493345</v>
      </c>
      <c r="L55" s="53">
        <v>3</v>
      </c>
      <c r="O55" s="31">
        <v>9</v>
      </c>
      <c r="P55" s="32" t="s">
        <v>125</v>
      </c>
      <c r="Q55" s="33">
        <v>2618</v>
      </c>
      <c r="R55" s="34">
        <v>1.8875814731499106E-2</v>
      </c>
      <c r="S55" s="33">
        <v>1048</v>
      </c>
      <c r="T55" s="34">
        <v>8.5181783452950889E-3</v>
      </c>
      <c r="U55" s="35">
        <v>1.4980916030534353</v>
      </c>
      <c r="V55" s="53">
        <v>20</v>
      </c>
    </row>
    <row r="56" spans="2:22" ht="15" thickBot="1" x14ac:dyDescent="0.25">
      <c r="B56" s="37">
        <v>10</v>
      </c>
      <c r="C56" s="38" t="s">
        <v>66</v>
      </c>
      <c r="D56" s="39">
        <v>925</v>
      </c>
      <c r="E56" s="40">
        <v>1.8527049492258699E-2</v>
      </c>
      <c r="F56" s="39">
        <v>701</v>
      </c>
      <c r="G56" s="40">
        <v>1.4173069146785282E-2</v>
      </c>
      <c r="H56" s="41">
        <v>0.31954350927246788</v>
      </c>
      <c r="I56" s="54">
        <v>3</v>
      </c>
      <c r="J56" s="39">
        <v>1050</v>
      </c>
      <c r="K56" s="41">
        <v>-0.11904761904761907</v>
      </c>
      <c r="L56" s="54">
        <v>-3</v>
      </c>
      <c r="O56" s="37">
        <v>10</v>
      </c>
      <c r="P56" s="38" t="s">
        <v>38</v>
      </c>
      <c r="Q56" s="39">
        <v>2260</v>
      </c>
      <c r="R56" s="40">
        <v>1.6294629982119169E-2</v>
      </c>
      <c r="S56" s="39">
        <v>2668</v>
      </c>
      <c r="T56" s="40">
        <v>2.168559143630467E-2</v>
      </c>
      <c r="U56" s="41">
        <v>-0.15292353823088456</v>
      </c>
      <c r="V56" s="54">
        <v>-4</v>
      </c>
    </row>
    <row r="57" spans="2:22" ht="15" thickBot="1" x14ac:dyDescent="0.25">
      <c r="B57" s="31">
        <v>11</v>
      </c>
      <c r="C57" s="32" t="s">
        <v>160</v>
      </c>
      <c r="D57" s="33">
        <v>886</v>
      </c>
      <c r="E57" s="34">
        <v>1.7745909027179683E-2</v>
      </c>
      <c r="F57" s="33">
        <v>389</v>
      </c>
      <c r="G57" s="34">
        <v>7.8649413667610194E-3</v>
      </c>
      <c r="H57" s="35">
        <v>1.2776349614395888</v>
      </c>
      <c r="I57" s="53">
        <v>25</v>
      </c>
      <c r="J57" s="33">
        <v>414</v>
      </c>
      <c r="K57" s="35">
        <v>1.1400966183574881</v>
      </c>
      <c r="L57" s="53">
        <v>17</v>
      </c>
      <c r="O57" s="31">
        <v>11</v>
      </c>
      <c r="P57" s="32" t="s">
        <v>126</v>
      </c>
      <c r="Q57" s="33">
        <v>2182</v>
      </c>
      <c r="R57" s="34">
        <v>1.5732248947338063E-2</v>
      </c>
      <c r="S57" s="33">
        <v>1190</v>
      </c>
      <c r="T57" s="34">
        <v>9.672358998951483E-3</v>
      </c>
      <c r="U57" s="35">
        <v>0.83361344537815119</v>
      </c>
      <c r="V57" s="53">
        <v>12</v>
      </c>
    </row>
    <row r="58" spans="2:22" ht="15" thickBot="1" x14ac:dyDescent="0.25">
      <c r="B58" s="37">
        <v>12</v>
      </c>
      <c r="C58" s="38" t="s">
        <v>161</v>
      </c>
      <c r="D58" s="39">
        <v>768</v>
      </c>
      <c r="E58" s="40">
        <v>1.5382458389248302E-2</v>
      </c>
      <c r="F58" s="39">
        <v>273</v>
      </c>
      <c r="G58" s="40">
        <v>5.5196118075212294E-3</v>
      </c>
      <c r="H58" s="41">
        <v>1.8131868131868134</v>
      </c>
      <c r="I58" s="54">
        <v>42</v>
      </c>
      <c r="J58" s="39">
        <v>392</v>
      </c>
      <c r="K58" s="41">
        <v>0.95918367346938771</v>
      </c>
      <c r="L58" s="54">
        <v>18</v>
      </c>
      <c r="O58" s="37">
        <v>12</v>
      </c>
      <c r="P58" s="38" t="s">
        <v>68</v>
      </c>
      <c r="Q58" s="39">
        <v>1991</v>
      </c>
      <c r="R58" s="40">
        <v>1.4355136413451E-2</v>
      </c>
      <c r="S58" s="39">
        <v>1956</v>
      </c>
      <c r="T58" s="40">
        <v>1.5898432102478238E-2</v>
      </c>
      <c r="U58" s="41">
        <v>1.7893660531697275E-2</v>
      </c>
      <c r="V58" s="54">
        <v>-1</v>
      </c>
    </row>
    <row r="59" spans="2:22" ht="15" thickBot="1" x14ac:dyDescent="0.25">
      <c r="B59" s="31">
        <v>13</v>
      </c>
      <c r="C59" s="32" t="s">
        <v>129</v>
      </c>
      <c r="D59" s="33">
        <v>682</v>
      </c>
      <c r="E59" s="34">
        <v>1.3659943517535602E-2</v>
      </c>
      <c r="F59" s="33">
        <v>464</v>
      </c>
      <c r="G59" s="34">
        <v>9.3813182369591585E-3</v>
      </c>
      <c r="H59" s="35">
        <v>0.46982758620689657</v>
      </c>
      <c r="I59" s="53">
        <v>13</v>
      </c>
      <c r="J59" s="33">
        <v>498</v>
      </c>
      <c r="K59" s="35">
        <v>0.36947791164658628</v>
      </c>
      <c r="L59" s="53">
        <v>7</v>
      </c>
      <c r="O59" s="31">
        <v>13</v>
      </c>
      <c r="P59" s="32" t="s">
        <v>75</v>
      </c>
      <c r="Q59" s="33">
        <v>1781</v>
      </c>
      <c r="R59" s="34">
        <v>1.2841033627501875E-2</v>
      </c>
      <c r="S59" s="33">
        <v>1869</v>
      </c>
      <c r="T59" s="34">
        <v>1.519129325129439E-2</v>
      </c>
      <c r="U59" s="35">
        <v>-4.7084002140181935E-2</v>
      </c>
      <c r="V59" s="53">
        <v>0</v>
      </c>
    </row>
    <row r="60" spans="2:22" ht="15" thickBot="1" x14ac:dyDescent="0.25">
      <c r="B60" s="37">
        <v>14</v>
      </c>
      <c r="C60" s="38" t="s">
        <v>126</v>
      </c>
      <c r="D60" s="39">
        <v>679</v>
      </c>
      <c r="E60" s="40">
        <v>1.3599855789452601E-2</v>
      </c>
      <c r="F60" s="39">
        <v>594</v>
      </c>
      <c r="G60" s="40">
        <v>1.2009704811969267E-2</v>
      </c>
      <c r="H60" s="41">
        <v>0.14309764309764317</v>
      </c>
      <c r="I60" s="54">
        <v>6</v>
      </c>
      <c r="J60" s="39">
        <v>653</v>
      </c>
      <c r="K60" s="41">
        <v>3.9816232771822335E-2</v>
      </c>
      <c r="L60" s="54">
        <v>-1</v>
      </c>
      <c r="O60" s="37">
        <v>14</v>
      </c>
      <c r="P60" s="38" t="s">
        <v>104</v>
      </c>
      <c r="Q60" s="39">
        <v>1706</v>
      </c>
      <c r="R60" s="40">
        <v>1.2300282632520044E-2</v>
      </c>
      <c r="S60" s="39">
        <v>1782</v>
      </c>
      <c r="T60" s="40">
        <v>1.4484154400110541E-2</v>
      </c>
      <c r="U60" s="41">
        <v>-4.264870931537601E-2</v>
      </c>
      <c r="V60" s="54">
        <v>0</v>
      </c>
    </row>
    <row r="61" spans="2:22" ht="15" thickBot="1" x14ac:dyDescent="0.25">
      <c r="B61" s="31">
        <v>15</v>
      </c>
      <c r="C61" s="32" t="s">
        <v>104</v>
      </c>
      <c r="D61" s="33">
        <v>659</v>
      </c>
      <c r="E61" s="34">
        <v>1.3199270935565926E-2</v>
      </c>
      <c r="F61" s="33">
        <v>723</v>
      </c>
      <c r="G61" s="34">
        <v>1.4617873028710069E-2</v>
      </c>
      <c r="H61" s="35">
        <v>-8.8520055325034597E-2</v>
      </c>
      <c r="I61" s="53">
        <v>-3</v>
      </c>
      <c r="J61" s="33">
        <v>599</v>
      </c>
      <c r="K61" s="35">
        <v>0.10016694490818034</v>
      </c>
      <c r="L61" s="53">
        <v>-1</v>
      </c>
      <c r="O61" s="31">
        <v>15</v>
      </c>
      <c r="P61" s="32" t="s">
        <v>37</v>
      </c>
      <c r="Q61" s="33">
        <v>1594</v>
      </c>
      <c r="R61" s="34">
        <v>1.149276114668051E-2</v>
      </c>
      <c r="S61" s="33">
        <v>1903</v>
      </c>
      <c r="T61" s="34">
        <v>1.5467646365550146E-2</v>
      </c>
      <c r="U61" s="35">
        <v>-0.16237519705727799</v>
      </c>
      <c r="V61" s="53">
        <v>-3</v>
      </c>
    </row>
    <row r="62" spans="2:22" ht="15" thickBot="1" x14ac:dyDescent="0.25">
      <c r="B62" s="37">
        <v>16</v>
      </c>
      <c r="C62" s="38" t="s">
        <v>68</v>
      </c>
      <c r="D62" s="39">
        <v>644</v>
      </c>
      <c r="E62" s="40">
        <v>1.289883229515092E-2</v>
      </c>
      <c r="F62" s="39">
        <v>647</v>
      </c>
      <c r="G62" s="40">
        <v>1.3081277800242621E-2</v>
      </c>
      <c r="H62" s="41">
        <v>-4.6367851622874934E-3</v>
      </c>
      <c r="I62" s="54">
        <v>2</v>
      </c>
      <c r="J62" s="39">
        <v>694</v>
      </c>
      <c r="K62" s="41">
        <v>-7.2046109510086498E-2</v>
      </c>
      <c r="L62" s="54">
        <v>-5</v>
      </c>
      <c r="O62" s="37">
        <v>16</v>
      </c>
      <c r="P62" s="38" t="s">
        <v>128</v>
      </c>
      <c r="Q62" s="39">
        <v>1535</v>
      </c>
      <c r="R62" s="40">
        <v>1.106737036396147E-2</v>
      </c>
      <c r="S62" s="39">
        <v>648</v>
      </c>
      <c r="T62" s="40">
        <v>5.2669652364038333E-3</v>
      </c>
      <c r="U62" s="41">
        <v>1.3688271604938271</v>
      </c>
      <c r="V62" s="54">
        <v>39</v>
      </c>
    </row>
    <row r="63" spans="2:22" ht="15" thickBot="1" x14ac:dyDescent="0.25">
      <c r="B63" s="31">
        <v>17</v>
      </c>
      <c r="C63" s="32" t="s">
        <v>37</v>
      </c>
      <c r="D63" s="33">
        <v>611</v>
      </c>
      <c r="E63" s="34">
        <v>1.2237867286237908E-2</v>
      </c>
      <c r="F63" s="33">
        <v>682</v>
      </c>
      <c r="G63" s="34">
        <v>1.378892033966842E-2</v>
      </c>
      <c r="H63" s="35">
        <v>-0.10410557184750735</v>
      </c>
      <c r="I63" s="53">
        <v>-1</v>
      </c>
      <c r="J63" s="33">
        <v>489</v>
      </c>
      <c r="K63" s="35">
        <v>0.24948875255623726</v>
      </c>
      <c r="L63" s="53">
        <v>4</v>
      </c>
      <c r="O63" s="31">
        <v>17</v>
      </c>
      <c r="P63" s="32" t="s">
        <v>130</v>
      </c>
      <c r="Q63" s="33">
        <v>1520</v>
      </c>
      <c r="R63" s="34">
        <v>1.0959220164965103E-2</v>
      </c>
      <c r="S63" s="33">
        <v>901</v>
      </c>
      <c r="T63" s="34">
        <v>7.3233575277775517E-3</v>
      </c>
      <c r="U63" s="35">
        <v>0.68701442841287452</v>
      </c>
      <c r="V63" s="53">
        <v>23</v>
      </c>
    </row>
    <row r="64" spans="2:22" ht="15" thickBot="1" x14ac:dyDescent="0.25">
      <c r="B64" s="37">
        <v>18</v>
      </c>
      <c r="C64" s="38" t="s">
        <v>75</v>
      </c>
      <c r="D64" s="39">
        <v>598</v>
      </c>
      <c r="E64" s="40">
        <v>1.197748713121157E-2</v>
      </c>
      <c r="F64" s="39">
        <v>858</v>
      </c>
      <c r="G64" s="40">
        <v>1.7347351395066719E-2</v>
      </c>
      <c r="H64" s="41">
        <v>-0.30303030303030298</v>
      </c>
      <c r="I64" s="54">
        <v>-10</v>
      </c>
      <c r="J64" s="39">
        <v>585</v>
      </c>
      <c r="K64" s="41">
        <v>2.2222222222222143E-2</v>
      </c>
      <c r="L64" s="54">
        <v>-3</v>
      </c>
      <c r="O64" s="37">
        <v>18</v>
      </c>
      <c r="P64" s="38" t="s">
        <v>102</v>
      </c>
      <c r="Q64" s="39">
        <v>1501</v>
      </c>
      <c r="R64" s="40">
        <v>1.0822229912903041E-2</v>
      </c>
      <c r="S64" s="39">
        <v>1392</v>
      </c>
      <c r="T64" s="40">
        <v>1.1314221618941567E-2</v>
      </c>
      <c r="U64" s="41">
        <v>7.8304597701149392E-2</v>
      </c>
      <c r="V64" s="54">
        <v>2</v>
      </c>
    </row>
    <row r="65" spans="2:22" ht="15" thickBot="1" x14ac:dyDescent="0.25">
      <c r="B65" s="31">
        <v>19</v>
      </c>
      <c r="C65" s="32" t="s">
        <v>162</v>
      </c>
      <c r="D65" s="33">
        <v>571</v>
      </c>
      <c r="E65" s="34">
        <v>1.1436697578464558E-2</v>
      </c>
      <c r="F65" s="33">
        <v>205</v>
      </c>
      <c r="G65" s="34">
        <v>4.1447634452082488E-3</v>
      </c>
      <c r="H65" s="35">
        <v>1.7853658536585364</v>
      </c>
      <c r="I65" s="53">
        <v>55</v>
      </c>
      <c r="J65" s="33">
        <v>242</v>
      </c>
      <c r="K65" s="35">
        <v>1.3595041322314048</v>
      </c>
      <c r="L65" s="53">
        <v>39</v>
      </c>
      <c r="O65" s="31">
        <v>19</v>
      </c>
      <c r="P65" s="32" t="s">
        <v>160</v>
      </c>
      <c r="Q65" s="33">
        <v>1492</v>
      </c>
      <c r="R65" s="34">
        <v>1.0757339793505219E-2</v>
      </c>
      <c r="S65" s="33">
        <v>1169</v>
      </c>
      <c r="T65" s="34">
        <v>9.5016703107346934E-3</v>
      </c>
      <c r="U65" s="35">
        <v>0.27630453378956377</v>
      </c>
      <c r="V65" s="53">
        <v>5</v>
      </c>
    </row>
    <row r="66" spans="2:22" ht="15" thickBot="1" x14ac:dyDescent="0.25">
      <c r="B66" s="37">
        <v>20</v>
      </c>
      <c r="C66" s="38" t="s">
        <v>130</v>
      </c>
      <c r="D66" s="39">
        <v>565</v>
      </c>
      <c r="E66" s="40">
        <v>1.1316522122298556E-2</v>
      </c>
      <c r="F66" s="39">
        <v>398</v>
      </c>
      <c r="G66" s="40">
        <v>8.0469065911847951E-3</v>
      </c>
      <c r="H66" s="41">
        <v>0.41959798994974884</v>
      </c>
      <c r="I66" s="54">
        <v>14</v>
      </c>
      <c r="J66" s="39">
        <v>289</v>
      </c>
      <c r="K66" s="41">
        <v>0.95501730103806226</v>
      </c>
      <c r="L66" s="54">
        <v>27</v>
      </c>
      <c r="O66" s="37">
        <v>20</v>
      </c>
      <c r="P66" s="38" t="s">
        <v>113</v>
      </c>
      <c r="Q66" s="39">
        <v>1484</v>
      </c>
      <c r="R66" s="40">
        <v>1.0699659687373825E-2</v>
      </c>
      <c r="S66" s="39">
        <v>2332</v>
      </c>
      <c r="T66" s="40">
        <v>1.8954572424836016E-2</v>
      </c>
      <c r="U66" s="41">
        <v>-0.36363636363636365</v>
      </c>
      <c r="V66" s="54">
        <v>-12</v>
      </c>
    </row>
    <row r="67" spans="2:22" ht="15" thickBot="1" x14ac:dyDescent="0.25">
      <c r="B67" s="89" t="s">
        <v>43</v>
      </c>
      <c r="C67" s="90"/>
      <c r="D67" s="42">
        <f>SUM(D47:D66)</f>
        <v>20701</v>
      </c>
      <c r="E67" s="43">
        <f>D67/D69</f>
        <v>0.41462535301540249</v>
      </c>
      <c r="F67" s="42">
        <f>SUM(F47:F66)</f>
        <v>18333</v>
      </c>
      <c r="G67" s="43">
        <f>F67/F69</f>
        <v>0.37066316215123329</v>
      </c>
      <c r="H67" s="44">
        <f>D67/F67-1</f>
        <v>0.12916598483608799</v>
      </c>
      <c r="I67" s="55"/>
      <c r="J67" s="42">
        <f>SUM(J47:J66)</f>
        <v>18330</v>
      </c>
      <c r="K67" s="43">
        <f>E67/J67-1</f>
        <v>-0.999977379958919</v>
      </c>
      <c r="L67" s="42"/>
      <c r="O67" s="89" t="s">
        <v>43</v>
      </c>
      <c r="P67" s="90"/>
      <c r="Q67" s="42">
        <f>SUM(Q47:Q66)</f>
        <v>57330</v>
      </c>
      <c r="R67" s="43">
        <f>Q67/Q69</f>
        <v>0.41335006056411144</v>
      </c>
      <c r="S67" s="42">
        <f>SUM(S47:S66)</f>
        <v>47730</v>
      </c>
      <c r="T67" s="43">
        <f>S67/S69</f>
        <v>0.38795100421844902</v>
      </c>
      <c r="U67" s="44">
        <f>Q67/S67-1</f>
        <v>0.20113136392206155</v>
      </c>
      <c r="V67" s="55"/>
    </row>
    <row r="68" spans="2:22" ht="15" thickBot="1" x14ac:dyDescent="0.25">
      <c r="B68" s="89" t="s">
        <v>12</v>
      </c>
      <c r="C68" s="90"/>
      <c r="D68" s="42">
        <f>D69-SUM(D47:D66)</f>
        <v>29226</v>
      </c>
      <c r="E68" s="43">
        <f>D68/D69</f>
        <v>0.58537464698459751</v>
      </c>
      <c r="F68" s="42">
        <f>F69-SUM(F47:F66)</f>
        <v>31127</v>
      </c>
      <c r="G68" s="43">
        <f>F68/F69</f>
        <v>0.62933683784876671</v>
      </c>
      <c r="H68" s="44">
        <f>D68/F68-1</f>
        <v>-6.1072380891187716E-2</v>
      </c>
      <c r="I68" s="55"/>
      <c r="J68" s="42">
        <f>J69-SUM(J47:J66)</f>
        <v>27643</v>
      </c>
      <c r="K68" s="43">
        <f>E68/J68-1</f>
        <v>-0.99997882376561931</v>
      </c>
      <c r="L68" s="42"/>
      <c r="O68" s="89" t="s">
        <v>12</v>
      </c>
      <c r="P68" s="90"/>
      <c r="Q68" s="42">
        <f>Q69-SUM(Q47:Q66)</f>
        <v>81366</v>
      </c>
      <c r="R68" s="43">
        <f>Q68/Q69</f>
        <v>0.58664993943588861</v>
      </c>
      <c r="S68" s="42">
        <f>S69-SUM(S47:S66)</f>
        <v>75301</v>
      </c>
      <c r="T68" s="43">
        <f>S68/S69</f>
        <v>0.61204899578155103</v>
      </c>
      <c r="U68" s="44">
        <f>Q68/S68-1</f>
        <v>8.0543419078099809E-2</v>
      </c>
      <c r="V68" s="56"/>
    </row>
    <row r="69" spans="2:22" ht="15" thickBot="1" x14ac:dyDescent="0.25">
      <c r="B69" s="121" t="s">
        <v>35</v>
      </c>
      <c r="C69" s="122"/>
      <c r="D69" s="45">
        <v>49927</v>
      </c>
      <c r="E69" s="46">
        <v>1</v>
      </c>
      <c r="F69" s="45">
        <v>49460</v>
      </c>
      <c r="G69" s="46">
        <v>1</v>
      </c>
      <c r="H69" s="47">
        <v>9.4419733117669935E-3</v>
      </c>
      <c r="I69" s="57"/>
      <c r="J69" s="45">
        <v>45973</v>
      </c>
      <c r="K69" s="47">
        <v>8.6007004111108731E-2</v>
      </c>
      <c r="L69" s="45"/>
      <c r="M69" s="48"/>
      <c r="O69" s="121" t="s">
        <v>35</v>
      </c>
      <c r="P69" s="122"/>
      <c r="Q69" s="45">
        <v>138696</v>
      </c>
      <c r="R69" s="46">
        <v>1</v>
      </c>
      <c r="S69" s="45">
        <v>123031</v>
      </c>
      <c r="T69" s="46">
        <v>1</v>
      </c>
      <c r="U69" s="47">
        <v>0.12732563337695368</v>
      </c>
      <c r="V69" s="57"/>
    </row>
    <row r="70" spans="2:22" x14ac:dyDescent="0.2">
      <c r="B70" s="49" t="s">
        <v>79</v>
      </c>
      <c r="O70" s="49" t="s">
        <v>79</v>
      </c>
    </row>
    <row r="71" spans="2:22" x14ac:dyDescent="0.2">
      <c r="B71" s="50" t="s">
        <v>78</v>
      </c>
      <c r="O71" s="50" t="s">
        <v>78</v>
      </c>
    </row>
  </sheetData>
  <mergeCells count="68">
    <mergeCell ref="V45:V46"/>
    <mergeCell ref="B69:C69"/>
    <mergeCell ref="I43:I44"/>
    <mergeCell ref="B68:C68"/>
    <mergeCell ref="H43:H44"/>
    <mergeCell ref="K45:K46"/>
    <mergeCell ref="I45:I46"/>
    <mergeCell ref="K43:K44"/>
    <mergeCell ref="O67:P67"/>
    <mergeCell ref="O68:P68"/>
    <mergeCell ref="O69:P69"/>
    <mergeCell ref="Q43:R44"/>
    <mergeCell ref="S43:T44"/>
    <mergeCell ref="V43:V44"/>
    <mergeCell ref="O44:O46"/>
    <mergeCell ref="B31:C31"/>
    <mergeCell ref="B32:C32"/>
    <mergeCell ref="B33:C33"/>
    <mergeCell ref="F43:G44"/>
    <mergeCell ref="J43:J44"/>
    <mergeCell ref="B38:L38"/>
    <mergeCell ref="B39:L39"/>
    <mergeCell ref="D41:I41"/>
    <mergeCell ref="J9:J10"/>
    <mergeCell ref="O38:V38"/>
    <mergeCell ref="O39:V39"/>
    <mergeCell ref="O41:O43"/>
    <mergeCell ref="P41:P43"/>
    <mergeCell ref="Q41:V41"/>
    <mergeCell ref="Q42:V42"/>
    <mergeCell ref="K7:L8"/>
    <mergeCell ref="M7:N8"/>
    <mergeCell ref="O7:O8"/>
    <mergeCell ref="U43:U44"/>
    <mergeCell ref="P44:P46"/>
    <mergeCell ref="U45:U46"/>
    <mergeCell ref="B2:O2"/>
    <mergeCell ref="B3:O3"/>
    <mergeCell ref="D6:H6"/>
    <mergeCell ref="D7:E8"/>
    <mergeCell ref="F7:G8"/>
    <mergeCell ref="C8:C10"/>
    <mergeCell ref="B5:B7"/>
    <mergeCell ref="C5:C7"/>
    <mergeCell ref="B8:B10"/>
    <mergeCell ref="D5:H5"/>
    <mergeCell ref="I5:J5"/>
    <mergeCell ref="K5:O5"/>
    <mergeCell ref="H9:H10"/>
    <mergeCell ref="O9:O10"/>
    <mergeCell ref="I6:J6"/>
    <mergeCell ref="K6:O6"/>
    <mergeCell ref="H7:H8"/>
    <mergeCell ref="J45:J46"/>
    <mergeCell ref="B67:C67"/>
    <mergeCell ref="J42:L42"/>
    <mergeCell ref="J41:L41"/>
    <mergeCell ref="L43:L44"/>
    <mergeCell ref="L45:L46"/>
    <mergeCell ref="D42:I42"/>
    <mergeCell ref="D43:E44"/>
    <mergeCell ref="C44:C46"/>
    <mergeCell ref="H45:H46"/>
    <mergeCell ref="B44:B46"/>
    <mergeCell ref="B41:B43"/>
    <mergeCell ref="C41:C43"/>
    <mergeCell ref="I7:I8"/>
    <mergeCell ref="J7:J8"/>
  </mergeCells>
  <conditionalFormatting sqref="D47:H66">
    <cfRule type="cellIs" dxfId="88" priority="15" operator="equal">
      <formula>0</formula>
    </cfRule>
  </conditionalFormatting>
  <conditionalFormatting sqref="D11:O30">
    <cfRule type="cellIs" dxfId="87" priority="62" operator="equal">
      <formula>0</formula>
    </cfRule>
  </conditionalFormatting>
  <conditionalFormatting sqref="H47:H68">
    <cfRule type="cellIs" dxfId="86" priority="17" operator="lessThan">
      <formula>0</formula>
    </cfRule>
  </conditionalFormatting>
  <conditionalFormatting sqref="I47:I66">
    <cfRule type="cellIs" dxfId="85" priority="24" operator="lessThan">
      <formula>0</formula>
    </cfRule>
    <cfRule type="cellIs" dxfId="84" priority="25" operator="equal">
      <formula>0</formula>
    </cfRule>
    <cfRule type="cellIs" dxfId="83" priority="26" operator="greaterThan">
      <formula>0</formula>
    </cfRule>
  </conditionalFormatting>
  <conditionalFormatting sqref="J11:J30 H11:H32 O11:O32">
    <cfRule type="cellIs" dxfId="82" priority="67" operator="lessThan">
      <formula>0</formula>
    </cfRule>
  </conditionalFormatting>
  <conditionalFormatting sqref="J47:K66">
    <cfRule type="cellIs" dxfId="81" priority="12" operator="equal">
      <formula>0</formula>
    </cfRule>
  </conditionalFormatting>
  <conditionalFormatting sqref="K47:L66">
    <cfRule type="cellIs" dxfId="80" priority="9" operator="lessThan">
      <formula>0</formula>
    </cfRule>
  </conditionalFormatting>
  <conditionalFormatting sqref="L47:L66">
    <cfRule type="cellIs" dxfId="79" priority="10" operator="equal">
      <formula>0</formula>
    </cfRule>
    <cfRule type="cellIs" dxfId="78" priority="11" operator="greaterThan">
      <formula>0</formula>
    </cfRule>
  </conditionalFormatting>
  <conditionalFormatting sqref="Q47:U66">
    <cfRule type="cellIs" dxfId="77" priority="1" operator="equal">
      <formula>0</formula>
    </cfRule>
  </conditionalFormatting>
  <conditionalFormatting sqref="U47:U68">
    <cfRule type="cellIs" dxfId="76" priority="3" operator="lessThan">
      <formula>0</formula>
    </cfRule>
  </conditionalFormatting>
  <conditionalFormatting sqref="V47:V66">
    <cfRule type="cellIs" dxfId="75" priority="6" operator="lessThan">
      <formula>0</formula>
    </cfRule>
    <cfRule type="cellIs" dxfId="74" priority="7" operator="equal">
      <formula>0</formula>
    </cfRule>
    <cfRule type="cellIs" dxfId="73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workbookViewId="0">
      <selection activeCell="O17" sqref="O17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1"/>
      <c r="C1" s="51"/>
      <c r="D1" s="51"/>
      <c r="E1" s="51"/>
      <c r="F1" s="51"/>
      <c r="G1" s="51"/>
      <c r="H1" s="4">
        <v>45386</v>
      </c>
    </row>
    <row r="2" spans="1:8" x14ac:dyDescent="0.2">
      <c r="A2" s="51"/>
      <c r="B2" s="51"/>
      <c r="C2" s="51"/>
      <c r="D2" s="51"/>
      <c r="E2" s="51"/>
      <c r="F2" s="51"/>
      <c r="G2" s="51"/>
      <c r="H2" s="59" t="s">
        <v>94</v>
      </c>
    </row>
    <row r="3" spans="1:8" ht="14.45" customHeight="1" x14ac:dyDescent="0.2">
      <c r="A3" s="51"/>
      <c r="B3" s="123" t="s">
        <v>81</v>
      </c>
      <c r="C3" s="124"/>
      <c r="D3" s="124"/>
      <c r="E3" s="124"/>
      <c r="F3" s="124"/>
      <c r="G3" s="124"/>
      <c r="H3" s="125"/>
    </row>
    <row r="4" spans="1:8" x14ac:dyDescent="0.2">
      <c r="A4" s="51"/>
      <c r="B4" s="126"/>
      <c r="C4" s="127"/>
      <c r="D4" s="127"/>
      <c r="E4" s="127"/>
      <c r="F4" s="127"/>
      <c r="G4" s="127"/>
      <c r="H4" s="128"/>
    </row>
    <row r="5" spans="1:8" ht="21" customHeight="1" x14ac:dyDescent="0.2">
      <c r="A5" s="51"/>
      <c r="B5" s="129" t="s">
        <v>82</v>
      </c>
      <c r="C5" s="131" t="s">
        <v>175</v>
      </c>
      <c r="D5" s="132"/>
      <c r="E5" s="131" t="s">
        <v>176</v>
      </c>
      <c r="F5" s="132"/>
      <c r="G5" s="133" t="s">
        <v>95</v>
      </c>
      <c r="H5" s="133" t="s">
        <v>96</v>
      </c>
    </row>
    <row r="6" spans="1:8" ht="21" customHeight="1" x14ac:dyDescent="0.2">
      <c r="A6" s="51"/>
      <c r="B6" s="130"/>
      <c r="C6" s="60" t="s">
        <v>97</v>
      </c>
      <c r="D6" s="61" t="s">
        <v>83</v>
      </c>
      <c r="E6" s="60" t="s">
        <v>97</v>
      </c>
      <c r="F6" s="61" t="s">
        <v>83</v>
      </c>
      <c r="G6" s="134"/>
      <c r="H6" s="134"/>
    </row>
    <row r="7" spans="1:8" x14ac:dyDescent="0.2">
      <c r="A7" s="51"/>
      <c r="B7" s="62" t="s">
        <v>84</v>
      </c>
      <c r="C7" s="69">
        <v>54351</v>
      </c>
      <c r="D7" s="63">
        <v>0.44176670920337152</v>
      </c>
      <c r="E7" s="69">
        <v>50442</v>
      </c>
      <c r="F7" s="63">
        <v>0.36368748918498012</v>
      </c>
      <c r="G7" s="64">
        <v>-7.1921399790252249E-2</v>
      </c>
      <c r="H7" s="65" t="s">
        <v>177</v>
      </c>
    </row>
    <row r="8" spans="1:8" x14ac:dyDescent="0.2">
      <c r="A8" s="51"/>
      <c r="B8" s="62" t="s">
        <v>85</v>
      </c>
      <c r="C8" s="69">
        <v>11284</v>
      </c>
      <c r="D8" s="63">
        <v>9.1716721801822304E-2</v>
      </c>
      <c r="E8" s="69">
        <v>11024</v>
      </c>
      <c r="F8" s="63">
        <v>7.9483186249062698E-2</v>
      </c>
      <c r="G8" s="66">
        <v>-2.3041474654377891E-2</v>
      </c>
      <c r="H8" s="65" t="s">
        <v>178</v>
      </c>
    </row>
    <row r="9" spans="1:8" x14ac:dyDescent="0.2">
      <c r="A9" s="51"/>
      <c r="B9" s="62" t="s">
        <v>98</v>
      </c>
      <c r="C9" s="69">
        <v>57396</v>
      </c>
      <c r="D9" s="63">
        <v>0.4665165689948062</v>
      </c>
      <c r="E9" s="69">
        <v>77230</v>
      </c>
      <c r="F9" s="63">
        <v>0.55682932456595724</v>
      </c>
      <c r="G9" s="66">
        <v>0.34556415081190317</v>
      </c>
      <c r="H9" s="67" t="s">
        <v>179</v>
      </c>
    </row>
    <row r="10" spans="1:8" x14ac:dyDescent="0.2">
      <c r="A10" s="51"/>
      <c r="B10" s="68" t="s">
        <v>86</v>
      </c>
      <c r="C10" s="69"/>
      <c r="D10" s="63"/>
      <c r="E10" s="69"/>
      <c r="F10" s="63"/>
      <c r="G10" s="70"/>
      <c r="H10" s="71"/>
    </row>
    <row r="11" spans="1:8" x14ac:dyDescent="0.2">
      <c r="A11" s="51"/>
      <c r="B11" s="68" t="s">
        <v>87</v>
      </c>
      <c r="C11" s="69">
        <v>4095</v>
      </c>
      <c r="D11" s="63">
        <v>3.3284294202274224E-2</v>
      </c>
      <c r="E11" s="69">
        <v>4191</v>
      </c>
      <c r="F11" s="63">
        <v>3.0217165599584702E-2</v>
      </c>
      <c r="G11" s="66">
        <v>2.344322344322336E-2</v>
      </c>
      <c r="H11" s="67" t="s">
        <v>180</v>
      </c>
    </row>
    <row r="12" spans="1:8" x14ac:dyDescent="0.2">
      <c r="A12" s="51"/>
      <c r="B12" s="68" t="s">
        <v>88</v>
      </c>
      <c r="C12" s="69">
        <v>3135</v>
      </c>
      <c r="D12" s="63">
        <v>2.5481382740935213E-2</v>
      </c>
      <c r="E12" s="69">
        <v>3745</v>
      </c>
      <c r="F12" s="63">
        <v>2.7001499682759417E-2</v>
      </c>
      <c r="G12" s="66">
        <v>0.19457735247208929</v>
      </c>
      <c r="H12" s="67" t="s">
        <v>142</v>
      </c>
    </row>
    <row r="13" spans="1:8" x14ac:dyDescent="0.2">
      <c r="A13" s="51"/>
      <c r="B13" s="68" t="s">
        <v>89</v>
      </c>
      <c r="C13" s="69">
        <v>50</v>
      </c>
      <c r="D13" s="63">
        <v>4.0640163861140689E-4</v>
      </c>
      <c r="E13" s="69">
        <v>1</v>
      </c>
      <c r="F13" s="63">
        <v>7.2100132664244101E-6</v>
      </c>
      <c r="G13" s="66">
        <v>-0.98</v>
      </c>
      <c r="H13" s="67" t="s">
        <v>100</v>
      </c>
    </row>
    <row r="14" spans="1:8" x14ac:dyDescent="0.2">
      <c r="A14" s="51"/>
      <c r="B14" s="68" t="s">
        <v>90</v>
      </c>
      <c r="C14" s="69">
        <v>24617</v>
      </c>
      <c r="D14" s="63">
        <v>0.20008778275394007</v>
      </c>
      <c r="E14" s="69">
        <v>31580</v>
      </c>
      <c r="F14" s="63">
        <v>0.22769221895368288</v>
      </c>
      <c r="G14" s="66">
        <v>0.28285331275135062</v>
      </c>
      <c r="H14" s="67" t="s">
        <v>181</v>
      </c>
    </row>
    <row r="15" spans="1:8" x14ac:dyDescent="0.2">
      <c r="A15" s="51"/>
      <c r="B15" s="68" t="s">
        <v>91</v>
      </c>
      <c r="C15" s="69">
        <v>22314</v>
      </c>
      <c r="D15" s="63">
        <v>0.18136892327949866</v>
      </c>
      <c r="E15" s="69">
        <v>33266</v>
      </c>
      <c r="F15" s="63">
        <v>0.23984830132087442</v>
      </c>
      <c r="G15" s="66">
        <v>0.49081294254727981</v>
      </c>
      <c r="H15" s="67" t="s">
        <v>182</v>
      </c>
    </row>
    <row r="16" spans="1:8" x14ac:dyDescent="0.2">
      <c r="A16" s="51"/>
      <c r="B16" s="68" t="s">
        <v>92</v>
      </c>
      <c r="C16" s="69">
        <v>3185</v>
      </c>
      <c r="D16" s="63">
        <v>2.5887784379546617E-2</v>
      </c>
      <c r="E16" s="69">
        <v>4423</v>
      </c>
      <c r="F16" s="63">
        <v>3.1889888677395166E-2</v>
      </c>
      <c r="G16" s="66">
        <v>0.38869701726844585</v>
      </c>
      <c r="H16" s="65" t="s">
        <v>183</v>
      </c>
    </row>
    <row r="17" spans="1:8" x14ac:dyDescent="0.2">
      <c r="A17" s="51"/>
      <c r="B17" s="68" t="s">
        <v>93</v>
      </c>
      <c r="C17" s="69">
        <v>0</v>
      </c>
      <c r="D17" s="63">
        <v>0</v>
      </c>
      <c r="E17" s="69">
        <v>0</v>
      </c>
      <c r="F17" s="63">
        <v>0</v>
      </c>
      <c r="G17" s="66" t="s">
        <v>118</v>
      </c>
      <c r="H17" s="67" t="s">
        <v>100</v>
      </c>
    </row>
    <row r="18" spans="1:8" x14ac:dyDescent="0.2">
      <c r="A18" s="51"/>
      <c r="B18" s="72" t="s">
        <v>99</v>
      </c>
      <c r="C18" s="81">
        <v>0</v>
      </c>
      <c r="D18" s="73">
        <v>0</v>
      </c>
      <c r="E18" s="81">
        <v>0</v>
      </c>
      <c r="F18" s="73">
        <v>1.7304031839426859E-4</v>
      </c>
      <c r="G18" s="74"/>
      <c r="H18" s="75" t="s">
        <v>100</v>
      </c>
    </row>
    <row r="19" spans="1:8" x14ac:dyDescent="0.2">
      <c r="A19" s="51"/>
      <c r="B19" s="51" t="s">
        <v>79</v>
      </c>
      <c r="C19" s="51"/>
      <c r="D19" s="51"/>
      <c r="E19" s="51"/>
      <c r="F19" s="51"/>
      <c r="G19" s="51"/>
      <c r="H19" s="51"/>
    </row>
    <row r="20" spans="1:8" x14ac:dyDescent="0.2">
      <c r="B20" s="5" t="s">
        <v>78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topLeftCell="A25" workbookViewId="0"/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45020</v>
      </c>
    </row>
    <row r="2" spans="2:22" x14ac:dyDescent="0.2">
      <c r="D2" s="3"/>
      <c r="L2" s="4"/>
      <c r="O2" s="135" t="s">
        <v>133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110" t="s">
        <v>131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8"/>
      <c r="N3" s="51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111" t="s">
        <v>132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48"/>
      <c r="N4" s="51"/>
      <c r="O4" s="111" t="s">
        <v>134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20" t="s">
        <v>147</v>
      </c>
      <c r="E6" s="93"/>
      <c r="F6" s="93"/>
      <c r="G6" s="93"/>
      <c r="H6" s="93"/>
      <c r="I6" s="94"/>
      <c r="J6" s="93" t="s">
        <v>114</v>
      </c>
      <c r="K6" s="93"/>
      <c r="L6" s="94"/>
      <c r="M6" s="48"/>
      <c r="N6" s="48"/>
      <c r="O6" s="104" t="s">
        <v>0</v>
      </c>
      <c r="P6" s="106" t="s">
        <v>1</v>
      </c>
      <c r="Q6" s="120" t="s">
        <v>156</v>
      </c>
      <c r="R6" s="93"/>
      <c r="S6" s="93"/>
      <c r="T6" s="93"/>
      <c r="U6" s="93"/>
      <c r="V6" s="94"/>
    </row>
    <row r="7" spans="2:22" ht="14.45" customHeight="1" thickBot="1" x14ac:dyDescent="0.25">
      <c r="B7" s="105"/>
      <c r="C7" s="107"/>
      <c r="D7" s="95" t="s">
        <v>150</v>
      </c>
      <c r="E7" s="91"/>
      <c r="F7" s="91"/>
      <c r="G7" s="91"/>
      <c r="H7" s="91"/>
      <c r="I7" s="92"/>
      <c r="J7" s="91" t="s">
        <v>115</v>
      </c>
      <c r="K7" s="91"/>
      <c r="L7" s="92"/>
      <c r="M7" s="48"/>
      <c r="N7" s="48"/>
      <c r="O7" s="105"/>
      <c r="P7" s="107"/>
      <c r="Q7" s="95" t="s">
        <v>149</v>
      </c>
      <c r="R7" s="91"/>
      <c r="S7" s="91"/>
      <c r="T7" s="91"/>
      <c r="U7" s="91"/>
      <c r="V7" s="92"/>
    </row>
    <row r="8" spans="2:22" ht="14.45" customHeight="1" x14ac:dyDescent="0.2">
      <c r="B8" s="105"/>
      <c r="C8" s="107"/>
      <c r="D8" s="96">
        <v>2024</v>
      </c>
      <c r="E8" s="97"/>
      <c r="F8" s="96">
        <v>2023</v>
      </c>
      <c r="G8" s="97"/>
      <c r="H8" s="85" t="s">
        <v>5</v>
      </c>
      <c r="I8" s="85" t="s">
        <v>48</v>
      </c>
      <c r="J8" s="85">
        <v>2023</v>
      </c>
      <c r="K8" s="85" t="s">
        <v>151</v>
      </c>
      <c r="L8" s="85" t="s">
        <v>154</v>
      </c>
      <c r="M8" s="48"/>
      <c r="N8" s="48"/>
      <c r="O8" s="105"/>
      <c r="P8" s="107"/>
      <c r="Q8" s="96">
        <v>2024</v>
      </c>
      <c r="R8" s="97"/>
      <c r="S8" s="96">
        <v>2023</v>
      </c>
      <c r="T8" s="97"/>
      <c r="U8" s="85" t="s">
        <v>5</v>
      </c>
      <c r="V8" s="85" t="s">
        <v>71</v>
      </c>
    </row>
    <row r="9" spans="2:22" ht="14.45" customHeight="1" thickBot="1" x14ac:dyDescent="0.25">
      <c r="B9" s="102" t="s">
        <v>6</v>
      </c>
      <c r="C9" s="100" t="s">
        <v>7</v>
      </c>
      <c r="D9" s="98"/>
      <c r="E9" s="99"/>
      <c r="F9" s="98"/>
      <c r="G9" s="99"/>
      <c r="H9" s="86"/>
      <c r="I9" s="86"/>
      <c r="J9" s="86"/>
      <c r="K9" s="86"/>
      <c r="L9" s="86"/>
      <c r="M9" s="48"/>
      <c r="N9" s="48"/>
      <c r="O9" s="102" t="s">
        <v>6</v>
      </c>
      <c r="P9" s="100" t="s">
        <v>7</v>
      </c>
      <c r="Q9" s="98"/>
      <c r="R9" s="99"/>
      <c r="S9" s="98"/>
      <c r="T9" s="99"/>
      <c r="U9" s="86"/>
      <c r="V9" s="86"/>
    </row>
    <row r="10" spans="2:22" ht="14.45" customHeight="1" x14ac:dyDescent="0.2">
      <c r="B10" s="102"/>
      <c r="C10" s="100"/>
      <c r="D10" s="25" t="s">
        <v>8</v>
      </c>
      <c r="E10" s="26" t="s">
        <v>2</v>
      </c>
      <c r="F10" s="25" t="s">
        <v>8</v>
      </c>
      <c r="G10" s="26" t="s">
        <v>2</v>
      </c>
      <c r="H10" s="87" t="s">
        <v>9</v>
      </c>
      <c r="I10" s="87" t="s">
        <v>49</v>
      </c>
      <c r="J10" s="87" t="s">
        <v>8</v>
      </c>
      <c r="K10" s="87" t="s">
        <v>153</v>
      </c>
      <c r="L10" s="87" t="s">
        <v>155</v>
      </c>
      <c r="M10" s="48"/>
      <c r="N10" s="48"/>
      <c r="O10" s="102"/>
      <c r="P10" s="100"/>
      <c r="Q10" s="25" t="s">
        <v>8</v>
      </c>
      <c r="R10" s="26" t="s">
        <v>2</v>
      </c>
      <c r="S10" s="25" t="s">
        <v>8</v>
      </c>
      <c r="T10" s="26" t="s">
        <v>2</v>
      </c>
      <c r="U10" s="87" t="s">
        <v>9</v>
      </c>
      <c r="V10" s="87" t="s">
        <v>72</v>
      </c>
    </row>
    <row r="11" spans="2:22" ht="14.45" customHeight="1" thickBot="1" x14ac:dyDescent="0.25">
      <c r="B11" s="103"/>
      <c r="C11" s="101"/>
      <c r="D11" s="28" t="s">
        <v>10</v>
      </c>
      <c r="E11" s="29" t="s">
        <v>11</v>
      </c>
      <c r="F11" s="28" t="s">
        <v>10</v>
      </c>
      <c r="G11" s="29" t="s">
        <v>11</v>
      </c>
      <c r="H11" s="88"/>
      <c r="I11" s="88"/>
      <c r="J11" s="88" t="s">
        <v>10</v>
      </c>
      <c r="K11" s="88"/>
      <c r="L11" s="88"/>
      <c r="M11" s="48"/>
      <c r="N11" s="48"/>
      <c r="O11" s="103"/>
      <c r="P11" s="101"/>
      <c r="Q11" s="28" t="s">
        <v>10</v>
      </c>
      <c r="R11" s="29" t="s">
        <v>11</v>
      </c>
      <c r="S11" s="28" t="s">
        <v>10</v>
      </c>
      <c r="T11" s="29" t="s">
        <v>11</v>
      </c>
      <c r="U11" s="88"/>
      <c r="V11" s="88"/>
    </row>
    <row r="12" spans="2:22" ht="14.45" customHeight="1" thickBot="1" x14ac:dyDescent="0.25">
      <c r="B12" s="31">
        <v>1</v>
      </c>
      <c r="C12" s="32" t="s">
        <v>20</v>
      </c>
      <c r="D12" s="33">
        <v>3154</v>
      </c>
      <c r="E12" s="34">
        <v>0.20072551390568319</v>
      </c>
      <c r="F12" s="33">
        <v>2910</v>
      </c>
      <c r="G12" s="34">
        <v>0.21007796708056597</v>
      </c>
      <c r="H12" s="35">
        <v>8.3848797250859031E-2</v>
      </c>
      <c r="I12" s="53">
        <v>0</v>
      </c>
      <c r="J12" s="33">
        <v>3635</v>
      </c>
      <c r="K12" s="35">
        <v>-0.13232462173314996</v>
      </c>
      <c r="L12" s="53">
        <v>0</v>
      </c>
      <c r="M12" s="48"/>
      <c r="N12" s="48"/>
      <c r="O12" s="31">
        <v>1</v>
      </c>
      <c r="P12" s="32" t="s">
        <v>20</v>
      </c>
      <c r="Q12" s="33">
        <v>10047</v>
      </c>
      <c r="R12" s="34">
        <v>0.22398341359015517</v>
      </c>
      <c r="S12" s="33">
        <v>8623</v>
      </c>
      <c r="T12" s="34">
        <v>0.2380926084435486</v>
      </c>
      <c r="U12" s="35">
        <v>0.16513974254899688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1732</v>
      </c>
      <c r="E13" s="40">
        <v>0.11022720040730605</v>
      </c>
      <c r="F13" s="39">
        <v>1309</v>
      </c>
      <c r="G13" s="40">
        <v>9.4498989315622298E-2</v>
      </c>
      <c r="H13" s="41">
        <v>0.32314744079449964</v>
      </c>
      <c r="I13" s="54">
        <v>1</v>
      </c>
      <c r="J13" s="39">
        <v>1403</v>
      </c>
      <c r="K13" s="41">
        <v>0.23449750534568792</v>
      </c>
      <c r="L13" s="54">
        <v>1</v>
      </c>
      <c r="M13" s="48"/>
      <c r="N13" s="48"/>
      <c r="O13" s="37">
        <v>2</v>
      </c>
      <c r="P13" s="38" t="s">
        <v>18</v>
      </c>
      <c r="Q13" s="39">
        <v>4199</v>
      </c>
      <c r="R13" s="40">
        <v>9.3610665239878724E-2</v>
      </c>
      <c r="S13" s="39">
        <v>3259</v>
      </c>
      <c r="T13" s="40">
        <v>8.9985365988348012E-2</v>
      </c>
      <c r="U13" s="41">
        <v>0.28843203436636999</v>
      </c>
      <c r="V13" s="54">
        <v>1</v>
      </c>
    </row>
    <row r="14" spans="2:22" ht="14.45" customHeight="1" thickBot="1" x14ac:dyDescent="0.25">
      <c r="B14" s="31">
        <v>3</v>
      </c>
      <c r="C14" s="32" t="s">
        <v>23</v>
      </c>
      <c r="D14" s="33">
        <v>1223</v>
      </c>
      <c r="E14" s="34">
        <v>7.7833640934258264E-2</v>
      </c>
      <c r="F14" s="33">
        <v>1356</v>
      </c>
      <c r="G14" s="34">
        <v>9.7892001155067854E-2</v>
      </c>
      <c r="H14" s="35">
        <v>-9.8082595870206513E-2</v>
      </c>
      <c r="I14" s="53">
        <v>-1</v>
      </c>
      <c r="J14" s="33">
        <v>1462</v>
      </c>
      <c r="K14" s="35">
        <v>-0.16347469220246236</v>
      </c>
      <c r="L14" s="53">
        <v>-1</v>
      </c>
      <c r="M14" s="48"/>
      <c r="N14" s="48"/>
      <c r="O14" s="31">
        <v>3</v>
      </c>
      <c r="P14" s="32" t="s">
        <v>23</v>
      </c>
      <c r="Q14" s="33">
        <v>4176</v>
      </c>
      <c r="R14" s="34">
        <v>9.3097913322632425E-2</v>
      </c>
      <c r="S14" s="33">
        <v>4010</v>
      </c>
      <c r="T14" s="34">
        <v>0.11072148438578568</v>
      </c>
      <c r="U14" s="35">
        <v>4.1396508728179571E-2</v>
      </c>
      <c r="V14" s="53">
        <v>-1</v>
      </c>
    </row>
    <row r="15" spans="2:22" ht="14.45" customHeight="1" thickBot="1" x14ac:dyDescent="0.25">
      <c r="B15" s="37">
        <v>4</v>
      </c>
      <c r="C15" s="38" t="s">
        <v>24</v>
      </c>
      <c r="D15" s="39">
        <v>1024</v>
      </c>
      <c r="E15" s="40">
        <v>6.5168968370139371E-2</v>
      </c>
      <c r="F15" s="39">
        <v>786</v>
      </c>
      <c r="G15" s="40">
        <v>5.6742708634132256E-2</v>
      </c>
      <c r="H15" s="41">
        <v>0.30279898218829526</v>
      </c>
      <c r="I15" s="54">
        <v>2</v>
      </c>
      <c r="J15" s="39">
        <v>1025</v>
      </c>
      <c r="K15" s="41">
        <v>-9.7560975609756184E-4</v>
      </c>
      <c r="L15" s="54">
        <v>0</v>
      </c>
      <c r="M15" s="48"/>
      <c r="N15" s="48"/>
      <c r="O15" s="37">
        <v>4</v>
      </c>
      <c r="P15" s="38" t="s">
        <v>24</v>
      </c>
      <c r="Q15" s="39">
        <v>3047</v>
      </c>
      <c r="R15" s="40">
        <v>6.7928482254324948E-2</v>
      </c>
      <c r="S15" s="39">
        <v>2345</v>
      </c>
      <c r="T15" s="40">
        <v>6.4748598724355969E-2</v>
      </c>
      <c r="U15" s="41">
        <v>0.29936034115138588</v>
      </c>
      <c r="V15" s="54">
        <v>1</v>
      </c>
    </row>
    <row r="16" spans="2:22" ht="14.45" customHeight="1" thickBot="1" x14ac:dyDescent="0.25">
      <c r="B16" s="31">
        <v>5</v>
      </c>
      <c r="C16" s="32" t="s">
        <v>19</v>
      </c>
      <c r="D16" s="33">
        <v>996</v>
      </c>
      <c r="E16" s="34">
        <v>6.3387004391268376E-2</v>
      </c>
      <c r="F16" s="33">
        <v>957</v>
      </c>
      <c r="G16" s="34">
        <v>6.9087496390412936E-2</v>
      </c>
      <c r="H16" s="35">
        <v>4.0752351097178785E-2</v>
      </c>
      <c r="I16" s="53">
        <v>-1</v>
      </c>
      <c r="J16" s="33">
        <v>813</v>
      </c>
      <c r="K16" s="35">
        <v>0.22509225092250928</v>
      </c>
      <c r="L16" s="53">
        <v>1</v>
      </c>
      <c r="M16" s="48"/>
      <c r="N16" s="48"/>
      <c r="O16" s="31">
        <v>5</v>
      </c>
      <c r="P16" s="32" t="s">
        <v>30</v>
      </c>
      <c r="Q16" s="33">
        <v>2491</v>
      </c>
      <c r="R16" s="34">
        <v>5.5533261993936149E-2</v>
      </c>
      <c r="S16" s="33">
        <v>2467</v>
      </c>
      <c r="T16" s="34">
        <v>6.8117182538586854E-2</v>
      </c>
      <c r="U16" s="35">
        <v>9.7284150790433177E-3</v>
      </c>
      <c r="V16" s="53">
        <v>-1</v>
      </c>
    </row>
    <row r="17" spans="2:22" ht="14.45" customHeight="1" thickBot="1" x14ac:dyDescent="0.25">
      <c r="B17" s="37">
        <v>6</v>
      </c>
      <c r="C17" s="38" t="s">
        <v>30</v>
      </c>
      <c r="D17" s="39">
        <v>889</v>
      </c>
      <c r="E17" s="40">
        <v>5.6577356329154206E-2</v>
      </c>
      <c r="F17" s="39">
        <v>914</v>
      </c>
      <c r="G17" s="40">
        <v>6.5983251516026561E-2</v>
      </c>
      <c r="H17" s="41">
        <v>-2.7352297592997843E-2</v>
      </c>
      <c r="I17" s="54">
        <v>-1</v>
      </c>
      <c r="J17" s="39">
        <v>814</v>
      </c>
      <c r="K17" s="41">
        <v>9.2137592137592206E-2</v>
      </c>
      <c r="L17" s="54">
        <v>-1</v>
      </c>
      <c r="M17" s="48"/>
      <c r="N17" s="48"/>
      <c r="O17" s="37">
        <v>6</v>
      </c>
      <c r="P17" s="38" t="s">
        <v>19</v>
      </c>
      <c r="Q17" s="39">
        <v>2410</v>
      </c>
      <c r="R17" s="40">
        <v>5.3727483502764399E-2</v>
      </c>
      <c r="S17" s="39">
        <v>2152</v>
      </c>
      <c r="T17" s="40">
        <v>5.9419609575613659E-2</v>
      </c>
      <c r="U17" s="41">
        <v>0.11988847583643114</v>
      </c>
      <c r="V17" s="54">
        <v>0</v>
      </c>
    </row>
    <row r="18" spans="2:22" ht="14.45" customHeight="1" thickBot="1" x14ac:dyDescent="0.25">
      <c r="B18" s="31">
        <v>7</v>
      </c>
      <c r="C18" s="32" t="s">
        <v>25</v>
      </c>
      <c r="D18" s="33">
        <v>758</v>
      </c>
      <c r="E18" s="34">
        <v>4.8240310570864892E-2</v>
      </c>
      <c r="F18" s="33">
        <v>503</v>
      </c>
      <c r="G18" s="34">
        <v>3.6312445856194052E-2</v>
      </c>
      <c r="H18" s="35">
        <v>0.50695825049701781</v>
      </c>
      <c r="I18" s="53">
        <v>0</v>
      </c>
      <c r="J18" s="33">
        <v>500</v>
      </c>
      <c r="K18" s="35">
        <v>0.51600000000000001</v>
      </c>
      <c r="L18" s="53">
        <v>1</v>
      </c>
      <c r="M18" s="48"/>
      <c r="N18" s="48"/>
      <c r="O18" s="31">
        <v>7</v>
      </c>
      <c r="P18" s="32" t="s">
        <v>25</v>
      </c>
      <c r="Q18" s="33">
        <v>2090</v>
      </c>
      <c r="R18" s="34">
        <v>4.6593543784555019E-2</v>
      </c>
      <c r="S18" s="33">
        <v>1213</v>
      </c>
      <c r="T18" s="34">
        <v>3.349255874313168E-2</v>
      </c>
      <c r="U18" s="35">
        <v>0.72300082440230828</v>
      </c>
      <c r="V18" s="53">
        <v>1</v>
      </c>
    </row>
    <row r="19" spans="2:22" ht="14.45" customHeight="1" thickBot="1" x14ac:dyDescent="0.25">
      <c r="B19" s="37">
        <v>8</v>
      </c>
      <c r="C19" s="38" t="s">
        <v>31</v>
      </c>
      <c r="D19" s="39">
        <v>608</v>
      </c>
      <c r="E19" s="40">
        <v>3.8694074969770252E-2</v>
      </c>
      <c r="F19" s="39">
        <v>488</v>
      </c>
      <c r="G19" s="40">
        <v>3.5229569737222063E-2</v>
      </c>
      <c r="H19" s="41">
        <v>0.24590163934426235</v>
      </c>
      <c r="I19" s="54">
        <v>0</v>
      </c>
      <c r="J19" s="39">
        <v>619</v>
      </c>
      <c r="K19" s="41">
        <v>-1.7770597738287597E-2</v>
      </c>
      <c r="L19" s="54">
        <v>-1</v>
      </c>
      <c r="M19" s="48"/>
      <c r="N19" s="48"/>
      <c r="O19" s="37">
        <v>8</v>
      </c>
      <c r="P19" s="38" t="s">
        <v>31</v>
      </c>
      <c r="Q19" s="39">
        <v>1821</v>
      </c>
      <c r="R19" s="40">
        <v>4.0596575708935261E-2</v>
      </c>
      <c r="S19" s="39">
        <v>1279</v>
      </c>
      <c r="T19" s="40">
        <v>3.531490736394511E-2</v>
      </c>
      <c r="U19" s="41">
        <v>0.42376856919468331</v>
      </c>
      <c r="V19" s="54">
        <v>-1</v>
      </c>
    </row>
    <row r="20" spans="2:22" ht="14.45" customHeight="1" thickBot="1" x14ac:dyDescent="0.25">
      <c r="B20" s="31">
        <v>9</v>
      </c>
      <c r="C20" s="32" t="s">
        <v>34</v>
      </c>
      <c r="D20" s="33">
        <v>517</v>
      </c>
      <c r="E20" s="34">
        <v>3.2902692038439506E-2</v>
      </c>
      <c r="F20" s="33">
        <v>253</v>
      </c>
      <c r="G20" s="34">
        <v>1.8264510539994224E-2</v>
      </c>
      <c r="H20" s="35">
        <v>1.0434782608695654</v>
      </c>
      <c r="I20" s="53">
        <v>8</v>
      </c>
      <c r="J20" s="33">
        <v>308</v>
      </c>
      <c r="K20" s="35">
        <v>0.6785714285714286</v>
      </c>
      <c r="L20" s="53">
        <v>6</v>
      </c>
      <c r="M20" s="48"/>
      <c r="N20" s="48"/>
      <c r="O20" s="31">
        <v>9</v>
      </c>
      <c r="P20" s="32" t="s">
        <v>21</v>
      </c>
      <c r="Q20" s="33">
        <v>1187</v>
      </c>
      <c r="R20" s="34">
        <v>2.6462457642232925E-2</v>
      </c>
      <c r="S20" s="33">
        <v>748</v>
      </c>
      <c r="T20" s="34">
        <v>2.0653284369218875E-2</v>
      </c>
      <c r="U20" s="35">
        <v>0.58689839572192515</v>
      </c>
      <c r="V20" s="53">
        <v>5</v>
      </c>
    </row>
    <row r="21" spans="2:22" ht="14.45" customHeight="1" thickBot="1" x14ac:dyDescent="0.25">
      <c r="B21" s="37">
        <v>10</v>
      </c>
      <c r="C21" s="38" t="s">
        <v>32</v>
      </c>
      <c r="D21" s="39">
        <v>469</v>
      </c>
      <c r="E21" s="40">
        <v>2.9847896646089226E-2</v>
      </c>
      <c r="F21" s="39">
        <v>331</v>
      </c>
      <c r="G21" s="40">
        <v>2.389546635864857E-2</v>
      </c>
      <c r="H21" s="41">
        <v>0.41691842900302123</v>
      </c>
      <c r="I21" s="54">
        <v>3</v>
      </c>
      <c r="J21" s="39">
        <v>342</v>
      </c>
      <c r="K21" s="41">
        <v>0.37134502923976598</v>
      </c>
      <c r="L21" s="54">
        <v>3</v>
      </c>
      <c r="M21" s="48"/>
      <c r="N21" s="48"/>
      <c r="O21" s="37">
        <v>10</v>
      </c>
      <c r="P21" s="38" t="s">
        <v>26</v>
      </c>
      <c r="Q21" s="39">
        <v>1104</v>
      </c>
      <c r="R21" s="40">
        <v>2.4612092027822365E-2</v>
      </c>
      <c r="S21" s="39">
        <v>601</v>
      </c>
      <c r="T21" s="40">
        <v>1.6594416986498054E-2</v>
      </c>
      <c r="U21" s="41">
        <v>0.83693843594009976</v>
      </c>
      <c r="V21" s="54">
        <v>6</v>
      </c>
    </row>
    <row r="22" spans="2:22" ht="14.45" customHeight="1" thickBot="1" x14ac:dyDescent="0.25">
      <c r="B22" s="31">
        <v>11</v>
      </c>
      <c r="C22" s="32" t="s">
        <v>21</v>
      </c>
      <c r="D22" s="33">
        <v>436</v>
      </c>
      <c r="E22" s="34">
        <v>2.7747724813848407E-2</v>
      </c>
      <c r="F22" s="33">
        <v>394</v>
      </c>
      <c r="G22" s="34">
        <v>2.8443546058330927E-2</v>
      </c>
      <c r="H22" s="35">
        <v>0.10659898477157359</v>
      </c>
      <c r="I22" s="53">
        <v>-1</v>
      </c>
      <c r="J22" s="33">
        <v>399</v>
      </c>
      <c r="K22" s="35">
        <v>9.2731829573934776E-2</v>
      </c>
      <c r="L22" s="53">
        <v>0</v>
      </c>
      <c r="M22" s="48"/>
      <c r="N22" s="48"/>
      <c r="O22" s="31">
        <v>11</v>
      </c>
      <c r="P22" s="32" t="s">
        <v>33</v>
      </c>
      <c r="Q22" s="33">
        <v>1084</v>
      </c>
      <c r="R22" s="34">
        <v>2.416622079543428E-2</v>
      </c>
      <c r="S22" s="33">
        <v>964</v>
      </c>
      <c r="T22" s="34">
        <v>2.6617334400971918E-2</v>
      </c>
      <c r="U22" s="35">
        <v>0.12448132780082988</v>
      </c>
      <c r="V22" s="53">
        <v>-1</v>
      </c>
    </row>
    <row r="23" spans="2:22" ht="14.45" customHeight="1" thickBot="1" x14ac:dyDescent="0.25">
      <c r="B23" s="37">
        <v>12</v>
      </c>
      <c r="C23" s="38" t="s">
        <v>26</v>
      </c>
      <c r="D23" s="39">
        <v>421</v>
      </c>
      <c r="E23" s="40">
        <v>2.6793101253738943E-2</v>
      </c>
      <c r="F23" s="39">
        <v>304</v>
      </c>
      <c r="G23" s="40">
        <v>2.1946289344498989E-2</v>
      </c>
      <c r="H23" s="41">
        <v>0.38486842105263164</v>
      </c>
      <c r="I23" s="54">
        <v>3</v>
      </c>
      <c r="J23" s="39">
        <v>415</v>
      </c>
      <c r="K23" s="41">
        <v>1.4457831325301207E-2</v>
      </c>
      <c r="L23" s="54">
        <v>-3</v>
      </c>
      <c r="M23" s="48"/>
      <c r="N23" s="48"/>
      <c r="O23" s="37">
        <v>12</v>
      </c>
      <c r="P23" s="38" t="s">
        <v>40</v>
      </c>
      <c r="Q23" s="39">
        <v>1071</v>
      </c>
      <c r="R23" s="40">
        <v>2.3876404494382022E-2</v>
      </c>
      <c r="S23" s="39">
        <v>1096</v>
      </c>
      <c r="T23" s="40">
        <v>3.0262031642598778E-2</v>
      </c>
      <c r="U23" s="41">
        <v>-2.2810218978102204E-2</v>
      </c>
      <c r="V23" s="54">
        <v>-3</v>
      </c>
    </row>
    <row r="24" spans="2:22" ht="14.45" customHeight="1" thickBot="1" x14ac:dyDescent="0.25">
      <c r="B24" s="31">
        <v>13</v>
      </c>
      <c r="C24" s="32" t="s">
        <v>40</v>
      </c>
      <c r="D24" s="33">
        <v>369</v>
      </c>
      <c r="E24" s="34">
        <v>2.3483739578692802E-2</v>
      </c>
      <c r="F24" s="33">
        <v>415</v>
      </c>
      <c r="G24" s="34">
        <v>2.9959572624891712E-2</v>
      </c>
      <c r="H24" s="35">
        <v>-0.11084337349397588</v>
      </c>
      <c r="I24" s="53">
        <v>-4</v>
      </c>
      <c r="J24" s="33">
        <v>402</v>
      </c>
      <c r="K24" s="35">
        <v>-8.2089552238805985E-2</v>
      </c>
      <c r="L24" s="53">
        <v>-3</v>
      </c>
      <c r="M24" s="48"/>
      <c r="N24" s="48"/>
      <c r="O24" s="31">
        <v>13</v>
      </c>
      <c r="P24" s="32" t="s">
        <v>32</v>
      </c>
      <c r="Q24" s="33">
        <v>1046</v>
      </c>
      <c r="R24" s="34">
        <v>2.3319065453896913E-2</v>
      </c>
      <c r="S24" s="33">
        <v>856</v>
      </c>
      <c r="T24" s="34">
        <v>2.3635309385095397E-2</v>
      </c>
      <c r="U24" s="35">
        <v>0.22196261682243001</v>
      </c>
      <c r="V24" s="53">
        <v>-2</v>
      </c>
    </row>
    <row r="25" spans="2:22" ht="14.45" customHeight="1" thickBot="1" x14ac:dyDescent="0.25">
      <c r="B25" s="37">
        <v>14</v>
      </c>
      <c r="C25" s="38" t="s">
        <v>33</v>
      </c>
      <c r="D25" s="39">
        <v>322</v>
      </c>
      <c r="E25" s="40">
        <v>2.0492585757016485E-2</v>
      </c>
      <c r="F25" s="39">
        <v>338</v>
      </c>
      <c r="G25" s="40">
        <v>2.4400808547502165E-2</v>
      </c>
      <c r="H25" s="41">
        <v>-4.7337278106508895E-2</v>
      </c>
      <c r="I25" s="54">
        <v>-2</v>
      </c>
      <c r="J25" s="39">
        <v>374</v>
      </c>
      <c r="K25" s="41">
        <v>-0.13903743315508021</v>
      </c>
      <c r="L25" s="54">
        <v>-2</v>
      </c>
      <c r="M25" s="48"/>
      <c r="N25" s="48"/>
      <c r="O25" s="37">
        <v>14</v>
      </c>
      <c r="P25" s="38" t="s">
        <v>34</v>
      </c>
      <c r="Q25" s="39">
        <v>997</v>
      </c>
      <c r="R25" s="40">
        <v>2.2226680934546102E-2</v>
      </c>
      <c r="S25" s="39">
        <v>581</v>
      </c>
      <c r="T25" s="40">
        <v>1.6042190131706106E-2</v>
      </c>
      <c r="U25" s="41">
        <v>0.71600688468158347</v>
      </c>
      <c r="V25" s="54">
        <v>3</v>
      </c>
    </row>
    <row r="26" spans="2:22" ht="14.45" customHeight="1" thickBot="1" x14ac:dyDescent="0.25">
      <c r="B26" s="31"/>
      <c r="C26" s="32" t="s">
        <v>22</v>
      </c>
      <c r="D26" s="33">
        <v>322</v>
      </c>
      <c r="E26" s="34">
        <v>2.0492585757016485E-2</v>
      </c>
      <c r="F26" s="33">
        <v>225</v>
      </c>
      <c r="G26" s="34">
        <v>1.6243141784579845E-2</v>
      </c>
      <c r="H26" s="35">
        <v>0.431111111111111</v>
      </c>
      <c r="I26" s="53">
        <v>5</v>
      </c>
      <c r="J26" s="33">
        <v>268</v>
      </c>
      <c r="K26" s="35">
        <v>0.20149253731343286</v>
      </c>
      <c r="L26" s="53">
        <v>2</v>
      </c>
      <c r="M26" s="48"/>
      <c r="N26" s="48"/>
      <c r="O26" s="31">
        <v>15</v>
      </c>
      <c r="P26" s="32" t="s">
        <v>69</v>
      </c>
      <c r="Q26" s="33">
        <v>852</v>
      </c>
      <c r="R26" s="34">
        <v>1.8994114499732477E-2</v>
      </c>
      <c r="S26" s="33">
        <v>791</v>
      </c>
      <c r="T26" s="34">
        <v>2.1840572107021564E-2</v>
      </c>
      <c r="U26" s="35">
        <v>7.7117572692793956E-2</v>
      </c>
      <c r="V26" s="53">
        <v>-3</v>
      </c>
    </row>
    <row r="27" spans="2:22" ht="14.45" customHeight="1" thickBot="1" x14ac:dyDescent="0.25">
      <c r="B27" s="37">
        <v>16</v>
      </c>
      <c r="C27" s="38" t="s">
        <v>17</v>
      </c>
      <c r="D27" s="39">
        <v>288</v>
      </c>
      <c r="E27" s="40">
        <v>1.8328772354101699E-2</v>
      </c>
      <c r="F27" s="39">
        <v>314</v>
      </c>
      <c r="G27" s="40">
        <v>2.2668206757146984E-2</v>
      </c>
      <c r="H27" s="41">
        <v>-8.2802547770700619E-2</v>
      </c>
      <c r="I27" s="54">
        <v>-2</v>
      </c>
      <c r="J27" s="39">
        <v>215</v>
      </c>
      <c r="K27" s="41">
        <v>0.33953488372093021</v>
      </c>
      <c r="L27" s="54">
        <v>3</v>
      </c>
      <c r="M27" s="48"/>
      <c r="N27" s="48"/>
      <c r="O27" s="37"/>
      <c r="P27" s="38" t="s">
        <v>22</v>
      </c>
      <c r="Q27" s="39">
        <v>852</v>
      </c>
      <c r="R27" s="40">
        <v>1.8994114499732477E-2</v>
      </c>
      <c r="S27" s="39">
        <v>566</v>
      </c>
      <c r="T27" s="40">
        <v>1.5628019990612144E-2</v>
      </c>
      <c r="U27" s="41">
        <v>0.5053003533568905</v>
      </c>
      <c r="V27" s="54">
        <v>3</v>
      </c>
    </row>
    <row r="28" spans="2:22" ht="14.45" customHeight="1" thickBot="1" x14ac:dyDescent="0.25">
      <c r="B28" s="31">
        <v>17</v>
      </c>
      <c r="C28" s="32" t="s">
        <v>117</v>
      </c>
      <c r="D28" s="33">
        <v>265</v>
      </c>
      <c r="E28" s="34">
        <v>1.686501622860052E-2</v>
      </c>
      <c r="F28" s="33">
        <v>237</v>
      </c>
      <c r="G28" s="34">
        <v>1.7109442679757437E-2</v>
      </c>
      <c r="H28" s="35">
        <v>0.1181434599156117</v>
      </c>
      <c r="I28" s="53">
        <v>1</v>
      </c>
      <c r="J28" s="33">
        <v>238</v>
      </c>
      <c r="K28" s="35">
        <v>0.11344537815126055</v>
      </c>
      <c r="L28" s="53">
        <v>1</v>
      </c>
      <c r="M28" s="48"/>
      <c r="N28" s="48"/>
      <c r="O28" s="31">
        <v>17</v>
      </c>
      <c r="P28" s="32" t="s">
        <v>117</v>
      </c>
      <c r="Q28" s="33">
        <v>779</v>
      </c>
      <c r="R28" s="34">
        <v>1.7366684501515961E-2</v>
      </c>
      <c r="S28" s="33">
        <v>448</v>
      </c>
      <c r="T28" s="34">
        <v>1.2369881547339647E-2</v>
      </c>
      <c r="U28" s="35">
        <v>0.73883928571428581</v>
      </c>
      <c r="V28" s="53">
        <v>3</v>
      </c>
    </row>
    <row r="29" spans="2:22" ht="14.45" customHeight="1" thickBot="1" x14ac:dyDescent="0.25">
      <c r="B29" s="37">
        <v>18</v>
      </c>
      <c r="C29" s="38" t="s">
        <v>163</v>
      </c>
      <c r="D29" s="39">
        <v>212</v>
      </c>
      <c r="E29" s="40">
        <v>1.3492012982880417E-2</v>
      </c>
      <c r="F29" s="39">
        <v>0</v>
      </c>
      <c r="G29" s="40">
        <v>0</v>
      </c>
      <c r="H29" s="41"/>
      <c r="I29" s="54"/>
      <c r="J29" s="39">
        <v>148</v>
      </c>
      <c r="K29" s="41">
        <v>0.43243243243243246</v>
      </c>
      <c r="L29" s="54">
        <v>4</v>
      </c>
      <c r="M29" s="48"/>
      <c r="N29" s="48"/>
      <c r="O29" s="37">
        <v>18</v>
      </c>
      <c r="P29" s="38" t="s">
        <v>17</v>
      </c>
      <c r="Q29" s="39">
        <v>692</v>
      </c>
      <c r="R29" s="40">
        <v>1.5427144640627787E-2</v>
      </c>
      <c r="S29" s="39">
        <v>788</v>
      </c>
      <c r="T29" s="40">
        <v>2.1757738078802772E-2</v>
      </c>
      <c r="U29" s="41">
        <v>-0.12182741116751272</v>
      </c>
      <c r="V29" s="54">
        <v>-5</v>
      </c>
    </row>
    <row r="30" spans="2:22" ht="14.45" customHeight="1" thickBot="1" x14ac:dyDescent="0.25">
      <c r="B30" s="31">
        <v>19</v>
      </c>
      <c r="C30" s="32" t="s">
        <v>164</v>
      </c>
      <c r="D30" s="33">
        <v>193</v>
      </c>
      <c r="E30" s="34">
        <v>1.2282823140075097E-2</v>
      </c>
      <c r="F30" s="33">
        <v>129</v>
      </c>
      <c r="G30" s="34">
        <v>9.3127346231591107E-3</v>
      </c>
      <c r="H30" s="35">
        <v>0.49612403100775193</v>
      </c>
      <c r="I30" s="53">
        <v>3</v>
      </c>
      <c r="J30" s="33">
        <v>169</v>
      </c>
      <c r="K30" s="35">
        <v>0.14201183431952669</v>
      </c>
      <c r="L30" s="53">
        <v>2</v>
      </c>
      <c r="O30" s="31">
        <v>19</v>
      </c>
      <c r="P30" s="32" t="s">
        <v>28</v>
      </c>
      <c r="Q30" s="33">
        <v>648</v>
      </c>
      <c r="R30" s="34">
        <v>1.4446227929373997E-2</v>
      </c>
      <c r="S30" s="33">
        <v>307</v>
      </c>
      <c r="T30" s="34">
        <v>8.4766822210564103E-3</v>
      </c>
      <c r="U30" s="35">
        <v>1.1107491856677525</v>
      </c>
      <c r="V30" s="53">
        <v>3</v>
      </c>
    </row>
    <row r="31" spans="2:22" ht="14.45" customHeight="1" thickBot="1" x14ac:dyDescent="0.25">
      <c r="B31" s="37">
        <v>20</v>
      </c>
      <c r="C31" s="38" t="s">
        <v>69</v>
      </c>
      <c r="D31" s="39">
        <v>191</v>
      </c>
      <c r="E31" s="40">
        <v>1.2155539998727169E-2</v>
      </c>
      <c r="F31" s="39">
        <v>277</v>
      </c>
      <c r="G31" s="40">
        <v>1.9997112330349408E-2</v>
      </c>
      <c r="H31" s="41">
        <v>-0.31046931407942235</v>
      </c>
      <c r="I31" s="54">
        <v>-4</v>
      </c>
      <c r="J31" s="39">
        <v>327</v>
      </c>
      <c r="K31" s="41">
        <v>-0.41590214067278286</v>
      </c>
      <c r="L31" s="54">
        <v>-6</v>
      </c>
      <c r="O31" s="37">
        <v>20</v>
      </c>
      <c r="P31" s="38" t="s">
        <v>164</v>
      </c>
      <c r="Q31" s="39">
        <v>540</v>
      </c>
      <c r="R31" s="40">
        <v>1.2038523274478331E-2</v>
      </c>
      <c r="S31" s="39">
        <v>368</v>
      </c>
      <c r="T31" s="40">
        <v>1.0160974128171853E-2</v>
      </c>
      <c r="U31" s="41">
        <v>0.46739130434782616</v>
      </c>
      <c r="V31" s="54">
        <v>1</v>
      </c>
    </row>
    <row r="32" spans="2:22" ht="14.45" customHeight="1" thickBot="1" x14ac:dyDescent="0.25">
      <c r="B32" s="89" t="s">
        <v>43</v>
      </c>
      <c r="C32" s="90"/>
      <c r="D32" s="42">
        <f>SUM(D12:D31)</f>
        <v>14389</v>
      </c>
      <c r="E32" s="43">
        <f>D32/D34</f>
        <v>0.91573856042767132</v>
      </c>
      <c r="F32" s="42">
        <f>SUM(F12:F31)</f>
        <v>12440</v>
      </c>
      <c r="G32" s="43">
        <f>F32/F34</f>
        <v>0.89806526133410336</v>
      </c>
      <c r="H32" s="44">
        <f>D32/F32-1</f>
        <v>0.15667202572347261</v>
      </c>
      <c r="I32" s="55"/>
      <c r="J32" s="42">
        <f>SUM(J12:J31)</f>
        <v>13876</v>
      </c>
      <c r="K32" s="43">
        <f>D32/J32-1</f>
        <v>3.6970308446238054E-2</v>
      </c>
      <c r="L32" s="42"/>
      <c r="O32" s="89" t="s">
        <v>43</v>
      </c>
      <c r="P32" s="90"/>
      <c r="Q32" s="42">
        <f>SUM(Q12:Q31)</f>
        <v>41133</v>
      </c>
      <c r="R32" s="43">
        <f>Q32/Q34</f>
        <v>0.91700107009095777</v>
      </c>
      <c r="S32" s="42">
        <f>SUM(S12:S31)</f>
        <v>33462</v>
      </c>
      <c r="T32" s="43">
        <f>S32/S34</f>
        <v>0.92393075075240905</v>
      </c>
      <c r="U32" s="44">
        <f>Q32/S32-1</f>
        <v>0.22924511386049851</v>
      </c>
      <c r="V32" s="55"/>
    </row>
    <row r="33" spans="2:23" ht="14.45" customHeight="1" thickBot="1" x14ac:dyDescent="0.25">
      <c r="B33" s="89" t="s">
        <v>12</v>
      </c>
      <c r="C33" s="90"/>
      <c r="D33" s="42">
        <f>D34-SUM(D12:D31)</f>
        <v>1324</v>
      </c>
      <c r="E33" s="43">
        <f>D33/D34</f>
        <v>8.426143957232865E-2</v>
      </c>
      <c r="F33" s="42">
        <f>F34-SUM(F12:F31)</f>
        <v>1412</v>
      </c>
      <c r="G33" s="43">
        <f>F33/F34</f>
        <v>0.10193473866589663</v>
      </c>
      <c r="H33" s="44">
        <f>D33/F33-1</f>
        <v>-6.2322946175637384E-2</v>
      </c>
      <c r="I33" s="55"/>
      <c r="J33" s="42">
        <f>J34-SUM(J12:J31)</f>
        <v>1402</v>
      </c>
      <c r="K33" s="43">
        <f>D33/J33-1</f>
        <v>-5.563480741797433E-2</v>
      </c>
      <c r="L33" s="42"/>
      <c r="O33" s="89" t="s">
        <v>12</v>
      </c>
      <c r="P33" s="90"/>
      <c r="Q33" s="42">
        <f>Q34-SUM(Q12:Q31)</f>
        <v>3723</v>
      </c>
      <c r="R33" s="43">
        <f>Q33/Q34</f>
        <v>8.2998929909042271E-2</v>
      </c>
      <c r="S33" s="42">
        <f>S34-SUM(S12:S31)</f>
        <v>2755</v>
      </c>
      <c r="T33" s="43">
        <f>S33/S34</f>
        <v>7.6069249247590912E-2</v>
      </c>
      <c r="U33" s="44">
        <f>Q33/S33-1</f>
        <v>0.35136116152450092</v>
      </c>
      <c r="V33" s="55"/>
    </row>
    <row r="34" spans="2:23" ht="14.45" customHeight="1" thickBot="1" x14ac:dyDescent="0.25">
      <c r="B34" s="121" t="s">
        <v>35</v>
      </c>
      <c r="C34" s="122"/>
      <c r="D34" s="45">
        <v>15713</v>
      </c>
      <c r="E34" s="46">
        <v>1</v>
      </c>
      <c r="F34" s="45">
        <v>13852</v>
      </c>
      <c r="G34" s="46">
        <v>0.99906150736355759</v>
      </c>
      <c r="H34" s="47">
        <v>0.13434883049379143</v>
      </c>
      <c r="I34" s="57"/>
      <c r="J34" s="45">
        <v>15278</v>
      </c>
      <c r="K34" s="47">
        <v>2.8472313129990878E-2</v>
      </c>
      <c r="L34" s="45"/>
      <c r="M34" s="48"/>
      <c r="N34" s="48"/>
      <c r="O34" s="121" t="s">
        <v>35</v>
      </c>
      <c r="P34" s="122"/>
      <c r="Q34" s="45">
        <v>44856</v>
      </c>
      <c r="R34" s="46">
        <v>1</v>
      </c>
      <c r="S34" s="45">
        <v>36217</v>
      </c>
      <c r="T34" s="46">
        <v>1</v>
      </c>
      <c r="U34" s="47">
        <v>0.23853438992738218</v>
      </c>
      <c r="V34" s="57"/>
    </row>
    <row r="35" spans="2:23" ht="14.45" customHeight="1" x14ac:dyDescent="0.2">
      <c r="B35" s="49" t="s">
        <v>79</v>
      </c>
      <c r="O35" s="49" t="s">
        <v>79</v>
      </c>
    </row>
    <row r="36" spans="2:23" x14ac:dyDescent="0.2">
      <c r="B36" s="50" t="s">
        <v>78</v>
      </c>
      <c r="O36" s="50" t="s">
        <v>78</v>
      </c>
    </row>
    <row r="38" spans="2:23" x14ac:dyDescent="0.2">
      <c r="W38" s="4"/>
    </row>
    <row r="39" spans="2:23" ht="15" customHeight="1" x14ac:dyDescent="0.2">
      <c r="O39" s="135" t="s">
        <v>135</v>
      </c>
      <c r="P39" s="135"/>
      <c r="Q39" s="135"/>
      <c r="R39" s="135"/>
      <c r="S39" s="135"/>
      <c r="T39" s="135"/>
      <c r="U39" s="135"/>
      <c r="V39" s="135"/>
    </row>
    <row r="40" spans="2:23" ht="15" customHeight="1" x14ac:dyDescent="0.2">
      <c r="B40" s="110" t="s">
        <v>165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48"/>
      <c r="N40" s="51"/>
      <c r="O40" s="135"/>
      <c r="P40" s="135"/>
      <c r="Q40" s="135"/>
      <c r="R40" s="135"/>
      <c r="S40" s="135"/>
      <c r="T40" s="135"/>
      <c r="U40" s="135"/>
      <c r="V40" s="135"/>
    </row>
    <row r="41" spans="2:23" x14ac:dyDescent="0.2">
      <c r="B41" s="111" t="s">
        <v>166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48"/>
      <c r="N41" s="51"/>
      <c r="O41" s="111" t="s">
        <v>136</v>
      </c>
      <c r="P41" s="111"/>
      <c r="Q41" s="111"/>
      <c r="R41" s="111"/>
      <c r="S41" s="111"/>
      <c r="T41" s="111"/>
      <c r="U41" s="111"/>
      <c r="V41" s="111"/>
    </row>
    <row r="42" spans="2:23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3" x14ac:dyDescent="0.2">
      <c r="B43" s="104" t="s">
        <v>0</v>
      </c>
      <c r="C43" s="106" t="s">
        <v>42</v>
      </c>
      <c r="D43" s="120" t="s">
        <v>147</v>
      </c>
      <c r="E43" s="93"/>
      <c r="F43" s="93"/>
      <c r="G43" s="93"/>
      <c r="H43" s="93"/>
      <c r="I43" s="94"/>
      <c r="J43" s="93" t="s">
        <v>114</v>
      </c>
      <c r="K43" s="93"/>
      <c r="L43" s="94"/>
      <c r="M43" s="48"/>
      <c r="N43" s="48"/>
      <c r="O43" s="104" t="s">
        <v>0</v>
      </c>
      <c r="P43" s="106" t="s">
        <v>42</v>
      </c>
      <c r="Q43" s="120" t="s">
        <v>156</v>
      </c>
      <c r="R43" s="93"/>
      <c r="S43" s="93"/>
      <c r="T43" s="93"/>
      <c r="U43" s="93"/>
      <c r="V43" s="94"/>
    </row>
    <row r="44" spans="2:23" ht="15" thickBot="1" x14ac:dyDescent="0.25">
      <c r="B44" s="105"/>
      <c r="C44" s="107"/>
      <c r="D44" s="95" t="s">
        <v>150</v>
      </c>
      <c r="E44" s="91"/>
      <c r="F44" s="91"/>
      <c r="G44" s="91"/>
      <c r="H44" s="91"/>
      <c r="I44" s="92"/>
      <c r="J44" s="91" t="s">
        <v>115</v>
      </c>
      <c r="K44" s="91"/>
      <c r="L44" s="92"/>
      <c r="M44" s="48"/>
      <c r="N44" s="48"/>
      <c r="O44" s="105"/>
      <c r="P44" s="107"/>
      <c r="Q44" s="95" t="s">
        <v>149</v>
      </c>
      <c r="R44" s="91"/>
      <c r="S44" s="91"/>
      <c r="T44" s="91"/>
      <c r="U44" s="91"/>
      <c r="V44" s="92"/>
    </row>
    <row r="45" spans="2:23" ht="15" customHeight="1" x14ac:dyDescent="0.2">
      <c r="B45" s="105"/>
      <c r="C45" s="107"/>
      <c r="D45" s="96">
        <v>2024</v>
      </c>
      <c r="E45" s="97"/>
      <c r="F45" s="96">
        <v>2023</v>
      </c>
      <c r="G45" s="97"/>
      <c r="H45" s="85" t="s">
        <v>5</v>
      </c>
      <c r="I45" s="85" t="s">
        <v>48</v>
      </c>
      <c r="J45" s="85">
        <v>2023</v>
      </c>
      <c r="K45" s="85" t="s">
        <v>151</v>
      </c>
      <c r="L45" s="85" t="s">
        <v>154</v>
      </c>
      <c r="M45" s="48"/>
      <c r="N45" s="48"/>
      <c r="O45" s="105"/>
      <c r="P45" s="107"/>
      <c r="Q45" s="96">
        <v>2024</v>
      </c>
      <c r="R45" s="97"/>
      <c r="S45" s="96">
        <v>2023</v>
      </c>
      <c r="T45" s="97"/>
      <c r="U45" s="85" t="s">
        <v>5</v>
      </c>
      <c r="V45" s="85" t="s">
        <v>71</v>
      </c>
    </row>
    <row r="46" spans="2:23" ht="15" customHeight="1" thickBot="1" x14ac:dyDescent="0.25">
      <c r="B46" s="102" t="s">
        <v>6</v>
      </c>
      <c r="C46" s="100" t="s">
        <v>42</v>
      </c>
      <c r="D46" s="98"/>
      <c r="E46" s="99"/>
      <c r="F46" s="98"/>
      <c r="G46" s="99"/>
      <c r="H46" s="86"/>
      <c r="I46" s="86"/>
      <c r="J46" s="86"/>
      <c r="K46" s="86"/>
      <c r="L46" s="86"/>
      <c r="M46" s="48"/>
      <c r="N46" s="48"/>
      <c r="O46" s="102" t="s">
        <v>6</v>
      </c>
      <c r="P46" s="100" t="s">
        <v>42</v>
      </c>
      <c r="Q46" s="98"/>
      <c r="R46" s="99"/>
      <c r="S46" s="98"/>
      <c r="T46" s="99"/>
      <c r="U46" s="86"/>
      <c r="V46" s="86"/>
    </row>
    <row r="47" spans="2:23" ht="15" customHeight="1" x14ac:dyDescent="0.2">
      <c r="B47" s="102"/>
      <c r="C47" s="100"/>
      <c r="D47" s="25" t="s">
        <v>8</v>
      </c>
      <c r="E47" s="26" t="s">
        <v>2</v>
      </c>
      <c r="F47" s="25" t="s">
        <v>8</v>
      </c>
      <c r="G47" s="26" t="s">
        <v>2</v>
      </c>
      <c r="H47" s="87" t="s">
        <v>9</v>
      </c>
      <c r="I47" s="87" t="s">
        <v>49</v>
      </c>
      <c r="J47" s="87" t="s">
        <v>8</v>
      </c>
      <c r="K47" s="87" t="s">
        <v>153</v>
      </c>
      <c r="L47" s="87" t="s">
        <v>155</v>
      </c>
      <c r="M47" s="48"/>
      <c r="N47" s="48"/>
      <c r="O47" s="102"/>
      <c r="P47" s="100"/>
      <c r="Q47" s="25" t="s">
        <v>8</v>
      </c>
      <c r="R47" s="26" t="s">
        <v>2</v>
      </c>
      <c r="S47" s="25" t="s">
        <v>8</v>
      </c>
      <c r="T47" s="26" t="s">
        <v>2</v>
      </c>
      <c r="U47" s="87" t="s">
        <v>9</v>
      </c>
      <c r="V47" s="87" t="s">
        <v>72</v>
      </c>
    </row>
    <row r="48" spans="2:23" ht="15" customHeight="1" thickBot="1" x14ac:dyDescent="0.25">
      <c r="B48" s="103"/>
      <c r="C48" s="101"/>
      <c r="D48" s="28" t="s">
        <v>10</v>
      </c>
      <c r="E48" s="29" t="s">
        <v>11</v>
      </c>
      <c r="F48" s="28" t="s">
        <v>10</v>
      </c>
      <c r="G48" s="29" t="s">
        <v>11</v>
      </c>
      <c r="H48" s="88"/>
      <c r="I48" s="88"/>
      <c r="J48" s="88" t="s">
        <v>10</v>
      </c>
      <c r="K48" s="88"/>
      <c r="L48" s="88"/>
      <c r="M48" s="48"/>
      <c r="N48" s="48"/>
      <c r="O48" s="103"/>
      <c r="P48" s="101"/>
      <c r="Q48" s="28" t="s">
        <v>10</v>
      </c>
      <c r="R48" s="29" t="s">
        <v>11</v>
      </c>
      <c r="S48" s="28" t="s">
        <v>10</v>
      </c>
      <c r="T48" s="29" t="s">
        <v>11</v>
      </c>
      <c r="U48" s="88"/>
      <c r="V48" s="88"/>
    </row>
    <row r="49" spans="2:22" ht="15" thickBot="1" x14ac:dyDescent="0.25">
      <c r="B49" s="31">
        <v>1</v>
      </c>
      <c r="C49" s="32" t="s">
        <v>101</v>
      </c>
      <c r="D49" s="33">
        <v>891</v>
      </c>
      <c r="E49" s="34">
        <v>5.6704639470502131E-2</v>
      </c>
      <c r="F49" s="33">
        <v>847</v>
      </c>
      <c r="G49" s="34">
        <v>6.1146404851285016E-2</v>
      </c>
      <c r="H49" s="35">
        <v>5.1948051948051965E-2</v>
      </c>
      <c r="I49" s="53">
        <v>0</v>
      </c>
      <c r="J49" s="33">
        <v>1325</v>
      </c>
      <c r="K49" s="35">
        <v>-0.3275471698113207</v>
      </c>
      <c r="L49" s="53">
        <v>0</v>
      </c>
      <c r="M49" s="48"/>
      <c r="N49" s="48"/>
      <c r="O49" s="31">
        <v>1</v>
      </c>
      <c r="P49" s="32" t="s">
        <v>101</v>
      </c>
      <c r="Q49" s="33">
        <v>3049</v>
      </c>
      <c r="R49" s="34">
        <v>6.7973069377563755E-2</v>
      </c>
      <c r="S49" s="33">
        <v>2519</v>
      </c>
      <c r="T49" s="34">
        <v>6.955297236104592E-2</v>
      </c>
      <c r="U49" s="35">
        <v>0.21040095275903137</v>
      </c>
      <c r="V49" s="53">
        <v>0</v>
      </c>
    </row>
    <row r="50" spans="2:22" ht="15" thickBot="1" x14ac:dyDescent="0.25">
      <c r="B50" s="37">
        <v>2</v>
      </c>
      <c r="C50" s="38" t="s">
        <v>60</v>
      </c>
      <c r="D50" s="39">
        <v>665</v>
      </c>
      <c r="E50" s="40">
        <v>4.2321644498186213E-2</v>
      </c>
      <c r="F50" s="39">
        <v>524</v>
      </c>
      <c r="G50" s="40">
        <v>3.782847242275484E-2</v>
      </c>
      <c r="H50" s="41">
        <v>0.26908396946564883</v>
      </c>
      <c r="I50" s="54">
        <v>2</v>
      </c>
      <c r="J50" s="39">
        <v>581</v>
      </c>
      <c r="K50" s="41">
        <v>0.14457831325301207</v>
      </c>
      <c r="L50" s="54">
        <v>1</v>
      </c>
      <c r="M50" s="48"/>
      <c r="N50" s="48"/>
      <c r="O50" s="37">
        <v>2</v>
      </c>
      <c r="P50" s="38" t="s">
        <v>41</v>
      </c>
      <c r="Q50" s="39">
        <v>1971</v>
      </c>
      <c r="R50" s="40">
        <v>4.3940609951845906E-2</v>
      </c>
      <c r="S50" s="39">
        <v>1218</v>
      </c>
      <c r="T50" s="40">
        <v>3.3630615456829667E-2</v>
      </c>
      <c r="U50" s="41">
        <v>0.61822660098522175</v>
      </c>
      <c r="V50" s="54">
        <v>3</v>
      </c>
    </row>
    <row r="51" spans="2:22" ht="15" thickBot="1" x14ac:dyDescent="0.25">
      <c r="B51" s="31">
        <v>3</v>
      </c>
      <c r="C51" s="32" t="s">
        <v>41</v>
      </c>
      <c r="D51" s="33">
        <v>581</v>
      </c>
      <c r="E51" s="34">
        <v>3.6975752561573219E-2</v>
      </c>
      <c r="F51" s="33">
        <v>471</v>
      </c>
      <c r="G51" s="34">
        <v>3.400231013572047E-2</v>
      </c>
      <c r="H51" s="35">
        <v>0.23354564755838636</v>
      </c>
      <c r="I51" s="53">
        <v>2</v>
      </c>
      <c r="J51" s="33">
        <v>679</v>
      </c>
      <c r="K51" s="35">
        <v>-0.14432989690721654</v>
      </c>
      <c r="L51" s="53">
        <v>-1</v>
      </c>
      <c r="M51" s="48"/>
      <c r="N51" s="48"/>
      <c r="O51" s="31">
        <v>3</v>
      </c>
      <c r="P51" s="32" t="s">
        <v>60</v>
      </c>
      <c r="Q51" s="33">
        <v>1771</v>
      </c>
      <c r="R51" s="34">
        <v>3.9481897627965043E-2</v>
      </c>
      <c r="S51" s="33">
        <v>1320</v>
      </c>
      <c r="T51" s="34">
        <v>3.6446972416268604E-2</v>
      </c>
      <c r="U51" s="35">
        <v>0.34166666666666656</v>
      </c>
      <c r="V51" s="53">
        <v>0</v>
      </c>
    </row>
    <row r="52" spans="2:22" ht="15" thickBot="1" x14ac:dyDescent="0.25">
      <c r="B52" s="37">
        <v>4</v>
      </c>
      <c r="C52" s="38" t="s">
        <v>36</v>
      </c>
      <c r="D52" s="39">
        <v>513</v>
      </c>
      <c r="E52" s="40">
        <v>3.2648125755743655E-2</v>
      </c>
      <c r="F52" s="39">
        <v>227</v>
      </c>
      <c r="G52" s="40">
        <v>1.6387525267109442E-2</v>
      </c>
      <c r="H52" s="41">
        <v>1.2599118942731278</v>
      </c>
      <c r="I52" s="54">
        <v>15</v>
      </c>
      <c r="J52" s="39">
        <v>300</v>
      </c>
      <c r="K52" s="41">
        <v>0.71</v>
      </c>
      <c r="L52" s="54">
        <v>9</v>
      </c>
      <c r="M52" s="48"/>
      <c r="N52" s="48"/>
      <c r="O52" s="37">
        <v>4</v>
      </c>
      <c r="P52" s="38" t="s">
        <v>51</v>
      </c>
      <c r="Q52" s="39">
        <v>1491</v>
      </c>
      <c r="R52" s="40">
        <v>3.3239700374531833E-2</v>
      </c>
      <c r="S52" s="39">
        <v>541</v>
      </c>
      <c r="T52" s="40">
        <v>1.4937736422122207E-2</v>
      </c>
      <c r="U52" s="41">
        <v>1.756007393715342</v>
      </c>
      <c r="V52" s="54">
        <v>13</v>
      </c>
    </row>
    <row r="53" spans="2:22" ht="15" thickBot="1" x14ac:dyDescent="0.25">
      <c r="B53" s="31">
        <v>5</v>
      </c>
      <c r="C53" s="32" t="s">
        <v>52</v>
      </c>
      <c r="D53" s="33">
        <v>440</v>
      </c>
      <c r="E53" s="34">
        <v>2.8002291096544264E-2</v>
      </c>
      <c r="F53" s="33">
        <v>362</v>
      </c>
      <c r="G53" s="34">
        <v>2.6133410337857349E-2</v>
      </c>
      <c r="H53" s="35">
        <v>0.21546961325966851</v>
      </c>
      <c r="I53" s="53">
        <v>2</v>
      </c>
      <c r="J53" s="33">
        <v>446</v>
      </c>
      <c r="K53" s="35">
        <v>-1.3452914798206317E-2</v>
      </c>
      <c r="L53" s="53">
        <v>0</v>
      </c>
      <c r="M53" s="48"/>
      <c r="N53" s="48"/>
      <c r="O53" s="31">
        <v>5</v>
      </c>
      <c r="P53" s="32" t="s">
        <v>52</v>
      </c>
      <c r="Q53" s="33">
        <v>1398</v>
      </c>
      <c r="R53" s="34">
        <v>3.1166399143927232E-2</v>
      </c>
      <c r="S53" s="33">
        <v>899</v>
      </c>
      <c r="T53" s="34">
        <v>2.4822597122898086E-2</v>
      </c>
      <c r="U53" s="35">
        <v>0.55506117908787544</v>
      </c>
      <c r="V53" s="53">
        <v>3</v>
      </c>
    </row>
    <row r="54" spans="2:22" ht="15" thickBot="1" x14ac:dyDescent="0.25">
      <c r="B54" s="37">
        <v>6</v>
      </c>
      <c r="C54" s="38" t="s">
        <v>38</v>
      </c>
      <c r="D54" s="39">
        <v>438</v>
      </c>
      <c r="E54" s="40">
        <v>2.7875007955196335E-2</v>
      </c>
      <c r="F54" s="39">
        <v>561</v>
      </c>
      <c r="G54" s="40">
        <v>4.0499566849552408E-2</v>
      </c>
      <c r="H54" s="41">
        <v>-0.21925133689839571</v>
      </c>
      <c r="I54" s="54">
        <v>-3</v>
      </c>
      <c r="J54" s="39">
        <v>335</v>
      </c>
      <c r="K54" s="41">
        <v>0.30746268656716413</v>
      </c>
      <c r="L54" s="54">
        <v>3</v>
      </c>
      <c r="M54" s="48"/>
      <c r="N54" s="48"/>
      <c r="O54" s="37">
        <v>6</v>
      </c>
      <c r="P54" s="38" t="s">
        <v>39</v>
      </c>
      <c r="Q54" s="39">
        <v>1285</v>
      </c>
      <c r="R54" s="40">
        <v>2.8647226680934546E-2</v>
      </c>
      <c r="S54" s="39">
        <v>1771</v>
      </c>
      <c r="T54" s="40">
        <v>4.8899687991827041E-2</v>
      </c>
      <c r="U54" s="41">
        <v>-0.27442123094297011</v>
      </c>
      <c r="V54" s="54">
        <v>-4</v>
      </c>
    </row>
    <row r="55" spans="2:22" ht="15" thickBot="1" x14ac:dyDescent="0.25">
      <c r="B55" s="31">
        <v>7</v>
      </c>
      <c r="C55" s="32" t="s">
        <v>51</v>
      </c>
      <c r="D55" s="33">
        <v>434</v>
      </c>
      <c r="E55" s="34">
        <v>2.7620441672500478E-2</v>
      </c>
      <c r="F55" s="33">
        <v>228</v>
      </c>
      <c r="G55" s="34">
        <v>1.6459717008374241E-2</v>
      </c>
      <c r="H55" s="35">
        <v>0.90350877192982448</v>
      </c>
      <c r="I55" s="53">
        <v>11</v>
      </c>
      <c r="J55" s="33">
        <v>478</v>
      </c>
      <c r="K55" s="35">
        <v>-9.2050209205020939E-2</v>
      </c>
      <c r="L55" s="53">
        <v>-3</v>
      </c>
      <c r="M55" s="48"/>
      <c r="N55" s="48"/>
      <c r="O55" s="31">
        <v>7</v>
      </c>
      <c r="P55" s="32" t="s">
        <v>68</v>
      </c>
      <c r="Q55" s="33">
        <v>1177</v>
      </c>
      <c r="R55" s="34">
        <v>2.6239522026038881E-2</v>
      </c>
      <c r="S55" s="33">
        <v>850</v>
      </c>
      <c r="T55" s="34">
        <v>2.3469641328657812E-2</v>
      </c>
      <c r="U55" s="35">
        <v>0.38470588235294123</v>
      </c>
      <c r="V55" s="53">
        <v>2</v>
      </c>
    </row>
    <row r="56" spans="2:22" ht="15" thickBot="1" x14ac:dyDescent="0.25">
      <c r="B56" s="37">
        <v>8</v>
      </c>
      <c r="C56" s="38" t="s">
        <v>160</v>
      </c>
      <c r="D56" s="39">
        <v>421</v>
      </c>
      <c r="E56" s="40">
        <v>2.6793101253738943E-2</v>
      </c>
      <c r="F56" s="39">
        <v>127</v>
      </c>
      <c r="G56" s="40">
        <v>9.1683511406295114E-3</v>
      </c>
      <c r="H56" s="41">
        <v>2.3149606299212597</v>
      </c>
      <c r="I56" s="54">
        <v>20</v>
      </c>
      <c r="J56" s="39">
        <v>205</v>
      </c>
      <c r="K56" s="41">
        <v>1.0536585365853659</v>
      </c>
      <c r="L56" s="54">
        <v>13</v>
      </c>
      <c r="M56" s="48"/>
      <c r="N56" s="48"/>
      <c r="O56" s="37">
        <v>8</v>
      </c>
      <c r="P56" s="38" t="s">
        <v>130</v>
      </c>
      <c r="Q56" s="39">
        <v>1103</v>
      </c>
      <c r="R56" s="40">
        <v>2.4589798466202961E-2</v>
      </c>
      <c r="S56" s="39">
        <v>523</v>
      </c>
      <c r="T56" s="40">
        <v>1.4440732252809453E-2</v>
      </c>
      <c r="U56" s="41">
        <v>1.1089866156787762</v>
      </c>
      <c r="V56" s="54">
        <v>11</v>
      </c>
    </row>
    <row r="57" spans="2:22" ht="15" thickBot="1" x14ac:dyDescent="0.25">
      <c r="B57" s="31">
        <v>9</v>
      </c>
      <c r="C57" s="32" t="s">
        <v>68</v>
      </c>
      <c r="D57" s="33">
        <v>416</v>
      </c>
      <c r="E57" s="34">
        <v>2.6474893400369123E-2</v>
      </c>
      <c r="F57" s="33">
        <v>285</v>
      </c>
      <c r="G57" s="34">
        <v>2.0574646260467802E-2</v>
      </c>
      <c r="H57" s="35">
        <v>0.45964912280701764</v>
      </c>
      <c r="I57" s="53">
        <v>0</v>
      </c>
      <c r="J57" s="33">
        <v>363</v>
      </c>
      <c r="K57" s="35">
        <v>0.14600550964187331</v>
      </c>
      <c r="L57" s="53">
        <v>-3</v>
      </c>
      <c r="M57" s="48"/>
      <c r="N57" s="48"/>
      <c r="O57" s="31">
        <v>9</v>
      </c>
      <c r="P57" s="32" t="s">
        <v>38</v>
      </c>
      <c r="Q57" s="33">
        <v>1094</v>
      </c>
      <c r="R57" s="34">
        <v>2.438915641162832E-2</v>
      </c>
      <c r="S57" s="33">
        <v>1309</v>
      </c>
      <c r="T57" s="34">
        <v>3.6143247646133032E-2</v>
      </c>
      <c r="U57" s="35">
        <v>-0.16424751718869368</v>
      </c>
      <c r="V57" s="53">
        <v>-5</v>
      </c>
    </row>
    <row r="58" spans="2:22" ht="15" thickBot="1" x14ac:dyDescent="0.25">
      <c r="B58" s="37">
        <v>10</v>
      </c>
      <c r="C58" s="38" t="s">
        <v>39</v>
      </c>
      <c r="D58" s="39">
        <v>380</v>
      </c>
      <c r="E58" s="40">
        <v>2.4183796856106408E-2</v>
      </c>
      <c r="F58" s="39">
        <v>581</v>
      </c>
      <c r="G58" s="40">
        <v>4.1943401674848398E-2</v>
      </c>
      <c r="H58" s="41">
        <v>-0.34595524956970736</v>
      </c>
      <c r="I58" s="54">
        <v>-8</v>
      </c>
      <c r="J58" s="39">
        <v>339</v>
      </c>
      <c r="K58" s="41">
        <v>0.12094395280235992</v>
      </c>
      <c r="L58" s="54">
        <v>-2</v>
      </c>
      <c r="M58" s="48"/>
      <c r="N58" s="48"/>
      <c r="O58" s="37">
        <v>10</v>
      </c>
      <c r="P58" s="38" t="s">
        <v>36</v>
      </c>
      <c r="Q58" s="39">
        <v>1012</v>
      </c>
      <c r="R58" s="40">
        <v>2.2561084358837167E-2</v>
      </c>
      <c r="S58" s="39">
        <v>417</v>
      </c>
      <c r="T58" s="40">
        <v>1.1513929922412127E-2</v>
      </c>
      <c r="U58" s="41">
        <v>1.4268585131894485</v>
      </c>
      <c r="V58" s="54">
        <v>14</v>
      </c>
    </row>
    <row r="59" spans="2:22" ht="15" thickBot="1" x14ac:dyDescent="0.25">
      <c r="B59" s="31">
        <v>11</v>
      </c>
      <c r="C59" s="32" t="s">
        <v>130</v>
      </c>
      <c r="D59" s="33">
        <v>369</v>
      </c>
      <c r="E59" s="34">
        <v>2.3483739578692802E-2</v>
      </c>
      <c r="F59" s="33">
        <v>231</v>
      </c>
      <c r="G59" s="34">
        <v>1.6676292232168641E-2</v>
      </c>
      <c r="H59" s="35">
        <v>0.59740259740259738</v>
      </c>
      <c r="I59" s="53">
        <v>6</v>
      </c>
      <c r="J59" s="33">
        <v>218</v>
      </c>
      <c r="K59" s="35">
        <v>0.69266055045871555</v>
      </c>
      <c r="L59" s="53">
        <v>6</v>
      </c>
      <c r="M59" s="48"/>
      <c r="N59" s="48"/>
      <c r="O59" s="31">
        <v>11</v>
      </c>
      <c r="P59" s="32" t="s">
        <v>80</v>
      </c>
      <c r="Q59" s="33">
        <v>952</v>
      </c>
      <c r="R59" s="34">
        <v>2.1223470661672909E-2</v>
      </c>
      <c r="S59" s="33">
        <v>811</v>
      </c>
      <c r="T59" s="34">
        <v>2.2392798961813513E-2</v>
      </c>
      <c r="U59" s="35">
        <v>0.1738594327990135</v>
      </c>
      <c r="V59" s="53">
        <v>-1</v>
      </c>
    </row>
    <row r="60" spans="2:22" ht="15" thickBot="1" x14ac:dyDescent="0.25">
      <c r="B60" s="37">
        <v>12</v>
      </c>
      <c r="C60" s="38" t="s">
        <v>66</v>
      </c>
      <c r="D60" s="39">
        <v>318</v>
      </c>
      <c r="E60" s="40">
        <v>2.0238019474320627E-2</v>
      </c>
      <c r="F60" s="39">
        <v>240</v>
      </c>
      <c r="G60" s="40">
        <v>1.7326017903551833E-2</v>
      </c>
      <c r="H60" s="41">
        <v>0.32499999999999996</v>
      </c>
      <c r="I60" s="54">
        <v>0</v>
      </c>
      <c r="J60" s="39">
        <v>302</v>
      </c>
      <c r="K60" s="41">
        <v>5.2980132450331174E-2</v>
      </c>
      <c r="L60" s="54">
        <v>0</v>
      </c>
      <c r="M60" s="48"/>
      <c r="N60" s="48"/>
      <c r="O60" s="37">
        <v>12</v>
      </c>
      <c r="P60" s="38" t="s">
        <v>66</v>
      </c>
      <c r="Q60" s="39">
        <v>926</v>
      </c>
      <c r="R60" s="40">
        <v>2.0643838059568397E-2</v>
      </c>
      <c r="S60" s="39">
        <v>738</v>
      </c>
      <c r="T60" s="40">
        <v>2.0377170941822901E-2</v>
      </c>
      <c r="U60" s="41">
        <v>0.25474254742547431</v>
      </c>
      <c r="V60" s="54">
        <v>0</v>
      </c>
    </row>
    <row r="61" spans="2:22" ht="15" thickBot="1" x14ac:dyDescent="0.25">
      <c r="B61" s="31">
        <v>13</v>
      </c>
      <c r="C61" s="32" t="s">
        <v>80</v>
      </c>
      <c r="D61" s="33">
        <v>313</v>
      </c>
      <c r="E61" s="34">
        <v>1.9919811620950804E-2</v>
      </c>
      <c r="F61" s="33">
        <v>232</v>
      </c>
      <c r="G61" s="34">
        <v>1.674848397343344E-2</v>
      </c>
      <c r="H61" s="35">
        <v>0.34913793103448265</v>
      </c>
      <c r="I61" s="53">
        <v>3</v>
      </c>
      <c r="J61" s="33">
        <v>347</v>
      </c>
      <c r="K61" s="35">
        <v>-9.7982708933717633E-2</v>
      </c>
      <c r="L61" s="53">
        <v>-6</v>
      </c>
      <c r="M61" s="48"/>
      <c r="N61" s="48"/>
      <c r="O61" s="31">
        <v>13</v>
      </c>
      <c r="P61" s="32" t="s">
        <v>75</v>
      </c>
      <c r="Q61" s="33">
        <v>904</v>
      </c>
      <c r="R61" s="34">
        <v>2.0153379703941501E-2</v>
      </c>
      <c r="S61" s="33">
        <v>905</v>
      </c>
      <c r="T61" s="34">
        <v>2.498826517933567E-2</v>
      </c>
      <c r="U61" s="35">
        <v>-1.1049723756906271E-3</v>
      </c>
      <c r="V61" s="53">
        <v>-6</v>
      </c>
    </row>
    <row r="62" spans="2:22" ht="15" thickBot="1" x14ac:dyDescent="0.25">
      <c r="B62" s="37">
        <v>14</v>
      </c>
      <c r="C62" s="38" t="s">
        <v>125</v>
      </c>
      <c r="D62" s="39">
        <v>310</v>
      </c>
      <c r="E62" s="40">
        <v>1.9728886908928912E-2</v>
      </c>
      <c r="F62" s="39">
        <v>191</v>
      </c>
      <c r="G62" s="40">
        <v>1.3788622581576667E-2</v>
      </c>
      <c r="H62" s="41">
        <v>0.62303664921465973</v>
      </c>
      <c r="I62" s="54">
        <v>8</v>
      </c>
      <c r="J62" s="39">
        <v>283</v>
      </c>
      <c r="K62" s="41">
        <v>9.540636042402828E-2</v>
      </c>
      <c r="L62" s="54">
        <v>0</v>
      </c>
      <c r="M62" s="48"/>
      <c r="N62" s="48"/>
      <c r="O62" s="37">
        <v>14</v>
      </c>
      <c r="P62" s="38" t="s">
        <v>102</v>
      </c>
      <c r="Q62" s="39">
        <v>736</v>
      </c>
      <c r="R62" s="40">
        <v>1.6408061351881578E-2</v>
      </c>
      <c r="S62" s="39">
        <v>600</v>
      </c>
      <c r="T62" s="40">
        <v>1.6566805643758457E-2</v>
      </c>
      <c r="U62" s="41">
        <v>0.22666666666666657</v>
      </c>
      <c r="V62" s="54">
        <v>1</v>
      </c>
    </row>
    <row r="63" spans="2:22" ht="15" thickBot="1" x14ac:dyDescent="0.25">
      <c r="B63" s="31">
        <v>15</v>
      </c>
      <c r="C63" s="32" t="s">
        <v>161</v>
      </c>
      <c r="D63" s="33">
        <v>307</v>
      </c>
      <c r="E63" s="34">
        <v>1.9537962196907021E-2</v>
      </c>
      <c r="F63" s="33">
        <v>73</v>
      </c>
      <c r="G63" s="34">
        <v>5.2699971123303492E-3</v>
      </c>
      <c r="H63" s="35">
        <v>3.2054794520547949</v>
      </c>
      <c r="I63" s="53">
        <v>33</v>
      </c>
      <c r="J63" s="33">
        <v>149</v>
      </c>
      <c r="K63" s="35">
        <v>1.0604026845637584</v>
      </c>
      <c r="L63" s="53">
        <v>14</v>
      </c>
      <c r="M63" s="48"/>
      <c r="N63" s="48"/>
      <c r="O63" s="31">
        <v>15</v>
      </c>
      <c r="P63" s="32" t="s">
        <v>125</v>
      </c>
      <c r="Q63" s="33">
        <v>719</v>
      </c>
      <c r="R63" s="34">
        <v>1.6029070804351703E-2</v>
      </c>
      <c r="S63" s="33">
        <v>299</v>
      </c>
      <c r="T63" s="34">
        <v>8.2557914791396309E-3</v>
      </c>
      <c r="U63" s="35">
        <v>1.4046822742474916</v>
      </c>
      <c r="V63" s="53">
        <v>17</v>
      </c>
    </row>
    <row r="64" spans="2:22" ht="15" thickBot="1" x14ac:dyDescent="0.25">
      <c r="B64" s="37">
        <v>16</v>
      </c>
      <c r="C64" s="38" t="s">
        <v>75</v>
      </c>
      <c r="D64" s="39">
        <v>278</v>
      </c>
      <c r="E64" s="40">
        <v>1.7692356647362056E-2</v>
      </c>
      <c r="F64" s="39">
        <v>414</v>
      </c>
      <c r="G64" s="40">
        <v>2.9887380883626913E-2</v>
      </c>
      <c r="H64" s="41">
        <v>-0.32850241545893721</v>
      </c>
      <c r="I64" s="54">
        <v>-10</v>
      </c>
      <c r="J64" s="39">
        <v>321</v>
      </c>
      <c r="K64" s="41">
        <v>-0.13395638629283491</v>
      </c>
      <c r="L64" s="54">
        <v>-5</v>
      </c>
      <c r="M64" s="48"/>
      <c r="N64" s="48"/>
      <c r="O64" s="37">
        <v>16</v>
      </c>
      <c r="P64" s="38" t="s">
        <v>112</v>
      </c>
      <c r="Q64" s="39">
        <v>704</v>
      </c>
      <c r="R64" s="40">
        <v>1.5694667380060638E-2</v>
      </c>
      <c r="S64" s="39">
        <v>595</v>
      </c>
      <c r="T64" s="40">
        <v>1.642874893006047E-2</v>
      </c>
      <c r="U64" s="41">
        <v>0.18319327731092439</v>
      </c>
      <c r="V64" s="54">
        <v>0</v>
      </c>
    </row>
    <row r="65" spans="2:22" ht="15" thickBot="1" x14ac:dyDescent="0.25">
      <c r="B65" s="31">
        <v>17</v>
      </c>
      <c r="C65" s="32" t="s">
        <v>102</v>
      </c>
      <c r="D65" s="33">
        <v>272</v>
      </c>
      <c r="E65" s="34">
        <v>1.7310507223318273E-2</v>
      </c>
      <c r="F65" s="33">
        <v>271</v>
      </c>
      <c r="G65" s="34">
        <v>1.9563961882760612E-2</v>
      </c>
      <c r="H65" s="35">
        <v>3.6900369003689537E-3</v>
      </c>
      <c r="I65" s="53">
        <v>-7</v>
      </c>
      <c r="J65" s="33">
        <v>283</v>
      </c>
      <c r="K65" s="35">
        <v>-3.8869257950530089E-2</v>
      </c>
      <c r="L65" s="53">
        <v>-3</v>
      </c>
      <c r="M65" s="48"/>
      <c r="N65" s="48"/>
      <c r="O65" s="31">
        <v>17</v>
      </c>
      <c r="P65" s="32" t="s">
        <v>160</v>
      </c>
      <c r="Q65" s="33">
        <v>665</v>
      </c>
      <c r="R65" s="34">
        <v>1.482521847690387E-2</v>
      </c>
      <c r="S65" s="33">
        <v>340</v>
      </c>
      <c r="T65" s="34">
        <v>9.3878565314631252E-3</v>
      </c>
      <c r="U65" s="35">
        <v>0.95588235294117641</v>
      </c>
      <c r="V65" s="53">
        <v>12</v>
      </c>
    </row>
    <row r="66" spans="2:22" ht="15" thickBot="1" x14ac:dyDescent="0.25">
      <c r="B66" s="37">
        <v>18</v>
      </c>
      <c r="C66" s="38" t="s">
        <v>37</v>
      </c>
      <c r="D66" s="39">
        <v>257</v>
      </c>
      <c r="E66" s="40">
        <v>1.6355883663208809E-2</v>
      </c>
      <c r="F66" s="39">
        <v>244</v>
      </c>
      <c r="G66" s="40">
        <v>1.7614784868611032E-2</v>
      </c>
      <c r="H66" s="41">
        <v>5.3278688524590168E-2</v>
      </c>
      <c r="I66" s="54">
        <v>-7</v>
      </c>
      <c r="J66" s="39">
        <v>171</v>
      </c>
      <c r="K66" s="41">
        <v>0.50292397660818722</v>
      </c>
      <c r="L66" s="54">
        <v>7</v>
      </c>
      <c r="M66" s="48"/>
      <c r="N66" s="48"/>
      <c r="O66" s="37">
        <v>18</v>
      </c>
      <c r="P66" s="38" t="s">
        <v>126</v>
      </c>
      <c r="Q66" s="39">
        <v>654</v>
      </c>
      <c r="R66" s="40">
        <v>1.4579989299090422E-2</v>
      </c>
      <c r="S66" s="39">
        <v>366</v>
      </c>
      <c r="T66" s="40">
        <v>1.0105751442692658E-2</v>
      </c>
      <c r="U66" s="41">
        <v>0.78688524590163933</v>
      </c>
      <c r="V66" s="54">
        <v>9</v>
      </c>
    </row>
    <row r="67" spans="2:22" ht="15" thickBot="1" x14ac:dyDescent="0.25">
      <c r="B67" s="31">
        <v>19</v>
      </c>
      <c r="C67" s="32" t="s">
        <v>137</v>
      </c>
      <c r="D67" s="33">
        <v>222</v>
      </c>
      <c r="E67" s="34">
        <v>1.4128428689620059E-2</v>
      </c>
      <c r="F67" s="33">
        <v>204</v>
      </c>
      <c r="G67" s="34">
        <v>1.4727115218019058E-2</v>
      </c>
      <c r="H67" s="35">
        <v>8.8235294117646967E-2</v>
      </c>
      <c r="I67" s="53">
        <v>1</v>
      </c>
      <c r="J67" s="33">
        <v>209</v>
      </c>
      <c r="K67" s="35">
        <v>6.2200956937799035E-2</v>
      </c>
      <c r="L67" s="53">
        <v>1</v>
      </c>
      <c r="O67" s="31">
        <v>19</v>
      </c>
      <c r="P67" s="32" t="s">
        <v>70</v>
      </c>
      <c r="Q67" s="33">
        <v>624</v>
      </c>
      <c r="R67" s="34">
        <v>1.3911182450508293E-2</v>
      </c>
      <c r="S67" s="33">
        <v>771</v>
      </c>
      <c r="T67" s="34">
        <v>2.1288345252229616E-2</v>
      </c>
      <c r="U67" s="35">
        <v>-0.19066147859922178</v>
      </c>
      <c r="V67" s="53">
        <v>-8</v>
      </c>
    </row>
    <row r="68" spans="2:22" ht="15" thickBot="1" x14ac:dyDescent="0.25">
      <c r="B68" s="37">
        <v>20</v>
      </c>
      <c r="C68" s="38" t="s">
        <v>112</v>
      </c>
      <c r="D68" s="39">
        <v>220</v>
      </c>
      <c r="E68" s="40">
        <v>1.4001145548272132E-2</v>
      </c>
      <c r="F68" s="39">
        <v>239</v>
      </c>
      <c r="G68" s="40">
        <v>1.7253826162287034E-2</v>
      </c>
      <c r="H68" s="41">
        <v>-7.9497907949790836E-2</v>
      </c>
      <c r="I68" s="54">
        <v>-7</v>
      </c>
      <c r="J68" s="39">
        <v>212</v>
      </c>
      <c r="K68" s="41">
        <v>3.7735849056603765E-2</v>
      </c>
      <c r="L68" s="54">
        <v>-1</v>
      </c>
      <c r="O68" s="37">
        <v>20</v>
      </c>
      <c r="P68" s="38" t="s">
        <v>137</v>
      </c>
      <c r="Q68" s="39">
        <v>608</v>
      </c>
      <c r="R68" s="40">
        <v>1.3554485464597824E-2</v>
      </c>
      <c r="S68" s="39">
        <v>440</v>
      </c>
      <c r="T68" s="40">
        <v>1.2148990805422867E-2</v>
      </c>
      <c r="U68" s="41">
        <v>0.38181818181818183</v>
      </c>
      <c r="V68" s="54">
        <v>2</v>
      </c>
    </row>
    <row r="69" spans="2:22" ht="15" thickBot="1" x14ac:dyDescent="0.25">
      <c r="B69" s="89" t="s">
        <v>43</v>
      </c>
      <c r="C69" s="90"/>
      <c r="D69" s="42">
        <f>SUM(D49:D68)</f>
        <v>8045</v>
      </c>
      <c r="E69" s="43">
        <f>D69/D71</f>
        <v>0.51199643607204226</v>
      </c>
      <c r="F69" s="42">
        <f>SUM(F49:F68)</f>
        <v>6552</v>
      </c>
      <c r="G69" s="43">
        <f>F69/F71</f>
        <v>0.47300028876696504</v>
      </c>
      <c r="H69" s="44">
        <f>D69/F69-1</f>
        <v>0.22786935286935295</v>
      </c>
      <c r="I69" s="55"/>
      <c r="J69" s="42">
        <f>SUM(J49:J68)</f>
        <v>7546</v>
      </c>
      <c r="K69" s="43">
        <f>D69/J69-1</f>
        <v>6.612774980121916E-2</v>
      </c>
      <c r="L69" s="42"/>
      <c r="O69" s="89" t="s">
        <v>43</v>
      </c>
      <c r="P69" s="90"/>
      <c r="Q69" s="42">
        <f>SUM(Q49:Q68)</f>
        <v>22843</v>
      </c>
      <c r="R69" s="43">
        <f>Q69/Q71</f>
        <v>0.50925182807205283</v>
      </c>
      <c r="S69" s="42">
        <f>SUM(S49:S68)</f>
        <v>17232</v>
      </c>
      <c r="T69" s="43">
        <f>S69/S71</f>
        <v>0.47579865808874283</v>
      </c>
      <c r="U69" s="44">
        <f>Q69/S69-1</f>
        <v>0.32561513463324054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7668</v>
      </c>
      <c r="E70" s="43">
        <f>D70/D71</f>
        <v>0.48800356392795774</v>
      </c>
      <c r="F70" s="42">
        <f>F71-SUM(F49:F68)</f>
        <v>7300</v>
      </c>
      <c r="G70" s="43">
        <f>F70/F71</f>
        <v>0.52699971123303491</v>
      </c>
      <c r="H70" s="44">
        <f>D70/F70-1</f>
        <v>5.0410958904109515E-2</v>
      </c>
      <c r="I70" s="55"/>
      <c r="J70" s="42">
        <f>J71-SUM(J49:J68)</f>
        <v>7732</v>
      </c>
      <c r="K70" s="43">
        <f>D70/J70-1</f>
        <v>-8.277289187791026E-3</v>
      </c>
      <c r="L70" s="42"/>
      <c r="O70" s="89" t="s">
        <v>12</v>
      </c>
      <c r="P70" s="90"/>
      <c r="Q70" s="42">
        <f>Q71-SUM(Q49:Q68)</f>
        <v>22013</v>
      </c>
      <c r="R70" s="43">
        <f>Q70/Q71</f>
        <v>0.49074817192794723</v>
      </c>
      <c r="S70" s="42">
        <f>S71-SUM(S49:S68)</f>
        <v>18985</v>
      </c>
      <c r="T70" s="43">
        <f>S70/S71</f>
        <v>0.52420134191125711</v>
      </c>
      <c r="U70" s="44">
        <f>Q70/S70-1</f>
        <v>0.15949433763497489</v>
      </c>
      <c r="V70" s="55"/>
    </row>
    <row r="71" spans="2:22" ht="15" thickBot="1" x14ac:dyDescent="0.25">
      <c r="B71" s="121" t="s">
        <v>35</v>
      </c>
      <c r="C71" s="122"/>
      <c r="D71" s="45">
        <v>15713</v>
      </c>
      <c r="E71" s="46">
        <v>1</v>
      </c>
      <c r="F71" s="45">
        <v>13852</v>
      </c>
      <c r="G71" s="46">
        <v>1</v>
      </c>
      <c r="H71" s="47">
        <v>0.13434883049379143</v>
      </c>
      <c r="I71" s="57"/>
      <c r="J71" s="45">
        <v>15278</v>
      </c>
      <c r="K71" s="47">
        <v>2.8472313129990878E-2</v>
      </c>
      <c r="L71" s="45"/>
      <c r="M71" s="48"/>
      <c r="O71" s="121" t="s">
        <v>35</v>
      </c>
      <c r="P71" s="122"/>
      <c r="Q71" s="45">
        <v>44856</v>
      </c>
      <c r="R71" s="46">
        <v>1</v>
      </c>
      <c r="S71" s="45">
        <v>36217</v>
      </c>
      <c r="T71" s="46">
        <v>1</v>
      </c>
      <c r="U71" s="47">
        <v>0.23853438992738218</v>
      </c>
      <c r="V71" s="57"/>
    </row>
    <row r="72" spans="2:22" x14ac:dyDescent="0.2">
      <c r="B72" s="49" t="s">
        <v>79</v>
      </c>
    </row>
    <row r="73" spans="2:22" ht="15" customHeight="1" x14ac:dyDescent="0.2">
      <c r="B73" s="50" t="s">
        <v>78</v>
      </c>
      <c r="O73" s="49" t="s">
        <v>79</v>
      </c>
    </row>
    <row r="74" spans="2:22" x14ac:dyDescent="0.2">
      <c r="O74" s="50" t="s">
        <v>78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2" priority="37" operator="equal">
      <formula>0</formula>
    </cfRule>
  </conditionalFormatting>
  <conditionalFormatting sqref="D49:H68">
    <cfRule type="cellIs" dxfId="71" priority="23" operator="equal">
      <formula>0</formula>
    </cfRule>
  </conditionalFormatting>
  <conditionalFormatting sqref="H12:H33">
    <cfRule type="cellIs" dxfId="70" priority="39" operator="lessThan">
      <formula>0</formula>
    </cfRule>
  </conditionalFormatting>
  <conditionalFormatting sqref="H49:H70">
    <cfRule type="cellIs" dxfId="69" priority="25" operator="lessThan">
      <formula>0</formula>
    </cfRule>
  </conditionalFormatting>
  <conditionalFormatting sqref="I12:I31 V49:V68">
    <cfRule type="cellIs" dxfId="68" priority="42" operator="lessThan">
      <formula>0</formula>
    </cfRule>
    <cfRule type="cellIs" dxfId="67" priority="43" operator="equal">
      <formula>0</formula>
    </cfRule>
    <cfRule type="cellIs" dxfId="66" priority="44" operator="greaterThan">
      <formula>0</formula>
    </cfRule>
  </conditionalFormatting>
  <conditionalFormatting sqref="I49:I68">
    <cfRule type="cellIs" dxfId="65" priority="28" operator="lessThan">
      <formula>0</formula>
    </cfRule>
    <cfRule type="cellIs" dxfId="64" priority="29" operator="equal">
      <formula>0</formula>
    </cfRule>
    <cfRule type="cellIs" dxfId="63" priority="30" operator="greaterThan">
      <formula>0</formula>
    </cfRule>
  </conditionalFormatting>
  <conditionalFormatting sqref="J12:K31">
    <cfRule type="cellIs" dxfId="62" priority="34" operator="equal">
      <formula>0</formula>
    </cfRule>
  </conditionalFormatting>
  <conditionalFormatting sqref="J49:K68">
    <cfRule type="cellIs" dxfId="61" priority="20" operator="equal">
      <formula>0</formula>
    </cfRule>
  </conditionalFormatting>
  <conditionalFormatting sqref="K12:L31">
    <cfRule type="cellIs" dxfId="60" priority="31" operator="lessThan">
      <formula>0</formula>
    </cfRule>
  </conditionalFormatting>
  <conditionalFormatting sqref="K49:L68">
    <cfRule type="cellIs" dxfId="59" priority="17" operator="lessThan">
      <formula>0</formula>
    </cfRule>
  </conditionalFormatting>
  <conditionalFormatting sqref="L12:L31">
    <cfRule type="cellIs" dxfId="58" priority="32" operator="equal">
      <formula>0</formula>
    </cfRule>
    <cfRule type="cellIs" dxfId="57" priority="33" operator="greaterThan">
      <formula>0</formula>
    </cfRule>
  </conditionalFormatting>
  <conditionalFormatting sqref="L49:L68">
    <cfRule type="cellIs" dxfId="56" priority="18" operator="equal">
      <formula>0</formula>
    </cfRule>
    <cfRule type="cellIs" dxfId="55" priority="19" operator="greaterThan">
      <formula>0</formula>
    </cfRule>
  </conditionalFormatting>
  <conditionalFormatting sqref="Q12:U31">
    <cfRule type="cellIs" dxfId="54" priority="9" operator="equal">
      <formula>0</formula>
    </cfRule>
  </conditionalFormatting>
  <conditionalFormatting sqref="Q49:U68">
    <cfRule type="cellIs" dxfId="53" priority="38" operator="equal">
      <formula>0</formula>
    </cfRule>
  </conditionalFormatting>
  <conditionalFormatting sqref="U12:U33">
    <cfRule type="cellIs" dxfId="52" priority="11" operator="lessThan">
      <formula>0</formula>
    </cfRule>
  </conditionalFormatting>
  <conditionalFormatting sqref="U49:U70">
    <cfRule type="cellIs" dxfId="51" priority="4" operator="lessThan">
      <formula>0</formula>
    </cfRule>
  </conditionalFormatting>
  <conditionalFormatting sqref="V12:V31">
    <cfRule type="cellIs" dxfId="50" priority="14" operator="lessThan">
      <formula>0</formula>
    </cfRule>
    <cfRule type="cellIs" dxfId="49" priority="15" operator="equal">
      <formula>0</formula>
    </cfRule>
    <cfRule type="cellIs" dxfId="48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topLeftCell="A36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1" t="s">
        <v>3</v>
      </c>
      <c r="D1" s="3"/>
      <c r="L1" s="4"/>
      <c r="P1" s="1"/>
      <c r="V1" s="58">
        <v>45020</v>
      </c>
    </row>
    <row r="2" spans="2:22" ht="15" customHeight="1" x14ac:dyDescent="0.2">
      <c r="D2" s="3"/>
      <c r="L2" s="4"/>
      <c r="O2" s="135" t="s">
        <v>139</v>
      </c>
      <c r="P2" s="135"/>
      <c r="Q2" s="135"/>
      <c r="R2" s="135"/>
      <c r="S2" s="135"/>
      <c r="T2" s="135"/>
      <c r="U2" s="135"/>
      <c r="V2" s="135"/>
    </row>
    <row r="3" spans="2:22" ht="14.45" customHeight="1" x14ac:dyDescent="0.2">
      <c r="B3" s="110" t="s">
        <v>167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48"/>
      <c r="N3" s="51"/>
      <c r="O3" s="135"/>
      <c r="P3" s="135"/>
      <c r="Q3" s="135"/>
      <c r="R3" s="135"/>
      <c r="S3" s="135"/>
      <c r="T3" s="135"/>
      <c r="U3" s="135"/>
      <c r="V3" s="135"/>
    </row>
    <row r="4" spans="2:22" ht="14.45" customHeight="1" x14ac:dyDescent="0.2">
      <c r="B4" s="111" t="s">
        <v>168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48"/>
      <c r="N4" s="51"/>
      <c r="O4" s="111" t="s">
        <v>138</v>
      </c>
      <c r="P4" s="111"/>
      <c r="Q4" s="111"/>
      <c r="R4" s="111"/>
      <c r="S4" s="111"/>
      <c r="T4" s="111"/>
      <c r="U4" s="111"/>
      <c r="V4" s="111"/>
    </row>
    <row r="5" spans="2:22" ht="14.45" customHeight="1" thickBot="1" x14ac:dyDescent="0.25">
      <c r="B5" s="52"/>
      <c r="C5" s="52"/>
      <c r="D5" s="52"/>
      <c r="E5" s="52"/>
      <c r="F5" s="52"/>
      <c r="G5" s="52"/>
      <c r="H5" s="52"/>
      <c r="I5" s="52"/>
      <c r="J5" s="52"/>
      <c r="K5" s="48"/>
      <c r="L5" s="24" t="s">
        <v>4</v>
      </c>
      <c r="M5" s="48"/>
      <c r="N5" s="48"/>
      <c r="O5" s="76"/>
      <c r="P5" s="76"/>
      <c r="Q5" s="76"/>
      <c r="R5" s="76"/>
      <c r="S5" s="76"/>
      <c r="T5" s="76"/>
      <c r="U5" s="76"/>
      <c r="V5" s="24" t="s">
        <v>4</v>
      </c>
    </row>
    <row r="6" spans="2:22" ht="14.45" customHeight="1" x14ac:dyDescent="0.2">
      <c r="B6" s="104" t="s">
        <v>0</v>
      </c>
      <c r="C6" s="106" t="s">
        <v>1</v>
      </c>
      <c r="D6" s="120" t="s">
        <v>147</v>
      </c>
      <c r="E6" s="93"/>
      <c r="F6" s="93"/>
      <c r="G6" s="93"/>
      <c r="H6" s="93"/>
      <c r="I6" s="94"/>
      <c r="J6" s="93" t="s">
        <v>114</v>
      </c>
      <c r="K6" s="93"/>
      <c r="L6" s="94"/>
      <c r="M6" s="48"/>
      <c r="N6" s="48"/>
      <c r="O6" s="104" t="s">
        <v>0</v>
      </c>
      <c r="P6" s="106" t="s">
        <v>1</v>
      </c>
      <c r="Q6" s="120" t="s">
        <v>156</v>
      </c>
      <c r="R6" s="93"/>
      <c r="S6" s="93"/>
      <c r="T6" s="93"/>
      <c r="U6" s="93"/>
      <c r="V6" s="94"/>
    </row>
    <row r="7" spans="2:22" ht="14.45" customHeight="1" thickBot="1" x14ac:dyDescent="0.25">
      <c r="B7" s="105"/>
      <c r="C7" s="107"/>
      <c r="D7" s="95" t="s">
        <v>150</v>
      </c>
      <c r="E7" s="91"/>
      <c r="F7" s="91"/>
      <c r="G7" s="91"/>
      <c r="H7" s="91"/>
      <c r="I7" s="92"/>
      <c r="J7" s="91" t="s">
        <v>115</v>
      </c>
      <c r="K7" s="91"/>
      <c r="L7" s="92"/>
      <c r="M7" s="48"/>
      <c r="N7" s="48"/>
      <c r="O7" s="105"/>
      <c r="P7" s="107"/>
      <c r="Q7" s="95" t="s">
        <v>149</v>
      </c>
      <c r="R7" s="91"/>
      <c r="S7" s="91"/>
      <c r="T7" s="91"/>
      <c r="U7" s="91"/>
      <c r="V7" s="92"/>
    </row>
    <row r="8" spans="2:22" ht="14.45" customHeight="1" x14ac:dyDescent="0.2">
      <c r="B8" s="105"/>
      <c r="C8" s="107"/>
      <c r="D8" s="96">
        <v>2024</v>
      </c>
      <c r="E8" s="97"/>
      <c r="F8" s="96">
        <v>2023</v>
      </c>
      <c r="G8" s="97"/>
      <c r="H8" s="85" t="s">
        <v>5</v>
      </c>
      <c r="I8" s="85" t="s">
        <v>48</v>
      </c>
      <c r="J8" s="85">
        <v>2023</v>
      </c>
      <c r="K8" s="85" t="s">
        <v>151</v>
      </c>
      <c r="L8" s="85" t="s">
        <v>154</v>
      </c>
      <c r="M8" s="48"/>
      <c r="N8" s="48"/>
      <c r="O8" s="105"/>
      <c r="P8" s="107"/>
      <c r="Q8" s="96">
        <v>2024</v>
      </c>
      <c r="R8" s="97"/>
      <c r="S8" s="96">
        <v>2023</v>
      </c>
      <c r="T8" s="97"/>
      <c r="U8" s="85" t="s">
        <v>5</v>
      </c>
      <c r="V8" s="85" t="s">
        <v>71</v>
      </c>
    </row>
    <row r="9" spans="2:22" ht="14.45" customHeight="1" thickBot="1" x14ac:dyDescent="0.25">
      <c r="B9" s="102" t="s">
        <v>6</v>
      </c>
      <c r="C9" s="100" t="s">
        <v>7</v>
      </c>
      <c r="D9" s="98"/>
      <c r="E9" s="99"/>
      <c r="F9" s="98"/>
      <c r="G9" s="99"/>
      <c r="H9" s="86"/>
      <c r="I9" s="86"/>
      <c r="J9" s="86"/>
      <c r="K9" s="86"/>
      <c r="L9" s="86"/>
      <c r="M9" s="48"/>
      <c r="N9" s="48"/>
      <c r="O9" s="102" t="s">
        <v>6</v>
      </c>
      <c r="P9" s="100" t="s">
        <v>7</v>
      </c>
      <c r="Q9" s="98"/>
      <c r="R9" s="99"/>
      <c r="S9" s="98"/>
      <c r="T9" s="99"/>
      <c r="U9" s="86"/>
      <c r="V9" s="86"/>
    </row>
    <row r="10" spans="2:22" ht="14.45" customHeight="1" x14ac:dyDescent="0.2">
      <c r="B10" s="102"/>
      <c r="C10" s="100"/>
      <c r="D10" s="25" t="s">
        <v>8</v>
      </c>
      <c r="E10" s="26" t="s">
        <v>2</v>
      </c>
      <c r="F10" s="25" t="s">
        <v>8</v>
      </c>
      <c r="G10" s="26" t="s">
        <v>2</v>
      </c>
      <c r="H10" s="87" t="s">
        <v>9</v>
      </c>
      <c r="I10" s="87" t="s">
        <v>49</v>
      </c>
      <c r="J10" s="87" t="s">
        <v>8</v>
      </c>
      <c r="K10" s="87" t="s">
        <v>153</v>
      </c>
      <c r="L10" s="87" t="s">
        <v>155</v>
      </c>
      <c r="M10" s="48"/>
      <c r="N10" s="48"/>
      <c r="O10" s="102"/>
      <c r="P10" s="100"/>
      <c r="Q10" s="25" t="s">
        <v>8</v>
      </c>
      <c r="R10" s="26" t="s">
        <v>2</v>
      </c>
      <c r="S10" s="25" t="s">
        <v>8</v>
      </c>
      <c r="T10" s="26" t="s">
        <v>2</v>
      </c>
      <c r="U10" s="87" t="s">
        <v>9</v>
      </c>
      <c r="V10" s="87" t="s">
        <v>72</v>
      </c>
    </row>
    <row r="11" spans="2:22" ht="14.45" customHeight="1" thickBot="1" x14ac:dyDescent="0.25">
      <c r="B11" s="103"/>
      <c r="C11" s="101"/>
      <c r="D11" s="28" t="s">
        <v>10</v>
      </c>
      <c r="E11" s="29" t="s">
        <v>11</v>
      </c>
      <c r="F11" s="28" t="s">
        <v>10</v>
      </c>
      <c r="G11" s="29" t="s">
        <v>11</v>
      </c>
      <c r="H11" s="88"/>
      <c r="I11" s="88"/>
      <c r="J11" s="88" t="s">
        <v>10</v>
      </c>
      <c r="K11" s="88"/>
      <c r="L11" s="88"/>
      <c r="M11" s="48"/>
      <c r="N11" s="48"/>
      <c r="O11" s="103"/>
      <c r="P11" s="101"/>
      <c r="Q11" s="28" t="s">
        <v>10</v>
      </c>
      <c r="R11" s="29" t="s">
        <v>11</v>
      </c>
      <c r="S11" s="28" t="s">
        <v>10</v>
      </c>
      <c r="T11" s="29" t="s">
        <v>11</v>
      </c>
      <c r="U11" s="88"/>
      <c r="V11" s="88"/>
    </row>
    <row r="12" spans="2:22" ht="14.45" customHeight="1" thickBot="1" x14ac:dyDescent="0.25">
      <c r="B12" s="31">
        <v>1</v>
      </c>
      <c r="C12" s="32" t="s">
        <v>20</v>
      </c>
      <c r="D12" s="33">
        <v>5558</v>
      </c>
      <c r="E12" s="34">
        <v>0.16244812065236452</v>
      </c>
      <c r="F12" s="33">
        <v>6516</v>
      </c>
      <c r="G12" s="34">
        <v>0.18299258593574477</v>
      </c>
      <c r="H12" s="35">
        <v>-0.14702271332105588</v>
      </c>
      <c r="I12" s="53">
        <v>0</v>
      </c>
      <c r="J12" s="33">
        <v>6147</v>
      </c>
      <c r="K12" s="35">
        <v>-9.581909874735639E-2</v>
      </c>
      <c r="L12" s="53">
        <v>0</v>
      </c>
      <c r="M12" s="48"/>
      <c r="N12" s="48"/>
      <c r="O12" s="31">
        <v>1</v>
      </c>
      <c r="P12" s="32" t="s">
        <v>20</v>
      </c>
      <c r="Q12" s="33">
        <v>18254</v>
      </c>
      <c r="R12" s="34">
        <v>0.19452259164535379</v>
      </c>
      <c r="S12" s="33">
        <v>17516</v>
      </c>
      <c r="T12" s="34">
        <v>0.20176469233073008</v>
      </c>
      <c r="U12" s="35">
        <v>4.21329070564056E-2</v>
      </c>
      <c r="V12" s="53">
        <v>0</v>
      </c>
    </row>
    <row r="13" spans="2:22" ht="14.45" customHeight="1" thickBot="1" x14ac:dyDescent="0.25">
      <c r="B13" s="37">
        <v>2</v>
      </c>
      <c r="C13" s="38" t="s">
        <v>18</v>
      </c>
      <c r="D13" s="39">
        <v>3819</v>
      </c>
      <c r="E13" s="40">
        <v>0.11162097387034547</v>
      </c>
      <c r="F13" s="39">
        <v>3972</v>
      </c>
      <c r="G13" s="40">
        <v>0.11154796674904516</v>
      </c>
      <c r="H13" s="41">
        <v>-3.8519637462235634E-2</v>
      </c>
      <c r="I13" s="54">
        <v>0</v>
      </c>
      <c r="J13" s="39">
        <v>3777</v>
      </c>
      <c r="K13" s="41">
        <v>1.1119936457505863E-2</v>
      </c>
      <c r="L13" s="54">
        <v>0</v>
      </c>
      <c r="M13" s="48"/>
      <c r="N13" s="48"/>
      <c r="O13" s="37">
        <v>2</v>
      </c>
      <c r="P13" s="38" t="s">
        <v>18</v>
      </c>
      <c r="Q13" s="39">
        <v>10538</v>
      </c>
      <c r="R13" s="40">
        <v>0.11229752770673487</v>
      </c>
      <c r="S13" s="39">
        <v>9423</v>
      </c>
      <c r="T13" s="40">
        <v>0.10854240099523119</v>
      </c>
      <c r="U13" s="41">
        <v>0.11832749655099217</v>
      </c>
      <c r="V13" s="54">
        <v>0</v>
      </c>
    </row>
    <row r="14" spans="2:22" ht="14.45" customHeight="1" thickBot="1" x14ac:dyDescent="0.25">
      <c r="B14" s="31">
        <v>3</v>
      </c>
      <c r="C14" s="32" t="s">
        <v>19</v>
      </c>
      <c r="D14" s="33">
        <v>2422</v>
      </c>
      <c r="E14" s="34">
        <v>7.0789735196118544E-2</v>
      </c>
      <c r="F14" s="33">
        <v>2579</v>
      </c>
      <c r="G14" s="34">
        <v>7.242754437205122E-2</v>
      </c>
      <c r="H14" s="35">
        <v>-6.08763086467623E-2</v>
      </c>
      <c r="I14" s="53">
        <v>0</v>
      </c>
      <c r="J14" s="33">
        <v>1625</v>
      </c>
      <c r="K14" s="35">
        <v>0.4904615384615385</v>
      </c>
      <c r="L14" s="53">
        <v>3</v>
      </c>
      <c r="M14" s="48"/>
      <c r="N14" s="48"/>
      <c r="O14" s="31">
        <v>3</v>
      </c>
      <c r="P14" s="32" t="s">
        <v>17</v>
      </c>
      <c r="Q14" s="33">
        <v>6476</v>
      </c>
      <c r="R14" s="34">
        <v>6.9011082693947137E-2</v>
      </c>
      <c r="S14" s="33">
        <v>4769</v>
      </c>
      <c r="T14" s="34">
        <v>5.4933536065611535E-2</v>
      </c>
      <c r="U14" s="35">
        <v>0.35793667435521082</v>
      </c>
      <c r="V14" s="53">
        <v>3</v>
      </c>
    </row>
    <row r="15" spans="2:22" ht="14.45" customHeight="1" thickBot="1" x14ac:dyDescent="0.25">
      <c r="B15" s="37">
        <v>4</v>
      </c>
      <c r="C15" s="38" t="s">
        <v>17</v>
      </c>
      <c r="D15" s="39">
        <v>2347</v>
      </c>
      <c r="E15" s="40">
        <v>6.8597650084760625E-2</v>
      </c>
      <c r="F15" s="39">
        <v>1961</v>
      </c>
      <c r="G15" s="40">
        <v>5.5071893956414292E-2</v>
      </c>
      <c r="H15" s="41">
        <v>0.19683834778174392</v>
      </c>
      <c r="I15" s="54">
        <v>2</v>
      </c>
      <c r="J15" s="39">
        <v>1912</v>
      </c>
      <c r="K15" s="41">
        <v>0.22751046025104604</v>
      </c>
      <c r="L15" s="54">
        <v>-1</v>
      </c>
      <c r="M15" s="48"/>
      <c r="N15" s="48"/>
      <c r="O15" s="37">
        <v>4</v>
      </c>
      <c r="P15" s="38" t="s">
        <v>33</v>
      </c>
      <c r="Q15" s="39">
        <v>5615</v>
      </c>
      <c r="R15" s="40">
        <v>5.9835890878090367E-2</v>
      </c>
      <c r="S15" s="39">
        <v>5082</v>
      </c>
      <c r="T15" s="40">
        <v>5.8538945331398161E-2</v>
      </c>
      <c r="U15" s="41">
        <v>0.10487996851633219</v>
      </c>
      <c r="V15" s="54">
        <v>0</v>
      </c>
    </row>
    <row r="16" spans="2:22" ht="14.45" customHeight="1" thickBot="1" x14ac:dyDescent="0.25">
      <c r="B16" s="31">
        <v>5</v>
      </c>
      <c r="C16" s="32" t="s">
        <v>32</v>
      </c>
      <c r="D16" s="33">
        <v>2013</v>
      </c>
      <c r="E16" s="34">
        <v>5.883556438884667E-2</v>
      </c>
      <c r="F16" s="33">
        <v>1441</v>
      </c>
      <c r="G16" s="34">
        <v>4.0468434059761853E-2</v>
      </c>
      <c r="H16" s="35">
        <v>0.39694656488549618</v>
      </c>
      <c r="I16" s="53">
        <v>3</v>
      </c>
      <c r="J16" s="33">
        <v>1835</v>
      </c>
      <c r="K16" s="35">
        <v>9.7002724795640427E-2</v>
      </c>
      <c r="L16" s="53">
        <v>-1</v>
      </c>
      <c r="M16" s="48"/>
      <c r="N16" s="48"/>
      <c r="O16" s="31">
        <v>5</v>
      </c>
      <c r="P16" s="32" t="s">
        <v>32</v>
      </c>
      <c r="Q16" s="33">
        <v>5385</v>
      </c>
      <c r="R16" s="34">
        <v>5.7384910485933506E-2</v>
      </c>
      <c r="S16" s="33">
        <v>3435</v>
      </c>
      <c r="T16" s="34">
        <v>3.9567350888105604E-2</v>
      </c>
      <c r="U16" s="35">
        <v>0.56768558951965065</v>
      </c>
      <c r="V16" s="53">
        <v>3</v>
      </c>
    </row>
    <row r="17" spans="2:22" ht="14.45" customHeight="1" thickBot="1" x14ac:dyDescent="0.25">
      <c r="B17" s="37">
        <v>6</v>
      </c>
      <c r="C17" s="38" t="s">
        <v>33</v>
      </c>
      <c r="D17" s="39">
        <v>1915</v>
      </c>
      <c r="E17" s="40">
        <v>5.5971239843338981E-2</v>
      </c>
      <c r="F17" s="39">
        <v>2067</v>
      </c>
      <c r="G17" s="40">
        <v>5.8048753089193439E-2</v>
      </c>
      <c r="H17" s="41">
        <v>-7.3536526366715038E-2</v>
      </c>
      <c r="I17" s="54">
        <v>-1</v>
      </c>
      <c r="J17" s="39">
        <v>1743</v>
      </c>
      <c r="K17" s="41">
        <v>9.8680436029833674E-2</v>
      </c>
      <c r="L17" s="54">
        <v>-1</v>
      </c>
      <c r="M17" s="48"/>
      <c r="N17" s="48"/>
      <c r="O17" s="37">
        <v>6</v>
      </c>
      <c r="P17" s="38" t="s">
        <v>19</v>
      </c>
      <c r="Q17" s="39">
        <v>5383</v>
      </c>
      <c r="R17" s="40">
        <v>5.7363597612958228E-2</v>
      </c>
      <c r="S17" s="39">
        <v>5718</v>
      </c>
      <c r="T17" s="40">
        <v>6.5864952657405482E-2</v>
      </c>
      <c r="U17" s="41">
        <v>-5.858691850297304E-2</v>
      </c>
      <c r="V17" s="54">
        <v>-3</v>
      </c>
    </row>
    <row r="18" spans="2:22" ht="14.45" customHeight="1" thickBot="1" x14ac:dyDescent="0.25">
      <c r="B18" s="31">
        <v>7</v>
      </c>
      <c r="C18" s="32" t="s">
        <v>34</v>
      </c>
      <c r="D18" s="33">
        <v>1710</v>
      </c>
      <c r="E18" s="34">
        <v>4.9979540538960657E-2</v>
      </c>
      <c r="F18" s="33">
        <v>1230</v>
      </c>
      <c r="G18" s="34">
        <v>3.4542799370927885E-2</v>
      </c>
      <c r="H18" s="35">
        <v>0.39024390243902429</v>
      </c>
      <c r="I18" s="53">
        <v>3</v>
      </c>
      <c r="J18" s="33">
        <v>1393</v>
      </c>
      <c r="K18" s="35">
        <v>0.22756640344580048</v>
      </c>
      <c r="L18" s="53">
        <v>2</v>
      </c>
      <c r="M18" s="48"/>
      <c r="N18" s="48"/>
      <c r="O18" s="31">
        <v>7</v>
      </c>
      <c r="P18" s="32" t="s">
        <v>24</v>
      </c>
      <c r="Q18" s="33">
        <v>4508</v>
      </c>
      <c r="R18" s="34">
        <v>4.8039215686274513E-2</v>
      </c>
      <c r="S18" s="33">
        <v>3704</v>
      </c>
      <c r="T18" s="34">
        <v>4.2665929458382289E-2</v>
      </c>
      <c r="U18" s="35">
        <v>0.21706263498920086</v>
      </c>
      <c r="V18" s="53">
        <v>0</v>
      </c>
    </row>
    <row r="19" spans="2:22" ht="14.45" customHeight="1" thickBot="1" x14ac:dyDescent="0.25">
      <c r="B19" s="37">
        <v>8</v>
      </c>
      <c r="C19" s="38" t="s">
        <v>26</v>
      </c>
      <c r="D19" s="39">
        <v>1653</v>
      </c>
      <c r="E19" s="40">
        <v>4.8313555854328637E-2</v>
      </c>
      <c r="F19" s="39">
        <v>661</v>
      </c>
      <c r="G19" s="40">
        <v>1.8563244214783194E-2</v>
      </c>
      <c r="H19" s="41">
        <v>1.5007564296520424</v>
      </c>
      <c r="I19" s="54">
        <v>10</v>
      </c>
      <c r="J19" s="39">
        <v>582</v>
      </c>
      <c r="K19" s="41">
        <v>1.8402061855670104</v>
      </c>
      <c r="L19" s="54">
        <v>8</v>
      </c>
      <c r="M19" s="48"/>
      <c r="N19" s="48"/>
      <c r="O19" s="37">
        <v>8</v>
      </c>
      <c r="P19" s="38" t="s">
        <v>23</v>
      </c>
      <c r="Q19" s="39">
        <v>4182</v>
      </c>
      <c r="R19" s="40">
        <v>4.4565217391304347E-2</v>
      </c>
      <c r="S19" s="39">
        <v>5041</v>
      </c>
      <c r="T19" s="40">
        <v>5.8066671274218447E-2</v>
      </c>
      <c r="U19" s="41">
        <v>-0.17040269787740525</v>
      </c>
      <c r="V19" s="54">
        <v>-3</v>
      </c>
    </row>
    <row r="20" spans="2:22" ht="14.45" customHeight="1" thickBot="1" x14ac:dyDescent="0.25">
      <c r="B20" s="31">
        <v>9</v>
      </c>
      <c r="C20" s="32" t="s">
        <v>24</v>
      </c>
      <c r="D20" s="33">
        <v>1418</v>
      </c>
      <c r="E20" s="34">
        <v>4.1445022505407145E-2</v>
      </c>
      <c r="F20" s="33">
        <v>1266</v>
      </c>
      <c r="G20" s="34">
        <v>3.5553808133003822E-2</v>
      </c>
      <c r="H20" s="35">
        <v>0.1200631911532386</v>
      </c>
      <c r="I20" s="53">
        <v>0</v>
      </c>
      <c r="J20" s="33">
        <v>1587</v>
      </c>
      <c r="K20" s="35">
        <v>-0.1064902331442974</v>
      </c>
      <c r="L20" s="53">
        <v>-2</v>
      </c>
      <c r="M20" s="48"/>
      <c r="N20" s="48"/>
      <c r="O20" s="31">
        <v>9</v>
      </c>
      <c r="P20" s="32" t="s">
        <v>34</v>
      </c>
      <c r="Q20" s="33">
        <v>4015</v>
      </c>
      <c r="R20" s="34">
        <v>4.2785592497868716E-2</v>
      </c>
      <c r="S20" s="33">
        <v>2829</v>
      </c>
      <c r="T20" s="34">
        <v>3.2586909945400512E-2</v>
      </c>
      <c r="U20" s="35">
        <v>0.41922940968540123</v>
      </c>
      <c r="V20" s="53">
        <v>3</v>
      </c>
    </row>
    <row r="21" spans="2:22" ht="14.45" customHeight="1" thickBot="1" x14ac:dyDescent="0.25">
      <c r="B21" s="37">
        <v>10</v>
      </c>
      <c r="C21" s="38" t="s">
        <v>23</v>
      </c>
      <c r="D21" s="39">
        <v>1199</v>
      </c>
      <c r="E21" s="40">
        <v>3.5044133980242004E-2</v>
      </c>
      <c r="F21" s="39">
        <v>2144</v>
      </c>
      <c r="G21" s="40">
        <v>6.0211188496966973E-2</v>
      </c>
      <c r="H21" s="41">
        <v>-0.44076492537313428</v>
      </c>
      <c r="I21" s="54">
        <v>-6</v>
      </c>
      <c r="J21" s="39">
        <v>1408</v>
      </c>
      <c r="K21" s="41">
        <v>-0.1484375</v>
      </c>
      <c r="L21" s="54">
        <v>-2</v>
      </c>
      <c r="M21" s="48"/>
      <c r="N21" s="48"/>
      <c r="O21" s="37">
        <v>10</v>
      </c>
      <c r="P21" s="38" t="s">
        <v>26</v>
      </c>
      <c r="Q21" s="39">
        <v>2603</v>
      </c>
      <c r="R21" s="40">
        <v>2.7738704177323104E-2</v>
      </c>
      <c r="S21" s="39">
        <v>1155</v>
      </c>
      <c r="T21" s="40">
        <v>1.3304305757135947E-2</v>
      </c>
      <c r="U21" s="41">
        <v>1.2536796536796535</v>
      </c>
      <c r="V21" s="54">
        <v>10</v>
      </c>
    </row>
    <row r="22" spans="2:22" ht="14.45" customHeight="1" thickBot="1" x14ac:dyDescent="0.25">
      <c r="B22" s="31">
        <v>11</v>
      </c>
      <c r="C22" s="32" t="s">
        <v>25</v>
      </c>
      <c r="D22" s="33">
        <v>1100</v>
      </c>
      <c r="E22" s="34">
        <v>3.2150581633249548E-2</v>
      </c>
      <c r="F22" s="33">
        <v>1189</v>
      </c>
      <c r="G22" s="34">
        <v>3.3391372725230288E-2</v>
      </c>
      <c r="H22" s="35">
        <v>-7.4852817493692214E-2</v>
      </c>
      <c r="I22" s="53">
        <v>0</v>
      </c>
      <c r="J22" s="33">
        <v>664</v>
      </c>
      <c r="K22" s="35">
        <v>0.65662650602409633</v>
      </c>
      <c r="L22" s="53">
        <v>2</v>
      </c>
      <c r="M22" s="48"/>
      <c r="N22" s="48"/>
      <c r="O22" s="31">
        <v>11</v>
      </c>
      <c r="P22" s="32" t="s">
        <v>28</v>
      </c>
      <c r="Q22" s="33">
        <v>2548</v>
      </c>
      <c r="R22" s="34">
        <v>2.7152600170502982E-2</v>
      </c>
      <c r="S22" s="33">
        <v>2578</v>
      </c>
      <c r="T22" s="34">
        <v>2.9695671205105169E-2</v>
      </c>
      <c r="U22" s="35">
        <v>-1.1636927851047307E-2</v>
      </c>
      <c r="V22" s="53">
        <v>3</v>
      </c>
    </row>
    <row r="23" spans="2:22" ht="14.45" customHeight="1" thickBot="1" x14ac:dyDescent="0.25">
      <c r="B23" s="37">
        <v>12</v>
      </c>
      <c r="C23" s="38" t="s">
        <v>22</v>
      </c>
      <c r="D23" s="39">
        <v>1022</v>
      </c>
      <c r="E23" s="40">
        <v>2.9870813117437306E-2</v>
      </c>
      <c r="F23" s="39">
        <v>1094</v>
      </c>
      <c r="G23" s="40">
        <v>3.0723432936418781E-2</v>
      </c>
      <c r="H23" s="41">
        <v>-6.5813528336380211E-2</v>
      </c>
      <c r="I23" s="54">
        <v>0</v>
      </c>
      <c r="J23" s="39">
        <v>654</v>
      </c>
      <c r="K23" s="41">
        <v>0.56269113149847105</v>
      </c>
      <c r="L23" s="54">
        <v>2</v>
      </c>
      <c r="M23" s="48"/>
      <c r="N23" s="48"/>
      <c r="O23" s="37">
        <v>12</v>
      </c>
      <c r="P23" s="38" t="s">
        <v>25</v>
      </c>
      <c r="Q23" s="39">
        <v>2541</v>
      </c>
      <c r="R23" s="40">
        <v>2.7078005115089513E-2</v>
      </c>
      <c r="S23" s="39">
        <v>2799</v>
      </c>
      <c r="T23" s="40">
        <v>3.2241343562098276E-2</v>
      </c>
      <c r="U23" s="41">
        <v>-9.2175777063236874E-2</v>
      </c>
      <c r="V23" s="54">
        <v>1</v>
      </c>
    </row>
    <row r="24" spans="2:22" ht="14.45" customHeight="1" thickBot="1" x14ac:dyDescent="0.25">
      <c r="B24" s="31">
        <v>13</v>
      </c>
      <c r="C24" s="32" t="s">
        <v>29</v>
      </c>
      <c r="D24" s="33">
        <v>933</v>
      </c>
      <c r="E24" s="34">
        <v>2.726953878529257E-2</v>
      </c>
      <c r="F24" s="33">
        <v>602</v>
      </c>
      <c r="G24" s="34">
        <v>1.6906313188047629E-2</v>
      </c>
      <c r="H24" s="35">
        <v>0.54983388704318936</v>
      </c>
      <c r="I24" s="53">
        <v>6</v>
      </c>
      <c r="J24" s="33">
        <v>803</v>
      </c>
      <c r="K24" s="35">
        <v>0.161892901618929</v>
      </c>
      <c r="L24" s="53">
        <v>-1</v>
      </c>
      <c r="M24" s="48"/>
      <c r="N24" s="48"/>
      <c r="O24" s="31">
        <v>13</v>
      </c>
      <c r="P24" s="32" t="s">
        <v>69</v>
      </c>
      <c r="Q24" s="33">
        <v>2475</v>
      </c>
      <c r="R24" s="34">
        <v>2.637468030690537E-2</v>
      </c>
      <c r="S24" s="33">
        <v>1830</v>
      </c>
      <c r="T24" s="34">
        <v>2.1079549381436174E-2</v>
      </c>
      <c r="U24" s="35">
        <v>0.35245901639344268</v>
      </c>
      <c r="V24" s="53">
        <v>2</v>
      </c>
    </row>
    <row r="25" spans="2:22" ht="14.45" customHeight="1" thickBot="1" x14ac:dyDescent="0.25">
      <c r="B25" s="37">
        <v>14</v>
      </c>
      <c r="C25" s="38" t="s">
        <v>30</v>
      </c>
      <c r="D25" s="39">
        <v>877</v>
      </c>
      <c r="E25" s="40">
        <v>2.5632781902145321E-2</v>
      </c>
      <c r="F25" s="39">
        <v>994</v>
      </c>
      <c r="G25" s="40">
        <v>2.7915075263985623E-2</v>
      </c>
      <c r="H25" s="41">
        <v>-0.11770623742454733</v>
      </c>
      <c r="I25" s="54">
        <v>0</v>
      </c>
      <c r="J25" s="39">
        <v>630</v>
      </c>
      <c r="K25" s="41">
        <v>0.392063492063492</v>
      </c>
      <c r="L25" s="54">
        <v>1</v>
      </c>
      <c r="M25" s="48"/>
      <c r="N25" s="48"/>
      <c r="O25" s="37">
        <v>14</v>
      </c>
      <c r="P25" s="38" t="s">
        <v>22</v>
      </c>
      <c r="Q25" s="39">
        <v>2279</v>
      </c>
      <c r="R25" s="40">
        <v>2.428601875532822E-2</v>
      </c>
      <c r="S25" s="39">
        <v>2903</v>
      </c>
      <c r="T25" s="40">
        <v>3.3439307024212682E-2</v>
      </c>
      <c r="U25" s="41">
        <v>-0.21495005167068548</v>
      </c>
      <c r="V25" s="54">
        <v>-4</v>
      </c>
    </row>
    <row r="26" spans="2:22" ht="14.45" customHeight="1" thickBot="1" x14ac:dyDescent="0.25">
      <c r="B26" s="31">
        <v>15</v>
      </c>
      <c r="C26" s="32" t="s">
        <v>28</v>
      </c>
      <c r="D26" s="33">
        <v>854</v>
      </c>
      <c r="E26" s="34">
        <v>2.4960542467995558E-2</v>
      </c>
      <c r="F26" s="33">
        <v>1089</v>
      </c>
      <c r="G26" s="34">
        <v>3.0583015052797126E-2</v>
      </c>
      <c r="H26" s="35">
        <v>-0.21579430670339761</v>
      </c>
      <c r="I26" s="53">
        <v>-2</v>
      </c>
      <c r="J26" s="33">
        <v>906</v>
      </c>
      <c r="K26" s="35">
        <v>-5.739514348785868E-2</v>
      </c>
      <c r="L26" s="53">
        <v>-5</v>
      </c>
      <c r="M26" s="48"/>
      <c r="N26" s="48"/>
      <c r="O26" s="31">
        <v>15</v>
      </c>
      <c r="P26" s="32" t="s">
        <v>29</v>
      </c>
      <c r="Q26" s="33">
        <v>2212</v>
      </c>
      <c r="R26" s="34">
        <v>2.3572037510656438E-2</v>
      </c>
      <c r="S26" s="33">
        <v>1539</v>
      </c>
      <c r="T26" s="34">
        <v>1.7727555463404519E-2</v>
      </c>
      <c r="U26" s="35">
        <v>0.43729694606887581</v>
      </c>
      <c r="V26" s="53">
        <v>2</v>
      </c>
    </row>
    <row r="27" spans="2:22" ht="14.45" customHeight="1" thickBot="1" x14ac:dyDescent="0.25">
      <c r="B27" s="37">
        <v>16</v>
      </c>
      <c r="C27" s="38" t="s">
        <v>69</v>
      </c>
      <c r="D27" s="39">
        <v>662</v>
      </c>
      <c r="E27" s="40">
        <v>1.9348804582919273E-2</v>
      </c>
      <c r="F27" s="39">
        <v>556</v>
      </c>
      <c r="G27" s="40">
        <v>1.5614468658728375E-2</v>
      </c>
      <c r="H27" s="41">
        <v>0.19064748201438841</v>
      </c>
      <c r="I27" s="54">
        <v>5</v>
      </c>
      <c r="J27" s="39">
        <v>879</v>
      </c>
      <c r="K27" s="41">
        <v>-0.2468714448236633</v>
      </c>
      <c r="L27" s="54">
        <v>-5</v>
      </c>
      <c r="M27" s="48"/>
      <c r="N27" s="48"/>
      <c r="O27" s="37">
        <v>16</v>
      </c>
      <c r="P27" s="38" t="s">
        <v>30</v>
      </c>
      <c r="Q27" s="39">
        <v>2113</v>
      </c>
      <c r="R27" s="40">
        <v>2.251705029838022E-2</v>
      </c>
      <c r="S27" s="39">
        <v>2902</v>
      </c>
      <c r="T27" s="40">
        <v>3.342778814476928E-2</v>
      </c>
      <c r="U27" s="41">
        <v>-0.27188146106133704</v>
      </c>
      <c r="V27" s="54">
        <v>-5</v>
      </c>
    </row>
    <row r="28" spans="2:22" ht="14.45" customHeight="1" thickBot="1" x14ac:dyDescent="0.25">
      <c r="B28" s="31">
        <v>17</v>
      </c>
      <c r="C28" s="32" t="s">
        <v>117</v>
      </c>
      <c r="D28" s="33">
        <v>623</v>
      </c>
      <c r="E28" s="34">
        <v>1.8208920325013152E-2</v>
      </c>
      <c r="F28" s="33">
        <v>671</v>
      </c>
      <c r="G28" s="34">
        <v>1.8844079982026512E-2</v>
      </c>
      <c r="H28" s="35">
        <v>-7.1535022354694444E-2</v>
      </c>
      <c r="I28" s="53">
        <v>0</v>
      </c>
      <c r="J28" s="33">
        <v>553</v>
      </c>
      <c r="K28" s="35">
        <v>0.12658227848101267</v>
      </c>
      <c r="L28" s="53">
        <v>0</v>
      </c>
      <c r="M28" s="48"/>
      <c r="N28" s="48"/>
      <c r="O28" s="31">
        <v>17</v>
      </c>
      <c r="P28" s="32" t="s">
        <v>117</v>
      </c>
      <c r="Q28" s="33">
        <v>1929</v>
      </c>
      <c r="R28" s="34">
        <v>2.055626598465473E-2</v>
      </c>
      <c r="S28" s="33">
        <v>1205</v>
      </c>
      <c r="T28" s="34">
        <v>1.3880249729306333E-2</v>
      </c>
      <c r="U28" s="35">
        <v>0.60082987551867229</v>
      </c>
      <c r="V28" s="53">
        <v>2</v>
      </c>
    </row>
    <row r="29" spans="2:22" ht="14.45" customHeight="1" thickBot="1" x14ac:dyDescent="0.25">
      <c r="B29" s="37">
        <v>18</v>
      </c>
      <c r="C29" s="38" t="s">
        <v>21</v>
      </c>
      <c r="D29" s="39">
        <v>614</v>
      </c>
      <c r="E29" s="40">
        <v>1.7945870111650202E-2</v>
      </c>
      <c r="F29" s="39">
        <v>1530</v>
      </c>
      <c r="G29" s="40">
        <v>4.2967872388227364E-2</v>
      </c>
      <c r="H29" s="41">
        <v>-0.59869281045751632</v>
      </c>
      <c r="I29" s="54">
        <v>-11</v>
      </c>
      <c r="J29" s="39">
        <v>528</v>
      </c>
      <c r="K29" s="41">
        <v>0.16287878787878785</v>
      </c>
      <c r="L29" s="54">
        <v>0</v>
      </c>
      <c r="M29" s="48"/>
      <c r="N29" s="48"/>
      <c r="O29" s="37">
        <v>18</v>
      </c>
      <c r="P29" s="38" t="s">
        <v>21</v>
      </c>
      <c r="Q29" s="39">
        <v>1662</v>
      </c>
      <c r="R29" s="40">
        <v>1.7710997442455242E-2</v>
      </c>
      <c r="S29" s="39">
        <v>2998</v>
      </c>
      <c r="T29" s="40">
        <v>3.453360057133642E-2</v>
      </c>
      <c r="U29" s="41">
        <v>-0.44563042028018685</v>
      </c>
      <c r="V29" s="54">
        <v>-9</v>
      </c>
    </row>
    <row r="30" spans="2:22" ht="14.45" customHeight="1" thickBot="1" x14ac:dyDescent="0.25">
      <c r="B30" s="31">
        <v>19</v>
      </c>
      <c r="C30" s="32" t="s">
        <v>40</v>
      </c>
      <c r="D30" s="33">
        <v>526</v>
      </c>
      <c r="E30" s="34">
        <v>1.5373823580990239E-2</v>
      </c>
      <c r="F30" s="33">
        <v>737</v>
      </c>
      <c r="G30" s="34">
        <v>2.0697596045832396E-2</v>
      </c>
      <c r="H30" s="35">
        <v>-0.28629579375848035</v>
      </c>
      <c r="I30" s="53">
        <v>-4</v>
      </c>
      <c r="J30" s="33">
        <v>511</v>
      </c>
      <c r="K30" s="35">
        <v>2.9354207436399271E-2</v>
      </c>
      <c r="L30" s="53">
        <v>0</v>
      </c>
      <c r="O30" s="31">
        <v>19</v>
      </c>
      <c r="P30" s="32" t="s">
        <v>40</v>
      </c>
      <c r="Q30" s="33">
        <v>1475</v>
      </c>
      <c r="R30" s="34">
        <v>1.5718243819266838E-2</v>
      </c>
      <c r="S30" s="33">
        <v>1665</v>
      </c>
      <c r="T30" s="34">
        <v>1.9178934273273895E-2</v>
      </c>
      <c r="U30" s="35">
        <v>-0.1141141141141141</v>
      </c>
      <c r="V30" s="53">
        <v>-3</v>
      </c>
    </row>
    <row r="31" spans="2:22" ht="14.45" customHeight="1" thickBot="1" x14ac:dyDescent="0.25">
      <c r="B31" s="37">
        <v>20</v>
      </c>
      <c r="C31" s="38" t="s">
        <v>169</v>
      </c>
      <c r="D31" s="39">
        <v>493</v>
      </c>
      <c r="E31" s="40">
        <v>1.4409306131992752E-2</v>
      </c>
      <c r="F31" s="39">
        <v>568</v>
      </c>
      <c r="G31" s="40">
        <v>1.5951471579420354E-2</v>
      </c>
      <c r="H31" s="41">
        <v>-0.13204225352112675</v>
      </c>
      <c r="I31" s="54">
        <v>0</v>
      </c>
      <c r="J31" s="39">
        <v>335</v>
      </c>
      <c r="K31" s="41">
        <v>0.4716417910447761</v>
      </c>
      <c r="L31" s="54">
        <v>1</v>
      </c>
      <c r="O31" s="37">
        <v>20</v>
      </c>
      <c r="P31" s="38" t="s">
        <v>111</v>
      </c>
      <c r="Q31" s="39">
        <v>1100</v>
      </c>
      <c r="R31" s="40">
        <v>1.1722080136402387E-2</v>
      </c>
      <c r="S31" s="39">
        <v>839</v>
      </c>
      <c r="T31" s="40">
        <v>9.664339853019099E-3</v>
      </c>
      <c r="U31" s="41">
        <v>0.31108462455303942</v>
      </c>
      <c r="V31" s="54">
        <v>1</v>
      </c>
    </row>
    <row r="32" spans="2:22" ht="14.45" customHeight="1" thickBot="1" x14ac:dyDescent="0.25">
      <c r="B32" s="89" t="s">
        <v>43</v>
      </c>
      <c r="C32" s="90"/>
      <c r="D32" s="42">
        <f>SUM(D12:D31)</f>
        <v>31758</v>
      </c>
      <c r="E32" s="43">
        <f>D32/D34</f>
        <v>0.92821651955339923</v>
      </c>
      <c r="F32" s="42">
        <f>SUM(F12:F31)</f>
        <v>32867</v>
      </c>
      <c r="G32" s="43">
        <f>F32/F34</f>
        <v>0.9230229161986071</v>
      </c>
      <c r="H32" s="44">
        <f>D32/F32-1</f>
        <v>-3.3742051297654174E-2</v>
      </c>
      <c r="I32" s="55"/>
      <c r="J32" s="42">
        <f>SUM(J12:J31)</f>
        <v>28472</v>
      </c>
      <c r="K32" s="43">
        <f>D32/J32-1</f>
        <v>0.11541163248103392</v>
      </c>
      <c r="L32" s="42"/>
      <c r="O32" s="89" t="s">
        <v>43</v>
      </c>
      <c r="P32" s="90"/>
      <c r="Q32" s="42">
        <f>SUM(Q12:Q31)</f>
        <v>87293</v>
      </c>
      <c r="R32" s="43">
        <f>Q32/Q34</f>
        <v>0.93023231031543052</v>
      </c>
      <c r="S32" s="42">
        <f>SUM(S12:S31)</f>
        <v>79930</v>
      </c>
      <c r="T32" s="43">
        <f>S32/S34</f>
        <v>0.92070403391158107</v>
      </c>
      <c r="U32" s="44">
        <f>Q32/S32-1</f>
        <v>9.2118103340422808E-2</v>
      </c>
      <c r="V32" s="55"/>
    </row>
    <row r="33" spans="2:22" ht="14.45" customHeight="1" thickBot="1" x14ac:dyDescent="0.25">
      <c r="B33" s="89" t="s">
        <v>12</v>
      </c>
      <c r="C33" s="90"/>
      <c r="D33" s="42">
        <f>D34-SUM(D12:D31)</f>
        <v>2456</v>
      </c>
      <c r="E33" s="43">
        <f>D33/D34</f>
        <v>7.1783480446600809E-2</v>
      </c>
      <c r="F33" s="42">
        <f>F34-SUM(F12:F31)</f>
        <v>2741</v>
      </c>
      <c r="G33" s="43">
        <f>F33/F34</f>
        <v>7.697708380139294E-2</v>
      </c>
      <c r="H33" s="44">
        <f>D33/F33-1</f>
        <v>-0.1039766508573513</v>
      </c>
      <c r="I33" s="55"/>
      <c r="J33" s="42">
        <f>J34-SUM(J12:J31)</f>
        <v>2223</v>
      </c>
      <c r="K33" s="43">
        <f>D33/J33-1</f>
        <v>0.10481331533963112</v>
      </c>
      <c r="L33" s="42"/>
      <c r="O33" s="89" t="s">
        <v>12</v>
      </c>
      <c r="P33" s="90"/>
      <c r="Q33" s="42">
        <f>Q34-SUM(Q12:Q31)</f>
        <v>6547</v>
      </c>
      <c r="R33" s="43">
        <f>Q33/Q34</f>
        <v>6.9767689684569478E-2</v>
      </c>
      <c r="S33" s="42">
        <f>S34-SUM(S12:S31)</f>
        <v>6884</v>
      </c>
      <c r="T33" s="43">
        <f>S33/S34</f>
        <v>7.929596608841892E-2</v>
      </c>
      <c r="U33" s="44">
        <f>Q33/S33-1</f>
        <v>-4.8954096455549045E-2</v>
      </c>
      <c r="V33" s="55"/>
    </row>
    <row r="34" spans="2:22" ht="14.45" customHeight="1" thickBot="1" x14ac:dyDescent="0.25">
      <c r="B34" s="121" t="s">
        <v>35</v>
      </c>
      <c r="C34" s="122"/>
      <c r="D34" s="45">
        <v>34214</v>
      </c>
      <c r="E34" s="46">
        <v>1</v>
      </c>
      <c r="F34" s="45">
        <v>35608</v>
      </c>
      <c r="G34" s="46">
        <v>0.99856773758705908</v>
      </c>
      <c r="H34" s="47">
        <v>-3.9148505953718216E-2</v>
      </c>
      <c r="I34" s="57"/>
      <c r="J34" s="45">
        <v>30695</v>
      </c>
      <c r="K34" s="47">
        <v>0.11464407884020189</v>
      </c>
      <c r="L34" s="45"/>
      <c r="M34" s="48"/>
      <c r="N34" s="48"/>
      <c r="O34" s="121" t="s">
        <v>35</v>
      </c>
      <c r="P34" s="122"/>
      <c r="Q34" s="45">
        <v>93840</v>
      </c>
      <c r="R34" s="46">
        <v>1</v>
      </c>
      <c r="S34" s="45">
        <v>86814</v>
      </c>
      <c r="T34" s="46">
        <v>1</v>
      </c>
      <c r="U34" s="47">
        <v>8.093164696938282E-2</v>
      </c>
      <c r="V34" s="57"/>
    </row>
    <row r="35" spans="2:22" ht="14.45" customHeight="1" x14ac:dyDescent="0.2">
      <c r="B35" s="49" t="s">
        <v>79</v>
      </c>
      <c r="O35" s="49" t="s">
        <v>79</v>
      </c>
    </row>
    <row r="36" spans="2:22" x14ac:dyDescent="0.2">
      <c r="B36" s="50" t="s">
        <v>78</v>
      </c>
      <c r="O36" s="50" t="s">
        <v>78</v>
      </c>
    </row>
    <row r="39" spans="2:22" ht="15" customHeight="1" x14ac:dyDescent="0.2">
      <c r="O39" s="135" t="s">
        <v>140</v>
      </c>
      <c r="P39" s="135"/>
      <c r="Q39" s="135"/>
      <c r="R39" s="135"/>
      <c r="S39" s="135"/>
      <c r="T39" s="135"/>
      <c r="U39" s="135"/>
      <c r="V39" s="135"/>
    </row>
    <row r="40" spans="2:22" ht="15" customHeight="1" x14ac:dyDescent="0.2">
      <c r="B40" s="110" t="s">
        <v>170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48"/>
      <c r="N40" s="51"/>
      <c r="O40" s="135"/>
      <c r="P40" s="135"/>
      <c r="Q40" s="135"/>
      <c r="R40" s="135"/>
      <c r="S40" s="135"/>
      <c r="T40" s="135"/>
      <c r="U40" s="135"/>
      <c r="V40" s="135"/>
    </row>
    <row r="41" spans="2:22" x14ac:dyDescent="0.2">
      <c r="B41" s="111" t="s">
        <v>171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48"/>
      <c r="N41" s="51"/>
      <c r="O41" s="111" t="s">
        <v>136</v>
      </c>
      <c r="P41" s="111"/>
      <c r="Q41" s="111"/>
      <c r="R41" s="111"/>
      <c r="S41" s="111"/>
      <c r="T41" s="111"/>
      <c r="U41" s="111"/>
      <c r="V41" s="111"/>
    </row>
    <row r="42" spans="2:22" ht="15" customHeight="1" thickBot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48"/>
      <c r="L42" s="24" t="s">
        <v>4</v>
      </c>
      <c r="M42" s="48"/>
      <c r="N42" s="48"/>
      <c r="O42" s="76"/>
      <c r="P42" s="76"/>
      <c r="Q42" s="76"/>
      <c r="R42" s="76"/>
      <c r="S42" s="76"/>
      <c r="T42" s="76"/>
      <c r="U42" s="76"/>
      <c r="V42" s="24" t="s">
        <v>4</v>
      </c>
    </row>
    <row r="43" spans="2:22" ht="15" customHeight="1" x14ac:dyDescent="0.2">
      <c r="B43" s="104" t="s">
        <v>0</v>
      </c>
      <c r="C43" s="106" t="s">
        <v>42</v>
      </c>
      <c r="D43" s="120" t="s">
        <v>147</v>
      </c>
      <c r="E43" s="93"/>
      <c r="F43" s="93"/>
      <c r="G43" s="93"/>
      <c r="H43" s="93"/>
      <c r="I43" s="94"/>
      <c r="J43" s="93" t="s">
        <v>114</v>
      </c>
      <c r="K43" s="93"/>
      <c r="L43" s="94"/>
      <c r="M43" s="48"/>
      <c r="N43" s="48"/>
      <c r="O43" s="104" t="s">
        <v>0</v>
      </c>
      <c r="P43" s="106" t="s">
        <v>42</v>
      </c>
      <c r="Q43" s="120" t="s">
        <v>156</v>
      </c>
      <c r="R43" s="93"/>
      <c r="S43" s="93"/>
      <c r="T43" s="93"/>
      <c r="U43" s="93"/>
      <c r="V43" s="94"/>
    </row>
    <row r="44" spans="2:22" ht="15" customHeight="1" thickBot="1" x14ac:dyDescent="0.25">
      <c r="B44" s="105"/>
      <c r="C44" s="107"/>
      <c r="D44" s="95" t="s">
        <v>150</v>
      </c>
      <c r="E44" s="91"/>
      <c r="F44" s="91"/>
      <c r="G44" s="91"/>
      <c r="H44" s="91"/>
      <c r="I44" s="92"/>
      <c r="J44" s="91" t="s">
        <v>115</v>
      </c>
      <c r="K44" s="91"/>
      <c r="L44" s="92"/>
      <c r="M44" s="48"/>
      <c r="N44" s="48"/>
      <c r="O44" s="105"/>
      <c r="P44" s="107"/>
      <c r="Q44" s="95" t="s">
        <v>149</v>
      </c>
      <c r="R44" s="91"/>
      <c r="S44" s="91"/>
      <c r="T44" s="91"/>
      <c r="U44" s="91"/>
      <c r="V44" s="92"/>
    </row>
    <row r="45" spans="2:22" ht="15" customHeight="1" x14ac:dyDescent="0.2">
      <c r="B45" s="105"/>
      <c r="C45" s="107"/>
      <c r="D45" s="96">
        <v>2024</v>
      </c>
      <c r="E45" s="97"/>
      <c r="F45" s="96">
        <v>2023</v>
      </c>
      <c r="G45" s="97"/>
      <c r="H45" s="85" t="s">
        <v>5</v>
      </c>
      <c r="I45" s="85" t="s">
        <v>48</v>
      </c>
      <c r="J45" s="85">
        <v>2023</v>
      </c>
      <c r="K45" s="85" t="s">
        <v>151</v>
      </c>
      <c r="L45" s="85" t="s">
        <v>154</v>
      </c>
      <c r="M45" s="48"/>
      <c r="N45" s="48"/>
      <c r="O45" s="105"/>
      <c r="P45" s="107"/>
      <c r="Q45" s="96">
        <v>2024</v>
      </c>
      <c r="R45" s="97"/>
      <c r="S45" s="96">
        <v>2023</v>
      </c>
      <c r="T45" s="97"/>
      <c r="U45" s="85" t="s">
        <v>5</v>
      </c>
      <c r="V45" s="85" t="s">
        <v>71</v>
      </c>
    </row>
    <row r="46" spans="2:22" ht="15" customHeight="1" thickBot="1" x14ac:dyDescent="0.25">
      <c r="B46" s="102" t="s">
        <v>6</v>
      </c>
      <c r="C46" s="100" t="s">
        <v>42</v>
      </c>
      <c r="D46" s="98"/>
      <c r="E46" s="99"/>
      <c r="F46" s="98"/>
      <c r="G46" s="99"/>
      <c r="H46" s="86"/>
      <c r="I46" s="86"/>
      <c r="J46" s="86"/>
      <c r="K46" s="86"/>
      <c r="L46" s="86"/>
      <c r="M46" s="48"/>
      <c r="N46" s="48"/>
      <c r="O46" s="102" t="s">
        <v>6</v>
      </c>
      <c r="P46" s="100" t="s">
        <v>42</v>
      </c>
      <c r="Q46" s="98"/>
      <c r="R46" s="99"/>
      <c r="S46" s="98"/>
      <c r="T46" s="99"/>
      <c r="U46" s="86"/>
      <c r="V46" s="86"/>
    </row>
    <row r="47" spans="2:22" ht="15" customHeight="1" x14ac:dyDescent="0.2">
      <c r="B47" s="102"/>
      <c r="C47" s="100"/>
      <c r="D47" s="25" t="s">
        <v>8</v>
      </c>
      <c r="E47" s="26" t="s">
        <v>2</v>
      </c>
      <c r="F47" s="25" t="s">
        <v>8</v>
      </c>
      <c r="G47" s="26" t="s">
        <v>2</v>
      </c>
      <c r="H47" s="87" t="s">
        <v>9</v>
      </c>
      <c r="I47" s="87" t="s">
        <v>49</v>
      </c>
      <c r="J47" s="87" t="s">
        <v>8</v>
      </c>
      <c r="K47" s="87" t="s">
        <v>153</v>
      </c>
      <c r="L47" s="87" t="s">
        <v>155</v>
      </c>
      <c r="M47" s="48"/>
      <c r="N47" s="48"/>
      <c r="O47" s="102"/>
      <c r="P47" s="100"/>
      <c r="Q47" s="25" t="s">
        <v>8</v>
      </c>
      <c r="R47" s="26" t="s">
        <v>2</v>
      </c>
      <c r="S47" s="25" t="s">
        <v>8</v>
      </c>
      <c r="T47" s="26" t="s">
        <v>2</v>
      </c>
      <c r="U47" s="87" t="s">
        <v>9</v>
      </c>
      <c r="V47" s="87" t="s">
        <v>72</v>
      </c>
    </row>
    <row r="48" spans="2:22" ht="15" customHeight="1" thickBot="1" x14ac:dyDescent="0.25">
      <c r="B48" s="103"/>
      <c r="C48" s="101"/>
      <c r="D48" s="28" t="s">
        <v>10</v>
      </c>
      <c r="E48" s="29" t="s">
        <v>11</v>
      </c>
      <c r="F48" s="28" t="s">
        <v>10</v>
      </c>
      <c r="G48" s="29" t="s">
        <v>11</v>
      </c>
      <c r="H48" s="88"/>
      <c r="I48" s="88"/>
      <c r="J48" s="88" t="s">
        <v>10</v>
      </c>
      <c r="K48" s="88"/>
      <c r="L48" s="88"/>
      <c r="M48" s="48"/>
      <c r="N48" s="48"/>
      <c r="O48" s="103"/>
      <c r="P48" s="101"/>
      <c r="Q48" s="28" t="s">
        <v>10</v>
      </c>
      <c r="R48" s="29" t="s">
        <v>11</v>
      </c>
      <c r="S48" s="28" t="s">
        <v>10</v>
      </c>
      <c r="T48" s="29" t="s">
        <v>11</v>
      </c>
      <c r="U48" s="88"/>
      <c r="V48" s="88"/>
    </row>
    <row r="49" spans="2:22" ht="15" thickBot="1" x14ac:dyDescent="0.25">
      <c r="B49" s="31">
        <v>1</v>
      </c>
      <c r="C49" s="32" t="s">
        <v>51</v>
      </c>
      <c r="D49" s="33">
        <v>2014</v>
      </c>
      <c r="E49" s="34">
        <v>5.8864792190331444E-2</v>
      </c>
      <c r="F49" s="33">
        <v>1581</v>
      </c>
      <c r="G49" s="34">
        <v>4.4400134801168278E-2</v>
      </c>
      <c r="H49" s="35">
        <v>0.27387729285262497</v>
      </c>
      <c r="I49" s="53">
        <v>0</v>
      </c>
      <c r="J49" s="33">
        <v>2051</v>
      </c>
      <c r="K49" s="35">
        <v>-1.8039980497318364E-2</v>
      </c>
      <c r="L49" s="53">
        <v>0</v>
      </c>
      <c r="M49" s="48"/>
      <c r="N49" s="48"/>
      <c r="O49" s="31">
        <v>1</v>
      </c>
      <c r="P49" s="32" t="s">
        <v>51</v>
      </c>
      <c r="Q49" s="33">
        <v>6560</v>
      </c>
      <c r="R49" s="34">
        <v>6.9906223358908781E-2</v>
      </c>
      <c r="S49" s="33">
        <v>4456</v>
      </c>
      <c r="T49" s="34">
        <v>5.1328126799824916E-2</v>
      </c>
      <c r="U49" s="35">
        <v>0.47217235188509865</v>
      </c>
      <c r="V49" s="53">
        <v>0</v>
      </c>
    </row>
    <row r="50" spans="2:22" ht="15" thickBot="1" x14ac:dyDescent="0.25">
      <c r="B50" s="37">
        <v>2</v>
      </c>
      <c r="C50" s="38" t="s">
        <v>36</v>
      </c>
      <c r="D50" s="39">
        <v>1851</v>
      </c>
      <c r="E50" s="40">
        <v>5.4100660548313556E-2</v>
      </c>
      <c r="F50" s="39">
        <v>1455</v>
      </c>
      <c r="G50" s="40">
        <v>4.0861604133902496E-2</v>
      </c>
      <c r="H50" s="41">
        <v>0.27216494845360817</v>
      </c>
      <c r="I50" s="54">
        <v>0</v>
      </c>
      <c r="J50" s="39">
        <v>1564</v>
      </c>
      <c r="K50" s="41">
        <v>0.18350383631713552</v>
      </c>
      <c r="L50" s="54">
        <v>0</v>
      </c>
      <c r="M50" s="48"/>
      <c r="N50" s="48"/>
      <c r="O50" s="37">
        <v>2</v>
      </c>
      <c r="P50" s="38" t="s">
        <v>36</v>
      </c>
      <c r="Q50" s="39">
        <v>4643</v>
      </c>
      <c r="R50" s="40">
        <v>4.9477834612105712E-2</v>
      </c>
      <c r="S50" s="39">
        <v>2809</v>
      </c>
      <c r="T50" s="40">
        <v>3.235653235653236E-2</v>
      </c>
      <c r="U50" s="41">
        <v>0.65290138839444634</v>
      </c>
      <c r="V50" s="54">
        <v>1</v>
      </c>
    </row>
    <row r="51" spans="2:22" ht="15" thickBot="1" x14ac:dyDescent="0.25">
      <c r="B51" s="31">
        <v>3</v>
      </c>
      <c r="C51" s="32" t="s">
        <v>125</v>
      </c>
      <c r="D51" s="33">
        <v>1278</v>
      </c>
      <c r="E51" s="34">
        <v>3.7353130297539019E-2</v>
      </c>
      <c r="F51" s="33">
        <v>497</v>
      </c>
      <c r="G51" s="34">
        <v>1.3957537631992811E-2</v>
      </c>
      <c r="H51" s="35">
        <v>1.5714285714285716</v>
      </c>
      <c r="I51" s="53">
        <v>11</v>
      </c>
      <c r="J51" s="33">
        <v>417</v>
      </c>
      <c r="K51" s="35">
        <v>2.064748201438849</v>
      </c>
      <c r="L51" s="53">
        <v>12</v>
      </c>
      <c r="M51" s="48"/>
      <c r="N51" s="48"/>
      <c r="O51" s="31">
        <v>3</v>
      </c>
      <c r="P51" s="32" t="s">
        <v>39</v>
      </c>
      <c r="Q51" s="33">
        <v>2148</v>
      </c>
      <c r="R51" s="34">
        <v>2.2890025575447569E-2</v>
      </c>
      <c r="S51" s="33">
        <v>3594</v>
      </c>
      <c r="T51" s="34">
        <v>4.1398852719607436E-2</v>
      </c>
      <c r="U51" s="35">
        <v>-0.40233722871452415</v>
      </c>
      <c r="V51" s="53">
        <v>-1</v>
      </c>
    </row>
    <row r="52" spans="2:22" ht="15" thickBot="1" x14ac:dyDescent="0.25">
      <c r="B52" s="37">
        <v>4</v>
      </c>
      <c r="C52" s="38" t="s">
        <v>60</v>
      </c>
      <c r="D52" s="39">
        <v>667</v>
      </c>
      <c r="E52" s="40">
        <v>1.9494943590343133E-2</v>
      </c>
      <c r="F52" s="39">
        <v>863</v>
      </c>
      <c r="G52" s="40">
        <v>2.4236126713098181E-2</v>
      </c>
      <c r="H52" s="41">
        <v>-0.22711471610660483</v>
      </c>
      <c r="I52" s="54">
        <v>1</v>
      </c>
      <c r="J52" s="39">
        <v>642</v>
      </c>
      <c r="K52" s="41">
        <v>3.8940809968847301E-2</v>
      </c>
      <c r="L52" s="54">
        <v>2</v>
      </c>
      <c r="M52" s="48"/>
      <c r="N52" s="48"/>
      <c r="O52" s="37">
        <v>4</v>
      </c>
      <c r="P52" s="38" t="s">
        <v>66</v>
      </c>
      <c r="Q52" s="39">
        <v>2087</v>
      </c>
      <c r="R52" s="40">
        <v>2.2239982949701621E-2</v>
      </c>
      <c r="S52" s="39">
        <v>1387</v>
      </c>
      <c r="T52" s="40">
        <v>1.5976685788006543E-2</v>
      </c>
      <c r="U52" s="41">
        <v>0.50468637346791634</v>
      </c>
      <c r="V52" s="54">
        <v>6</v>
      </c>
    </row>
    <row r="53" spans="2:22" ht="15" thickBot="1" x14ac:dyDescent="0.25">
      <c r="B53" s="31">
        <v>5</v>
      </c>
      <c r="C53" s="32" t="s">
        <v>52</v>
      </c>
      <c r="D53" s="33">
        <v>619</v>
      </c>
      <c r="E53" s="34">
        <v>1.8092009119074062E-2</v>
      </c>
      <c r="F53" s="33">
        <v>488</v>
      </c>
      <c r="G53" s="34">
        <v>1.3704785441473827E-2</v>
      </c>
      <c r="H53" s="35">
        <v>0.26844262295081966</v>
      </c>
      <c r="I53" s="53">
        <v>10</v>
      </c>
      <c r="J53" s="33">
        <v>704</v>
      </c>
      <c r="K53" s="35">
        <v>-0.12073863636363635</v>
      </c>
      <c r="L53" s="53">
        <v>0</v>
      </c>
      <c r="M53" s="48"/>
      <c r="N53" s="48"/>
      <c r="O53" s="31">
        <v>5</v>
      </c>
      <c r="P53" s="32" t="s">
        <v>101</v>
      </c>
      <c r="Q53" s="33">
        <v>2007</v>
      </c>
      <c r="R53" s="34">
        <v>2.1387468030690537E-2</v>
      </c>
      <c r="S53" s="33">
        <v>2691</v>
      </c>
      <c r="T53" s="34">
        <v>3.0997304582210242E-2</v>
      </c>
      <c r="U53" s="35">
        <v>-0.25418060200668902</v>
      </c>
      <c r="V53" s="53">
        <v>-1</v>
      </c>
    </row>
    <row r="54" spans="2:22" ht="15" thickBot="1" x14ac:dyDescent="0.25">
      <c r="B54" s="37">
        <v>6</v>
      </c>
      <c r="C54" s="38" t="s">
        <v>39</v>
      </c>
      <c r="D54" s="39">
        <v>614</v>
      </c>
      <c r="E54" s="40">
        <v>1.7945870111650202E-2</v>
      </c>
      <c r="F54" s="39">
        <v>1244</v>
      </c>
      <c r="G54" s="40">
        <v>3.4935969445068521E-2</v>
      </c>
      <c r="H54" s="41">
        <v>-0.50643086816720251</v>
      </c>
      <c r="I54" s="54">
        <v>-3</v>
      </c>
      <c r="J54" s="39">
        <v>634</v>
      </c>
      <c r="K54" s="41">
        <v>-3.1545741324921162E-2</v>
      </c>
      <c r="L54" s="54">
        <v>1</v>
      </c>
      <c r="M54" s="48"/>
      <c r="N54" s="48"/>
      <c r="O54" s="37">
        <v>6</v>
      </c>
      <c r="P54" s="38" t="s">
        <v>52</v>
      </c>
      <c r="Q54" s="39">
        <v>1959</v>
      </c>
      <c r="R54" s="40">
        <v>2.0875959079283888E-2</v>
      </c>
      <c r="S54" s="39">
        <v>1217</v>
      </c>
      <c r="T54" s="40">
        <v>1.4018476282627226E-2</v>
      </c>
      <c r="U54" s="41">
        <v>0.60969597370583406</v>
      </c>
      <c r="V54" s="54">
        <v>8</v>
      </c>
    </row>
    <row r="55" spans="2:22" ht="15" thickBot="1" x14ac:dyDescent="0.25">
      <c r="B55" s="31">
        <v>7</v>
      </c>
      <c r="C55" s="32" t="s">
        <v>66</v>
      </c>
      <c r="D55" s="33">
        <v>607</v>
      </c>
      <c r="E55" s="34">
        <v>1.7741275501256794E-2</v>
      </c>
      <c r="F55" s="33">
        <v>461</v>
      </c>
      <c r="G55" s="34">
        <v>1.2946528869916873E-2</v>
      </c>
      <c r="H55" s="35">
        <v>0.31670281995661598</v>
      </c>
      <c r="I55" s="53">
        <v>10</v>
      </c>
      <c r="J55" s="33">
        <v>748</v>
      </c>
      <c r="K55" s="35">
        <v>-0.18850267379679142</v>
      </c>
      <c r="L55" s="53">
        <v>-3</v>
      </c>
      <c r="M55" s="48"/>
      <c r="N55" s="48"/>
      <c r="O55" s="31">
        <v>7</v>
      </c>
      <c r="P55" s="32" t="s">
        <v>60</v>
      </c>
      <c r="Q55" s="33">
        <v>1915</v>
      </c>
      <c r="R55" s="34">
        <v>2.0407075873827792E-2</v>
      </c>
      <c r="S55" s="33">
        <v>1896</v>
      </c>
      <c r="T55" s="34">
        <v>2.1839795424701085E-2</v>
      </c>
      <c r="U55" s="35">
        <v>1.0021097046413407E-2</v>
      </c>
      <c r="V55" s="53">
        <v>-2</v>
      </c>
    </row>
    <row r="56" spans="2:22" ht="15" thickBot="1" x14ac:dyDescent="0.25">
      <c r="B56" s="37">
        <v>8</v>
      </c>
      <c r="C56" s="38" t="s">
        <v>162</v>
      </c>
      <c r="D56" s="39">
        <v>555</v>
      </c>
      <c r="E56" s="40">
        <v>1.6221429824048634E-2</v>
      </c>
      <c r="F56" s="39">
        <v>171</v>
      </c>
      <c r="G56" s="40">
        <v>4.8022916198607055E-3</v>
      </c>
      <c r="H56" s="41">
        <v>2.2456140350877192</v>
      </c>
      <c r="I56" s="54">
        <v>55</v>
      </c>
      <c r="J56" s="39">
        <v>237</v>
      </c>
      <c r="K56" s="41">
        <v>1.3417721518987342</v>
      </c>
      <c r="L56" s="54">
        <v>28</v>
      </c>
      <c r="M56" s="48"/>
      <c r="N56" s="48"/>
      <c r="O56" s="37">
        <v>8</v>
      </c>
      <c r="P56" s="38" t="s">
        <v>125</v>
      </c>
      <c r="Q56" s="39">
        <v>1899</v>
      </c>
      <c r="R56" s="40">
        <v>2.0236572890025575E-2</v>
      </c>
      <c r="S56" s="39">
        <v>749</v>
      </c>
      <c r="T56" s="40">
        <v>8.6276407031124006E-3</v>
      </c>
      <c r="U56" s="41">
        <v>1.5353805073431244</v>
      </c>
      <c r="V56" s="54">
        <v>27</v>
      </c>
    </row>
    <row r="57" spans="2:22" ht="15" thickBot="1" x14ac:dyDescent="0.25">
      <c r="B57" s="31">
        <v>9</v>
      </c>
      <c r="C57" s="32" t="s">
        <v>38</v>
      </c>
      <c r="D57" s="33">
        <v>537</v>
      </c>
      <c r="E57" s="34">
        <v>1.5695329397322735E-2</v>
      </c>
      <c r="F57" s="33">
        <v>586</v>
      </c>
      <c r="G57" s="34">
        <v>1.6456975960458323E-2</v>
      </c>
      <c r="H57" s="35">
        <v>-8.361774744027306E-2</v>
      </c>
      <c r="I57" s="53">
        <v>2</v>
      </c>
      <c r="J57" s="33">
        <v>342</v>
      </c>
      <c r="K57" s="35">
        <v>0.57017543859649122</v>
      </c>
      <c r="L57" s="53">
        <v>13</v>
      </c>
      <c r="M57" s="48"/>
      <c r="N57" s="48"/>
      <c r="O57" s="31">
        <v>9</v>
      </c>
      <c r="P57" s="32" t="s">
        <v>126</v>
      </c>
      <c r="Q57" s="33">
        <v>1528</v>
      </c>
      <c r="R57" s="34">
        <v>1.6283034953111678E-2</v>
      </c>
      <c r="S57" s="33">
        <v>824</v>
      </c>
      <c r="T57" s="34">
        <v>9.4915566613679829E-3</v>
      </c>
      <c r="U57" s="35">
        <v>0.85436893203883502</v>
      </c>
      <c r="V57" s="53">
        <v>17</v>
      </c>
    </row>
    <row r="58" spans="2:22" ht="15" thickBot="1" x14ac:dyDescent="0.25">
      <c r="B58" s="37">
        <v>10</v>
      </c>
      <c r="C58" s="38" t="s">
        <v>104</v>
      </c>
      <c r="D58" s="39">
        <v>530</v>
      </c>
      <c r="E58" s="40">
        <v>1.5490734786929326E-2</v>
      </c>
      <c r="F58" s="39">
        <v>589</v>
      </c>
      <c r="G58" s="40">
        <v>1.6541226690631319E-2</v>
      </c>
      <c r="H58" s="41">
        <v>-0.10016977928692694</v>
      </c>
      <c r="I58" s="54">
        <v>0</v>
      </c>
      <c r="J58" s="39">
        <v>493</v>
      </c>
      <c r="K58" s="41">
        <v>7.5050709939147975E-2</v>
      </c>
      <c r="L58" s="54">
        <v>-1</v>
      </c>
      <c r="M58" s="48"/>
      <c r="N58" s="48"/>
      <c r="O58" s="37">
        <v>10</v>
      </c>
      <c r="P58" s="38" t="s">
        <v>41</v>
      </c>
      <c r="Q58" s="39">
        <v>1444</v>
      </c>
      <c r="R58" s="40">
        <v>1.5387894288150043E-2</v>
      </c>
      <c r="S58" s="39">
        <v>1399</v>
      </c>
      <c r="T58" s="40">
        <v>1.6114912341327437E-2</v>
      </c>
      <c r="U58" s="41">
        <v>3.2165832737669708E-2</v>
      </c>
      <c r="V58" s="54">
        <v>-1</v>
      </c>
    </row>
    <row r="59" spans="2:22" ht="15" thickBot="1" x14ac:dyDescent="0.25">
      <c r="B59" s="31">
        <v>11</v>
      </c>
      <c r="C59" s="32" t="s">
        <v>129</v>
      </c>
      <c r="D59" s="33">
        <v>513</v>
      </c>
      <c r="E59" s="34">
        <v>1.4993862161688198E-2</v>
      </c>
      <c r="F59" s="33">
        <v>345</v>
      </c>
      <c r="G59" s="34">
        <v>9.6888339698944052E-3</v>
      </c>
      <c r="H59" s="35">
        <v>0.48695652173913051</v>
      </c>
      <c r="I59" s="53">
        <v>18</v>
      </c>
      <c r="J59" s="33">
        <v>387</v>
      </c>
      <c r="K59" s="35">
        <v>0.32558139534883712</v>
      </c>
      <c r="L59" s="53">
        <v>7</v>
      </c>
      <c r="M59" s="48"/>
      <c r="N59" s="48"/>
      <c r="O59" s="31">
        <v>11</v>
      </c>
      <c r="P59" s="32" t="s">
        <v>104</v>
      </c>
      <c r="Q59" s="33">
        <v>1391</v>
      </c>
      <c r="R59" s="34">
        <v>1.4823103154305199E-2</v>
      </c>
      <c r="S59" s="33">
        <v>1455</v>
      </c>
      <c r="T59" s="34">
        <v>1.6759969590158269E-2</v>
      </c>
      <c r="U59" s="35">
        <v>-4.3986254295532601E-2</v>
      </c>
      <c r="V59" s="53">
        <v>-4</v>
      </c>
    </row>
    <row r="60" spans="2:22" ht="15" thickBot="1" x14ac:dyDescent="0.25">
      <c r="B60" s="37">
        <v>12</v>
      </c>
      <c r="C60" s="38" t="s">
        <v>160</v>
      </c>
      <c r="D60" s="39">
        <v>465</v>
      </c>
      <c r="E60" s="40">
        <v>1.3590927690419127E-2</v>
      </c>
      <c r="F60" s="39">
        <v>262</v>
      </c>
      <c r="G60" s="40">
        <v>7.3578971017748823E-3</v>
      </c>
      <c r="H60" s="41">
        <v>0.77480916030534353</v>
      </c>
      <c r="I60" s="54">
        <v>29</v>
      </c>
      <c r="J60" s="39">
        <v>209</v>
      </c>
      <c r="K60" s="41">
        <v>1.2248803827751198</v>
      </c>
      <c r="L60" s="54">
        <v>33</v>
      </c>
      <c r="M60" s="48"/>
      <c r="N60" s="48"/>
      <c r="O60" s="37">
        <v>12</v>
      </c>
      <c r="P60" s="38" t="s">
        <v>128</v>
      </c>
      <c r="Q60" s="39">
        <v>1227</v>
      </c>
      <c r="R60" s="40">
        <v>1.3075447570332481E-2</v>
      </c>
      <c r="S60" s="39">
        <v>530</v>
      </c>
      <c r="T60" s="40">
        <v>6.105006105006105E-3</v>
      </c>
      <c r="U60" s="41">
        <v>1.3150943396226413</v>
      </c>
      <c r="V60" s="54">
        <v>38</v>
      </c>
    </row>
    <row r="61" spans="2:22" ht="15" thickBot="1" x14ac:dyDescent="0.25">
      <c r="B61" s="31">
        <v>13</v>
      </c>
      <c r="C61" s="32" t="s">
        <v>126</v>
      </c>
      <c r="D61" s="33">
        <v>462</v>
      </c>
      <c r="E61" s="34">
        <v>1.350324428596481E-2</v>
      </c>
      <c r="F61" s="33">
        <v>412</v>
      </c>
      <c r="G61" s="34">
        <v>1.1570433610424624E-2</v>
      </c>
      <c r="H61" s="35">
        <v>0.12135922330097082</v>
      </c>
      <c r="I61" s="53">
        <v>8</v>
      </c>
      <c r="J61" s="33">
        <v>450</v>
      </c>
      <c r="K61" s="35">
        <v>2.6666666666666616E-2</v>
      </c>
      <c r="L61" s="53">
        <v>-2</v>
      </c>
      <c r="M61" s="48"/>
      <c r="N61" s="48"/>
      <c r="O61" s="31">
        <v>13</v>
      </c>
      <c r="P61" s="32" t="s">
        <v>38</v>
      </c>
      <c r="Q61" s="33">
        <v>1166</v>
      </c>
      <c r="R61" s="34">
        <v>1.242540494458653E-2</v>
      </c>
      <c r="S61" s="33">
        <v>1359</v>
      </c>
      <c r="T61" s="34">
        <v>1.5654157163591125E-2</v>
      </c>
      <c r="U61" s="35">
        <v>-0.14201618837380425</v>
      </c>
      <c r="V61" s="53">
        <v>-2</v>
      </c>
    </row>
    <row r="62" spans="2:22" ht="15" thickBot="1" x14ac:dyDescent="0.25">
      <c r="B62" s="37">
        <v>14</v>
      </c>
      <c r="C62" s="38" t="s">
        <v>161</v>
      </c>
      <c r="D62" s="39">
        <v>461</v>
      </c>
      <c r="E62" s="40">
        <v>1.3474016484480038E-2</v>
      </c>
      <c r="F62" s="39">
        <v>200</v>
      </c>
      <c r="G62" s="40">
        <v>5.6167153448663226E-3</v>
      </c>
      <c r="H62" s="41">
        <v>1.3050000000000002</v>
      </c>
      <c r="I62" s="54">
        <v>38</v>
      </c>
      <c r="J62" s="39">
        <v>243</v>
      </c>
      <c r="K62" s="41">
        <v>0.89711934156378592</v>
      </c>
      <c r="L62" s="54">
        <v>19</v>
      </c>
      <c r="M62" s="48"/>
      <c r="N62" s="48"/>
      <c r="O62" s="37">
        <v>14</v>
      </c>
      <c r="P62" s="38" t="s">
        <v>44</v>
      </c>
      <c r="Q62" s="39">
        <v>1163</v>
      </c>
      <c r="R62" s="40">
        <v>1.2393435635123615E-2</v>
      </c>
      <c r="S62" s="39">
        <v>1561</v>
      </c>
      <c r="T62" s="40">
        <v>1.7980970811159489E-2</v>
      </c>
      <c r="U62" s="41">
        <v>-0.25496476617552855</v>
      </c>
      <c r="V62" s="54">
        <v>-8</v>
      </c>
    </row>
    <row r="63" spans="2:22" ht="15" thickBot="1" x14ac:dyDescent="0.25">
      <c r="B63" s="31">
        <v>15</v>
      </c>
      <c r="C63" s="32" t="s">
        <v>101</v>
      </c>
      <c r="D63" s="33">
        <v>448</v>
      </c>
      <c r="E63" s="34">
        <v>1.3094055065177997E-2</v>
      </c>
      <c r="F63" s="33">
        <v>1012</v>
      </c>
      <c r="G63" s="34">
        <v>2.8420579645023591E-2</v>
      </c>
      <c r="H63" s="35">
        <v>-0.55731225296442688</v>
      </c>
      <c r="I63" s="53">
        <v>-11</v>
      </c>
      <c r="J63" s="33">
        <v>788</v>
      </c>
      <c r="K63" s="35">
        <v>-0.43147208121827407</v>
      </c>
      <c r="L63" s="53">
        <v>-12</v>
      </c>
      <c r="M63" s="48"/>
      <c r="N63" s="48"/>
      <c r="O63" s="31">
        <v>15</v>
      </c>
      <c r="P63" s="32" t="s">
        <v>109</v>
      </c>
      <c r="Q63" s="33">
        <v>1158</v>
      </c>
      <c r="R63" s="34">
        <v>1.2340153452685422E-2</v>
      </c>
      <c r="S63" s="33">
        <v>1216</v>
      </c>
      <c r="T63" s="34">
        <v>1.4006957403183818E-2</v>
      </c>
      <c r="U63" s="35">
        <v>-4.7697368421052655E-2</v>
      </c>
      <c r="V63" s="53">
        <v>0</v>
      </c>
    </row>
    <row r="64" spans="2:22" ht="15" thickBot="1" x14ac:dyDescent="0.25">
      <c r="B64" s="37">
        <v>16</v>
      </c>
      <c r="C64" s="38" t="s">
        <v>127</v>
      </c>
      <c r="D64" s="39">
        <v>446</v>
      </c>
      <c r="E64" s="40">
        <v>1.3035599462208452E-2</v>
      </c>
      <c r="F64" s="39">
        <v>228</v>
      </c>
      <c r="G64" s="40">
        <v>6.4030554931476073E-3</v>
      </c>
      <c r="H64" s="41">
        <v>0.95614035087719307</v>
      </c>
      <c r="I64" s="54">
        <v>30</v>
      </c>
      <c r="J64" s="39">
        <v>467</v>
      </c>
      <c r="K64" s="41">
        <v>-4.4967880085653111E-2</v>
      </c>
      <c r="L64" s="54">
        <v>-6</v>
      </c>
      <c r="M64" s="48"/>
      <c r="N64" s="48"/>
      <c r="O64" s="37">
        <v>16</v>
      </c>
      <c r="P64" s="38" t="s">
        <v>127</v>
      </c>
      <c r="Q64" s="39">
        <v>1071</v>
      </c>
      <c r="R64" s="40">
        <v>1.141304347826087E-2</v>
      </c>
      <c r="S64" s="39">
        <v>550</v>
      </c>
      <c r="T64" s="40">
        <v>6.3353836938742601E-3</v>
      </c>
      <c r="U64" s="41">
        <v>0.94727272727272727</v>
      </c>
      <c r="V64" s="54">
        <v>31</v>
      </c>
    </row>
    <row r="65" spans="2:22" ht="15" thickBot="1" x14ac:dyDescent="0.25">
      <c r="B65" s="31">
        <v>17</v>
      </c>
      <c r="C65" s="32" t="s">
        <v>41</v>
      </c>
      <c r="D65" s="33">
        <v>433</v>
      </c>
      <c r="E65" s="34">
        <v>1.2655638042906413E-2</v>
      </c>
      <c r="F65" s="33">
        <v>681</v>
      </c>
      <c r="G65" s="34">
        <v>1.9124915749269826E-2</v>
      </c>
      <c r="H65" s="35">
        <v>-0.36417033773861973</v>
      </c>
      <c r="I65" s="53">
        <v>-11</v>
      </c>
      <c r="J65" s="33">
        <v>517</v>
      </c>
      <c r="K65" s="35">
        <v>-0.1624758220502901</v>
      </c>
      <c r="L65" s="53">
        <v>-9</v>
      </c>
      <c r="M65" s="48"/>
      <c r="N65" s="48"/>
      <c r="O65" s="31">
        <v>17</v>
      </c>
      <c r="P65" s="32" t="s">
        <v>129</v>
      </c>
      <c r="Q65" s="33">
        <v>1055</v>
      </c>
      <c r="R65" s="34">
        <v>1.1242540494458653E-2</v>
      </c>
      <c r="S65" s="33">
        <v>765</v>
      </c>
      <c r="T65" s="34">
        <v>8.8119427742069257E-3</v>
      </c>
      <c r="U65" s="35">
        <v>0.37908496732026142</v>
      </c>
      <c r="V65" s="53">
        <v>17</v>
      </c>
    </row>
    <row r="66" spans="2:22" ht="15" thickBot="1" x14ac:dyDescent="0.25">
      <c r="B66" s="37">
        <v>18</v>
      </c>
      <c r="C66" s="38" t="s">
        <v>128</v>
      </c>
      <c r="D66" s="39">
        <v>431</v>
      </c>
      <c r="E66" s="40">
        <v>1.2597182439936868E-2</v>
      </c>
      <c r="F66" s="39">
        <v>280</v>
      </c>
      <c r="G66" s="40">
        <v>7.8634014828128512E-3</v>
      </c>
      <c r="H66" s="41">
        <v>0.53928571428571437</v>
      </c>
      <c r="I66" s="54">
        <v>20</v>
      </c>
      <c r="J66" s="39">
        <v>393</v>
      </c>
      <c r="K66" s="41">
        <v>9.6692111959287619E-2</v>
      </c>
      <c r="L66" s="54">
        <v>-1</v>
      </c>
      <c r="M66" s="48"/>
      <c r="N66" s="48"/>
      <c r="O66" s="37">
        <v>18</v>
      </c>
      <c r="P66" s="38" t="s">
        <v>37</v>
      </c>
      <c r="Q66" s="39">
        <v>1054</v>
      </c>
      <c r="R66" s="40">
        <v>1.1231884057971014E-2</v>
      </c>
      <c r="S66" s="39">
        <v>1277</v>
      </c>
      <c r="T66" s="40">
        <v>1.470960904923169E-2</v>
      </c>
      <c r="U66" s="41">
        <v>-0.1746280344557557</v>
      </c>
      <c r="V66" s="54">
        <v>-5</v>
      </c>
    </row>
    <row r="67" spans="2:22" ht="15" thickBot="1" x14ac:dyDescent="0.25">
      <c r="B67" s="31">
        <v>19</v>
      </c>
      <c r="C67" s="32" t="s">
        <v>172</v>
      </c>
      <c r="D67" s="33">
        <v>425</v>
      </c>
      <c r="E67" s="34">
        <v>1.2421815631028234E-2</v>
      </c>
      <c r="F67" s="33">
        <v>467</v>
      </c>
      <c r="G67" s="34">
        <v>1.3115030330262862E-2</v>
      </c>
      <c r="H67" s="35">
        <v>-8.9935760171306223E-2</v>
      </c>
      <c r="I67" s="53">
        <v>-3</v>
      </c>
      <c r="J67" s="33">
        <v>293</v>
      </c>
      <c r="K67" s="35">
        <v>0.45051194539249151</v>
      </c>
      <c r="L67" s="53">
        <v>8</v>
      </c>
      <c r="O67" s="31">
        <v>19</v>
      </c>
      <c r="P67" s="32" t="s">
        <v>106</v>
      </c>
      <c r="Q67" s="33">
        <v>1041</v>
      </c>
      <c r="R67" s="34">
        <v>1.1093350383631713E-2</v>
      </c>
      <c r="S67" s="33">
        <v>1415</v>
      </c>
      <c r="T67" s="34">
        <v>1.6299214412421961E-2</v>
      </c>
      <c r="U67" s="35">
        <v>-0.26431095406360428</v>
      </c>
      <c r="V67" s="53">
        <v>-11</v>
      </c>
    </row>
    <row r="68" spans="2:22" ht="15" thickBot="1" x14ac:dyDescent="0.25">
      <c r="B68" s="37">
        <v>20</v>
      </c>
      <c r="C68" s="38" t="s">
        <v>109</v>
      </c>
      <c r="D68" s="39">
        <v>403</v>
      </c>
      <c r="E68" s="40">
        <v>1.1778803998363244E-2</v>
      </c>
      <c r="F68" s="39">
        <v>359</v>
      </c>
      <c r="G68" s="40">
        <v>1.0082004044035048E-2</v>
      </c>
      <c r="H68" s="41">
        <v>0.12256267409470745</v>
      </c>
      <c r="I68" s="54">
        <v>7</v>
      </c>
      <c r="J68" s="39">
        <v>368</v>
      </c>
      <c r="K68" s="41">
        <v>9.5108695652173836E-2</v>
      </c>
      <c r="L68" s="54">
        <v>0</v>
      </c>
      <c r="O68" s="37">
        <v>20</v>
      </c>
      <c r="P68" s="38" t="s">
        <v>141</v>
      </c>
      <c r="Q68" s="39">
        <v>1001</v>
      </c>
      <c r="R68" s="40">
        <v>1.0667092924126173E-2</v>
      </c>
      <c r="S68" s="39">
        <v>795</v>
      </c>
      <c r="T68" s="40">
        <v>9.1575091575091579E-3</v>
      </c>
      <c r="U68" s="41">
        <v>0.25911949685534585</v>
      </c>
      <c r="V68" s="54">
        <v>8</v>
      </c>
    </row>
    <row r="69" spans="2:22" ht="15" thickBot="1" x14ac:dyDescent="0.25">
      <c r="B69" s="89" t="s">
        <v>43</v>
      </c>
      <c r="C69" s="90"/>
      <c r="D69" s="42">
        <f>SUM(D49:D68)</f>
        <v>13759</v>
      </c>
      <c r="E69" s="43">
        <f>D69/D71</f>
        <v>0.40214532062898228</v>
      </c>
      <c r="F69" s="42">
        <f>SUM(F49:F68)</f>
        <v>12181</v>
      </c>
      <c r="G69" s="43">
        <f>F69/F71</f>
        <v>0.34208604807908333</v>
      </c>
      <c r="H69" s="44">
        <f>D69/F69-1</f>
        <v>0.12954601428454149</v>
      </c>
      <c r="I69" s="55"/>
      <c r="J69" s="42">
        <f>SUM(J49:J68)</f>
        <v>11947</v>
      </c>
      <c r="K69" s="43">
        <f>D69/J69-1</f>
        <v>0.15166987528249765</v>
      </c>
      <c r="L69" s="42"/>
      <c r="O69" s="89" t="s">
        <v>43</v>
      </c>
      <c r="P69" s="90"/>
      <c r="Q69" s="42">
        <f>SUM(Q49:Q68)</f>
        <v>37517</v>
      </c>
      <c r="R69" s="43">
        <f>Q69/Q71</f>
        <v>0.39979752770673488</v>
      </c>
      <c r="S69" s="42">
        <f>SUM(S49:S68)</f>
        <v>31945</v>
      </c>
      <c r="T69" s="43">
        <f>S69/S71</f>
        <v>0.3679706038196604</v>
      </c>
      <c r="U69" s="44">
        <f>Q69/S69-1</f>
        <v>0.17442479261230237</v>
      </c>
      <c r="V69" s="55"/>
    </row>
    <row r="70" spans="2:22" ht="15" thickBot="1" x14ac:dyDescent="0.25">
      <c r="B70" s="89" t="s">
        <v>12</v>
      </c>
      <c r="C70" s="90"/>
      <c r="D70" s="42">
        <f>D71-SUM(D49:D68)</f>
        <v>20455</v>
      </c>
      <c r="E70" s="43">
        <f>D70/D71</f>
        <v>0.59785467937101766</v>
      </c>
      <c r="F70" s="42">
        <f>F71-SUM(F49:F68)</f>
        <v>23427</v>
      </c>
      <c r="G70" s="43">
        <f>F70/F71</f>
        <v>0.65791395192091662</v>
      </c>
      <c r="H70" s="44">
        <f>D70/F70-1</f>
        <v>-0.12686216758441116</v>
      </c>
      <c r="I70" s="55"/>
      <c r="J70" s="42">
        <f>J71-SUM(J49:J68)</f>
        <v>18748</v>
      </c>
      <c r="K70" s="43">
        <f>D70/J70-1</f>
        <v>9.1049711969276803E-2</v>
      </c>
      <c r="L70" s="77"/>
      <c r="O70" s="89" t="s">
        <v>12</v>
      </c>
      <c r="P70" s="90"/>
      <c r="Q70" s="42">
        <f>Q71-SUM(Q49:Q68)</f>
        <v>56323</v>
      </c>
      <c r="R70" s="43">
        <f>Q70/Q71</f>
        <v>0.60020247229326518</v>
      </c>
      <c r="S70" s="42">
        <f>S71-SUM(S49:S68)</f>
        <v>54869</v>
      </c>
      <c r="T70" s="43">
        <f>S70/S71</f>
        <v>0.6320293961803396</v>
      </c>
      <c r="U70" s="44">
        <f>Q70/S70-1</f>
        <v>2.6499480581020141E-2</v>
      </c>
      <c r="V70" s="55"/>
    </row>
    <row r="71" spans="2:22" ht="15" thickBot="1" x14ac:dyDescent="0.25">
      <c r="B71" s="121" t="s">
        <v>35</v>
      </c>
      <c r="C71" s="122"/>
      <c r="D71" s="45">
        <v>34214</v>
      </c>
      <c r="E71" s="46">
        <v>1</v>
      </c>
      <c r="F71" s="45">
        <v>35608</v>
      </c>
      <c r="G71" s="46">
        <v>1</v>
      </c>
      <c r="H71" s="47">
        <v>-3.9148505953718216E-2</v>
      </c>
      <c r="I71" s="57"/>
      <c r="J71" s="45">
        <v>30695</v>
      </c>
      <c r="K71" s="47">
        <v>0.11464407884020189</v>
      </c>
      <c r="L71" s="45"/>
      <c r="M71" s="48"/>
      <c r="O71" s="121" t="s">
        <v>35</v>
      </c>
      <c r="P71" s="122"/>
      <c r="Q71" s="45">
        <v>93840</v>
      </c>
      <c r="R71" s="46">
        <v>1</v>
      </c>
      <c r="S71" s="45">
        <v>86814</v>
      </c>
      <c r="T71" s="46">
        <v>1</v>
      </c>
      <c r="U71" s="47">
        <v>8.093164696938282E-2</v>
      </c>
      <c r="V71" s="57"/>
    </row>
    <row r="72" spans="2:22" x14ac:dyDescent="0.2">
      <c r="B72" s="49" t="s">
        <v>79</v>
      </c>
      <c r="O72" s="49" t="s">
        <v>79</v>
      </c>
    </row>
    <row r="73" spans="2:22" x14ac:dyDescent="0.2">
      <c r="B73" s="50" t="s">
        <v>78</v>
      </c>
      <c r="O73" s="50" t="s">
        <v>78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7" priority="37" operator="equal">
      <formula>0</formula>
    </cfRule>
  </conditionalFormatting>
  <conditionalFormatting sqref="D49:H68">
    <cfRule type="cellIs" dxfId="46" priority="23" operator="equal">
      <formula>0</formula>
    </cfRule>
  </conditionalFormatting>
  <conditionalFormatting sqref="H12:H33">
    <cfRule type="cellIs" dxfId="45" priority="39" operator="lessThan">
      <formula>0</formula>
    </cfRule>
  </conditionalFormatting>
  <conditionalFormatting sqref="H49:H70">
    <cfRule type="cellIs" dxfId="44" priority="25" operator="lessThan">
      <formula>0</formula>
    </cfRule>
  </conditionalFormatting>
  <conditionalFormatting sqref="I12:I31">
    <cfRule type="cellIs" dxfId="43" priority="42" operator="lessThan">
      <formula>0</formula>
    </cfRule>
    <cfRule type="cellIs" dxfId="42" priority="43" operator="equal">
      <formula>0</formula>
    </cfRule>
    <cfRule type="cellIs" dxfId="41" priority="44" operator="greaterThan">
      <formula>0</formula>
    </cfRule>
  </conditionalFormatting>
  <conditionalFormatting sqref="I49:I68">
    <cfRule type="cellIs" dxfId="40" priority="28" operator="lessThan">
      <formula>0</formula>
    </cfRule>
    <cfRule type="cellIs" dxfId="39" priority="29" operator="equal">
      <formula>0</formula>
    </cfRule>
    <cfRule type="cellIs" dxfId="38" priority="30" operator="greaterThan">
      <formula>0</formula>
    </cfRule>
  </conditionalFormatting>
  <conditionalFormatting sqref="J12:K31">
    <cfRule type="cellIs" dxfId="37" priority="34" operator="equal">
      <formula>0</formula>
    </cfRule>
  </conditionalFormatting>
  <conditionalFormatting sqref="J49:K68">
    <cfRule type="cellIs" dxfId="36" priority="20" operator="equal">
      <formula>0</formula>
    </cfRule>
  </conditionalFormatting>
  <conditionalFormatting sqref="K12:L31">
    <cfRule type="cellIs" dxfId="35" priority="31" operator="lessThan">
      <formula>0</formula>
    </cfRule>
  </conditionalFormatting>
  <conditionalFormatting sqref="K49:L68">
    <cfRule type="cellIs" dxfId="34" priority="17" operator="lessThan">
      <formula>0</formula>
    </cfRule>
  </conditionalFormatting>
  <conditionalFormatting sqref="L12:L31">
    <cfRule type="cellIs" dxfId="33" priority="32" operator="equal">
      <formula>0</formula>
    </cfRule>
    <cfRule type="cellIs" dxfId="32" priority="33" operator="greaterThan">
      <formula>0</formula>
    </cfRule>
  </conditionalFormatting>
  <conditionalFormatting sqref="L49:L68">
    <cfRule type="cellIs" dxfId="31" priority="18" operator="equal">
      <formula>0</formula>
    </cfRule>
    <cfRule type="cellIs" dxfId="30" priority="19" operator="greaterThan">
      <formula>0</formula>
    </cfRule>
  </conditionalFormatting>
  <conditionalFormatting sqref="Q12:U31">
    <cfRule type="cellIs" dxfId="29" priority="9" operator="equal">
      <formula>0</formula>
    </cfRule>
  </conditionalFormatting>
  <conditionalFormatting sqref="Q49:U68">
    <cfRule type="cellIs" dxfId="28" priority="1" operator="equal">
      <formula>0</formula>
    </cfRule>
  </conditionalFormatting>
  <conditionalFormatting sqref="U12:U33">
    <cfRule type="cellIs" dxfId="27" priority="11" operator="lessThan">
      <formula>0</formula>
    </cfRule>
  </conditionalFormatting>
  <conditionalFormatting sqref="U49:U70">
    <cfRule type="cellIs" dxfId="26" priority="3" operator="lessThan">
      <formula>0</formula>
    </cfRule>
  </conditionalFormatting>
  <conditionalFormatting sqref="V12:V31">
    <cfRule type="cellIs" dxfId="25" priority="14" operator="lessThan">
      <formula>0</formula>
    </cfRule>
    <cfRule type="cellIs" dxfId="24" priority="15" operator="equal">
      <formula>0</formula>
    </cfRule>
    <cfRule type="cellIs" dxfId="23" priority="16" operator="greaterThan">
      <formula>0</formula>
    </cfRule>
  </conditionalFormatting>
  <conditionalFormatting sqref="V49:V68">
    <cfRule type="cellIs" dxfId="22" priority="6" operator="lessThan">
      <formula>0</formula>
    </cfRule>
    <cfRule type="cellIs" dxfId="21" priority="7" operator="equal">
      <formula>0</formula>
    </cfRule>
    <cfRule type="cellIs" dxfId="2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W65"/>
  <sheetViews>
    <sheetView showGridLines="0" workbookViewId="0">
      <selection activeCell="R53" sqref="R53:W53"/>
    </sheetView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6384" width="9.140625" style="5"/>
  </cols>
  <sheetData>
    <row r="1" spans="2:15" x14ac:dyDescent="0.2">
      <c r="B1" s="5" t="s">
        <v>3</v>
      </c>
      <c r="D1" s="3"/>
      <c r="O1" s="58">
        <v>45386</v>
      </c>
    </row>
    <row r="2" spans="2:15" ht="14.45" customHeight="1" x14ac:dyDescent="0.2">
      <c r="B2" s="110" t="s">
        <v>74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 x14ac:dyDescent="0.2">
      <c r="B3" s="111" t="s">
        <v>14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93" t="s">
        <v>147</v>
      </c>
      <c r="E5" s="93"/>
      <c r="F5" s="93"/>
      <c r="G5" s="93"/>
      <c r="H5" s="114"/>
      <c r="I5" s="115" t="s">
        <v>114</v>
      </c>
      <c r="J5" s="114"/>
      <c r="K5" s="115" t="s">
        <v>148</v>
      </c>
      <c r="L5" s="93"/>
      <c r="M5" s="93"/>
      <c r="N5" s="93"/>
      <c r="O5" s="94"/>
    </row>
    <row r="6" spans="2:15" ht="14.45" customHeight="1" thickBot="1" x14ac:dyDescent="0.25">
      <c r="B6" s="105"/>
      <c r="C6" s="107"/>
      <c r="D6" s="112" t="s">
        <v>150</v>
      </c>
      <c r="E6" s="112"/>
      <c r="F6" s="112"/>
      <c r="G6" s="112"/>
      <c r="H6" s="113"/>
      <c r="I6" s="116" t="s">
        <v>115</v>
      </c>
      <c r="J6" s="113"/>
      <c r="K6" s="116" t="s">
        <v>149</v>
      </c>
      <c r="L6" s="112"/>
      <c r="M6" s="112"/>
      <c r="N6" s="112"/>
      <c r="O6" s="117"/>
    </row>
    <row r="7" spans="2:15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151</v>
      </c>
      <c r="K7" s="96">
        <v>2024</v>
      </c>
      <c r="L7" s="97"/>
      <c r="M7" s="96">
        <v>2023</v>
      </c>
      <c r="N7" s="97"/>
      <c r="O7" s="85" t="s">
        <v>5</v>
      </c>
    </row>
    <row r="8" spans="2:15" ht="14.45" customHeight="1" thickBot="1" x14ac:dyDescent="0.25">
      <c r="B8" s="102" t="s">
        <v>6</v>
      </c>
      <c r="C8" s="100" t="s">
        <v>7</v>
      </c>
      <c r="D8" s="98"/>
      <c r="E8" s="99"/>
      <c r="F8" s="98"/>
      <c r="G8" s="99"/>
      <c r="H8" s="86"/>
      <c r="I8" s="109"/>
      <c r="J8" s="109"/>
      <c r="K8" s="98"/>
      <c r="L8" s="99"/>
      <c r="M8" s="98"/>
      <c r="N8" s="99"/>
      <c r="O8" s="86"/>
    </row>
    <row r="9" spans="2:15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8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5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19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5" ht="14.45" customHeight="1" thickBot="1" x14ac:dyDescent="0.25">
      <c r="B11" s="31">
        <v>1</v>
      </c>
      <c r="C11" s="32" t="s">
        <v>25</v>
      </c>
      <c r="D11" s="33">
        <v>1309</v>
      </c>
      <c r="E11" s="34">
        <v>0.20797585001588814</v>
      </c>
      <c r="F11" s="33">
        <v>1306</v>
      </c>
      <c r="G11" s="34">
        <v>0.2224493272014989</v>
      </c>
      <c r="H11" s="35">
        <v>2.2970903522205877E-3</v>
      </c>
      <c r="I11" s="33">
        <v>963</v>
      </c>
      <c r="J11" s="35">
        <v>0.35929387331256479</v>
      </c>
      <c r="K11" s="33">
        <v>3092</v>
      </c>
      <c r="L11" s="34">
        <v>0.19171626984126985</v>
      </c>
      <c r="M11" s="33">
        <v>3572</v>
      </c>
      <c r="N11" s="34">
        <v>0.2256760171847359</v>
      </c>
      <c r="O11" s="35">
        <v>-0.13437849944008962</v>
      </c>
    </row>
    <row r="12" spans="2:15" ht="14.45" customHeight="1" thickBot="1" x14ac:dyDescent="0.25">
      <c r="B12" s="37">
        <v>2</v>
      </c>
      <c r="C12" s="38" t="s">
        <v>27</v>
      </c>
      <c r="D12" s="39">
        <v>959</v>
      </c>
      <c r="E12" s="40">
        <v>0.15236733396885924</v>
      </c>
      <c r="F12" s="39">
        <v>696</v>
      </c>
      <c r="G12" s="40">
        <v>0.11854879918242207</v>
      </c>
      <c r="H12" s="41">
        <v>0.37787356321839072</v>
      </c>
      <c r="I12" s="39">
        <v>859</v>
      </c>
      <c r="J12" s="41">
        <v>0.1164144353899883</v>
      </c>
      <c r="K12" s="39">
        <v>2466</v>
      </c>
      <c r="L12" s="40">
        <v>0.15290178571428573</v>
      </c>
      <c r="M12" s="39">
        <v>2208</v>
      </c>
      <c r="N12" s="40">
        <v>0.13949962092494314</v>
      </c>
      <c r="O12" s="41">
        <v>0.11684782608695654</v>
      </c>
    </row>
    <row r="13" spans="2:15" ht="14.45" customHeight="1" thickBot="1" x14ac:dyDescent="0.25">
      <c r="B13" s="31">
        <v>3</v>
      </c>
      <c r="C13" s="32" t="s">
        <v>22</v>
      </c>
      <c r="D13" s="33">
        <v>795</v>
      </c>
      <c r="E13" s="34">
        <v>0.12631077216396569</v>
      </c>
      <c r="F13" s="33">
        <v>909</v>
      </c>
      <c r="G13" s="34">
        <v>0.1548288196218702</v>
      </c>
      <c r="H13" s="35">
        <v>-0.12541254125412538</v>
      </c>
      <c r="I13" s="33">
        <v>728</v>
      </c>
      <c r="J13" s="35">
        <v>9.2032967032966928E-2</v>
      </c>
      <c r="K13" s="33">
        <v>2162</v>
      </c>
      <c r="L13" s="34">
        <v>0.13405257936507936</v>
      </c>
      <c r="M13" s="33">
        <v>2174</v>
      </c>
      <c r="N13" s="34">
        <v>0.13735152893606267</v>
      </c>
      <c r="O13" s="35">
        <v>-5.5197792088316211E-3</v>
      </c>
    </row>
    <row r="14" spans="2:15" ht="14.45" customHeight="1" thickBot="1" x14ac:dyDescent="0.25">
      <c r="B14" s="37">
        <v>4</v>
      </c>
      <c r="C14" s="38" t="s">
        <v>20</v>
      </c>
      <c r="D14" s="39">
        <v>785</v>
      </c>
      <c r="E14" s="40">
        <v>0.12472195741976486</v>
      </c>
      <c r="F14" s="39">
        <v>578</v>
      </c>
      <c r="G14" s="40">
        <v>9.8450008516436718E-2</v>
      </c>
      <c r="H14" s="41">
        <v>0.3581314878892734</v>
      </c>
      <c r="I14" s="39">
        <v>612</v>
      </c>
      <c r="J14" s="41">
        <v>0.28267973856209161</v>
      </c>
      <c r="K14" s="39">
        <v>1931</v>
      </c>
      <c r="L14" s="40">
        <v>0.1197296626984127</v>
      </c>
      <c r="M14" s="39">
        <v>1399</v>
      </c>
      <c r="N14" s="40">
        <v>8.8387667424816782E-2</v>
      </c>
      <c r="O14" s="41">
        <v>0.38027162258756264</v>
      </c>
    </row>
    <row r="15" spans="2:15" ht="14.45" customHeight="1" thickBot="1" x14ac:dyDescent="0.25">
      <c r="B15" s="31">
        <v>5</v>
      </c>
      <c r="C15" s="32" t="s">
        <v>32</v>
      </c>
      <c r="D15" s="33">
        <v>537</v>
      </c>
      <c r="E15" s="34">
        <v>8.5319351763584364E-2</v>
      </c>
      <c r="F15" s="33">
        <v>476</v>
      </c>
      <c r="G15" s="34">
        <v>8.1076477601771418E-2</v>
      </c>
      <c r="H15" s="35">
        <v>0.12815126050420167</v>
      </c>
      <c r="I15" s="33">
        <v>425</v>
      </c>
      <c r="J15" s="35">
        <v>0.26352941176470579</v>
      </c>
      <c r="K15" s="33">
        <v>1443</v>
      </c>
      <c r="L15" s="34">
        <v>8.9471726190476192E-2</v>
      </c>
      <c r="M15" s="33">
        <v>1372</v>
      </c>
      <c r="N15" s="34">
        <v>8.6681829668941113E-2</v>
      </c>
      <c r="O15" s="35">
        <v>5.1749271137026209E-2</v>
      </c>
    </row>
    <row r="16" spans="2:15" ht="14.45" customHeight="1" thickBot="1" x14ac:dyDescent="0.25">
      <c r="B16" s="37">
        <v>6</v>
      </c>
      <c r="C16" s="38" t="s">
        <v>19</v>
      </c>
      <c r="D16" s="39">
        <v>478</v>
      </c>
      <c r="E16" s="40">
        <v>7.5945344772799489E-2</v>
      </c>
      <c r="F16" s="39">
        <v>423</v>
      </c>
      <c r="G16" s="40">
        <v>7.2049054675523763E-2</v>
      </c>
      <c r="H16" s="41">
        <v>0.13002364066193861</v>
      </c>
      <c r="I16" s="39">
        <v>458</v>
      </c>
      <c r="J16" s="41">
        <v>4.366812227074246E-2</v>
      </c>
      <c r="K16" s="39">
        <v>1405</v>
      </c>
      <c r="L16" s="40">
        <v>8.7115575396825393E-2</v>
      </c>
      <c r="M16" s="39">
        <v>1093</v>
      </c>
      <c r="N16" s="40">
        <v>6.9054839524892594E-2</v>
      </c>
      <c r="O16" s="41">
        <v>0.28545288197621232</v>
      </c>
    </row>
    <row r="17" spans="2:23" ht="14.45" customHeight="1" thickBot="1" x14ac:dyDescent="0.25">
      <c r="B17" s="31">
        <v>7</v>
      </c>
      <c r="C17" s="32" t="s">
        <v>50</v>
      </c>
      <c r="D17" s="33">
        <v>515</v>
      </c>
      <c r="E17" s="34">
        <v>8.1823959326342552E-2</v>
      </c>
      <c r="F17" s="33">
        <v>300</v>
      </c>
      <c r="G17" s="34">
        <v>5.1098620337250891E-2</v>
      </c>
      <c r="H17" s="35">
        <v>0.71666666666666656</v>
      </c>
      <c r="I17" s="33">
        <v>416</v>
      </c>
      <c r="J17" s="35">
        <v>0.23798076923076916</v>
      </c>
      <c r="K17" s="33">
        <v>1228</v>
      </c>
      <c r="L17" s="34">
        <v>7.6140873015873009E-2</v>
      </c>
      <c r="M17" s="33">
        <v>1185</v>
      </c>
      <c r="N17" s="34">
        <v>7.4867323730098564E-2</v>
      </c>
      <c r="O17" s="35">
        <v>3.6286919831223674E-2</v>
      </c>
    </row>
    <row r="18" spans="2:23" ht="14.45" customHeight="1" thickBot="1" x14ac:dyDescent="0.25">
      <c r="B18" s="37">
        <v>8</v>
      </c>
      <c r="C18" s="38" t="s">
        <v>21</v>
      </c>
      <c r="D18" s="39">
        <v>293</v>
      </c>
      <c r="E18" s="40">
        <v>4.655227200508421E-2</v>
      </c>
      <c r="F18" s="39">
        <v>322</v>
      </c>
      <c r="G18" s="40">
        <v>5.4845852495315962E-2</v>
      </c>
      <c r="H18" s="41">
        <v>-9.0062111801242239E-2</v>
      </c>
      <c r="I18" s="39">
        <v>220</v>
      </c>
      <c r="J18" s="41">
        <v>0.33181818181818179</v>
      </c>
      <c r="K18" s="39">
        <v>721</v>
      </c>
      <c r="L18" s="40">
        <v>4.4704861111111112E-2</v>
      </c>
      <c r="M18" s="39">
        <v>760</v>
      </c>
      <c r="N18" s="40">
        <v>4.8016173869092744E-2</v>
      </c>
      <c r="O18" s="41">
        <v>-5.1315789473684204E-2</v>
      </c>
    </row>
    <row r="19" spans="2:23" ht="14.45" customHeight="1" thickBot="1" x14ac:dyDescent="0.25">
      <c r="B19" s="31">
        <v>9</v>
      </c>
      <c r="C19" s="32" t="s">
        <v>28</v>
      </c>
      <c r="D19" s="33">
        <v>172</v>
      </c>
      <c r="E19" s="34">
        <v>2.7327613600254212E-2</v>
      </c>
      <c r="F19" s="33">
        <v>294</v>
      </c>
      <c r="G19" s="34">
        <v>5.0076647930505876E-2</v>
      </c>
      <c r="H19" s="35">
        <v>-0.41496598639455784</v>
      </c>
      <c r="I19" s="33">
        <v>137</v>
      </c>
      <c r="J19" s="35">
        <v>0.25547445255474455</v>
      </c>
      <c r="K19" s="33">
        <v>426</v>
      </c>
      <c r="L19" s="34">
        <v>2.6413690476190476E-2</v>
      </c>
      <c r="M19" s="33">
        <v>710</v>
      </c>
      <c r="N19" s="34">
        <v>4.485721506191559E-2</v>
      </c>
      <c r="O19" s="35">
        <v>-0.4</v>
      </c>
    </row>
    <row r="20" spans="2:23" ht="14.45" customHeight="1" thickBot="1" x14ac:dyDescent="0.25">
      <c r="B20" s="37">
        <v>10</v>
      </c>
      <c r="C20" s="38" t="s">
        <v>29</v>
      </c>
      <c r="D20" s="39">
        <v>129</v>
      </c>
      <c r="E20" s="40">
        <v>2.0495710200190656E-2</v>
      </c>
      <c r="F20" s="39">
        <v>240</v>
      </c>
      <c r="G20" s="40">
        <v>4.0878896269800714E-2</v>
      </c>
      <c r="H20" s="41">
        <v>-0.46250000000000002</v>
      </c>
      <c r="I20" s="39">
        <v>102</v>
      </c>
      <c r="J20" s="41">
        <v>0.26470588235294112</v>
      </c>
      <c r="K20" s="39">
        <v>351</v>
      </c>
      <c r="L20" s="40">
        <v>2.1763392857142856E-2</v>
      </c>
      <c r="M20" s="39">
        <v>461</v>
      </c>
      <c r="N20" s="40">
        <v>2.9125600202173363E-2</v>
      </c>
      <c r="O20" s="41">
        <v>-0.23861171366594358</v>
      </c>
    </row>
    <row r="21" spans="2:23" ht="14.45" customHeight="1" thickBot="1" x14ac:dyDescent="0.25">
      <c r="B21" s="31">
        <v>11</v>
      </c>
      <c r="C21" s="32" t="s">
        <v>31</v>
      </c>
      <c r="D21" s="33">
        <v>65</v>
      </c>
      <c r="E21" s="34">
        <v>1.0327295837305369E-2</v>
      </c>
      <c r="F21" s="33">
        <v>19</v>
      </c>
      <c r="G21" s="34">
        <v>3.2362459546925568E-3</v>
      </c>
      <c r="H21" s="35">
        <v>2.4210526315789473</v>
      </c>
      <c r="I21" s="33">
        <v>52</v>
      </c>
      <c r="J21" s="35">
        <v>0.25</v>
      </c>
      <c r="K21" s="33">
        <v>204</v>
      </c>
      <c r="L21" s="34">
        <v>1.2648809523809524E-2</v>
      </c>
      <c r="M21" s="33">
        <v>118</v>
      </c>
      <c r="N21" s="34">
        <v>7.4551427849380847E-3</v>
      </c>
      <c r="O21" s="35">
        <v>0.72881355932203395</v>
      </c>
    </row>
    <row r="22" spans="2:23" ht="14.45" customHeight="1" thickBot="1" x14ac:dyDescent="0.25">
      <c r="B22" s="37">
        <v>12</v>
      </c>
      <c r="C22" s="38" t="s">
        <v>61</v>
      </c>
      <c r="D22" s="39">
        <v>61</v>
      </c>
      <c r="E22" s="40">
        <v>9.6917699396250404E-3</v>
      </c>
      <c r="F22" s="39">
        <v>95</v>
      </c>
      <c r="G22" s="40">
        <v>1.6181229773462782E-2</v>
      </c>
      <c r="H22" s="41">
        <v>-0.35789473684210527</v>
      </c>
      <c r="I22" s="39">
        <v>30</v>
      </c>
      <c r="J22" s="41">
        <v>1.0333333333333332</v>
      </c>
      <c r="K22" s="39">
        <v>144</v>
      </c>
      <c r="L22" s="40">
        <v>8.9285714285714281E-3</v>
      </c>
      <c r="M22" s="39">
        <v>213</v>
      </c>
      <c r="N22" s="40">
        <v>1.3457164518574679E-2</v>
      </c>
      <c r="O22" s="41">
        <v>-0.323943661971831</v>
      </c>
    </row>
    <row r="23" spans="2:23" ht="14.45" customHeight="1" thickBot="1" x14ac:dyDescent="0.25">
      <c r="B23" s="31">
        <v>13</v>
      </c>
      <c r="C23" s="32" t="s">
        <v>103</v>
      </c>
      <c r="D23" s="33">
        <v>39</v>
      </c>
      <c r="E23" s="34">
        <v>6.1963775023832221E-3</v>
      </c>
      <c r="F23" s="33">
        <v>25</v>
      </c>
      <c r="G23" s="34">
        <v>4.2582183614375746E-3</v>
      </c>
      <c r="H23" s="35">
        <v>0.56000000000000005</v>
      </c>
      <c r="I23" s="33">
        <v>50</v>
      </c>
      <c r="J23" s="35">
        <v>-0.21999999999999997</v>
      </c>
      <c r="K23" s="33">
        <v>142</v>
      </c>
      <c r="L23" s="34">
        <v>8.804563492063492E-3</v>
      </c>
      <c r="M23" s="33">
        <v>120</v>
      </c>
      <c r="N23" s="34">
        <v>7.5815011372251705E-3</v>
      </c>
      <c r="O23" s="35">
        <v>0.18333333333333335</v>
      </c>
    </row>
    <row r="24" spans="2:23" ht="14.45" customHeight="1" thickBot="1" x14ac:dyDescent="0.25">
      <c r="B24" s="37">
        <v>14</v>
      </c>
      <c r="C24" s="38" t="s">
        <v>18</v>
      </c>
      <c r="D24" s="39">
        <v>44</v>
      </c>
      <c r="E24" s="40">
        <v>6.9907848744836356E-3</v>
      </c>
      <c r="F24" s="39">
        <v>17</v>
      </c>
      <c r="G24" s="40">
        <v>2.8955884857775507E-3</v>
      </c>
      <c r="H24" s="41">
        <v>1.5882352941176472</v>
      </c>
      <c r="I24" s="39">
        <v>15</v>
      </c>
      <c r="J24" s="41">
        <v>1.9333333333333331</v>
      </c>
      <c r="K24" s="39">
        <v>73</v>
      </c>
      <c r="L24" s="40">
        <v>4.5262896825396829E-3</v>
      </c>
      <c r="M24" s="39">
        <v>57</v>
      </c>
      <c r="N24" s="40">
        <v>3.6012130401819561E-3</v>
      </c>
      <c r="O24" s="41">
        <v>0.2807017543859649</v>
      </c>
    </row>
    <row r="25" spans="2:23" ht="15" thickBot="1" x14ac:dyDescent="0.25">
      <c r="B25" s="31">
        <v>15</v>
      </c>
      <c r="C25" s="32" t="s">
        <v>116</v>
      </c>
      <c r="D25" s="33">
        <v>15</v>
      </c>
      <c r="E25" s="34">
        <v>2.3832221163012394E-3</v>
      </c>
      <c r="F25" s="33">
        <v>24</v>
      </c>
      <c r="G25" s="34">
        <v>4.087889626980072E-3</v>
      </c>
      <c r="H25" s="35">
        <v>-0.375</v>
      </c>
      <c r="I25" s="33">
        <v>15</v>
      </c>
      <c r="J25" s="35">
        <v>0</v>
      </c>
      <c r="K25" s="33">
        <v>49</v>
      </c>
      <c r="L25" s="34">
        <v>3.0381944444444445E-3</v>
      </c>
      <c r="M25" s="33">
        <v>56</v>
      </c>
      <c r="N25" s="34">
        <v>3.5380338640384128E-3</v>
      </c>
      <c r="O25" s="35">
        <v>-0.125</v>
      </c>
    </row>
    <row r="26" spans="2:23" ht="15" thickBot="1" x14ac:dyDescent="0.25">
      <c r="B26" s="89" t="s">
        <v>47</v>
      </c>
      <c r="C26" s="90"/>
      <c r="D26" s="42">
        <f>SUM(D11:D25)</f>
        <v>6196</v>
      </c>
      <c r="E26" s="43">
        <f>D26/D28</f>
        <v>0.98442961550683195</v>
      </c>
      <c r="F26" s="42">
        <f>SUM(F11:F25)</f>
        <v>5724</v>
      </c>
      <c r="G26" s="43">
        <f>F26/F28</f>
        <v>0.97496167603474704</v>
      </c>
      <c r="H26" s="44">
        <f>D26/F26-1</f>
        <v>8.2459818308874944E-2</v>
      </c>
      <c r="I26" s="42">
        <f>SUM(I11:I25)</f>
        <v>5082</v>
      </c>
      <c r="J26" s="43">
        <f>D26/I26-1</f>
        <v>0.21920503738685548</v>
      </c>
      <c r="K26" s="42">
        <f>SUM(K11:K25)</f>
        <v>15837</v>
      </c>
      <c r="L26" s="43">
        <f>K26/K28</f>
        <v>0.98195684523809523</v>
      </c>
      <c r="M26" s="42">
        <f>SUM(M11:M25)</f>
        <v>15498</v>
      </c>
      <c r="N26" s="43">
        <f>M26/M28</f>
        <v>0.97915087187263083</v>
      </c>
      <c r="O26" s="44">
        <f>K26/M26-1</f>
        <v>2.1873790166473173E-2</v>
      </c>
    </row>
    <row r="27" spans="2:23" ht="15" thickBot="1" x14ac:dyDescent="0.25">
      <c r="B27" s="89" t="s">
        <v>12</v>
      </c>
      <c r="C27" s="90"/>
      <c r="D27" s="42">
        <f>D28-SUM(D11:D25)</f>
        <v>98</v>
      </c>
      <c r="E27" s="43">
        <f>D27/D28</f>
        <v>1.5570384493168096E-2</v>
      </c>
      <c r="F27" s="42">
        <f>F28-SUM(F11:F25)</f>
        <v>147</v>
      </c>
      <c r="G27" s="43">
        <f>F27/F28</f>
        <v>2.5038323965252938E-2</v>
      </c>
      <c r="H27" s="44">
        <f>D27/F27-1</f>
        <v>-0.33333333333333337</v>
      </c>
      <c r="I27" s="42">
        <f>I28-SUM(I11:I25)</f>
        <v>114</v>
      </c>
      <c r="J27" s="43">
        <f>D27/I27-1</f>
        <v>-0.14035087719298245</v>
      </c>
      <c r="K27" s="42">
        <f>K28-SUM(K11:K25)</f>
        <v>291</v>
      </c>
      <c r="L27" s="43">
        <f>K27/K28</f>
        <v>1.804315476190476E-2</v>
      </c>
      <c r="M27" s="42">
        <f>M28-SUM(M11:M25)</f>
        <v>330</v>
      </c>
      <c r="N27" s="43">
        <f>M27/M28</f>
        <v>2.0849128127369221E-2</v>
      </c>
      <c r="O27" s="44">
        <f>K27/M27-1</f>
        <v>-0.11818181818181817</v>
      </c>
    </row>
    <row r="28" spans="2:23" ht="15" thickBot="1" x14ac:dyDescent="0.25">
      <c r="B28" s="121" t="s">
        <v>13</v>
      </c>
      <c r="C28" s="122"/>
      <c r="D28" s="45">
        <v>6294</v>
      </c>
      <c r="E28" s="46">
        <v>1</v>
      </c>
      <c r="F28" s="45">
        <v>5871</v>
      </c>
      <c r="G28" s="46">
        <v>1</v>
      </c>
      <c r="H28" s="47">
        <v>7.2049054675523694E-2</v>
      </c>
      <c r="I28" s="45">
        <v>5196</v>
      </c>
      <c r="J28" s="47">
        <v>0.21131639722863738</v>
      </c>
      <c r="K28" s="45">
        <v>16128</v>
      </c>
      <c r="L28" s="46">
        <v>1</v>
      </c>
      <c r="M28" s="45">
        <v>15828</v>
      </c>
      <c r="N28" s="46">
        <v>0.99999999999999967</v>
      </c>
      <c r="O28" s="47">
        <v>1.8953752843062999E-2</v>
      </c>
    </row>
    <row r="29" spans="2:23" x14ac:dyDescent="0.2">
      <c r="B29" s="5" t="s">
        <v>79</v>
      </c>
      <c r="C29" s="51"/>
    </row>
    <row r="30" spans="2:23" x14ac:dyDescent="0.2">
      <c r="B30" s="78" t="s">
        <v>78</v>
      </c>
    </row>
    <row r="31" spans="2:23" x14ac:dyDescent="0.2">
      <c r="B31" s="79"/>
    </row>
    <row r="32" spans="2:23" ht="15" customHeight="1" x14ac:dyDescent="0.2">
      <c r="B32" s="110" t="s">
        <v>173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51"/>
      <c r="P32" s="110" t="s">
        <v>119</v>
      </c>
      <c r="Q32" s="110"/>
      <c r="R32" s="110"/>
      <c r="S32" s="110"/>
      <c r="T32" s="110"/>
      <c r="U32" s="110"/>
      <c r="V32" s="110"/>
      <c r="W32" s="110"/>
    </row>
    <row r="33" spans="2:23" ht="15" customHeight="1" x14ac:dyDescent="0.2">
      <c r="B33" s="111" t="s">
        <v>174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51"/>
      <c r="P33" s="111" t="s">
        <v>120</v>
      </c>
      <c r="Q33" s="111"/>
      <c r="R33" s="111"/>
      <c r="S33" s="111"/>
      <c r="T33" s="111"/>
      <c r="U33" s="111"/>
      <c r="V33" s="111"/>
      <c r="W33" s="111"/>
    </row>
    <row r="34" spans="2:23" ht="15" customHeight="1" thickBot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48"/>
      <c r="L34" s="24" t="s">
        <v>4</v>
      </c>
      <c r="P34" s="52"/>
      <c r="Q34" s="52"/>
      <c r="R34" s="52"/>
      <c r="S34" s="52"/>
      <c r="T34" s="52"/>
      <c r="U34" s="52"/>
      <c r="V34" s="52"/>
      <c r="W34" s="24" t="s">
        <v>4</v>
      </c>
    </row>
    <row r="35" spans="2:23" x14ac:dyDescent="0.2">
      <c r="B35" s="104" t="s">
        <v>0</v>
      </c>
      <c r="C35" s="106" t="s">
        <v>42</v>
      </c>
      <c r="D35" s="120" t="s">
        <v>147</v>
      </c>
      <c r="E35" s="93"/>
      <c r="F35" s="93"/>
      <c r="G35" s="93"/>
      <c r="H35" s="93"/>
      <c r="I35" s="94"/>
      <c r="J35" s="93" t="s">
        <v>114</v>
      </c>
      <c r="K35" s="93"/>
      <c r="L35" s="94"/>
      <c r="P35" s="104" t="s">
        <v>0</v>
      </c>
      <c r="Q35" s="106" t="s">
        <v>42</v>
      </c>
      <c r="R35" s="120" t="s">
        <v>156</v>
      </c>
      <c r="S35" s="93"/>
      <c r="T35" s="93"/>
      <c r="U35" s="93"/>
      <c r="V35" s="93"/>
      <c r="W35" s="94"/>
    </row>
    <row r="36" spans="2:23" ht="15" customHeight="1" thickBot="1" x14ac:dyDescent="0.25">
      <c r="B36" s="105"/>
      <c r="C36" s="107"/>
      <c r="D36" s="95" t="s">
        <v>150</v>
      </c>
      <c r="E36" s="91"/>
      <c r="F36" s="91"/>
      <c r="G36" s="91"/>
      <c r="H36" s="91"/>
      <c r="I36" s="92"/>
      <c r="J36" s="91" t="s">
        <v>115</v>
      </c>
      <c r="K36" s="91"/>
      <c r="L36" s="92"/>
      <c r="P36" s="105"/>
      <c r="Q36" s="107"/>
      <c r="R36" s="95" t="s">
        <v>157</v>
      </c>
      <c r="S36" s="91"/>
      <c r="T36" s="91"/>
      <c r="U36" s="91"/>
      <c r="V36" s="91"/>
      <c r="W36" s="92"/>
    </row>
    <row r="37" spans="2:23" ht="15" customHeight="1" x14ac:dyDescent="0.2">
      <c r="B37" s="105"/>
      <c r="C37" s="107"/>
      <c r="D37" s="96">
        <v>2024</v>
      </c>
      <c r="E37" s="97"/>
      <c r="F37" s="96">
        <v>2023</v>
      </c>
      <c r="G37" s="97"/>
      <c r="H37" s="85" t="s">
        <v>5</v>
      </c>
      <c r="I37" s="85" t="s">
        <v>48</v>
      </c>
      <c r="J37" s="85">
        <v>2023</v>
      </c>
      <c r="K37" s="85" t="s">
        <v>151</v>
      </c>
      <c r="L37" s="85" t="s">
        <v>154</v>
      </c>
      <c r="P37" s="105"/>
      <c r="Q37" s="107"/>
      <c r="R37" s="96">
        <v>2024</v>
      </c>
      <c r="S37" s="97"/>
      <c r="T37" s="96">
        <v>2023</v>
      </c>
      <c r="U37" s="97"/>
      <c r="V37" s="85" t="s">
        <v>5</v>
      </c>
      <c r="W37" s="85" t="s">
        <v>71</v>
      </c>
    </row>
    <row r="38" spans="2:23" ht="14.45" customHeight="1" thickBot="1" x14ac:dyDescent="0.25">
      <c r="B38" s="102" t="s">
        <v>6</v>
      </c>
      <c r="C38" s="100" t="s">
        <v>42</v>
      </c>
      <c r="D38" s="98"/>
      <c r="E38" s="99"/>
      <c r="F38" s="98"/>
      <c r="G38" s="99"/>
      <c r="H38" s="86"/>
      <c r="I38" s="86"/>
      <c r="J38" s="86"/>
      <c r="K38" s="86"/>
      <c r="L38" s="86"/>
      <c r="P38" s="102" t="s">
        <v>6</v>
      </c>
      <c r="Q38" s="100" t="s">
        <v>42</v>
      </c>
      <c r="R38" s="98"/>
      <c r="S38" s="99"/>
      <c r="T38" s="98"/>
      <c r="U38" s="99"/>
      <c r="V38" s="86"/>
      <c r="W38" s="86"/>
    </row>
    <row r="39" spans="2:23" ht="15" customHeight="1" x14ac:dyDescent="0.2">
      <c r="B39" s="102"/>
      <c r="C39" s="100"/>
      <c r="D39" s="25" t="s">
        <v>8</v>
      </c>
      <c r="E39" s="26" t="s">
        <v>2</v>
      </c>
      <c r="F39" s="25" t="s">
        <v>8</v>
      </c>
      <c r="G39" s="26" t="s">
        <v>2</v>
      </c>
      <c r="H39" s="87" t="s">
        <v>9</v>
      </c>
      <c r="I39" s="87" t="s">
        <v>49</v>
      </c>
      <c r="J39" s="87" t="s">
        <v>8</v>
      </c>
      <c r="K39" s="87" t="s">
        <v>153</v>
      </c>
      <c r="L39" s="87" t="s">
        <v>155</v>
      </c>
      <c r="P39" s="102"/>
      <c r="Q39" s="100"/>
      <c r="R39" s="25" t="s">
        <v>8</v>
      </c>
      <c r="S39" s="26" t="s">
        <v>2</v>
      </c>
      <c r="T39" s="25" t="s">
        <v>8</v>
      </c>
      <c r="U39" s="26" t="s">
        <v>2</v>
      </c>
      <c r="V39" s="87" t="s">
        <v>9</v>
      </c>
      <c r="W39" s="87" t="s">
        <v>72</v>
      </c>
    </row>
    <row r="40" spans="2:23" ht="14.25" customHeight="1" thickBot="1" x14ac:dyDescent="0.25">
      <c r="B40" s="103"/>
      <c r="C40" s="101"/>
      <c r="D40" s="28" t="s">
        <v>10</v>
      </c>
      <c r="E40" s="29" t="s">
        <v>11</v>
      </c>
      <c r="F40" s="28" t="s">
        <v>10</v>
      </c>
      <c r="G40" s="29" t="s">
        <v>11</v>
      </c>
      <c r="H40" s="88"/>
      <c r="I40" s="88"/>
      <c r="J40" s="88" t="s">
        <v>10</v>
      </c>
      <c r="K40" s="88"/>
      <c r="L40" s="88"/>
      <c r="P40" s="103"/>
      <c r="Q40" s="101"/>
      <c r="R40" s="28" t="s">
        <v>10</v>
      </c>
      <c r="S40" s="29" t="s">
        <v>11</v>
      </c>
      <c r="T40" s="28" t="s">
        <v>10</v>
      </c>
      <c r="U40" s="29" t="s">
        <v>11</v>
      </c>
      <c r="V40" s="88"/>
      <c r="W40" s="88"/>
    </row>
    <row r="41" spans="2:23" ht="15" thickBot="1" x14ac:dyDescent="0.25">
      <c r="B41" s="31">
        <v>1</v>
      </c>
      <c r="C41" s="32" t="s">
        <v>62</v>
      </c>
      <c r="D41" s="33">
        <v>902</v>
      </c>
      <c r="E41" s="34">
        <v>0.14331108992691452</v>
      </c>
      <c r="F41" s="33">
        <v>1079</v>
      </c>
      <c r="G41" s="34">
        <v>0.18378470447964571</v>
      </c>
      <c r="H41" s="35">
        <v>-0.16404077849860987</v>
      </c>
      <c r="I41" s="53">
        <v>0</v>
      </c>
      <c r="J41" s="33">
        <v>676</v>
      </c>
      <c r="K41" s="35">
        <v>0.33431952662721898</v>
      </c>
      <c r="L41" s="53">
        <v>0</v>
      </c>
      <c r="P41" s="31">
        <v>1</v>
      </c>
      <c r="Q41" s="32" t="s">
        <v>62</v>
      </c>
      <c r="R41" s="33">
        <v>2163</v>
      </c>
      <c r="S41" s="34">
        <v>0.13411458333333334</v>
      </c>
      <c r="T41" s="33">
        <v>2843</v>
      </c>
      <c r="U41" s="34">
        <v>0.17961839777609301</v>
      </c>
      <c r="V41" s="35">
        <v>-0.23918396060499469</v>
      </c>
      <c r="W41" s="53">
        <v>0</v>
      </c>
    </row>
    <row r="42" spans="2:23" ht="15" thickBot="1" x14ac:dyDescent="0.25">
      <c r="B42" s="37">
        <v>2</v>
      </c>
      <c r="C42" s="38" t="s">
        <v>105</v>
      </c>
      <c r="D42" s="39">
        <v>675</v>
      </c>
      <c r="E42" s="40">
        <v>0.10724499523355577</v>
      </c>
      <c r="F42" s="39">
        <v>442</v>
      </c>
      <c r="G42" s="40">
        <v>7.5285300630216323E-2</v>
      </c>
      <c r="H42" s="41">
        <v>0.52714932126696823</v>
      </c>
      <c r="I42" s="54">
        <v>0</v>
      </c>
      <c r="J42" s="39">
        <v>636</v>
      </c>
      <c r="K42" s="41">
        <v>6.1320754716981174E-2</v>
      </c>
      <c r="L42" s="54">
        <v>0</v>
      </c>
      <c r="P42" s="37">
        <v>2</v>
      </c>
      <c r="Q42" s="38" t="s">
        <v>105</v>
      </c>
      <c r="R42" s="39">
        <v>1774</v>
      </c>
      <c r="S42" s="40">
        <v>0.10999503968253968</v>
      </c>
      <c r="T42" s="39">
        <v>1283</v>
      </c>
      <c r="U42" s="40">
        <v>8.1058882992165779E-2</v>
      </c>
      <c r="V42" s="41">
        <v>0.38269680436477005</v>
      </c>
      <c r="W42" s="54">
        <v>0</v>
      </c>
    </row>
    <row r="43" spans="2:23" ht="15" thickBot="1" x14ac:dyDescent="0.25">
      <c r="B43" s="31">
        <v>3</v>
      </c>
      <c r="C43" s="32" t="s">
        <v>63</v>
      </c>
      <c r="D43" s="33">
        <v>515</v>
      </c>
      <c r="E43" s="34">
        <v>8.1823959326342552E-2</v>
      </c>
      <c r="F43" s="33">
        <v>300</v>
      </c>
      <c r="G43" s="34">
        <v>5.1098620337250891E-2</v>
      </c>
      <c r="H43" s="35">
        <v>0.71666666666666656</v>
      </c>
      <c r="I43" s="53">
        <v>3</v>
      </c>
      <c r="J43" s="33">
        <v>416</v>
      </c>
      <c r="K43" s="35">
        <v>0.23798076923076916</v>
      </c>
      <c r="L43" s="53">
        <v>0</v>
      </c>
      <c r="P43" s="31">
        <v>3</v>
      </c>
      <c r="Q43" s="32" t="s">
        <v>63</v>
      </c>
      <c r="R43" s="33">
        <v>1228</v>
      </c>
      <c r="S43" s="34">
        <v>7.6140873015873009E-2</v>
      </c>
      <c r="T43" s="33">
        <v>1185</v>
      </c>
      <c r="U43" s="34">
        <v>7.4867323730098564E-2</v>
      </c>
      <c r="V43" s="35">
        <v>3.6286919831223674E-2</v>
      </c>
      <c r="W43" s="53">
        <v>0</v>
      </c>
    </row>
    <row r="44" spans="2:23" ht="15" thickBot="1" x14ac:dyDescent="0.25">
      <c r="B44" s="37">
        <v>4</v>
      </c>
      <c r="C44" s="38" t="s">
        <v>76</v>
      </c>
      <c r="D44" s="39">
        <v>437</v>
      </c>
      <c r="E44" s="40">
        <v>6.9431204321576109E-2</v>
      </c>
      <c r="F44" s="39">
        <v>313</v>
      </c>
      <c r="G44" s="40">
        <v>5.3312893885198435E-2</v>
      </c>
      <c r="H44" s="41">
        <v>0.39616613418530355</v>
      </c>
      <c r="I44" s="54">
        <v>1</v>
      </c>
      <c r="J44" s="39">
        <v>231</v>
      </c>
      <c r="K44" s="41">
        <v>0.89177489177489178</v>
      </c>
      <c r="L44" s="54">
        <v>3</v>
      </c>
      <c r="P44" s="37">
        <v>4</v>
      </c>
      <c r="Q44" s="38" t="s">
        <v>67</v>
      </c>
      <c r="R44" s="39">
        <v>1222</v>
      </c>
      <c r="S44" s="40">
        <v>7.5768849206349201E-2</v>
      </c>
      <c r="T44" s="39">
        <v>1058</v>
      </c>
      <c r="U44" s="40">
        <v>6.6843568359868585E-2</v>
      </c>
      <c r="V44" s="41">
        <v>0.15500945179584114</v>
      </c>
      <c r="W44" s="54">
        <v>0</v>
      </c>
    </row>
    <row r="45" spans="2:23" ht="15" thickBot="1" x14ac:dyDescent="0.25">
      <c r="B45" s="31">
        <v>5</v>
      </c>
      <c r="C45" s="32" t="s">
        <v>67</v>
      </c>
      <c r="D45" s="33">
        <v>423</v>
      </c>
      <c r="E45" s="34">
        <v>6.7206863679694945E-2</v>
      </c>
      <c r="F45" s="33">
        <v>364</v>
      </c>
      <c r="G45" s="34">
        <v>6.1999659342531085E-2</v>
      </c>
      <c r="H45" s="35">
        <v>0.16208791208791218</v>
      </c>
      <c r="I45" s="53">
        <v>-1</v>
      </c>
      <c r="J45" s="33">
        <v>370</v>
      </c>
      <c r="K45" s="35">
        <v>0.14324324324324333</v>
      </c>
      <c r="L45" s="53">
        <v>-1</v>
      </c>
      <c r="P45" s="31">
        <v>5</v>
      </c>
      <c r="Q45" s="32" t="s">
        <v>64</v>
      </c>
      <c r="R45" s="33">
        <v>894</v>
      </c>
      <c r="S45" s="34">
        <v>5.5431547619047616E-2</v>
      </c>
      <c r="T45" s="33">
        <v>862</v>
      </c>
      <c r="U45" s="34">
        <v>5.4460449835734143E-2</v>
      </c>
      <c r="V45" s="35">
        <v>3.7122969837587005E-2</v>
      </c>
      <c r="W45" s="53">
        <v>0</v>
      </c>
    </row>
    <row r="46" spans="2:23" ht="15" thickBot="1" x14ac:dyDescent="0.25">
      <c r="B46" s="37">
        <v>6</v>
      </c>
      <c r="C46" s="38" t="s">
        <v>64</v>
      </c>
      <c r="D46" s="39">
        <v>322</v>
      </c>
      <c r="E46" s="40">
        <v>5.1159834763266604E-2</v>
      </c>
      <c r="F46" s="39">
        <v>420</v>
      </c>
      <c r="G46" s="40">
        <v>7.1538068472151245E-2</v>
      </c>
      <c r="H46" s="41">
        <v>-0.23333333333333328</v>
      </c>
      <c r="I46" s="54">
        <v>-3</v>
      </c>
      <c r="J46" s="39">
        <v>321</v>
      </c>
      <c r="K46" s="41">
        <v>3.1152647975076775E-3</v>
      </c>
      <c r="L46" s="54">
        <v>-1</v>
      </c>
      <c r="P46" s="37">
        <v>6</v>
      </c>
      <c r="Q46" s="38" t="s">
        <v>76</v>
      </c>
      <c r="R46" s="39">
        <v>875</v>
      </c>
      <c r="S46" s="40">
        <v>5.4253472222222224E-2</v>
      </c>
      <c r="T46" s="39">
        <v>743</v>
      </c>
      <c r="U46" s="40">
        <v>4.6942127874652517E-2</v>
      </c>
      <c r="V46" s="41">
        <v>0.17765814266487223</v>
      </c>
      <c r="W46" s="54">
        <v>0</v>
      </c>
    </row>
    <row r="47" spans="2:23" ht="15" thickBot="1" x14ac:dyDescent="0.25">
      <c r="B47" s="31">
        <v>7</v>
      </c>
      <c r="C47" s="32" t="s">
        <v>107</v>
      </c>
      <c r="D47" s="33">
        <v>263</v>
      </c>
      <c r="E47" s="34">
        <v>4.1785827772481729E-2</v>
      </c>
      <c r="F47" s="33">
        <v>174</v>
      </c>
      <c r="G47" s="34">
        <v>2.9637199795605518E-2</v>
      </c>
      <c r="H47" s="35">
        <v>0.51149425287356332</v>
      </c>
      <c r="I47" s="53">
        <v>2</v>
      </c>
      <c r="J47" s="33">
        <v>183</v>
      </c>
      <c r="K47" s="35">
        <v>0.43715846994535523</v>
      </c>
      <c r="L47" s="53">
        <v>2</v>
      </c>
      <c r="P47" s="31">
        <v>7</v>
      </c>
      <c r="Q47" s="32" t="s">
        <v>108</v>
      </c>
      <c r="R47" s="33">
        <v>649</v>
      </c>
      <c r="S47" s="34">
        <v>4.02405753968254E-2</v>
      </c>
      <c r="T47" s="33">
        <v>473</v>
      </c>
      <c r="U47" s="34">
        <v>2.9883750315895879E-2</v>
      </c>
      <c r="V47" s="35">
        <v>0.37209302325581395</v>
      </c>
      <c r="W47" s="53">
        <v>2</v>
      </c>
    </row>
    <row r="48" spans="2:23" ht="15" thickBot="1" x14ac:dyDescent="0.25">
      <c r="B48" s="37">
        <v>8</v>
      </c>
      <c r="C48" s="38" t="s">
        <v>108</v>
      </c>
      <c r="D48" s="39">
        <v>230</v>
      </c>
      <c r="E48" s="40">
        <v>3.6542739116619004E-2</v>
      </c>
      <c r="F48" s="39">
        <v>172</v>
      </c>
      <c r="G48" s="40">
        <v>2.9296542326690513E-2</v>
      </c>
      <c r="H48" s="41">
        <v>0.33720930232558133</v>
      </c>
      <c r="I48" s="54">
        <v>2</v>
      </c>
      <c r="J48" s="39">
        <v>207</v>
      </c>
      <c r="K48" s="41">
        <v>0.11111111111111116</v>
      </c>
      <c r="L48" s="54">
        <v>0</v>
      </c>
      <c r="P48" s="37">
        <v>8</v>
      </c>
      <c r="Q48" s="38" t="s">
        <v>107</v>
      </c>
      <c r="R48" s="39">
        <v>617</v>
      </c>
      <c r="S48" s="40">
        <v>3.8256448412698416E-2</v>
      </c>
      <c r="T48" s="39">
        <v>335</v>
      </c>
      <c r="U48" s="40">
        <v>2.1165024008086935E-2</v>
      </c>
      <c r="V48" s="41">
        <v>0.84179104477611943</v>
      </c>
      <c r="W48" s="54">
        <v>6</v>
      </c>
    </row>
    <row r="49" spans="2:23" ht="15" thickBot="1" x14ac:dyDescent="0.25">
      <c r="B49" s="31">
        <v>9</v>
      </c>
      <c r="C49" s="32" t="s">
        <v>121</v>
      </c>
      <c r="D49" s="33">
        <v>220</v>
      </c>
      <c r="E49" s="34">
        <v>3.4953924372418177E-2</v>
      </c>
      <c r="F49" s="33">
        <v>140</v>
      </c>
      <c r="G49" s="34">
        <v>2.3846022824050416E-2</v>
      </c>
      <c r="H49" s="35">
        <v>0.5714285714285714</v>
      </c>
      <c r="I49" s="53">
        <v>4</v>
      </c>
      <c r="J49" s="33">
        <v>238</v>
      </c>
      <c r="K49" s="35">
        <v>-7.5630252100840289E-2</v>
      </c>
      <c r="L49" s="53">
        <v>-3</v>
      </c>
      <c r="P49" s="31">
        <v>9</v>
      </c>
      <c r="Q49" s="32" t="s">
        <v>121</v>
      </c>
      <c r="R49" s="33">
        <v>587</v>
      </c>
      <c r="S49" s="34">
        <v>3.6396329365079368E-2</v>
      </c>
      <c r="T49" s="33">
        <v>288</v>
      </c>
      <c r="U49" s="34">
        <v>1.8195602729340409E-2</v>
      </c>
      <c r="V49" s="35">
        <v>1.0381944444444446</v>
      </c>
      <c r="W49" s="53">
        <v>9</v>
      </c>
    </row>
    <row r="50" spans="2:23" ht="15" thickBot="1" x14ac:dyDescent="0.25">
      <c r="B50" s="37">
        <v>10</v>
      </c>
      <c r="C50" s="38" t="s">
        <v>122</v>
      </c>
      <c r="D50" s="39">
        <v>212</v>
      </c>
      <c r="E50" s="40">
        <v>3.3682872577057515E-2</v>
      </c>
      <c r="F50" s="39">
        <v>119</v>
      </c>
      <c r="G50" s="40">
        <v>2.0269119400442855E-2</v>
      </c>
      <c r="H50" s="41">
        <v>0.78151260504201692</v>
      </c>
      <c r="I50" s="54">
        <v>5</v>
      </c>
      <c r="J50" s="39">
        <v>141</v>
      </c>
      <c r="K50" s="41">
        <v>0.50354609929078009</v>
      </c>
      <c r="L50" s="54">
        <v>0</v>
      </c>
      <c r="P50" s="37">
        <v>10</v>
      </c>
      <c r="Q50" s="38" t="s">
        <v>122</v>
      </c>
      <c r="R50" s="39">
        <v>457</v>
      </c>
      <c r="S50" s="40">
        <v>2.8335813492063492E-2</v>
      </c>
      <c r="T50" s="39">
        <v>362</v>
      </c>
      <c r="U50" s="40">
        <v>2.2870861763962597E-2</v>
      </c>
      <c r="V50" s="41">
        <v>0.26243093922651939</v>
      </c>
      <c r="W50" s="54">
        <v>2</v>
      </c>
    </row>
    <row r="51" spans="2:23" ht="15" thickBot="1" x14ac:dyDescent="0.25">
      <c r="B51" s="89" t="s">
        <v>65</v>
      </c>
      <c r="C51" s="90"/>
      <c r="D51" s="42">
        <f>SUM(D41:D50)</f>
        <v>4199</v>
      </c>
      <c r="E51" s="43">
        <f>D51/D53</f>
        <v>0.66714331108992686</v>
      </c>
      <c r="F51" s="42">
        <f>SUM(F41:F50)</f>
        <v>3523</v>
      </c>
      <c r="G51" s="43">
        <f>F51/F53</f>
        <v>0.60006813149378302</v>
      </c>
      <c r="H51" s="44">
        <f>D51/F51-1</f>
        <v>0.19188191881918826</v>
      </c>
      <c r="I51" s="55"/>
      <c r="J51" s="42">
        <f>SUM(J41:J50)</f>
        <v>3419</v>
      </c>
      <c r="K51" s="43">
        <f>D51/J51-1</f>
        <v>0.22813688212927752</v>
      </c>
      <c r="L51" s="42"/>
      <c r="P51" s="89" t="s">
        <v>65</v>
      </c>
      <c r="Q51" s="90"/>
      <c r="R51" s="42">
        <f>SUM(R41:R50)</f>
        <v>10466</v>
      </c>
      <c r="S51" s="43">
        <f>R51/R53</f>
        <v>0.64893353174603174</v>
      </c>
      <c r="T51" s="42">
        <f>SUM(T41:T50)</f>
        <v>9432</v>
      </c>
      <c r="U51" s="43">
        <f>T51/T53</f>
        <v>0.59590598938589845</v>
      </c>
      <c r="V51" s="44">
        <f>R51/T51-1</f>
        <v>0.10962680237489408</v>
      </c>
      <c r="W51" s="55"/>
    </row>
    <row r="52" spans="2:23" ht="15" thickBot="1" x14ac:dyDescent="0.25">
      <c r="B52" s="89" t="s">
        <v>12</v>
      </c>
      <c r="C52" s="90"/>
      <c r="D52" s="42">
        <f>D53-D51</f>
        <v>2095</v>
      </c>
      <c r="E52" s="43">
        <f>D52/D53</f>
        <v>0.33285668891007308</v>
      </c>
      <c r="F52" s="42">
        <f>F53-F51</f>
        <v>2348</v>
      </c>
      <c r="G52" s="43">
        <f>F52/F53</f>
        <v>0.39993186850621698</v>
      </c>
      <c r="H52" s="44">
        <f>D52/F52-1</f>
        <v>-0.10775127768313453</v>
      </c>
      <c r="I52" s="56"/>
      <c r="J52" s="42">
        <f>J53-SUM(J41:J50)</f>
        <v>1777</v>
      </c>
      <c r="K52" s="44">
        <f>D52/J52-1</f>
        <v>0.17895329206527855</v>
      </c>
      <c r="L52" s="77"/>
      <c r="P52" s="89" t="s">
        <v>12</v>
      </c>
      <c r="Q52" s="90"/>
      <c r="R52" s="42">
        <f>R53-R51</f>
        <v>5662</v>
      </c>
      <c r="S52" s="43">
        <f>R52/R53</f>
        <v>0.35106646825396826</v>
      </c>
      <c r="T52" s="42">
        <f>T53-T51</f>
        <v>6396</v>
      </c>
      <c r="U52" s="43">
        <f>T52/T53</f>
        <v>0.40409401061410161</v>
      </c>
      <c r="V52" s="44">
        <f>R52/T52-1</f>
        <v>-0.11475922451532206</v>
      </c>
      <c r="W52" s="56"/>
    </row>
    <row r="53" spans="2:23" ht="15" thickBot="1" x14ac:dyDescent="0.25">
      <c r="B53" s="121" t="s">
        <v>35</v>
      </c>
      <c r="C53" s="122"/>
      <c r="D53" s="45">
        <v>6294</v>
      </c>
      <c r="E53" s="46">
        <v>1</v>
      </c>
      <c r="F53" s="45">
        <v>5871</v>
      </c>
      <c r="G53" s="46">
        <v>1</v>
      </c>
      <c r="H53" s="47">
        <v>7.2049054675523694E-2</v>
      </c>
      <c r="I53" s="57"/>
      <c r="J53" s="45">
        <v>5196</v>
      </c>
      <c r="K53" s="47">
        <v>0.21131639722863738</v>
      </c>
      <c r="L53" s="45"/>
      <c r="P53" s="121" t="s">
        <v>35</v>
      </c>
      <c r="Q53" s="122"/>
      <c r="R53" s="45">
        <v>16128</v>
      </c>
      <c r="S53" s="46">
        <v>1</v>
      </c>
      <c r="T53" s="45">
        <v>15828</v>
      </c>
      <c r="U53" s="46">
        <v>1</v>
      </c>
      <c r="V53" s="47">
        <v>1.8953752843062999E-2</v>
      </c>
      <c r="W53" s="57"/>
    </row>
    <row r="54" spans="2:23" x14ac:dyDescent="0.2">
      <c r="B54" s="49" t="s">
        <v>79</v>
      </c>
      <c r="P54" s="49" t="s">
        <v>79</v>
      </c>
    </row>
    <row r="55" spans="2:23" x14ac:dyDescent="0.2">
      <c r="B55" s="50" t="s">
        <v>78</v>
      </c>
      <c r="P55" s="50" t="s">
        <v>78</v>
      </c>
    </row>
    <row r="63" spans="2:23" ht="15" customHeight="1" x14ac:dyDescent="0.2"/>
    <row r="65" ht="15" customHeight="1" x14ac:dyDescent="0.2"/>
  </sheetData>
  <mergeCells count="68">
    <mergeCell ref="P53:Q53"/>
    <mergeCell ref="P38:P40"/>
    <mergeCell ref="Q38:Q40"/>
    <mergeCell ref="V39:V40"/>
    <mergeCell ref="W39:W40"/>
    <mergeCell ref="P51:Q51"/>
    <mergeCell ref="P52:Q52"/>
    <mergeCell ref="D7:E8"/>
    <mergeCell ref="F7:G8"/>
    <mergeCell ref="I7:I8"/>
    <mergeCell ref="P33:W33"/>
    <mergeCell ref="P35:P37"/>
    <mergeCell ref="Q35:Q37"/>
    <mergeCell ref="R35:W35"/>
    <mergeCell ref="R36:W36"/>
    <mergeCell ref="T37:U38"/>
    <mergeCell ref="V37:V38"/>
    <mergeCell ref="W37:W38"/>
    <mergeCell ref="R37:S38"/>
    <mergeCell ref="D36:I36"/>
    <mergeCell ref="J36:L36"/>
    <mergeCell ref="I6:J6"/>
    <mergeCell ref="K6:O6"/>
    <mergeCell ref="H7:H8"/>
    <mergeCell ref="P32:W32"/>
    <mergeCell ref="J9:J10"/>
    <mergeCell ref="B2:O2"/>
    <mergeCell ref="B3:O3"/>
    <mergeCell ref="B8:B10"/>
    <mergeCell ref="I5:J5"/>
    <mergeCell ref="K5:O5"/>
    <mergeCell ref="K7:L8"/>
    <mergeCell ref="M7:N8"/>
    <mergeCell ref="O7:O8"/>
    <mergeCell ref="O9:O10"/>
    <mergeCell ref="D6:H6"/>
    <mergeCell ref="B5:B7"/>
    <mergeCell ref="C5:C7"/>
    <mergeCell ref="C8:C10"/>
    <mergeCell ref="H9:H10"/>
    <mergeCell ref="J7:J8"/>
    <mergeCell ref="D5:H5"/>
    <mergeCell ref="B26:C26"/>
    <mergeCell ref="B27:C27"/>
    <mergeCell ref="B28:C28"/>
    <mergeCell ref="B32:L32"/>
    <mergeCell ref="B33:L33"/>
    <mergeCell ref="C35:C37"/>
    <mergeCell ref="D35:I35"/>
    <mergeCell ref="J35:L35"/>
    <mergeCell ref="D37:E38"/>
    <mergeCell ref="F37:G38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</mergeCells>
  <conditionalFormatting sqref="D41:H50">
    <cfRule type="cellIs" dxfId="19" priority="17" operator="equal">
      <formula>0</formula>
    </cfRule>
  </conditionalFormatting>
  <conditionalFormatting sqref="D11:O25">
    <cfRule type="cellIs" dxfId="18" priority="25" operator="equal">
      <formula>0</formula>
    </cfRule>
  </conditionalFormatting>
  <conditionalFormatting sqref="H11:H27 O11:O27">
    <cfRule type="cellIs" dxfId="17" priority="23" operator="lessThan">
      <formula>0</formula>
    </cfRule>
  </conditionalFormatting>
  <conditionalFormatting sqref="H41:H52">
    <cfRule type="cellIs" dxfId="16" priority="10" operator="lessThan">
      <formula>0</formula>
    </cfRule>
  </conditionalFormatting>
  <conditionalFormatting sqref="I41:I50">
    <cfRule type="cellIs" dxfId="15" priority="20" operator="lessThan">
      <formula>0</formula>
    </cfRule>
    <cfRule type="cellIs" dxfId="14" priority="21" operator="equal">
      <formula>0</formula>
    </cfRule>
    <cfRule type="cellIs" dxfId="13" priority="22" operator="greaterThan">
      <formula>0</formula>
    </cfRule>
  </conditionalFormatting>
  <conditionalFormatting sqref="J11:J25">
    <cfRule type="cellIs" dxfId="12" priority="29" operator="lessThan">
      <formula>0</formula>
    </cfRule>
  </conditionalFormatting>
  <conditionalFormatting sqref="J41:K50">
    <cfRule type="cellIs" dxfId="11" priority="15" operator="equal">
      <formula>0</formula>
    </cfRule>
  </conditionalFormatting>
  <conditionalFormatting sqref="K52">
    <cfRule type="cellIs" dxfId="10" priority="9" operator="lessThan">
      <formula>0</formula>
    </cfRule>
  </conditionalFormatting>
  <conditionalFormatting sqref="K41:L50">
    <cfRule type="cellIs" dxfId="9" priority="12" operator="lessThan">
      <formula>0</formula>
    </cfRule>
  </conditionalFormatting>
  <conditionalFormatting sqref="L41:L50">
    <cfRule type="cellIs" dxfId="8" priority="13" operator="equal">
      <formula>0</formula>
    </cfRule>
    <cfRule type="cellIs" dxfId="7" priority="14" operator="greaterThan">
      <formula>0</formula>
    </cfRule>
  </conditionalFormatting>
  <conditionalFormatting sqref="R41:V50">
    <cfRule type="cellIs" dxfId="6" priority="3" operator="equal">
      <formula>0</formula>
    </cfRule>
  </conditionalFormatting>
  <conditionalFormatting sqref="V41:V52">
    <cfRule type="cellIs" dxfId="5" priority="1" operator="lessThan">
      <formula>0</formula>
    </cfRule>
  </conditionalFormatting>
  <conditionalFormatting sqref="W41:W50">
    <cfRule type="cellIs" dxfId="4" priority="6" operator="lessThan">
      <formula>0</formula>
    </cfRule>
    <cfRule type="cellIs" dxfId="3" priority="7" operator="equal">
      <formula>0</formula>
    </cfRule>
    <cfRule type="cellIs" dxfId="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/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8">
        <v>45386</v>
      </c>
    </row>
    <row r="2" spans="2:15" ht="14.45" customHeight="1" x14ac:dyDescent="0.2">
      <c r="B2" s="110" t="s">
        <v>15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 x14ac:dyDescent="0.2">
      <c r="B3" s="111" t="s">
        <v>16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4" t="s">
        <v>0</v>
      </c>
      <c r="C5" s="106" t="s">
        <v>1</v>
      </c>
      <c r="D5" s="93" t="s">
        <v>147</v>
      </c>
      <c r="E5" s="93"/>
      <c r="F5" s="93"/>
      <c r="G5" s="93"/>
      <c r="H5" s="114"/>
      <c r="I5" s="115" t="s">
        <v>114</v>
      </c>
      <c r="J5" s="114"/>
      <c r="K5" s="115" t="s">
        <v>148</v>
      </c>
      <c r="L5" s="93"/>
      <c r="M5" s="93"/>
      <c r="N5" s="93"/>
      <c r="O5" s="94"/>
    </row>
    <row r="6" spans="2:15" ht="14.45" customHeight="1" thickBot="1" x14ac:dyDescent="0.25">
      <c r="B6" s="105"/>
      <c r="C6" s="107"/>
      <c r="D6" s="112" t="s">
        <v>150</v>
      </c>
      <c r="E6" s="112"/>
      <c r="F6" s="112"/>
      <c r="G6" s="112"/>
      <c r="H6" s="113"/>
      <c r="I6" s="116" t="s">
        <v>115</v>
      </c>
      <c r="J6" s="113"/>
      <c r="K6" s="116" t="s">
        <v>149</v>
      </c>
      <c r="L6" s="112"/>
      <c r="M6" s="112"/>
      <c r="N6" s="112"/>
      <c r="O6" s="117"/>
    </row>
    <row r="7" spans="2:15" ht="14.45" customHeight="1" x14ac:dyDescent="0.2">
      <c r="B7" s="105"/>
      <c r="C7" s="107"/>
      <c r="D7" s="96">
        <v>2024</v>
      </c>
      <c r="E7" s="97"/>
      <c r="F7" s="96">
        <v>2023</v>
      </c>
      <c r="G7" s="97"/>
      <c r="H7" s="85" t="s">
        <v>5</v>
      </c>
      <c r="I7" s="108">
        <v>2024</v>
      </c>
      <c r="J7" s="108" t="s">
        <v>151</v>
      </c>
      <c r="K7" s="96">
        <v>2024</v>
      </c>
      <c r="L7" s="97"/>
      <c r="M7" s="96">
        <v>2023</v>
      </c>
      <c r="N7" s="97"/>
      <c r="O7" s="85" t="s">
        <v>5</v>
      </c>
    </row>
    <row r="8" spans="2:15" ht="14.45" customHeight="1" thickBot="1" x14ac:dyDescent="0.25">
      <c r="B8" s="102" t="s">
        <v>6</v>
      </c>
      <c r="C8" s="100" t="s">
        <v>7</v>
      </c>
      <c r="D8" s="98"/>
      <c r="E8" s="99"/>
      <c r="F8" s="98"/>
      <c r="G8" s="99"/>
      <c r="H8" s="86"/>
      <c r="I8" s="109"/>
      <c r="J8" s="109"/>
      <c r="K8" s="98"/>
      <c r="L8" s="99"/>
      <c r="M8" s="98"/>
      <c r="N8" s="99"/>
      <c r="O8" s="86"/>
    </row>
    <row r="9" spans="2:15" ht="14.45" customHeight="1" x14ac:dyDescent="0.2">
      <c r="B9" s="102"/>
      <c r="C9" s="100"/>
      <c r="D9" s="25" t="s">
        <v>8</v>
      </c>
      <c r="E9" s="26" t="s">
        <v>2</v>
      </c>
      <c r="F9" s="25" t="s">
        <v>8</v>
      </c>
      <c r="G9" s="26" t="s">
        <v>2</v>
      </c>
      <c r="H9" s="87" t="s">
        <v>9</v>
      </c>
      <c r="I9" s="27" t="s">
        <v>8</v>
      </c>
      <c r="J9" s="118" t="s">
        <v>152</v>
      </c>
      <c r="K9" s="25" t="s">
        <v>8</v>
      </c>
      <c r="L9" s="26" t="s">
        <v>2</v>
      </c>
      <c r="M9" s="25" t="s">
        <v>8</v>
      </c>
      <c r="N9" s="26" t="s">
        <v>2</v>
      </c>
      <c r="O9" s="87" t="s">
        <v>9</v>
      </c>
    </row>
    <row r="10" spans="2:15" ht="14.45" customHeight="1" thickBot="1" x14ac:dyDescent="0.25">
      <c r="B10" s="103"/>
      <c r="C10" s="101"/>
      <c r="D10" s="28" t="s">
        <v>10</v>
      </c>
      <c r="E10" s="29" t="s">
        <v>11</v>
      </c>
      <c r="F10" s="28" t="s">
        <v>10</v>
      </c>
      <c r="G10" s="29" t="s">
        <v>11</v>
      </c>
      <c r="H10" s="88"/>
      <c r="I10" s="30" t="s">
        <v>10</v>
      </c>
      <c r="J10" s="119"/>
      <c r="K10" s="28" t="s">
        <v>10</v>
      </c>
      <c r="L10" s="29" t="s">
        <v>11</v>
      </c>
      <c r="M10" s="28" t="s">
        <v>10</v>
      </c>
      <c r="N10" s="29" t="s">
        <v>11</v>
      </c>
      <c r="O10" s="88"/>
    </row>
    <row r="11" spans="2:15" ht="14.45" customHeight="1" thickBot="1" x14ac:dyDescent="0.25">
      <c r="B11" s="31">
        <v>1</v>
      </c>
      <c r="C11" s="32" t="s">
        <v>20</v>
      </c>
      <c r="D11" s="33">
        <v>9497</v>
      </c>
      <c r="E11" s="34">
        <v>0.16892264456341935</v>
      </c>
      <c r="F11" s="33">
        <v>10004</v>
      </c>
      <c r="G11" s="34">
        <v>0.1808028049375576</v>
      </c>
      <c r="H11" s="35">
        <v>-5.0679728108756539E-2</v>
      </c>
      <c r="I11" s="33">
        <v>10394</v>
      </c>
      <c r="J11" s="35">
        <v>-8.6299788339426642E-2</v>
      </c>
      <c r="K11" s="33">
        <v>30232</v>
      </c>
      <c r="L11" s="34">
        <v>0.19526688368728362</v>
      </c>
      <c r="M11" s="33">
        <v>27538</v>
      </c>
      <c r="N11" s="34">
        <v>0.19831627766295307</v>
      </c>
      <c r="O11" s="35">
        <v>9.782845522550665E-2</v>
      </c>
    </row>
    <row r="12" spans="2:15" ht="14.45" customHeight="1" thickBot="1" x14ac:dyDescent="0.25">
      <c r="B12" s="37">
        <v>2</v>
      </c>
      <c r="C12" s="38" t="s">
        <v>18</v>
      </c>
      <c r="D12" s="39">
        <v>5595</v>
      </c>
      <c r="E12" s="40">
        <v>9.9517973710890953E-2</v>
      </c>
      <c r="F12" s="39">
        <v>5298</v>
      </c>
      <c r="G12" s="40">
        <v>9.5751025645659751E-2</v>
      </c>
      <c r="H12" s="41">
        <v>5.6058890147225426E-2</v>
      </c>
      <c r="I12" s="39">
        <v>5195</v>
      </c>
      <c r="J12" s="41">
        <v>7.699711260827713E-2</v>
      </c>
      <c r="K12" s="39">
        <v>14810</v>
      </c>
      <c r="L12" s="40">
        <v>9.5657004082054464E-2</v>
      </c>
      <c r="M12" s="39">
        <v>12739</v>
      </c>
      <c r="N12" s="40">
        <v>9.1740542564759942E-2</v>
      </c>
      <c r="O12" s="41">
        <v>0.16257163042625011</v>
      </c>
    </row>
    <row r="13" spans="2:15" ht="14.45" customHeight="1" thickBot="1" x14ac:dyDescent="0.25">
      <c r="B13" s="31">
        <v>3</v>
      </c>
      <c r="C13" s="32" t="s">
        <v>19</v>
      </c>
      <c r="D13" s="33">
        <v>3896</v>
      </c>
      <c r="E13" s="34">
        <v>6.9297949164902797E-2</v>
      </c>
      <c r="F13" s="33">
        <v>3959</v>
      </c>
      <c r="G13" s="34">
        <v>7.1551209990782738E-2</v>
      </c>
      <c r="H13" s="35">
        <v>-1.591310937105328E-2</v>
      </c>
      <c r="I13" s="33">
        <v>2896</v>
      </c>
      <c r="J13" s="35">
        <v>0.34530386740331487</v>
      </c>
      <c r="K13" s="33">
        <v>9198</v>
      </c>
      <c r="L13" s="34">
        <v>5.9409393892419782E-2</v>
      </c>
      <c r="M13" s="33">
        <v>8963</v>
      </c>
      <c r="N13" s="34">
        <v>6.4547490619981426E-2</v>
      </c>
      <c r="O13" s="35">
        <v>2.6218899921901073E-2</v>
      </c>
    </row>
    <row r="14" spans="2:15" ht="14.45" customHeight="1" thickBot="1" x14ac:dyDescent="0.25">
      <c r="B14" s="37">
        <v>4</v>
      </c>
      <c r="C14" s="38" t="s">
        <v>23</v>
      </c>
      <c r="D14" s="39">
        <v>2422</v>
      </c>
      <c r="E14" s="40">
        <v>4.3079987904875404E-2</v>
      </c>
      <c r="F14" s="39">
        <v>3500</v>
      </c>
      <c r="G14" s="40">
        <v>6.3255679456362623E-2</v>
      </c>
      <c r="H14" s="41">
        <v>-0.30800000000000005</v>
      </c>
      <c r="I14" s="39">
        <v>2870</v>
      </c>
      <c r="J14" s="41">
        <v>-0.15609756097560978</v>
      </c>
      <c r="K14" s="39">
        <v>8358</v>
      </c>
      <c r="L14" s="40">
        <v>5.3983878468454503E-2</v>
      </c>
      <c r="M14" s="39">
        <v>9054</v>
      </c>
      <c r="N14" s="40">
        <v>6.5202831649370949E-2</v>
      </c>
      <c r="O14" s="41">
        <v>-7.6872100728959558E-2</v>
      </c>
    </row>
    <row r="15" spans="2:15" ht="14.45" customHeight="1" thickBot="1" x14ac:dyDescent="0.25">
      <c r="B15" s="31">
        <v>5</v>
      </c>
      <c r="C15" s="32" t="s">
        <v>32</v>
      </c>
      <c r="D15" s="33">
        <v>3019</v>
      </c>
      <c r="E15" s="34">
        <v>5.3698795823624627E-2</v>
      </c>
      <c r="F15" s="33">
        <v>2248</v>
      </c>
      <c r="G15" s="34">
        <v>4.0628219262258049E-2</v>
      </c>
      <c r="H15" s="35">
        <v>0.34297153024911031</v>
      </c>
      <c r="I15" s="33">
        <v>2602</v>
      </c>
      <c r="J15" s="35">
        <v>0.16026133743274396</v>
      </c>
      <c r="K15" s="33">
        <v>7874</v>
      </c>
      <c r="L15" s="34">
        <v>5.0857748152741175E-2</v>
      </c>
      <c r="M15" s="33">
        <v>5663</v>
      </c>
      <c r="N15" s="34">
        <v>4.0782376367394263E-2</v>
      </c>
      <c r="O15" s="35">
        <v>0.39042910118311847</v>
      </c>
    </row>
    <row r="16" spans="2:15" ht="14.45" customHeight="1" thickBot="1" x14ac:dyDescent="0.25">
      <c r="B16" s="37">
        <v>6</v>
      </c>
      <c r="C16" s="38" t="s">
        <v>25</v>
      </c>
      <c r="D16" s="39">
        <v>3167</v>
      </c>
      <c r="E16" s="40">
        <v>5.6331264118389929E-2</v>
      </c>
      <c r="F16" s="39">
        <v>2998</v>
      </c>
      <c r="G16" s="40">
        <v>5.4183007717192894E-2</v>
      </c>
      <c r="H16" s="41">
        <v>5.6370913942628498E-2</v>
      </c>
      <c r="I16" s="39">
        <v>2127</v>
      </c>
      <c r="J16" s="41">
        <v>0.48895157498824626</v>
      </c>
      <c r="K16" s="39">
        <v>7723</v>
      </c>
      <c r="L16" s="40">
        <v>4.9882447165814088E-2</v>
      </c>
      <c r="M16" s="39">
        <v>7584</v>
      </c>
      <c r="N16" s="40">
        <v>5.4616553482309392E-2</v>
      </c>
      <c r="O16" s="41">
        <v>1.8328059071729852E-2</v>
      </c>
    </row>
    <row r="17" spans="2:15" ht="14.45" customHeight="1" thickBot="1" x14ac:dyDescent="0.25">
      <c r="B17" s="31">
        <v>7</v>
      </c>
      <c r="C17" s="32" t="s">
        <v>24</v>
      </c>
      <c r="D17" s="33">
        <v>2442</v>
      </c>
      <c r="E17" s="34">
        <v>4.3435726863627469E-2</v>
      </c>
      <c r="F17" s="33">
        <v>2052</v>
      </c>
      <c r="G17" s="34">
        <v>3.7085901212701743E-2</v>
      </c>
      <c r="H17" s="35">
        <v>0.19005847953216382</v>
      </c>
      <c r="I17" s="33">
        <v>2612</v>
      </c>
      <c r="J17" s="35">
        <v>-6.5084226646248133E-2</v>
      </c>
      <c r="K17" s="33">
        <v>7555</v>
      </c>
      <c r="L17" s="34">
        <v>4.879734408102103E-2</v>
      </c>
      <c r="M17" s="33">
        <v>6049</v>
      </c>
      <c r="N17" s="34">
        <v>4.3562174579969609E-2</v>
      </c>
      <c r="O17" s="35">
        <v>0.24896677136716816</v>
      </c>
    </row>
    <row r="18" spans="2:15" ht="14.45" customHeight="1" thickBot="1" x14ac:dyDescent="0.25">
      <c r="B18" s="37">
        <v>8</v>
      </c>
      <c r="C18" s="38" t="s">
        <v>17</v>
      </c>
      <c r="D18" s="39">
        <v>2635</v>
      </c>
      <c r="E18" s="40">
        <v>4.6868607815584926E-2</v>
      </c>
      <c r="F18" s="39">
        <v>2275</v>
      </c>
      <c r="G18" s="40">
        <v>4.11161916466357E-2</v>
      </c>
      <c r="H18" s="41">
        <v>0.15824175824175835</v>
      </c>
      <c r="I18" s="39">
        <v>2127</v>
      </c>
      <c r="J18" s="41">
        <v>0.23883403855195118</v>
      </c>
      <c r="K18" s="39">
        <v>7168</v>
      </c>
      <c r="L18" s="40">
        <v>4.6297731617837026E-2</v>
      </c>
      <c r="M18" s="39">
        <v>5557</v>
      </c>
      <c r="N18" s="40">
        <v>4.0019012091402073E-2</v>
      </c>
      <c r="O18" s="41">
        <v>0.28990462479755275</v>
      </c>
    </row>
    <row r="19" spans="2:15" ht="14.45" customHeight="1" thickBot="1" x14ac:dyDescent="0.25">
      <c r="B19" s="31">
        <v>9</v>
      </c>
      <c r="C19" s="32" t="s">
        <v>33</v>
      </c>
      <c r="D19" s="33">
        <v>2237</v>
      </c>
      <c r="E19" s="34">
        <v>3.9789402536418779E-2</v>
      </c>
      <c r="F19" s="33">
        <v>2405</v>
      </c>
      <c r="G19" s="34">
        <v>4.3465688312157739E-2</v>
      </c>
      <c r="H19" s="35">
        <v>-6.9854469854469858E-2</v>
      </c>
      <c r="I19" s="33">
        <v>2117</v>
      </c>
      <c r="J19" s="35">
        <v>5.6683986773736317E-2</v>
      </c>
      <c r="K19" s="33">
        <v>6699</v>
      </c>
      <c r="L19" s="34">
        <v>4.3268485506123083E-2</v>
      </c>
      <c r="M19" s="33">
        <v>6046</v>
      </c>
      <c r="N19" s="34">
        <v>4.3540569930649073E-2</v>
      </c>
      <c r="O19" s="35">
        <v>0.10800529275554083</v>
      </c>
    </row>
    <row r="20" spans="2:15" ht="14.45" customHeight="1" thickBot="1" x14ac:dyDescent="0.25">
      <c r="B20" s="37">
        <v>10</v>
      </c>
      <c r="C20" s="38" t="s">
        <v>22</v>
      </c>
      <c r="D20" s="39">
        <v>2139</v>
      </c>
      <c r="E20" s="40">
        <v>3.8046281638533644E-2</v>
      </c>
      <c r="F20" s="39">
        <v>2228</v>
      </c>
      <c r="G20" s="40">
        <v>4.026675823679312E-2</v>
      </c>
      <c r="H20" s="41">
        <v>-3.9946140035906685E-2</v>
      </c>
      <c r="I20" s="39">
        <v>1650</v>
      </c>
      <c r="J20" s="41">
        <v>0.29636363636363638</v>
      </c>
      <c r="K20" s="39">
        <v>5293</v>
      </c>
      <c r="L20" s="40">
        <v>3.4187206117914537E-2</v>
      </c>
      <c r="M20" s="39">
        <v>5643</v>
      </c>
      <c r="N20" s="40">
        <v>4.063834537192404E-2</v>
      </c>
      <c r="O20" s="41">
        <v>-6.2023746234272537E-2</v>
      </c>
    </row>
    <row r="21" spans="2:15" ht="14.45" customHeight="1" thickBot="1" x14ac:dyDescent="0.25">
      <c r="B21" s="31">
        <v>11</v>
      </c>
      <c r="C21" s="32" t="s">
        <v>34</v>
      </c>
      <c r="D21" s="33">
        <v>2228</v>
      </c>
      <c r="E21" s="34">
        <v>3.9629320004980345E-2</v>
      </c>
      <c r="F21" s="33">
        <v>1483</v>
      </c>
      <c r="G21" s="34">
        <v>2.6802335038224503E-2</v>
      </c>
      <c r="H21" s="35">
        <v>0.50236008091706008</v>
      </c>
      <c r="I21" s="33">
        <v>1701</v>
      </c>
      <c r="J21" s="35">
        <v>0.30981775426219871</v>
      </c>
      <c r="K21" s="33">
        <v>5013</v>
      </c>
      <c r="L21" s="34">
        <v>3.2378700976592775E-2</v>
      </c>
      <c r="M21" s="33">
        <v>3410</v>
      </c>
      <c r="N21" s="34">
        <v>2.4557284727673396E-2</v>
      </c>
      <c r="O21" s="35">
        <v>0.47008797653958934</v>
      </c>
    </row>
    <row r="22" spans="2:15" ht="14.45" customHeight="1" thickBot="1" x14ac:dyDescent="0.25">
      <c r="B22" s="37">
        <v>12</v>
      </c>
      <c r="C22" s="38" t="s">
        <v>30</v>
      </c>
      <c r="D22" s="39">
        <v>1766</v>
      </c>
      <c r="E22" s="40">
        <v>3.141175005780758E-2</v>
      </c>
      <c r="F22" s="39">
        <v>1908</v>
      </c>
      <c r="G22" s="40">
        <v>3.4483381829354252E-2</v>
      </c>
      <c r="H22" s="41">
        <v>-7.4423480083857463E-2</v>
      </c>
      <c r="I22" s="39">
        <v>1453</v>
      </c>
      <c r="J22" s="41">
        <v>0.2154163799036477</v>
      </c>
      <c r="K22" s="39">
        <v>4614</v>
      </c>
      <c r="L22" s="40">
        <v>2.9801581150209269E-2</v>
      </c>
      <c r="M22" s="39">
        <v>5370</v>
      </c>
      <c r="N22" s="40">
        <v>3.8672322283755466E-2</v>
      </c>
      <c r="O22" s="41">
        <v>-0.1407821229050279</v>
      </c>
    </row>
    <row r="23" spans="2:15" ht="14.45" customHeight="1" thickBot="1" x14ac:dyDescent="0.25">
      <c r="B23" s="31">
        <v>13</v>
      </c>
      <c r="C23" s="32" t="s">
        <v>26</v>
      </c>
      <c r="D23" s="33">
        <v>2080</v>
      </c>
      <c r="E23" s="34">
        <v>3.6996851710215044E-2</v>
      </c>
      <c r="F23" s="33">
        <v>977</v>
      </c>
      <c r="G23" s="34">
        <v>1.7657371093961795E-2</v>
      </c>
      <c r="H23" s="35">
        <v>1.128966223132037</v>
      </c>
      <c r="I23" s="33">
        <v>1001</v>
      </c>
      <c r="J23" s="35">
        <v>1.0779220779220777</v>
      </c>
      <c r="K23" s="33">
        <v>3724</v>
      </c>
      <c r="L23" s="34">
        <v>2.4053118379579394E-2</v>
      </c>
      <c r="M23" s="33">
        <v>1787</v>
      </c>
      <c r="N23" s="34">
        <v>1.2869169445264622E-2</v>
      </c>
      <c r="O23" s="35">
        <v>1.0839395635142699</v>
      </c>
    </row>
    <row r="24" spans="2:15" ht="14.45" customHeight="1" thickBot="1" x14ac:dyDescent="0.25">
      <c r="B24" s="37">
        <v>14</v>
      </c>
      <c r="C24" s="38" t="s">
        <v>28</v>
      </c>
      <c r="D24" s="39">
        <v>1197</v>
      </c>
      <c r="E24" s="40">
        <v>2.1290976681311254E-2</v>
      </c>
      <c r="F24" s="39">
        <v>1498</v>
      </c>
      <c r="G24" s="40">
        <v>2.70734308073232E-2</v>
      </c>
      <c r="H24" s="41">
        <v>-0.2009345794392523</v>
      </c>
      <c r="I24" s="39">
        <v>1284</v>
      </c>
      <c r="J24" s="41">
        <v>-6.7757009345794428E-2</v>
      </c>
      <c r="K24" s="39">
        <v>3622</v>
      </c>
      <c r="L24" s="40">
        <v>2.3394305792383611E-2</v>
      </c>
      <c r="M24" s="39">
        <v>3595</v>
      </c>
      <c r="N24" s="40">
        <v>2.5889571435772977E-2</v>
      </c>
      <c r="O24" s="41">
        <v>7.5104311543809921E-3</v>
      </c>
    </row>
    <row r="25" spans="2:15" ht="14.45" customHeight="1" thickBot="1" x14ac:dyDescent="0.25">
      <c r="B25" s="31">
        <v>15</v>
      </c>
      <c r="C25" s="32" t="s">
        <v>21</v>
      </c>
      <c r="D25" s="33">
        <v>1343</v>
      </c>
      <c r="E25" s="34">
        <v>2.3887871080201347E-2</v>
      </c>
      <c r="F25" s="33">
        <v>2246</v>
      </c>
      <c r="G25" s="34">
        <v>4.0592073159711556E-2</v>
      </c>
      <c r="H25" s="35">
        <v>-0.40204808548530724</v>
      </c>
      <c r="I25" s="33">
        <v>1147</v>
      </c>
      <c r="J25" s="35">
        <v>0.17088055797733226</v>
      </c>
      <c r="K25" s="33">
        <v>3570</v>
      </c>
      <c r="L25" s="34">
        <v>2.3058440551852424E-2</v>
      </c>
      <c r="M25" s="33">
        <v>4506</v>
      </c>
      <c r="N25" s="34">
        <v>3.2450183279441734E-2</v>
      </c>
      <c r="O25" s="35">
        <v>-0.20772303595206387</v>
      </c>
    </row>
    <row r="26" spans="2:15" ht="14.45" customHeight="1" thickBot="1" x14ac:dyDescent="0.25">
      <c r="B26" s="37">
        <v>16</v>
      </c>
      <c r="C26" s="38" t="s">
        <v>69</v>
      </c>
      <c r="D26" s="39">
        <v>853</v>
      </c>
      <c r="E26" s="40">
        <v>1.5172266590775689E-2</v>
      </c>
      <c r="F26" s="39">
        <v>833</v>
      </c>
      <c r="G26" s="40">
        <v>1.5054851710614303E-2</v>
      </c>
      <c r="H26" s="41">
        <v>2.400960384153672E-2</v>
      </c>
      <c r="I26" s="39">
        <v>1206</v>
      </c>
      <c r="J26" s="41">
        <v>-0.29270315091210619</v>
      </c>
      <c r="K26" s="39">
        <v>3327</v>
      </c>
      <c r="L26" s="40">
        <v>2.1488916447062471E-2</v>
      </c>
      <c r="M26" s="39">
        <v>2621</v>
      </c>
      <c r="N26" s="40">
        <v>1.8875261956373013E-2</v>
      </c>
      <c r="O26" s="41">
        <v>0.26936283861121701</v>
      </c>
    </row>
    <row r="27" spans="2:15" ht="14.45" customHeight="1" thickBot="1" x14ac:dyDescent="0.25">
      <c r="B27" s="31">
        <v>17</v>
      </c>
      <c r="C27" s="32" t="s">
        <v>29</v>
      </c>
      <c r="D27" s="33">
        <v>1204</v>
      </c>
      <c r="E27" s="34">
        <v>2.1415485316874476E-2</v>
      </c>
      <c r="F27" s="33">
        <v>931</v>
      </c>
      <c r="G27" s="34">
        <v>1.6826010735392458E-2</v>
      </c>
      <c r="H27" s="35">
        <v>0.29323308270676685</v>
      </c>
      <c r="I27" s="33">
        <v>1105</v>
      </c>
      <c r="J27" s="35">
        <v>8.9592760180995379E-2</v>
      </c>
      <c r="K27" s="33">
        <v>3096</v>
      </c>
      <c r="L27" s="34">
        <v>1.999689970547202E-2</v>
      </c>
      <c r="M27" s="33">
        <v>2233</v>
      </c>
      <c r="N27" s="34">
        <v>1.6081060644250644E-2</v>
      </c>
      <c r="O27" s="35">
        <v>0.3864755933721451</v>
      </c>
    </row>
    <row r="28" spans="2:15" ht="14.45" customHeight="1" thickBot="1" x14ac:dyDescent="0.25">
      <c r="B28" s="37">
        <v>18</v>
      </c>
      <c r="C28" s="38" t="s">
        <v>27</v>
      </c>
      <c r="D28" s="39">
        <v>1195</v>
      </c>
      <c r="E28" s="40">
        <v>2.1255402785436046E-2</v>
      </c>
      <c r="F28" s="39">
        <v>1748</v>
      </c>
      <c r="G28" s="40">
        <v>3.1591693625634819E-2</v>
      </c>
      <c r="H28" s="41">
        <v>-0.31636155606407323</v>
      </c>
      <c r="I28" s="39">
        <v>1032</v>
      </c>
      <c r="J28" s="41">
        <v>0.15794573643410859</v>
      </c>
      <c r="K28" s="39">
        <v>3058</v>
      </c>
      <c r="L28" s="40">
        <v>1.9751459722006925E-2</v>
      </c>
      <c r="M28" s="39">
        <v>4228</v>
      </c>
      <c r="N28" s="40">
        <v>3.0448152442405604E-2</v>
      </c>
      <c r="O28" s="41">
        <v>-0.27672658467360456</v>
      </c>
    </row>
    <row r="29" spans="2:15" ht="14.45" customHeight="1" thickBot="1" x14ac:dyDescent="0.25">
      <c r="B29" s="31">
        <v>19</v>
      </c>
      <c r="C29" s="32" t="s">
        <v>31</v>
      </c>
      <c r="D29" s="33">
        <v>974</v>
      </c>
      <c r="E29" s="34">
        <v>1.7324487291225699E-2</v>
      </c>
      <c r="F29" s="33">
        <v>843</v>
      </c>
      <c r="G29" s="34">
        <v>1.5235582223346767E-2</v>
      </c>
      <c r="H29" s="35">
        <v>0.15539739027283517</v>
      </c>
      <c r="I29" s="33">
        <v>1000</v>
      </c>
      <c r="J29" s="35">
        <v>-2.6000000000000023E-2</v>
      </c>
      <c r="K29" s="33">
        <v>2898</v>
      </c>
      <c r="L29" s="34">
        <v>1.8718028212680204E-2</v>
      </c>
      <c r="M29" s="33">
        <v>2197</v>
      </c>
      <c r="N29" s="34">
        <v>1.5821804852404236E-2</v>
      </c>
      <c r="O29" s="35">
        <v>0.31907146108329543</v>
      </c>
    </row>
    <row r="30" spans="2:15" ht="14.45" customHeight="1" thickBot="1" x14ac:dyDescent="0.25">
      <c r="B30" s="37">
        <v>20</v>
      </c>
      <c r="C30" s="38" t="s">
        <v>117</v>
      </c>
      <c r="D30" s="39">
        <v>888</v>
      </c>
      <c r="E30" s="40">
        <v>1.5794809768591808E-2</v>
      </c>
      <c r="F30" s="39">
        <v>908</v>
      </c>
      <c r="G30" s="40">
        <v>1.6410330556107789E-2</v>
      </c>
      <c r="H30" s="41">
        <v>-2.2026431718061623E-2</v>
      </c>
      <c r="I30" s="39">
        <v>791</v>
      </c>
      <c r="J30" s="41">
        <v>0.12262958280657399</v>
      </c>
      <c r="K30" s="39">
        <v>2708</v>
      </c>
      <c r="L30" s="40">
        <v>1.7490828295354727E-2</v>
      </c>
      <c r="M30" s="39">
        <v>1653</v>
      </c>
      <c r="N30" s="40">
        <v>1.1904161775614113E-2</v>
      </c>
      <c r="O30" s="41">
        <v>0.63823351482153656</v>
      </c>
    </row>
    <row r="31" spans="2:15" ht="14.45" customHeight="1" thickBot="1" x14ac:dyDescent="0.25">
      <c r="B31" s="89" t="s">
        <v>43</v>
      </c>
      <c r="C31" s="90"/>
      <c r="D31" s="42">
        <f>SUM(D11:D30)</f>
        <v>50777</v>
      </c>
      <c r="E31" s="43">
        <f>D31/D33</f>
        <v>0.90316785542768718</v>
      </c>
      <c r="F31" s="42">
        <f>SUM(F11:F30)</f>
        <v>50342</v>
      </c>
      <c r="G31" s="43">
        <f>F31/F33</f>
        <v>0.90983354719777343</v>
      </c>
      <c r="H31" s="44">
        <f>D31/F31-1</f>
        <v>8.6408962695165847E-3</v>
      </c>
      <c r="I31" s="42">
        <f>SUM(I11:I30)</f>
        <v>46310</v>
      </c>
      <c r="J31" s="43">
        <f>D31/I31-1</f>
        <v>9.6458648240120848E-2</v>
      </c>
      <c r="K31" s="42">
        <f>SUM(K11:K30)</f>
        <v>140540</v>
      </c>
      <c r="L31" s="43">
        <f>K31/K33</f>
        <v>0.90774040200485717</v>
      </c>
      <c r="M31" s="42">
        <f>SUM(M11:M30)</f>
        <v>126436</v>
      </c>
      <c r="N31" s="43">
        <f>M31/M33</f>
        <v>0.91053514716366957</v>
      </c>
      <c r="O31" s="44">
        <f>K31/M31-1</f>
        <v>0.11155050776677533</v>
      </c>
    </row>
    <row r="32" spans="2:15" ht="14.45" customHeight="1" thickBot="1" x14ac:dyDescent="0.25">
      <c r="B32" s="89" t="s">
        <v>12</v>
      </c>
      <c r="C32" s="90"/>
      <c r="D32" s="42">
        <f>D33-SUM(D11:D30)</f>
        <v>5444</v>
      </c>
      <c r="E32" s="43">
        <f>D32/D33</f>
        <v>9.6832144572312831E-2</v>
      </c>
      <c r="F32" s="42">
        <f>F33-SUM(F11:F30)</f>
        <v>4989</v>
      </c>
      <c r="G32" s="43">
        <f>F32/F33</f>
        <v>9.0166452802226599E-2</v>
      </c>
      <c r="H32" s="44">
        <f>D32/F32-1</f>
        <v>9.1200641411104399E-2</v>
      </c>
      <c r="I32" s="42">
        <f>I33-SUM(I11:I30)</f>
        <v>4859</v>
      </c>
      <c r="J32" s="43">
        <f>D32/I32-1</f>
        <v>0.12039514303354593</v>
      </c>
      <c r="K32" s="42">
        <f>K33-SUM(K11:K30)</f>
        <v>14284</v>
      </c>
      <c r="L32" s="43">
        <f>K32/K33</f>
        <v>9.225959799514287E-2</v>
      </c>
      <c r="M32" s="42">
        <f>M33-SUM(M11:M30)</f>
        <v>12423</v>
      </c>
      <c r="N32" s="43">
        <f>M32/M33</f>
        <v>8.9464852836330377E-2</v>
      </c>
      <c r="O32" s="44">
        <f>K32/M32-1</f>
        <v>0.14980278515656442</v>
      </c>
    </row>
    <row r="33" spans="2:16" ht="14.45" customHeight="1" thickBot="1" x14ac:dyDescent="0.25">
      <c r="B33" s="121" t="s">
        <v>13</v>
      </c>
      <c r="C33" s="122"/>
      <c r="D33" s="45">
        <v>56221</v>
      </c>
      <c r="E33" s="46">
        <v>1</v>
      </c>
      <c r="F33" s="45">
        <v>55331</v>
      </c>
      <c r="G33" s="46">
        <v>1</v>
      </c>
      <c r="H33" s="47">
        <v>1.6085015633189315E-2</v>
      </c>
      <c r="I33" s="45">
        <v>51169</v>
      </c>
      <c r="J33" s="47">
        <v>9.8731653931091179E-2</v>
      </c>
      <c r="K33" s="45">
        <v>154824</v>
      </c>
      <c r="L33" s="46">
        <v>1</v>
      </c>
      <c r="M33" s="45">
        <v>138859</v>
      </c>
      <c r="N33" s="46">
        <v>1.0000000000000004</v>
      </c>
      <c r="O33" s="47">
        <v>0.11497274213410735</v>
      </c>
      <c r="P33" s="48"/>
    </row>
    <row r="34" spans="2:16" ht="14.45" customHeight="1" x14ac:dyDescent="0.2">
      <c r="B34" s="49" t="s">
        <v>79</v>
      </c>
    </row>
    <row r="35" spans="2:16" x14ac:dyDescent="0.2">
      <c r="B35" s="50" t="s">
        <v>78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2024-04-04T08:19:06Z</dcterms:modified>
</cp:coreProperties>
</file>