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2\CEP\Informacje prasowe\2022.11\SC\"/>
    </mc:Choice>
  </mc:AlternateContent>
  <xr:revisionPtr revIDLastSave="0" documentId="13_ncr:1_{E5701C8B-C595-47E0-906E-9B268442B4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7" r:id="rId1"/>
    <sheet name="Samochody ciężarowe" sheetId="1" r:id="rId2"/>
    <sheet name="Samochody ciężarowe-segmenty 1" sheetId="3" r:id="rId3"/>
    <sheet name="Samochody ciężarowe-segmenty 2" sheetId="9" r:id="rId4"/>
    <sheet name="Autobusy" sheetId="5" r:id="rId5"/>
    <sheet name="Samochody dostawcze " sheetId="32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2" i="32" l="1"/>
  <c r="U52" i="32" s="1"/>
  <c r="R52" i="32"/>
  <c r="V52" i="32" s="1"/>
  <c r="J52" i="32"/>
  <c r="V51" i="32"/>
  <c r="U51" i="32"/>
  <c r="T51" i="32"/>
  <c r="R51" i="32"/>
  <c r="S51" i="32" s="1"/>
  <c r="J51" i="32"/>
  <c r="F51" i="32"/>
  <c r="F52" i="32" s="1"/>
  <c r="G52" i="32" s="1"/>
  <c r="E51" i="32"/>
  <c r="D51" i="32"/>
  <c r="K51" i="32" s="1"/>
  <c r="M27" i="32"/>
  <c r="N27" i="32" s="1"/>
  <c r="K27" i="32"/>
  <c r="O27" i="32" s="1"/>
  <c r="J27" i="32"/>
  <c r="I27" i="32"/>
  <c r="H27" i="32"/>
  <c r="G27" i="32"/>
  <c r="F27" i="32"/>
  <c r="E27" i="32"/>
  <c r="D27" i="32"/>
  <c r="N26" i="32"/>
  <c r="M26" i="32"/>
  <c r="K26" i="32"/>
  <c r="O26" i="32" s="1"/>
  <c r="I26" i="32"/>
  <c r="F26" i="32"/>
  <c r="G26" i="32" s="1"/>
  <c r="E26" i="32"/>
  <c r="D26" i="32"/>
  <c r="J26" i="32" s="1"/>
  <c r="L26" i="32" l="1"/>
  <c r="G51" i="32"/>
  <c r="H26" i="32"/>
  <c r="L27" i="32"/>
  <c r="H51" i="32"/>
  <c r="D52" i="32"/>
  <c r="S52" i="32"/>
  <c r="E52" i="32" l="1"/>
  <c r="K52" i="32"/>
  <c r="H52" i="32"/>
  <c r="N27" i="9" l="1"/>
  <c r="M27" i="9"/>
  <c r="L27" i="9"/>
  <c r="K27" i="9"/>
  <c r="G27" i="9"/>
  <c r="F27" i="9"/>
  <c r="E27" i="9"/>
  <c r="D27" i="9"/>
  <c r="I27" i="9"/>
  <c r="J27" i="9" l="1"/>
  <c r="O27" i="9"/>
  <c r="H27" i="9"/>
  <c r="N75" i="9"/>
  <c r="L75" i="9"/>
  <c r="G75" i="9"/>
  <c r="E75" i="9"/>
  <c r="M75" i="9"/>
  <c r="K75" i="9"/>
  <c r="I75" i="9"/>
  <c r="F75" i="9"/>
  <c r="D75" i="9"/>
  <c r="O75" i="9" l="1"/>
  <c r="J75" i="9"/>
  <c r="H75" i="9"/>
  <c r="M15" i="5" l="1"/>
  <c r="K15" i="5"/>
  <c r="I15" i="5"/>
  <c r="F15" i="5"/>
  <c r="D15" i="5"/>
  <c r="M18" i="1"/>
  <c r="K18" i="1"/>
  <c r="K19" i="1" s="1"/>
  <c r="I18" i="1"/>
  <c r="I19" i="1" s="1"/>
  <c r="F18" i="1"/>
  <c r="G18" i="1" s="1"/>
  <c r="D18" i="1"/>
  <c r="E18" i="1" s="1"/>
  <c r="D16" i="5" l="1"/>
  <c r="J15" i="5"/>
  <c r="G15" i="5"/>
  <c r="G16" i="5" s="1"/>
  <c r="F16" i="5"/>
  <c r="I16" i="5"/>
  <c r="L15" i="5"/>
  <c r="L16" i="5" s="1"/>
  <c r="K16" i="5"/>
  <c r="N15" i="5"/>
  <c r="N16" i="5" s="1"/>
  <c r="M16" i="5"/>
  <c r="L18" i="1"/>
  <c r="H15" i="5"/>
  <c r="O18" i="1"/>
  <c r="L19" i="1"/>
  <c r="M19" i="1"/>
  <c r="N19" i="1" s="1"/>
  <c r="N18" i="1"/>
  <c r="O15" i="5"/>
  <c r="D19" i="1"/>
  <c r="E15" i="5"/>
  <c r="E16" i="5" s="1"/>
  <c r="F19" i="1"/>
  <c r="G19" i="1" s="1"/>
  <c r="H18" i="1"/>
  <c r="J18" i="1"/>
  <c r="J16" i="5" l="1"/>
  <c r="H16" i="5"/>
  <c r="O16" i="5"/>
  <c r="O19" i="1"/>
  <c r="J19" i="1"/>
  <c r="H19" i="1"/>
  <c r="E19" i="1"/>
</calcChain>
</file>

<file path=xl/sharedStrings.xml><?xml version="1.0" encoding="utf-8"?>
<sst xmlns="http://schemas.openxmlformats.org/spreadsheetml/2006/main" count="603" uniqueCount="116">
  <si>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</si>
  <si>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</si>
  <si>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</si>
  <si>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</si>
  <si>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</si>
  <si>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</si>
  <si>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</si>
  <si>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</si>
  <si>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</si>
  <si>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</si>
  <si>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</si>
  <si>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</si>
  <si>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</si>
  <si>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</si>
  <si>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</si>
  <si>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</si>
  <si>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</si>
  <si>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</si>
  <si>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</si>
  <si>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</si>
  <si>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</si>
  <si>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</si>
  <si>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</si>
  <si>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</si>
  <si>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</si>
  <si>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</si>
  <si>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</si>
  <si>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sztuki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</si>
  <si>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</si>
  <si>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</si>
  <si>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</si>
  <si>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</si>
  <si>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</si>
  <si>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</si>
  <si>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</si>
  <si>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</si>
  <si>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</si>
  <si>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</si>
  <si>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</si>
  <si>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</si>
  <si>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</si>
  <si>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</si>
  <si>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</si>
  <si>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</si>
  <si>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</si>
  <si>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</si>
  <si>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</si>
  <si>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</si>
  <si>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</si>
  <si>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</si>
  <si>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</si>
  <si>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</si>
  <si>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</si>
  <si>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</si>
  <si>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</si>
  <si>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RAZEM 1-15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</si>
  <si>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</si>
  <si>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</si>
  <si>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</si>
  <si>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</si>
  <si>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</si>
  <si>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</si>
  <si>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</si>
  <si>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</si>
  <si>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</si>
  <si>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</si>
  <si>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1-10</t>
  </si>
  <si>
    <t>RAZEM / TOTAL</t>
  </si>
  <si>
    <t>RAZEM / Sub Total 1-7</t>
  </si>
  <si>
    <t>Mercedes-Benz Sprinter</t>
  </si>
  <si>
    <t>FORD TRUCKS</t>
  </si>
  <si>
    <t>Pierwsze rejestracje NOWYCH samochodów dostawczych o DMC&lt;=3,5T*, udział w rynku %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</si>
  <si>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</si>
  <si>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</si>
  <si>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</si>
  <si>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</si>
  <si>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</si>
  <si>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PZPM na podstawie danych CEP</t>
  </si>
  <si>
    <t>MITSUBISHI</t>
  </si>
  <si>
    <t>ISUZU</t>
  </si>
  <si>
    <t>CARTHAGO</t>
  </si>
  <si>
    <t>Rejestracje nowych samochodów dostawczych do 3,5T, ranking modeli - 2022 narastająco</t>
  </si>
  <si>
    <t>Registrations of new LCV up to 3.5T, Top Models - 2022 YTD</t>
  </si>
  <si>
    <t>Zmiana poz
r/r</t>
  </si>
  <si>
    <t>Ch. Position
y/y</t>
  </si>
  <si>
    <t>Opel Movano</t>
  </si>
  <si>
    <t>ROLLER TEAM</t>
  </si>
  <si>
    <t>Fiat Ducato</t>
  </si>
  <si>
    <t>*** w 2021r nie uwzgledniano rejestracji własnych marek krajowych producentów</t>
  </si>
  <si>
    <t>Ford Transit Custom</t>
  </si>
  <si>
    <t>Volkswagen Crafter</t>
  </si>
  <si>
    <t>SUZUKI</t>
  </si>
  <si>
    <t>HYMER</t>
  </si>
  <si>
    <t>Ford Ranger</t>
  </si>
  <si>
    <t>Fiat Doblo</t>
  </si>
  <si>
    <t>Październik</t>
  </si>
  <si>
    <t>October</t>
  </si>
  <si>
    <t>Paź/Wrz
Zmiana %</t>
  </si>
  <si>
    <t>Oct/Sep Ch %</t>
  </si>
  <si>
    <t>Rejestracje nowych samochodów dostawczych do 3,5T, ranking modeli - Pażdziernik 2022</t>
  </si>
  <si>
    <t>Registrations of new LCV up to 3.5T, Top Models - October 2022</t>
  </si>
  <si>
    <t>2022
Lis</t>
  </si>
  <si>
    <t>2021
Lis</t>
  </si>
  <si>
    <t>2022
Sty - Lis</t>
  </si>
  <si>
    <t>2021
Sty - Lis</t>
  </si>
  <si>
    <t>Listopad</t>
  </si>
  <si>
    <t>Rok narastająco Styczeń - Listopad</t>
  </si>
  <si>
    <t>November</t>
  </si>
  <si>
    <t>YTD January - November</t>
  </si>
  <si>
    <t>Lis/Paź
Zmiana %</t>
  </si>
  <si>
    <t>Nov/Oct Ch %</t>
  </si>
  <si>
    <t>AUTOSAN</t>
  </si>
  <si>
    <t>Pazdziernik</t>
  </si>
  <si>
    <t>YTD January - Novemer</t>
  </si>
  <si>
    <t>Lis/Paź
Zmiana poz</t>
  </si>
  <si>
    <t>Nov/Oct Ch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</si>
</sst>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Barlow"/>
      <charset val="238"/>
    </font>
    <font>
      <sz val="10"/>
      <color theme="1"/>
      <name val="Barlow"/>
      <charset val="238"/>
    </font>
    <font>
      <b/>
      <sz val="10"/>
      <name val="Barlow"/>
      <charset val="238"/>
    </font>
    <font>
      <b/>
      <i/>
      <sz val="10"/>
      <color theme="1" tint="0.499984740745262"/>
      <name val="Barlow"/>
      <charset val="238"/>
    </font>
    <font>
      <sz val="10"/>
      <color theme="1" tint="0.499984740745262"/>
      <name val="Barlow"/>
      <charset val="238"/>
    </font>
    <font>
      <b/>
      <sz val="10"/>
      <color theme="0"/>
      <name val="Barlow"/>
      <charset val="238"/>
    </font>
    <font>
      <b/>
      <i/>
      <sz val="10"/>
      <color theme="0" tint="-0.34998626667073579"/>
      <name val="Barlow"/>
      <charset val="238"/>
    </font>
    <font>
      <sz val="10"/>
      <color theme="0"/>
      <name val="Barlow"/>
      <charset val="238"/>
    </font>
    <font>
      <i/>
      <sz val="10"/>
      <color theme="0" tint="-0.34998626667073579"/>
      <name val="Barlow"/>
      <charset val="238"/>
    </font>
    <font>
      <sz val="10"/>
      <name val="Barlow"/>
      <charset val="238"/>
    </font>
    <font>
      <b/>
      <sz val="10"/>
      <color rgb="FF000000"/>
      <name val="Barlow"/>
      <charset val="238"/>
    </font>
    <font>
      <sz val="9"/>
      <color theme="1"/>
      <name val="Barlow"/>
      <charset val="238"/>
    </font>
    <font>
      <sz val="9"/>
      <color theme="1" tint="0.499984740745262"/>
      <name val="Barlow"/>
      <charset val="238"/>
    </font>
    <font>
      <b/>
      <sz val="11"/>
      <color theme="0"/>
      <name val="Barlow"/>
      <charset val="238"/>
    </font>
    <font>
      <sz val="11"/>
      <color theme="1" tint="0.499984740745262"/>
      <name val="Barlow"/>
      <charset val="238"/>
    </font>
    <font>
      <i/>
      <sz val="11"/>
      <color theme="1" tint="0.499984740745262"/>
      <name val="Barlow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/>
      <bottom/>
      <diagonal/>
    </border>
    <border>
      <left/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5" fillId="0" borderId="0" xfId="0" applyFont="1" applyAlignment="1">
      <alignment horizontal="right"/>
    </xf>
    <xf numFmtId="0" fontId="14" fillId="0" borderId="8" xfId="4" applyFont="1" applyBorder="1" applyAlignment="1">
      <alignment horizontal="right" vertical="center"/>
    </xf>
    <xf numFmtId="0" fontId="15" fillId="0" borderId="0" xfId="0" applyFont="1"/>
    <xf numFmtId="0" fontId="8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2" fillId="0" borderId="0" xfId="4"/>
    <xf numFmtId="0" fontId="14" fillId="0" borderId="8" xfId="4" applyFont="1" applyBorder="1" applyAlignment="1">
      <alignment horizontal="right" vertical="center" shrinkToFit="1"/>
    </xf>
    <xf numFmtId="0" fontId="16" fillId="0" borderId="0" xfId="0" applyFont="1"/>
    <xf numFmtId="0" fontId="18" fillId="0" borderId="0" xfId="3" applyFont="1"/>
    <xf numFmtId="0" fontId="4" fillId="0" borderId="0" xfId="4" applyFont="1" applyAlignment="1">
      <alignment horizontal="center" vertical="center"/>
    </xf>
    <xf numFmtId="0" fontId="14" fillId="0" borderId="0" xfId="4" applyFont="1" applyAlignment="1">
      <alignment horizontal="right" vertical="center"/>
    </xf>
    <xf numFmtId="0" fontId="13" fillId="0" borderId="0" xfId="11" applyFont="1" applyAlignment="1">
      <alignment horizontal="left"/>
    </xf>
    <xf numFmtId="0" fontId="0" fillId="2" borderId="0" xfId="0" applyFill="1"/>
    <xf numFmtId="0" fontId="12" fillId="0" borderId="0" xfId="6"/>
    <xf numFmtId="0" fontId="20" fillId="0" borderId="0" xfId="6" applyFont="1"/>
    <xf numFmtId="0" fontId="21" fillId="0" borderId="0" xfId="6" applyFont="1"/>
    <xf numFmtId="0" fontId="22" fillId="0" borderId="0" xfId="6" applyFont="1"/>
    <xf numFmtId="0" fontId="15" fillId="0" borderId="0" xfId="6" applyFont="1"/>
    <xf numFmtId="0" fontId="17" fillId="0" borderId="0" xfId="33" applyFont="1" applyAlignment="1">
      <alignment horizontal="center" vertical="top"/>
    </xf>
    <xf numFmtId="14" fontId="12" fillId="0" borderId="0" xfId="6" applyNumberFormat="1"/>
    <xf numFmtId="0" fontId="23" fillId="0" borderId="0" xfId="6" applyFont="1"/>
    <xf numFmtId="14" fontId="24" fillId="0" borderId="0" xfId="6" applyNumberFormat="1" applyFont="1"/>
    <xf numFmtId="0" fontId="27" fillId="0" borderId="0" xfId="4" applyFont="1" applyAlignment="1">
      <alignment horizontal="right" vertical="center"/>
    </xf>
    <xf numFmtId="0" fontId="30" fillId="3" borderId="9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30" fillId="3" borderId="14" xfId="4" applyFont="1" applyFill="1" applyBorder="1" applyAlignment="1">
      <alignment horizontal="center" wrapText="1"/>
    </xf>
    <xf numFmtId="0" fontId="31" fillId="3" borderId="20" xfId="4" applyFont="1" applyFill="1" applyBorder="1" applyAlignment="1">
      <alignment horizontal="center" vertical="center" wrapText="1"/>
    </xf>
    <xf numFmtId="0" fontId="31" fillId="3" borderId="22" xfId="4" applyFont="1" applyFill="1" applyBorder="1" applyAlignment="1">
      <alignment horizontal="center" vertical="top" wrapText="1"/>
    </xf>
    <xf numFmtId="0" fontId="31" fillId="3" borderId="21" xfId="4" applyFont="1" applyFill="1" applyBorder="1" applyAlignment="1">
      <alignment horizontal="center" vertical="center" wrapText="1"/>
    </xf>
    <xf numFmtId="0" fontId="25" fillId="0" borderId="23" xfId="4" applyFont="1" applyBorder="1" applyAlignment="1">
      <alignment horizontal="center" vertical="center"/>
    </xf>
    <xf numFmtId="0" fontId="32" fillId="0" borderId="24" xfId="4" applyFont="1" applyBorder="1" applyAlignment="1">
      <alignment vertical="center"/>
    </xf>
    <xf numFmtId="3" fontId="32" fillId="0" borderId="25" xfId="4" applyNumberFormat="1" applyFont="1" applyBorder="1" applyAlignment="1">
      <alignment vertical="center"/>
    </xf>
    <xf numFmtId="10" fontId="32" fillId="0" borderId="24" xfId="7" applyNumberFormat="1" applyFont="1" applyBorder="1" applyAlignment="1">
      <alignment vertical="center"/>
    </xf>
    <xf numFmtId="165" fontId="32" fillId="0" borderId="24" xfId="7" applyNumberFormat="1" applyFont="1" applyBorder="1" applyAlignment="1">
      <alignment vertical="center"/>
    </xf>
    <xf numFmtId="0" fontId="33" fillId="4" borderId="23" xfId="6" applyFont="1" applyFill="1" applyBorder="1" applyAlignment="1">
      <alignment horizontal="center" vertical="center" wrapText="1"/>
    </xf>
    <xf numFmtId="0" fontId="32" fillId="4" borderId="24" xfId="4" applyFont="1" applyFill="1" applyBorder="1" applyAlignment="1">
      <alignment vertical="center"/>
    </xf>
    <xf numFmtId="3" fontId="32" fillId="4" borderId="25" xfId="4" applyNumberFormat="1" applyFont="1" applyFill="1" applyBorder="1" applyAlignment="1">
      <alignment vertical="center"/>
    </xf>
    <xf numFmtId="10" fontId="32" fillId="4" borderId="24" xfId="7" applyNumberFormat="1" applyFont="1" applyFill="1" applyBorder="1" applyAlignment="1">
      <alignment vertical="center"/>
    </xf>
    <xf numFmtId="165" fontId="32" fillId="4" borderId="24" xfId="7" applyNumberFormat="1" applyFont="1" applyFill="1" applyBorder="1" applyAlignment="1">
      <alignment vertical="center"/>
    </xf>
    <xf numFmtId="3" fontId="32" fillId="5" borderId="25" xfId="4" applyNumberFormat="1" applyFont="1" applyFill="1" applyBorder="1" applyAlignment="1">
      <alignment vertical="center"/>
    </xf>
    <xf numFmtId="10" fontId="32" fillId="5" borderId="24" xfId="7" applyNumberFormat="1" applyFont="1" applyFill="1" applyBorder="1" applyAlignment="1">
      <alignment vertical="center"/>
    </xf>
    <xf numFmtId="165" fontId="32" fillId="5" borderId="24" xfId="7" applyNumberFormat="1" applyFont="1" applyFill="1" applyBorder="1" applyAlignment="1">
      <alignment vertical="center"/>
    </xf>
    <xf numFmtId="0" fontId="32" fillId="5" borderId="25" xfId="4" applyFont="1" applyFill="1" applyBorder="1" applyAlignment="1">
      <alignment vertical="center"/>
    </xf>
    <xf numFmtId="3" fontId="28" fillId="3" borderId="25" xfId="4" applyNumberFormat="1" applyFont="1" applyFill="1" applyBorder="1" applyAlignment="1">
      <alignment vertical="center"/>
    </xf>
    <xf numFmtId="9" fontId="28" fillId="3" borderId="24" xfId="7" applyFont="1" applyFill="1" applyBorder="1" applyAlignment="1">
      <alignment vertical="center"/>
    </xf>
    <xf numFmtId="165" fontId="28" fillId="3" borderId="24" xfId="4" applyNumberFormat="1" applyFont="1" applyFill="1" applyBorder="1" applyAlignment="1">
      <alignment vertical="center"/>
    </xf>
    <xf numFmtId="1" fontId="32" fillId="0" borderId="23" xfId="7" applyNumberFormat="1" applyFont="1" applyBorder="1" applyAlignment="1">
      <alignment horizontal="center"/>
    </xf>
    <xf numFmtId="1" fontId="32" fillId="4" borderId="23" xfId="7" applyNumberFormat="1" applyFont="1" applyFill="1" applyBorder="1" applyAlignment="1">
      <alignment horizontal="center"/>
    </xf>
    <xf numFmtId="3" fontId="32" fillId="5" borderId="23" xfId="4" applyNumberFormat="1" applyFont="1" applyFill="1" applyBorder="1" applyAlignment="1">
      <alignment vertical="center"/>
    </xf>
    <xf numFmtId="0" fontId="32" fillId="5" borderId="23" xfId="4" applyFont="1" applyFill="1" applyBorder="1" applyAlignment="1">
      <alignment vertical="center"/>
    </xf>
    <xf numFmtId="3" fontId="28" fillId="3" borderId="23" xfId="4" applyNumberFormat="1" applyFont="1" applyFill="1" applyBorder="1" applyAlignment="1">
      <alignment vertical="center"/>
    </xf>
    <xf numFmtId="0" fontId="34" fillId="0" borderId="0" xfId="6" applyFont="1"/>
    <xf numFmtId="0" fontId="35" fillId="0" borderId="0" xfId="6" applyFont="1"/>
    <xf numFmtId="0" fontId="4" fillId="0" borderId="0" xfId="4" applyFont="1" applyAlignment="1">
      <alignment horizontal="center" vertical="center"/>
    </xf>
    <xf numFmtId="0" fontId="25" fillId="5" borderId="26" xfId="4" applyFont="1" applyFill="1" applyBorder="1" applyAlignment="1">
      <alignment horizontal="center" vertical="center"/>
    </xf>
    <xf numFmtId="0" fontId="30" fillId="3" borderId="9" xfId="4" applyFont="1" applyFill="1" applyBorder="1" applyAlignment="1">
      <alignment horizontal="center" vertical="center" wrapText="1"/>
    </xf>
    <xf numFmtId="0" fontId="31" fillId="3" borderId="21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wrapText="1"/>
    </xf>
    <xf numFmtId="166" fontId="28" fillId="3" borderId="2" xfId="32" applyNumberFormat="1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66" fontId="24" fillId="0" borderId="2" xfId="32" applyNumberFormat="1" applyFont="1" applyBorder="1" applyAlignment="1">
      <alignment horizontal="center"/>
    </xf>
    <xf numFmtId="165" fontId="24" fillId="0" borderId="2" xfId="31" applyNumberFormat="1" applyFont="1" applyBorder="1" applyAlignment="1">
      <alignment horizontal="center"/>
    </xf>
    <xf numFmtId="0" fontId="24" fillId="0" borderId="3" xfId="0" applyFont="1" applyBorder="1" applyAlignment="1">
      <alignment horizontal="left" wrapText="1" indent="1"/>
    </xf>
    <xf numFmtId="166" fontId="24" fillId="0" borderId="4" xfId="32" applyNumberFormat="1" applyFont="1" applyBorder="1" applyAlignment="1">
      <alignment horizontal="center"/>
    </xf>
    <xf numFmtId="165" fontId="24" fillId="0" borderId="4" xfId="34" applyNumberFormat="1" applyFont="1" applyBorder="1" applyAlignment="1">
      <alignment horizontal="center"/>
    </xf>
    <xf numFmtId="0" fontId="28" fillId="3" borderId="2" xfId="0" applyFont="1" applyFill="1" applyBorder="1" applyAlignment="1">
      <alignment vertical="center" wrapText="1"/>
    </xf>
    <xf numFmtId="166" fontId="28" fillId="3" borderId="2" xfId="32" applyNumberFormat="1" applyFont="1" applyFill="1" applyBorder="1" applyAlignment="1">
      <alignment horizontal="center" vertical="center"/>
    </xf>
    <xf numFmtId="165" fontId="28" fillId="3" borderId="2" xfId="3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33" fillId="4" borderId="23" xfId="0" applyFont="1" applyFill="1" applyBorder="1" applyAlignment="1">
      <alignment horizontal="center" vertical="center" wrapText="1"/>
    </xf>
    <xf numFmtId="0" fontId="25" fillId="0" borderId="10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32" fillId="4" borderId="14" xfId="4" applyFont="1" applyFill="1" applyBorder="1" applyAlignment="1">
      <alignment vertical="center"/>
    </xf>
    <xf numFmtId="0" fontId="32" fillId="0" borderId="0" xfId="4" applyFont="1" applyAlignment="1">
      <alignment vertical="center"/>
    </xf>
    <xf numFmtId="0" fontId="32" fillId="4" borderId="22" xfId="4" applyFont="1" applyFill="1" applyBorder="1" applyAlignment="1">
      <alignment vertical="center"/>
    </xf>
    <xf numFmtId="0" fontId="25" fillId="0" borderId="21" xfId="4" applyFont="1" applyBorder="1" applyAlignment="1">
      <alignment horizontal="center" vertical="center"/>
    </xf>
    <xf numFmtId="0" fontId="37" fillId="0" borderId="0" xfId="6" applyFont="1"/>
    <xf numFmtId="0" fontId="24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38" fillId="0" borderId="0" xfId="0" applyFont="1"/>
    <xf numFmtId="0" fontId="36" fillId="3" borderId="1" xfId="0" applyFont="1" applyFill="1" applyBorder="1" applyAlignment="1">
      <alignment horizontal="center" vertical="center"/>
    </xf>
    <xf numFmtId="0" fontId="36" fillId="3" borderId="7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0" fillId="3" borderId="10" xfId="4" applyFont="1" applyFill="1" applyBorder="1" applyAlignment="1">
      <alignment horizontal="center" vertical="center" wrapText="1"/>
    </xf>
    <xf numFmtId="0" fontId="30" fillId="3" borderId="16" xfId="4" applyFont="1" applyFill="1" applyBorder="1" applyAlignment="1">
      <alignment horizontal="center" vertical="center" wrapText="1"/>
    </xf>
    <xf numFmtId="0" fontId="28" fillId="3" borderId="13" xfId="4" applyFont="1" applyFill="1" applyBorder="1" applyAlignment="1">
      <alignment horizontal="center" vertical="center"/>
    </xf>
    <xf numFmtId="0" fontId="28" fillId="3" borderId="12" xfId="4" applyFont="1" applyFill="1" applyBorder="1" applyAlignment="1">
      <alignment horizontal="center" vertical="center"/>
    </xf>
    <xf numFmtId="0" fontId="30" fillId="3" borderId="9" xfId="4" applyFont="1" applyFill="1" applyBorder="1" applyAlignment="1">
      <alignment horizontal="center" vertical="center" wrapText="1"/>
    </xf>
    <xf numFmtId="0" fontId="30" fillId="3" borderId="14" xfId="4" applyFont="1" applyFill="1" applyBorder="1" applyAlignment="1">
      <alignment horizontal="center" vertical="center" wrapText="1"/>
    </xf>
    <xf numFmtId="0" fontId="30" fillId="3" borderId="15" xfId="4" applyFont="1" applyFill="1" applyBorder="1" applyAlignment="1">
      <alignment horizontal="center" vertical="center" wrapText="1"/>
    </xf>
    <xf numFmtId="0" fontId="30" fillId="3" borderId="19" xfId="4" applyFont="1" applyFill="1" applyBorder="1" applyAlignment="1">
      <alignment horizontal="center" vertical="center" wrapText="1"/>
    </xf>
    <xf numFmtId="0" fontId="25" fillId="0" borderId="0" xfId="4" applyFont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29" fillId="3" borderId="18" xfId="4" applyFont="1" applyFill="1" applyBorder="1" applyAlignment="1">
      <alignment horizontal="center" vertical="center"/>
    </xf>
    <xf numFmtId="0" fontId="29" fillId="3" borderId="0" xfId="4" applyFont="1" applyFill="1" applyAlignment="1">
      <alignment horizontal="center" vertical="center"/>
    </xf>
    <xf numFmtId="0" fontId="29" fillId="3" borderId="19" xfId="4" applyFont="1" applyFill="1" applyBorder="1" applyAlignment="1">
      <alignment horizontal="center" vertical="center"/>
    </xf>
    <xf numFmtId="0" fontId="28" fillId="3" borderId="11" xfId="4" applyFont="1" applyFill="1" applyBorder="1" applyAlignment="1">
      <alignment horizontal="center" vertical="center"/>
    </xf>
    <xf numFmtId="0" fontId="28" fillId="3" borderId="14" xfId="4" applyFont="1" applyFill="1" applyBorder="1" applyAlignment="1">
      <alignment horizontal="center" vertical="center"/>
    </xf>
    <xf numFmtId="0" fontId="29" fillId="3" borderId="17" xfId="4" applyFont="1" applyFill="1" applyBorder="1" applyAlignment="1">
      <alignment horizontal="center" vertical="center"/>
    </xf>
    <xf numFmtId="0" fontId="28" fillId="3" borderId="26" xfId="4" applyFont="1" applyFill="1" applyBorder="1" applyAlignment="1">
      <alignment horizontal="center" vertical="top"/>
    </xf>
    <xf numFmtId="0" fontId="28" fillId="3" borderId="24" xfId="4" applyFont="1" applyFill="1" applyBorder="1" applyAlignment="1">
      <alignment horizontal="center" vertical="top"/>
    </xf>
    <xf numFmtId="0" fontId="25" fillId="5" borderId="26" xfId="4" applyFont="1" applyFill="1" applyBorder="1" applyAlignment="1">
      <alignment horizontal="center" vertical="center"/>
    </xf>
    <xf numFmtId="0" fontId="25" fillId="5" borderId="24" xfId="4" applyFont="1" applyFill="1" applyBorder="1" applyAlignment="1">
      <alignment horizontal="center" vertical="center"/>
    </xf>
    <xf numFmtId="0" fontId="30" fillId="3" borderId="10" xfId="4" applyFont="1" applyFill="1" applyBorder="1" applyAlignment="1">
      <alignment horizontal="center" wrapText="1"/>
    </xf>
    <xf numFmtId="0" fontId="30" fillId="3" borderId="16" xfId="4" applyFont="1" applyFill="1" applyBorder="1" applyAlignment="1">
      <alignment horizontal="center" wrapText="1"/>
    </xf>
    <xf numFmtId="0" fontId="29" fillId="3" borderId="15" xfId="4" applyFont="1" applyFill="1" applyBorder="1" applyAlignment="1">
      <alignment horizontal="center" vertical="top"/>
    </xf>
    <xf numFmtId="0" fontId="29" fillId="3" borderId="20" xfId="4" applyFont="1" applyFill="1" applyBorder="1" applyAlignment="1">
      <alignment horizontal="center" vertical="top"/>
    </xf>
    <xf numFmtId="0" fontId="29" fillId="3" borderId="16" xfId="4" applyFont="1" applyFill="1" applyBorder="1" applyAlignment="1">
      <alignment horizontal="center" vertical="top"/>
    </xf>
    <xf numFmtId="0" fontId="29" fillId="3" borderId="21" xfId="4" applyFont="1" applyFill="1" applyBorder="1" applyAlignment="1">
      <alignment horizontal="center" vertical="top"/>
    </xf>
    <xf numFmtId="0" fontId="31" fillId="3" borderId="16" xfId="4" applyFont="1" applyFill="1" applyBorder="1" applyAlignment="1">
      <alignment horizontal="center" vertical="top" wrapText="1"/>
    </xf>
    <xf numFmtId="0" fontId="31" fillId="3" borderId="21" xfId="4" applyFont="1" applyFill="1" applyBorder="1" applyAlignment="1">
      <alignment horizontal="center" vertical="top" wrapText="1"/>
    </xf>
    <xf numFmtId="0" fontId="31" fillId="3" borderId="16" xfId="4" applyFont="1" applyFill="1" applyBorder="1" applyAlignment="1">
      <alignment horizontal="center" vertical="center" wrapText="1"/>
    </xf>
    <xf numFmtId="0" fontId="31" fillId="3" borderId="21" xfId="4" applyFont="1" applyFill="1" applyBorder="1" applyAlignment="1">
      <alignment horizontal="center" vertical="center" wrapText="1"/>
    </xf>
    <xf numFmtId="0" fontId="28" fillId="3" borderId="9" xfId="4" applyFont="1" applyFill="1" applyBorder="1" applyAlignment="1">
      <alignment horizontal="center" wrapText="1"/>
    </xf>
    <xf numFmtId="0" fontId="28" fillId="3" borderId="15" xfId="4" applyFont="1" applyFill="1" applyBorder="1" applyAlignment="1">
      <alignment horizontal="center" wrapText="1"/>
    </xf>
    <xf numFmtId="0" fontId="28" fillId="3" borderId="10" xfId="4" applyFont="1" applyFill="1" applyBorder="1" applyAlignment="1">
      <alignment horizontal="center" wrapText="1"/>
    </xf>
    <xf numFmtId="0" fontId="28" fillId="3" borderId="16" xfId="4" applyFont="1" applyFill="1" applyBorder="1" applyAlignment="1">
      <alignment horizontal="center" wrapText="1"/>
    </xf>
    <xf numFmtId="0" fontId="29" fillId="3" borderId="20" xfId="4" applyFont="1" applyFill="1" applyBorder="1" applyAlignment="1">
      <alignment horizontal="center" vertical="center"/>
    </xf>
    <xf numFmtId="0" fontId="29" fillId="3" borderId="27" xfId="4" applyFont="1" applyFill="1" applyBorder="1" applyAlignment="1">
      <alignment horizontal="center" vertical="center"/>
    </xf>
    <xf numFmtId="0" fontId="29" fillId="3" borderId="22" xfId="4" applyFont="1" applyFill="1" applyBorder="1" applyAlignment="1">
      <alignment horizontal="center" vertical="center"/>
    </xf>
    <xf numFmtId="0" fontId="28" fillId="3" borderId="9" xfId="4" applyFont="1" applyFill="1" applyBorder="1" applyAlignment="1">
      <alignment horizontal="center" vertical="center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144"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P18"/>
  <sheetViews>
    <sheetView showGridLines="0" tabSelected="1" zoomScale="90" zoomScaleNormal="90" workbookViewId="0">
      <selection activeCell="H1" sqref="H1"/>
    </sheetView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D1" s="8"/>
      <c r="E1" s="8"/>
      <c r="F1" s="8"/>
      <c r="G1" s="8"/>
      <c r="H1" s="20">
        <v>44900</v>
      </c>
    </row>
    <row r="2" spans="2:8">
      <c r="B2" t="s">
        <v>77</v>
      </c>
      <c r="H2" s="1" t="s">
        <v>27</v>
      </c>
    </row>
    <row r="3" spans="2:8" ht="26.25" customHeight="1">
      <c r="B3" s="84" t="s">
        <v>25</v>
      </c>
      <c r="C3" s="85"/>
      <c r="D3" s="85"/>
      <c r="E3" s="85"/>
      <c r="F3" s="85"/>
      <c r="G3" s="85"/>
      <c r="H3" s="86"/>
    </row>
    <row r="4" spans="2:8" ht="26.25" customHeight="1">
      <c r="B4" s="59"/>
      <c r="C4" s="60" t="s">
        <v>101</v>
      </c>
      <c r="D4" s="60" t="s">
        <v>102</v>
      </c>
      <c r="E4" s="61" t="s">
        <v>8</v>
      </c>
      <c r="F4" s="60" t="s">
        <v>103</v>
      </c>
      <c r="G4" s="60" t="s">
        <v>104</v>
      </c>
      <c r="H4" s="61" t="s">
        <v>8</v>
      </c>
    </row>
    <row r="5" spans="2:8" ht="26.25" customHeight="1">
      <c r="B5" s="62" t="s">
        <v>9</v>
      </c>
      <c r="C5" s="63">
        <v>3854</v>
      </c>
      <c r="D5" s="63">
        <v>2831</v>
      </c>
      <c r="E5" s="64">
        <v>0.36135641116213346</v>
      </c>
      <c r="F5" s="63">
        <v>31484</v>
      </c>
      <c r="G5" s="63">
        <v>29007</v>
      </c>
      <c r="H5" s="64">
        <v>8.5393180956320869E-2</v>
      </c>
    </row>
    <row r="6" spans="2:8" ht="26.25" customHeight="1">
      <c r="B6" s="65" t="s">
        <v>22</v>
      </c>
      <c r="C6" s="66">
        <v>699</v>
      </c>
      <c r="D6" s="66">
        <v>562</v>
      </c>
      <c r="E6" s="67">
        <v>0.2437722419928825</v>
      </c>
      <c r="F6" s="66">
        <v>6646</v>
      </c>
      <c r="G6" s="66">
        <v>5961</v>
      </c>
      <c r="H6" s="67">
        <v>0.11491360509981541</v>
      </c>
    </row>
    <row r="7" spans="2:8" ht="26.25" customHeight="1">
      <c r="B7" s="65" t="s">
        <v>23</v>
      </c>
      <c r="C7" s="66">
        <v>194</v>
      </c>
      <c r="D7" s="66">
        <v>173</v>
      </c>
      <c r="E7" s="67">
        <v>0.12138728323699421</v>
      </c>
      <c r="F7" s="66">
        <v>1090</v>
      </c>
      <c r="G7" s="66">
        <v>917</v>
      </c>
      <c r="H7" s="67">
        <v>0.18865866957470012</v>
      </c>
    </row>
    <row r="8" spans="2:8" ht="26.25" customHeight="1">
      <c r="B8" s="65" t="s">
        <v>24</v>
      </c>
      <c r="C8" s="66">
        <v>2961</v>
      </c>
      <c r="D8" s="66">
        <v>2096</v>
      </c>
      <c r="E8" s="67">
        <v>0.41269083969465647</v>
      </c>
      <c r="F8" s="66">
        <v>23748</v>
      </c>
      <c r="G8" s="66">
        <v>22129</v>
      </c>
      <c r="H8" s="67">
        <v>7.3161914230195579E-2</v>
      </c>
    </row>
    <row r="9" spans="2:8" ht="26.25" customHeight="1">
      <c r="B9" s="62" t="s">
        <v>10</v>
      </c>
      <c r="C9" s="63">
        <v>109</v>
      </c>
      <c r="D9" s="63">
        <v>88</v>
      </c>
      <c r="E9" s="64">
        <v>0.23863636363636354</v>
      </c>
      <c r="F9" s="63">
        <v>1022</v>
      </c>
      <c r="G9" s="63">
        <v>1215</v>
      </c>
      <c r="H9" s="64">
        <v>-0.15884773662551444</v>
      </c>
    </row>
    <row r="10" spans="2:8" ht="26.25" customHeight="1">
      <c r="B10" s="68" t="s">
        <v>26</v>
      </c>
      <c r="C10" s="69">
        <v>3963</v>
      </c>
      <c r="D10" s="69">
        <v>2919</v>
      </c>
      <c r="E10" s="70">
        <v>0.35765673175745127</v>
      </c>
      <c r="F10" s="69">
        <v>32506</v>
      </c>
      <c r="G10" s="69">
        <v>30222</v>
      </c>
      <c r="H10" s="70">
        <v>7.557408510356689E-2</v>
      </c>
    </row>
    <row r="11" spans="2:8" ht="16.5" customHeight="1">
      <c r="B11" s="71" t="s">
        <v>51</v>
      </c>
    </row>
    <row r="12" spans="2:8" ht="15" customHeight="1"/>
    <row r="18" spans="16:16">
      <c r="P18" s="9"/>
    </row>
  </sheetData>
  <mergeCells count="1">
    <mergeCell ref="B3:H3"/>
  </mergeCells>
  <phoneticPr fontId="7" type="noConversion"/>
  <conditionalFormatting sqref="E5 H5">
    <cfRule type="cellIs" dxfId="143" priority="6" operator="lessThan">
      <formula>0</formula>
    </cfRule>
  </conditionalFormatting>
  <conditionalFormatting sqref="E9 H9">
    <cfRule type="cellIs" dxfId="142" priority="5" operator="lessThan">
      <formula>0</formula>
    </cfRule>
  </conditionalFormatting>
  <conditionalFormatting sqref="H10 E10">
    <cfRule type="cellIs" dxfId="141" priority="4" operator="lessThan">
      <formula>0</formula>
    </cfRule>
  </conditionalFormatting>
  <conditionalFormatting sqref="E6 H6">
    <cfRule type="cellIs" dxfId="140" priority="3" operator="lessThan">
      <formula>0</formula>
    </cfRule>
  </conditionalFormatting>
  <conditionalFormatting sqref="E7 H7">
    <cfRule type="cellIs" dxfId="139" priority="2" operator="lessThan">
      <formula>0</formula>
    </cfRule>
  </conditionalFormatting>
  <conditionalFormatting sqref="E8 H8">
    <cfRule type="cellIs" dxfId="138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.85546875" customWidth="1"/>
    <col min="4" max="4" width="9" customWidth="1"/>
    <col min="5" max="5" width="11" customWidth="1"/>
    <col min="6" max="6" width="9" customWidth="1"/>
    <col min="7" max="7" width="12.85546875" customWidth="1"/>
    <col min="8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8"/>
      <c r="O1" s="20">
        <v>44900</v>
      </c>
    </row>
    <row r="2" spans="2:15" ht="14.45" customHeight="1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5" customHeight="1">
      <c r="B3" s="96" t="s">
        <v>29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5" ht="14.45" customHeight="1" thickBot="1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11" t="s">
        <v>44</v>
      </c>
    </row>
    <row r="5" spans="2:15" ht="14.25" customHeight="1">
      <c r="B5" s="117" t="s">
        <v>0</v>
      </c>
      <c r="C5" s="119" t="s">
        <v>1</v>
      </c>
      <c r="D5" s="100" t="s">
        <v>105</v>
      </c>
      <c r="E5" s="100"/>
      <c r="F5" s="100"/>
      <c r="G5" s="100"/>
      <c r="H5" s="90"/>
      <c r="I5" s="89" t="s">
        <v>95</v>
      </c>
      <c r="J5" s="90"/>
      <c r="K5" s="89" t="s">
        <v>106</v>
      </c>
      <c r="L5" s="100"/>
      <c r="M5" s="100"/>
      <c r="N5" s="100"/>
      <c r="O5" s="101"/>
    </row>
    <row r="6" spans="2:15" ht="14.45" customHeight="1" thickBot="1">
      <c r="B6" s="118"/>
      <c r="C6" s="120"/>
      <c r="D6" s="98" t="s">
        <v>107</v>
      </c>
      <c r="E6" s="98"/>
      <c r="F6" s="98"/>
      <c r="G6" s="98"/>
      <c r="H6" s="102"/>
      <c r="I6" s="97" t="s">
        <v>96</v>
      </c>
      <c r="J6" s="102"/>
      <c r="K6" s="97" t="s">
        <v>108</v>
      </c>
      <c r="L6" s="98"/>
      <c r="M6" s="98"/>
      <c r="N6" s="98"/>
      <c r="O6" s="99"/>
    </row>
    <row r="7" spans="2:15" ht="14.45" customHeight="1">
      <c r="B7" s="118"/>
      <c r="C7" s="120"/>
      <c r="D7" s="91">
        <v>2022</v>
      </c>
      <c r="E7" s="92"/>
      <c r="F7" s="91">
        <v>2021</v>
      </c>
      <c r="G7" s="92"/>
      <c r="H7" s="107" t="s">
        <v>31</v>
      </c>
      <c r="I7" s="87">
        <v>2022</v>
      </c>
      <c r="J7" s="87" t="s">
        <v>109</v>
      </c>
      <c r="K7" s="91">
        <v>2022</v>
      </c>
      <c r="L7" s="92"/>
      <c r="M7" s="91">
        <v>2021</v>
      </c>
      <c r="N7" s="92"/>
      <c r="O7" s="107" t="s">
        <v>31</v>
      </c>
    </row>
    <row r="8" spans="2:15" ht="14.45" customHeight="1" thickBot="1">
      <c r="B8" s="109" t="s">
        <v>32</v>
      </c>
      <c r="C8" s="111" t="s">
        <v>33</v>
      </c>
      <c r="D8" s="93"/>
      <c r="E8" s="94"/>
      <c r="F8" s="93"/>
      <c r="G8" s="94"/>
      <c r="H8" s="108"/>
      <c r="I8" s="88"/>
      <c r="J8" s="88"/>
      <c r="K8" s="93"/>
      <c r="L8" s="94"/>
      <c r="M8" s="93"/>
      <c r="N8" s="94"/>
      <c r="O8" s="108"/>
    </row>
    <row r="9" spans="2:15" ht="14.25" customHeight="1">
      <c r="B9" s="109"/>
      <c r="C9" s="111"/>
      <c r="D9" s="56" t="s">
        <v>34</v>
      </c>
      <c r="E9" s="26" t="s">
        <v>2</v>
      </c>
      <c r="F9" s="56" t="s">
        <v>34</v>
      </c>
      <c r="G9" s="26" t="s">
        <v>2</v>
      </c>
      <c r="H9" s="113" t="s">
        <v>35</v>
      </c>
      <c r="I9" s="58" t="s">
        <v>34</v>
      </c>
      <c r="J9" s="115" t="s">
        <v>110</v>
      </c>
      <c r="K9" s="56" t="s">
        <v>34</v>
      </c>
      <c r="L9" s="26" t="s">
        <v>2</v>
      </c>
      <c r="M9" s="56" t="s">
        <v>34</v>
      </c>
      <c r="N9" s="26" t="s">
        <v>2</v>
      </c>
      <c r="O9" s="113" t="s">
        <v>35</v>
      </c>
    </row>
    <row r="10" spans="2:15" ht="14.45" customHeight="1" thickBot="1">
      <c r="B10" s="110"/>
      <c r="C10" s="112"/>
      <c r="D10" s="27" t="s">
        <v>36</v>
      </c>
      <c r="E10" s="28" t="s">
        <v>37</v>
      </c>
      <c r="F10" s="27" t="s">
        <v>36</v>
      </c>
      <c r="G10" s="28" t="s">
        <v>37</v>
      </c>
      <c r="H10" s="114"/>
      <c r="I10" s="57" t="s">
        <v>36</v>
      </c>
      <c r="J10" s="116"/>
      <c r="K10" s="27" t="s">
        <v>36</v>
      </c>
      <c r="L10" s="28" t="s">
        <v>37</v>
      </c>
      <c r="M10" s="27" t="s">
        <v>36</v>
      </c>
      <c r="N10" s="28" t="s">
        <v>37</v>
      </c>
      <c r="O10" s="114"/>
    </row>
    <row r="11" spans="2:15" ht="14.45" customHeight="1" thickBot="1">
      <c r="B11" s="30">
        <v>1</v>
      </c>
      <c r="C11" s="31" t="s">
        <v>3</v>
      </c>
      <c r="D11" s="32">
        <v>894</v>
      </c>
      <c r="E11" s="33">
        <v>0.23196678775298391</v>
      </c>
      <c r="F11" s="32">
        <v>653</v>
      </c>
      <c r="G11" s="33">
        <v>0.23066054397739313</v>
      </c>
      <c r="H11" s="34">
        <v>0.36906584992343028</v>
      </c>
      <c r="I11" s="32">
        <v>827</v>
      </c>
      <c r="J11" s="34">
        <v>8.1015719467956382E-2</v>
      </c>
      <c r="K11" s="32">
        <v>6831</v>
      </c>
      <c r="L11" s="33">
        <v>0.21696734849447338</v>
      </c>
      <c r="M11" s="32">
        <v>6868</v>
      </c>
      <c r="N11" s="33">
        <v>0.23677043472265316</v>
      </c>
      <c r="O11" s="34">
        <v>-5.3873034362259542E-3</v>
      </c>
    </row>
    <row r="12" spans="2:15" ht="14.45" customHeight="1" thickBot="1">
      <c r="B12" s="72">
        <v>2</v>
      </c>
      <c r="C12" s="36" t="s">
        <v>12</v>
      </c>
      <c r="D12" s="37">
        <v>718</v>
      </c>
      <c r="E12" s="38">
        <v>0.18629994810586403</v>
      </c>
      <c r="F12" s="37">
        <v>388</v>
      </c>
      <c r="G12" s="38">
        <v>0.13705404450724126</v>
      </c>
      <c r="H12" s="39">
        <v>0.85051546391752586</v>
      </c>
      <c r="I12" s="37">
        <v>675</v>
      </c>
      <c r="J12" s="39">
        <v>6.3703703703703596E-2</v>
      </c>
      <c r="K12" s="37">
        <v>6317</v>
      </c>
      <c r="L12" s="38">
        <v>0.20064159573116502</v>
      </c>
      <c r="M12" s="37">
        <v>4902</v>
      </c>
      <c r="N12" s="38">
        <v>0.16899369117799151</v>
      </c>
      <c r="O12" s="39">
        <v>0.28865769073847414</v>
      </c>
    </row>
    <row r="13" spans="2:15" ht="14.45" customHeight="1" thickBot="1">
      <c r="B13" s="30">
        <v>3</v>
      </c>
      <c r="C13" s="31" t="s">
        <v>11</v>
      </c>
      <c r="D13" s="32">
        <v>553</v>
      </c>
      <c r="E13" s="33">
        <v>0.14348728593668916</v>
      </c>
      <c r="F13" s="32">
        <v>477</v>
      </c>
      <c r="G13" s="33">
        <v>0.1684916990462734</v>
      </c>
      <c r="H13" s="34">
        <v>0.15932914046121582</v>
      </c>
      <c r="I13" s="32">
        <v>710</v>
      </c>
      <c r="J13" s="34">
        <v>-0.22112676056338032</v>
      </c>
      <c r="K13" s="32">
        <v>5671</v>
      </c>
      <c r="L13" s="33">
        <v>0.18012323719984755</v>
      </c>
      <c r="M13" s="32">
        <v>4682</v>
      </c>
      <c r="N13" s="33">
        <v>0.16140931499293273</v>
      </c>
      <c r="O13" s="34">
        <v>0.21123451516445968</v>
      </c>
    </row>
    <row r="14" spans="2:15" ht="14.45" customHeight="1" thickBot="1">
      <c r="B14" s="72">
        <v>4</v>
      </c>
      <c r="C14" s="36" t="s">
        <v>4</v>
      </c>
      <c r="D14" s="37">
        <v>558</v>
      </c>
      <c r="E14" s="38">
        <v>0.14478463933575506</v>
      </c>
      <c r="F14" s="37">
        <v>412</v>
      </c>
      <c r="G14" s="38">
        <v>0.14553161427057576</v>
      </c>
      <c r="H14" s="39">
        <v>0.35436893203883502</v>
      </c>
      <c r="I14" s="37">
        <v>413</v>
      </c>
      <c r="J14" s="39">
        <v>0.35108958837772386</v>
      </c>
      <c r="K14" s="37">
        <v>4162</v>
      </c>
      <c r="L14" s="38">
        <v>0.13219413035192479</v>
      </c>
      <c r="M14" s="37">
        <v>4487</v>
      </c>
      <c r="N14" s="38">
        <v>0.15468679973799429</v>
      </c>
      <c r="O14" s="39">
        <v>-7.2431468687318867E-2</v>
      </c>
    </row>
    <row r="15" spans="2:15" ht="14.45" customHeight="1" thickBot="1">
      <c r="B15" s="30">
        <v>5</v>
      </c>
      <c r="C15" s="31" t="s">
        <v>13</v>
      </c>
      <c r="D15" s="32">
        <v>541</v>
      </c>
      <c r="E15" s="33">
        <v>0.14037363777893097</v>
      </c>
      <c r="F15" s="32">
        <v>396</v>
      </c>
      <c r="G15" s="33">
        <v>0.13987990109501944</v>
      </c>
      <c r="H15" s="34">
        <v>0.36616161616161613</v>
      </c>
      <c r="I15" s="32">
        <v>500</v>
      </c>
      <c r="J15" s="34">
        <v>8.2000000000000073E-2</v>
      </c>
      <c r="K15" s="32">
        <v>3764</v>
      </c>
      <c r="L15" s="33">
        <v>0.11955278871807902</v>
      </c>
      <c r="M15" s="32">
        <v>4088</v>
      </c>
      <c r="N15" s="33">
        <v>0.14093149929327403</v>
      </c>
      <c r="O15" s="34">
        <v>-7.9256360078277854E-2</v>
      </c>
    </row>
    <row r="16" spans="2:15" ht="14.45" customHeight="1" thickBot="1">
      <c r="B16" s="72">
        <v>6</v>
      </c>
      <c r="C16" s="36" t="s">
        <v>15</v>
      </c>
      <c r="D16" s="37">
        <v>244</v>
      </c>
      <c r="E16" s="38">
        <v>6.3310845874416197E-2</v>
      </c>
      <c r="F16" s="37">
        <v>195</v>
      </c>
      <c r="G16" s="38">
        <v>6.8880254327092896E-2</v>
      </c>
      <c r="H16" s="39">
        <v>0.25128205128205128</v>
      </c>
      <c r="I16" s="37">
        <v>217</v>
      </c>
      <c r="J16" s="39">
        <v>0.12442396313364057</v>
      </c>
      <c r="K16" s="37">
        <v>2042</v>
      </c>
      <c r="L16" s="38">
        <v>6.4858340744505139E-2</v>
      </c>
      <c r="M16" s="37">
        <v>1893</v>
      </c>
      <c r="N16" s="38">
        <v>6.5260109628710317E-2</v>
      </c>
      <c r="O16" s="39">
        <v>7.8711040676175292E-2</v>
      </c>
    </row>
    <row r="17" spans="2:15" ht="14.45" customHeight="1" thickBot="1">
      <c r="B17" s="30">
        <v>7</v>
      </c>
      <c r="C17" s="31" t="s">
        <v>14</v>
      </c>
      <c r="D17" s="32">
        <v>235</v>
      </c>
      <c r="E17" s="33">
        <v>6.097560975609756E-2</v>
      </c>
      <c r="F17" s="32">
        <v>228</v>
      </c>
      <c r="G17" s="33">
        <v>8.0536912751677847E-2</v>
      </c>
      <c r="H17" s="34">
        <v>3.0701754385964897E-2</v>
      </c>
      <c r="I17" s="32">
        <v>211</v>
      </c>
      <c r="J17" s="34">
        <v>0.11374407582938395</v>
      </c>
      <c r="K17" s="32">
        <v>1813</v>
      </c>
      <c r="L17" s="33">
        <v>5.7584804980307457E-2</v>
      </c>
      <c r="M17" s="32">
        <v>1447</v>
      </c>
      <c r="N17" s="33">
        <v>4.988451063536388E-2</v>
      </c>
      <c r="O17" s="34">
        <v>0.25293711126468565</v>
      </c>
    </row>
    <row r="18" spans="2:15" ht="15.75" thickBot="1">
      <c r="B18" s="105" t="s">
        <v>68</v>
      </c>
      <c r="C18" s="106"/>
      <c r="D18" s="40">
        <f>SUM(D11:D17)</f>
        <v>3743</v>
      </c>
      <c r="E18" s="41">
        <f>D18/D20</f>
        <v>0.9711987545407369</v>
      </c>
      <c r="F18" s="40">
        <f>SUM(F11:F17)</f>
        <v>2749</v>
      </c>
      <c r="G18" s="41">
        <f>F18/F20</f>
        <v>0.97103496997527372</v>
      </c>
      <c r="H18" s="42">
        <f>D18/F18-1</f>
        <v>0.36158603128410327</v>
      </c>
      <c r="I18" s="40">
        <f>SUM(I11:I17)</f>
        <v>3553</v>
      </c>
      <c r="J18" s="41">
        <f>D18/I18-1</f>
        <v>5.3475935828876997E-2</v>
      </c>
      <c r="K18" s="40">
        <f>SUM(K11:K17)</f>
        <v>30600</v>
      </c>
      <c r="L18" s="41">
        <f>K18/K20</f>
        <v>0.97192224622030232</v>
      </c>
      <c r="M18" s="40">
        <f>SUM(M11:M17)</f>
        <v>28367</v>
      </c>
      <c r="N18" s="41">
        <f>M18/M20</f>
        <v>0.97793636018891994</v>
      </c>
      <c r="O18" s="42">
        <f>K18/M18-1</f>
        <v>7.871822892797975E-2</v>
      </c>
    </row>
    <row r="19" spans="2:15" ht="15.75" thickBot="1">
      <c r="B19" s="105" t="s">
        <v>38</v>
      </c>
      <c r="C19" s="106"/>
      <c r="D19" s="43">
        <f>D20-D18</f>
        <v>111</v>
      </c>
      <c r="E19" s="41">
        <f>D19/D20</f>
        <v>2.8801245459263103E-2</v>
      </c>
      <c r="F19" s="43">
        <f>F20-F18</f>
        <v>82</v>
      </c>
      <c r="G19" s="41">
        <f>F19/F20</f>
        <v>2.8965030024726245E-2</v>
      </c>
      <c r="H19" s="42">
        <f>D19/F19-1</f>
        <v>0.35365853658536595</v>
      </c>
      <c r="I19" s="43">
        <f>I20-I18</f>
        <v>98</v>
      </c>
      <c r="J19" s="42">
        <f>D19/I19-1</f>
        <v>0.13265306122448983</v>
      </c>
      <c r="K19" s="43">
        <f>K20-K18</f>
        <v>884</v>
      </c>
      <c r="L19" s="41">
        <f>K19/K20</f>
        <v>2.8077753779697623E-2</v>
      </c>
      <c r="M19" s="43">
        <f>M20-M18</f>
        <v>640</v>
      </c>
      <c r="N19" s="41">
        <f>M19/M20</f>
        <v>2.2063639811080085E-2</v>
      </c>
      <c r="O19" s="42">
        <f>K19/M19-1</f>
        <v>0.38125000000000009</v>
      </c>
    </row>
    <row r="20" spans="2:15" ht="15.75" thickBot="1">
      <c r="B20" s="103" t="s">
        <v>39</v>
      </c>
      <c r="C20" s="104"/>
      <c r="D20" s="44">
        <v>3854</v>
      </c>
      <c r="E20" s="45">
        <v>1</v>
      </c>
      <c r="F20" s="44">
        <v>2831</v>
      </c>
      <c r="G20" s="45">
        <v>1</v>
      </c>
      <c r="H20" s="46">
        <v>0.36135641116213346</v>
      </c>
      <c r="I20" s="44">
        <v>3651</v>
      </c>
      <c r="J20" s="46">
        <v>5.5601205149274247E-2</v>
      </c>
      <c r="K20" s="44">
        <v>31484</v>
      </c>
      <c r="L20" s="45">
        <v>1</v>
      </c>
      <c r="M20" s="44">
        <v>29007</v>
      </c>
      <c r="N20" s="45">
        <v>1</v>
      </c>
      <c r="O20" s="46">
        <v>8.5393180956320869E-2</v>
      </c>
    </row>
    <row r="21" spans="2:15">
      <c r="B21" s="12" t="s">
        <v>51</v>
      </c>
    </row>
    <row r="22" spans="2:15">
      <c r="B22" s="14" t="s">
        <v>73</v>
      </c>
    </row>
    <row r="23" spans="2:15">
      <c r="B23" s="17" t="s">
        <v>74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J11:J17 O11:O17 H11:H17">
    <cfRule type="cellIs" dxfId="137" priority="7" operator="lessThan">
      <formula>0</formula>
    </cfRule>
  </conditionalFormatting>
  <conditionalFormatting sqref="L11:L17 N11:O17 D11:E17 G11:J17">
    <cfRule type="cellIs" dxfId="136" priority="6" operator="equal">
      <formula>0</formula>
    </cfRule>
  </conditionalFormatting>
  <conditionalFormatting sqref="F11:F17">
    <cfRule type="cellIs" dxfId="135" priority="5" operator="equal">
      <formula>0</formula>
    </cfRule>
  </conditionalFormatting>
  <conditionalFormatting sqref="K11:K17">
    <cfRule type="cellIs" dxfId="134" priority="4" operator="equal">
      <formula>0</formula>
    </cfRule>
  </conditionalFormatting>
  <conditionalFormatting sqref="M11:M17">
    <cfRule type="cellIs" dxfId="133" priority="3" operator="equal">
      <formula>0</formula>
    </cfRule>
  </conditionalFormatting>
  <conditionalFormatting sqref="H19 J19 O19">
    <cfRule type="cellIs" dxfId="132" priority="2" operator="lessThan">
      <formula>0</formula>
    </cfRule>
  </conditionalFormatting>
  <conditionalFormatting sqref="H18 O18">
    <cfRule type="cellIs" dxfId="13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6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9" width="9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8"/>
      <c r="O1" s="20">
        <v>44900</v>
      </c>
    </row>
    <row r="2" spans="2:15" ht="14.45" customHeight="1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5"/>
    </row>
    <row r="3" spans="2:15" ht="14.45" customHeight="1" thickBot="1">
      <c r="B3" s="96" t="s">
        <v>29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2" t="s">
        <v>44</v>
      </c>
    </row>
    <row r="4" spans="2:15" ht="14.45" customHeight="1">
      <c r="B4" s="117" t="s">
        <v>30</v>
      </c>
      <c r="C4" s="119" t="s">
        <v>1</v>
      </c>
      <c r="D4" s="100" t="s">
        <v>105</v>
      </c>
      <c r="E4" s="100"/>
      <c r="F4" s="100"/>
      <c r="G4" s="100"/>
      <c r="H4" s="90"/>
      <c r="I4" s="89" t="s">
        <v>95</v>
      </c>
      <c r="J4" s="90"/>
      <c r="K4" s="89" t="s">
        <v>106</v>
      </c>
      <c r="L4" s="100"/>
      <c r="M4" s="100"/>
      <c r="N4" s="100"/>
      <c r="O4" s="101"/>
    </row>
    <row r="5" spans="2:15" ht="14.45" customHeight="1" thickBot="1">
      <c r="B5" s="118"/>
      <c r="C5" s="120"/>
      <c r="D5" s="98" t="s">
        <v>107</v>
      </c>
      <c r="E5" s="98"/>
      <c r="F5" s="98"/>
      <c r="G5" s="98"/>
      <c r="H5" s="102"/>
      <c r="I5" s="97" t="s">
        <v>96</v>
      </c>
      <c r="J5" s="102"/>
      <c r="K5" s="97" t="s">
        <v>108</v>
      </c>
      <c r="L5" s="98"/>
      <c r="M5" s="98"/>
      <c r="N5" s="98"/>
      <c r="O5" s="99"/>
    </row>
    <row r="6" spans="2:15" ht="14.45" customHeight="1">
      <c r="B6" s="118"/>
      <c r="C6" s="120"/>
      <c r="D6" s="91">
        <v>2022</v>
      </c>
      <c r="E6" s="92"/>
      <c r="F6" s="91">
        <v>2021</v>
      </c>
      <c r="G6" s="92"/>
      <c r="H6" s="107" t="s">
        <v>31</v>
      </c>
      <c r="I6" s="87">
        <v>2022</v>
      </c>
      <c r="J6" s="87" t="s">
        <v>109</v>
      </c>
      <c r="K6" s="91">
        <v>2022</v>
      </c>
      <c r="L6" s="92"/>
      <c r="M6" s="91">
        <v>2021</v>
      </c>
      <c r="N6" s="92"/>
      <c r="O6" s="107" t="s">
        <v>31</v>
      </c>
    </row>
    <row r="7" spans="2:15" ht="14.45" customHeight="1" thickBot="1">
      <c r="B7" s="109" t="s">
        <v>30</v>
      </c>
      <c r="C7" s="111" t="s">
        <v>33</v>
      </c>
      <c r="D7" s="93"/>
      <c r="E7" s="94"/>
      <c r="F7" s="93"/>
      <c r="G7" s="94"/>
      <c r="H7" s="108"/>
      <c r="I7" s="88"/>
      <c r="J7" s="88"/>
      <c r="K7" s="93"/>
      <c r="L7" s="94"/>
      <c r="M7" s="93"/>
      <c r="N7" s="94"/>
      <c r="O7" s="108"/>
    </row>
    <row r="8" spans="2:15" ht="14.45" customHeight="1">
      <c r="B8" s="109"/>
      <c r="C8" s="111"/>
      <c r="D8" s="56" t="s">
        <v>34</v>
      </c>
      <c r="E8" s="26" t="s">
        <v>2</v>
      </c>
      <c r="F8" s="56" t="s">
        <v>34</v>
      </c>
      <c r="G8" s="26" t="s">
        <v>2</v>
      </c>
      <c r="H8" s="113" t="s">
        <v>35</v>
      </c>
      <c r="I8" s="58" t="s">
        <v>34</v>
      </c>
      <c r="J8" s="115" t="s">
        <v>110</v>
      </c>
      <c r="K8" s="56" t="s">
        <v>34</v>
      </c>
      <c r="L8" s="26" t="s">
        <v>2</v>
      </c>
      <c r="M8" s="56" t="s">
        <v>34</v>
      </c>
      <c r="N8" s="26" t="s">
        <v>2</v>
      </c>
      <c r="O8" s="113" t="s">
        <v>35</v>
      </c>
    </row>
    <row r="9" spans="2:15" ht="14.45" customHeight="1" thickBot="1">
      <c r="B9" s="110"/>
      <c r="C9" s="112"/>
      <c r="D9" s="27" t="s">
        <v>36</v>
      </c>
      <c r="E9" s="28" t="s">
        <v>37</v>
      </c>
      <c r="F9" s="27" t="s">
        <v>36</v>
      </c>
      <c r="G9" s="28" t="s">
        <v>37</v>
      </c>
      <c r="H9" s="114"/>
      <c r="I9" s="57" t="s">
        <v>36</v>
      </c>
      <c r="J9" s="116"/>
      <c r="K9" s="27" t="s">
        <v>36</v>
      </c>
      <c r="L9" s="28" t="s">
        <v>37</v>
      </c>
      <c r="M9" s="27" t="s">
        <v>36</v>
      </c>
      <c r="N9" s="28" t="s">
        <v>37</v>
      </c>
      <c r="O9" s="114"/>
    </row>
    <row r="10" spans="2:15" ht="14.45" customHeight="1" thickBot="1">
      <c r="B10" s="73"/>
      <c r="C10" s="31" t="s">
        <v>15</v>
      </c>
      <c r="D10" s="32">
        <v>113</v>
      </c>
      <c r="E10" s="33">
        <v>0.40213523131672596</v>
      </c>
      <c r="F10" s="32">
        <v>107</v>
      </c>
      <c r="G10" s="33">
        <v>0.50710900473933651</v>
      </c>
      <c r="H10" s="34">
        <v>5.6074766355140193E-2</v>
      </c>
      <c r="I10" s="32">
        <v>119</v>
      </c>
      <c r="J10" s="34">
        <v>-5.0420168067226934E-2</v>
      </c>
      <c r="K10" s="32">
        <v>1250</v>
      </c>
      <c r="L10" s="33">
        <v>0.53464499572284008</v>
      </c>
      <c r="M10" s="32">
        <v>961</v>
      </c>
      <c r="N10" s="33">
        <v>0.43681818181818183</v>
      </c>
      <c r="O10" s="34">
        <v>0.3007284079084287</v>
      </c>
    </row>
    <row r="11" spans="2:15" ht="14.45" customHeight="1" thickBot="1">
      <c r="B11" s="74"/>
      <c r="C11" s="36" t="s">
        <v>12</v>
      </c>
      <c r="D11" s="37">
        <v>49</v>
      </c>
      <c r="E11" s="38">
        <v>0.17437722419928825</v>
      </c>
      <c r="F11" s="37">
        <v>18</v>
      </c>
      <c r="G11" s="38">
        <v>8.5308056872037921E-2</v>
      </c>
      <c r="H11" s="39">
        <v>1.7222222222222223</v>
      </c>
      <c r="I11" s="37">
        <v>37</v>
      </c>
      <c r="J11" s="39">
        <v>0.32432432432432434</v>
      </c>
      <c r="K11" s="37">
        <v>348</v>
      </c>
      <c r="L11" s="38">
        <v>0.14884516680923868</v>
      </c>
      <c r="M11" s="37">
        <v>390</v>
      </c>
      <c r="N11" s="38">
        <v>0.17727272727272728</v>
      </c>
      <c r="O11" s="39">
        <v>-0.10769230769230764</v>
      </c>
    </row>
    <row r="12" spans="2:15" ht="14.45" customHeight="1" thickBot="1">
      <c r="B12" s="74"/>
      <c r="C12" s="31" t="s">
        <v>4</v>
      </c>
      <c r="D12" s="32">
        <v>44</v>
      </c>
      <c r="E12" s="33">
        <v>0.15658362989323843</v>
      </c>
      <c r="F12" s="32">
        <v>38</v>
      </c>
      <c r="G12" s="33">
        <v>0.18009478672985782</v>
      </c>
      <c r="H12" s="34">
        <v>0.15789473684210531</v>
      </c>
      <c r="I12" s="32">
        <v>20</v>
      </c>
      <c r="J12" s="34">
        <v>1.2000000000000002</v>
      </c>
      <c r="K12" s="32">
        <v>253</v>
      </c>
      <c r="L12" s="33">
        <v>0.10821214713430283</v>
      </c>
      <c r="M12" s="32">
        <v>450</v>
      </c>
      <c r="N12" s="33">
        <v>0.20454545454545456</v>
      </c>
      <c r="O12" s="34">
        <v>-0.43777777777777782</v>
      </c>
    </row>
    <row r="13" spans="2:15" ht="14.45" customHeight="1" thickBot="1">
      <c r="B13" s="74"/>
      <c r="C13" s="75" t="s">
        <v>49</v>
      </c>
      <c r="D13" s="37">
        <v>28</v>
      </c>
      <c r="E13" s="38">
        <v>9.9644128113879002E-2</v>
      </c>
      <c r="F13" s="37">
        <v>7</v>
      </c>
      <c r="G13" s="38">
        <v>3.3175355450236969E-2</v>
      </c>
      <c r="H13" s="39">
        <v>3</v>
      </c>
      <c r="I13" s="37">
        <v>15</v>
      </c>
      <c r="J13" s="39">
        <v>0.8666666666666667</v>
      </c>
      <c r="K13" s="37">
        <v>173</v>
      </c>
      <c r="L13" s="38">
        <v>7.3994867408041065E-2</v>
      </c>
      <c r="M13" s="37">
        <v>107</v>
      </c>
      <c r="N13" s="38">
        <v>4.8636363636363637E-2</v>
      </c>
      <c r="O13" s="39">
        <v>0.61682242990654212</v>
      </c>
    </row>
    <row r="14" spans="2:15" ht="14.45" customHeight="1" thickBot="1">
      <c r="B14" s="74"/>
      <c r="C14" s="76" t="s">
        <v>3</v>
      </c>
      <c r="D14" s="32">
        <v>11</v>
      </c>
      <c r="E14" s="33">
        <v>3.9145907473309607E-2</v>
      </c>
      <c r="F14" s="32">
        <v>11</v>
      </c>
      <c r="G14" s="33">
        <v>5.2132701421800945E-2</v>
      </c>
      <c r="H14" s="34">
        <v>0</v>
      </c>
      <c r="I14" s="32">
        <v>17</v>
      </c>
      <c r="J14" s="34">
        <v>-0.3529411764705882</v>
      </c>
      <c r="K14" s="32">
        <v>124</v>
      </c>
      <c r="L14" s="33">
        <v>5.303678357570573E-2</v>
      </c>
      <c r="M14" s="32">
        <v>90</v>
      </c>
      <c r="N14" s="33">
        <v>4.0909090909090909E-2</v>
      </c>
      <c r="O14" s="34">
        <v>0.37777777777777777</v>
      </c>
    </row>
    <row r="15" spans="2:15" ht="14.45" customHeight="1" thickBot="1">
      <c r="B15" s="74"/>
      <c r="C15" s="77" t="s">
        <v>14</v>
      </c>
      <c r="D15" s="37">
        <v>19</v>
      </c>
      <c r="E15" s="38">
        <v>6.7615658362989328E-2</v>
      </c>
      <c r="F15" s="37">
        <v>11</v>
      </c>
      <c r="G15" s="38">
        <v>5.2132701421800945E-2</v>
      </c>
      <c r="H15" s="39">
        <v>0.72727272727272729</v>
      </c>
      <c r="I15" s="37">
        <v>20</v>
      </c>
      <c r="J15" s="39">
        <v>-5.0000000000000044E-2</v>
      </c>
      <c r="K15" s="37">
        <v>76</v>
      </c>
      <c r="L15" s="38">
        <v>3.2506415739948676E-2</v>
      </c>
      <c r="M15" s="37">
        <v>66</v>
      </c>
      <c r="N15" s="38">
        <v>0.03</v>
      </c>
      <c r="O15" s="39">
        <v>0.1515151515151516</v>
      </c>
    </row>
    <row r="16" spans="2:15" ht="14.45" customHeight="1" thickBot="1">
      <c r="B16" s="74"/>
      <c r="C16" s="31" t="s">
        <v>11</v>
      </c>
      <c r="D16" s="32">
        <v>5</v>
      </c>
      <c r="E16" s="33">
        <v>1.7793594306049824E-2</v>
      </c>
      <c r="F16" s="32">
        <v>0</v>
      </c>
      <c r="G16" s="33">
        <v>0</v>
      </c>
      <c r="H16" s="34"/>
      <c r="I16" s="32">
        <v>1</v>
      </c>
      <c r="J16" s="34">
        <v>4</v>
      </c>
      <c r="K16" s="32">
        <v>21</v>
      </c>
      <c r="L16" s="33">
        <v>8.9820359281437123E-3</v>
      </c>
      <c r="M16" s="32">
        <v>9</v>
      </c>
      <c r="N16" s="33">
        <v>4.0909090909090912E-3</v>
      </c>
      <c r="O16" s="34">
        <v>1.3333333333333335</v>
      </c>
    </row>
    <row r="17" spans="2:15" ht="14.45" customHeight="1" thickBot="1">
      <c r="B17" s="78"/>
      <c r="C17" s="77" t="s">
        <v>38</v>
      </c>
      <c r="D17" s="37">
        <v>12</v>
      </c>
      <c r="E17" s="38">
        <v>4.2704626334519574E-2</v>
      </c>
      <c r="F17" s="37">
        <v>19</v>
      </c>
      <c r="G17" s="38">
        <v>9.004739336492891E-2</v>
      </c>
      <c r="H17" s="39">
        <v>-0.36842105263157898</v>
      </c>
      <c r="I17" s="37">
        <v>8</v>
      </c>
      <c r="J17" s="39">
        <v>3.3898305084745763E-2</v>
      </c>
      <c r="K17" s="37">
        <v>93</v>
      </c>
      <c r="L17" s="38">
        <v>3.9777587681779296E-2</v>
      </c>
      <c r="M17" s="37">
        <v>127</v>
      </c>
      <c r="N17" s="38">
        <v>5.7727272727272724E-2</v>
      </c>
      <c r="O17" s="39">
        <v>-0.26771653543307083</v>
      </c>
    </row>
    <row r="18" spans="2:15" ht="14.45" customHeight="1" thickBot="1">
      <c r="B18" s="55" t="s">
        <v>5</v>
      </c>
      <c r="C18" s="55" t="s">
        <v>39</v>
      </c>
      <c r="D18" s="40">
        <v>281</v>
      </c>
      <c r="E18" s="41">
        <v>0.99999999999999978</v>
      </c>
      <c r="F18" s="40">
        <v>211</v>
      </c>
      <c r="G18" s="41">
        <v>1</v>
      </c>
      <c r="H18" s="42">
        <v>0.33175355450236976</v>
      </c>
      <c r="I18" s="40">
        <v>236</v>
      </c>
      <c r="J18" s="41">
        <v>0.19067796610169485</v>
      </c>
      <c r="K18" s="40">
        <v>2338</v>
      </c>
      <c r="L18" s="41">
        <v>1.0000000000000002</v>
      </c>
      <c r="M18" s="40">
        <v>2200</v>
      </c>
      <c r="N18" s="41">
        <v>1.0000000000000002</v>
      </c>
      <c r="O18" s="42">
        <v>6.2727272727272743E-2</v>
      </c>
    </row>
    <row r="19" spans="2:15" ht="14.45" customHeight="1" thickBot="1">
      <c r="B19" s="73"/>
      <c r="C19" s="31" t="s">
        <v>3</v>
      </c>
      <c r="D19" s="32">
        <v>883</v>
      </c>
      <c r="E19" s="33">
        <v>0.24775533108866443</v>
      </c>
      <c r="F19" s="32">
        <v>642</v>
      </c>
      <c r="G19" s="33">
        <v>0.24550669216061186</v>
      </c>
      <c r="H19" s="34">
        <v>0.37538940809968846</v>
      </c>
      <c r="I19" s="32">
        <v>810</v>
      </c>
      <c r="J19" s="34">
        <v>9.0123456790123457E-2</v>
      </c>
      <c r="K19" s="32">
        <v>6707</v>
      </c>
      <c r="L19" s="33">
        <v>0.23033071190631546</v>
      </c>
      <c r="M19" s="32">
        <v>6778</v>
      </c>
      <c r="N19" s="33">
        <v>0.25324117317392114</v>
      </c>
      <c r="O19" s="34">
        <v>-1.047506639126583E-2</v>
      </c>
    </row>
    <row r="20" spans="2:15" ht="14.45" customHeight="1" thickBot="1">
      <c r="B20" s="74"/>
      <c r="C20" s="36" t="s">
        <v>12</v>
      </c>
      <c r="D20" s="37">
        <v>666</v>
      </c>
      <c r="E20" s="38">
        <v>0.18686868686868688</v>
      </c>
      <c r="F20" s="37">
        <v>370</v>
      </c>
      <c r="G20" s="38">
        <v>0.14149139579349904</v>
      </c>
      <c r="H20" s="39">
        <v>0.8</v>
      </c>
      <c r="I20" s="37">
        <v>638</v>
      </c>
      <c r="J20" s="39">
        <v>4.3887147335423204E-2</v>
      </c>
      <c r="K20" s="37">
        <v>5964</v>
      </c>
      <c r="L20" s="38">
        <v>0.20481472578041829</v>
      </c>
      <c r="M20" s="37">
        <v>4510</v>
      </c>
      <c r="N20" s="38">
        <v>0.16850364281711189</v>
      </c>
      <c r="O20" s="39">
        <v>0.32239467849223957</v>
      </c>
    </row>
    <row r="21" spans="2:15" ht="14.45" customHeight="1" thickBot="1">
      <c r="B21" s="74"/>
      <c r="C21" s="31" t="s">
        <v>11</v>
      </c>
      <c r="D21" s="32">
        <v>546</v>
      </c>
      <c r="E21" s="33">
        <v>0.1531986531986532</v>
      </c>
      <c r="F21" s="32">
        <v>476</v>
      </c>
      <c r="G21" s="33">
        <v>0.18202676864244741</v>
      </c>
      <c r="H21" s="34">
        <v>0.14705882352941169</v>
      </c>
      <c r="I21" s="32">
        <v>709</v>
      </c>
      <c r="J21" s="34">
        <v>-0.22990126939351196</v>
      </c>
      <c r="K21" s="32">
        <v>5648</v>
      </c>
      <c r="L21" s="33">
        <v>0.19396270476321303</v>
      </c>
      <c r="M21" s="32">
        <v>4671</v>
      </c>
      <c r="N21" s="33">
        <v>0.17451896133009528</v>
      </c>
      <c r="O21" s="34">
        <v>0.20916292014557913</v>
      </c>
    </row>
    <row r="22" spans="2:15" ht="14.45" customHeight="1" thickBot="1">
      <c r="B22" s="74"/>
      <c r="C22" s="75" t="s">
        <v>4</v>
      </c>
      <c r="D22" s="37">
        <v>514</v>
      </c>
      <c r="E22" s="38">
        <v>0.1442199775533109</v>
      </c>
      <c r="F22" s="37">
        <v>374</v>
      </c>
      <c r="G22" s="38">
        <v>0.14302103250478013</v>
      </c>
      <c r="H22" s="39">
        <v>0.37433155080213898</v>
      </c>
      <c r="I22" s="37">
        <v>392</v>
      </c>
      <c r="J22" s="39">
        <v>0.31122448979591844</v>
      </c>
      <c r="K22" s="37">
        <v>3898</v>
      </c>
      <c r="L22" s="38">
        <v>0.13386448710463958</v>
      </c>
      <c r="M22" s="37">
        <v>4014</v>
      </c>
      <c r="N22" s="38">
        <v>0.14997197832990847</v>
      </c>
      <c r="O22" s="39">
        <v>-2.8898854010961594E-2</v>
      </c>
    </row>
    <row r="23" spans="2:15" ht="14.45" customHeight="1" thickBot="1">
      <c r="B23" s="74"/>
      <c r="C23" s="76" t="s">
        <v>13</v>
      </c>
      <c r="D23" s="32">
        <v>541</v>
      </c>
      <c r="E23" s="33">
        <v>0.15179573512906847</v>
      </c>
      <c r="F23" s="32">
        <v>396</v>
      </c>
      <c r="G23" s="33">
        <v>0.15143403441682601</v>
      </c>
      <c r="H23" s="34">
        <v>0.36616161616161613</v>
      </c>
      <c r="I23" s="32">
        <v>500</v>
      </c>
      <c r="J23" s="34">
        <v>8.2000000000000073E-2</v>
      </c>
      <c r="K23" s="32">
        <v>3764</v>
      </c>
      <c r="L23" s="33">
        <v>0.12926268072392597</v>
      </c>
      <c r="M23" s="32">
        <v>4088</v>
      </c>
      <c r="N23" s="33">
        <v>0.15273678311227348</v>
      </c>
      <c r="O23" s="34">
        <v>-7.9256360078277854E-2</v>
      </c>
    </row>
    <row r="24" spans="2:15" ht="14.45" customHeight="1" thickBot="1">
      <c r="B24" s="74"/>
      <c r="C24" s="77" t="s">
        <v>14</v>
      </c>
      <c r="D24" s="37">
        <v>216</v>
      </c>
      <c r="E24" s="38">
        <v>6.0606060606060608E-2</v>
      </c>
      <c r="F24" s="37">
        <v>215</v>
      </c>
      <c r="G24" s="38">
        <v>8.2217973231357558E-2</v>
      </c>
      <c r="H24" s="39">
        <v>4.6511627906977715E-3</v>
      </c>
      <c r="I24" s="37">
        <v>191</v>
      </c>
      <c r="J24" s="39">
        <v>0.13089005235602102</v>
      </c>
      <c r="K24" s="37">
        <v>1737</v>
      </c>
      <c r="L24" s="38">
        <v>5.9651773755966891E-2</v>
      </c>
      <c r="M24" s="37">
        <v>1373</v>
      </c>
      <c r="N24" s="38">
        <v>5.1298337380907902E-2</v>
      </c>
      <c r="O24" s="39">
        <v>0.26511289147851413</v>
      </c>
    </row>
    <row r="25" spans="2:15" ht="14.45" customHeight="1" thickBot="1">
      <c r="B25" s="74"/>
      <c r="C25" s="31" t="s">
        <v>15</v>
      </c>
      <c r="D25" s="32">
        <v>129</v>
      </c>
      <c r="E25" s="33">
        <v>3.6195286195286197E-2</v>
      </c>
      <c r="F25" s="32">
        <v>86</v>
      </c>
      <c r="G25" s="33">
        <v>3.2887189292543022E-2</v>
      </c>
      <c r="H25" s="34">
        <v>0.5</v>
      </c>
      <c r="I25" s="32">
        <v>97</v>
      </c>
      <c r="J25" s="34">
        <v>0.32989690721649478</v>
      </c>
      <c r="K25" s="32">
        <v>785</v>
      </c>
      <c r="L25" s="33">
        <v>2.6958343349702943E-2</v>
      </c>
      <c r="M25" s="32">
        <v>929</v>
      </c>
      <c r="N25" s="33">
        <v>3.4709508686717731E-2</v>
      </c>
      <c r="O25" s="34">
        <v>-0.15500538213132398</v>
      </c>
    </row>
    <row r="26" spans="2:15" ht="14.45" customHeight="1" thickBot="1">
      <c r="B26" s="74"/>
      <c r="C26" s="77" t="s">
        <v>70</v>
      </c>
      <c r="D26" s="37">
        <v>65</v>
      </c>
      <c r="E26" s="38">
        <v>1.8237934904601572E-2</v>
      </c>
      <c r="F26" s="37">
        <v>53</v>
      </c>
      <c r="G26" s="38">
        <v>2.0267686424474188E-2</v>
      </c>
      <c r="H26" s="39">
        <v>0.22641509433962259</v>
      </c>
      <c r="I26" s="37">
        <v>74</v>
      </c>
      <c r="J26" s="39">
        <v>-0.1216216216216216</v>
      </c>
      <c r="K26" s="37">
        <v>590</v>
      </c>
      <c r="L26" s="38">
        <v>2.0261684810604759E-2</v>
      </c>
      <c r="M26" s="37">
        <v>377</v>
      </c>
      <c r="N26" s="38">
        <v>1.4085559499346161E-2</v>
      </c>
      <c r="O26" s="39">
        <v>0.5649867374005304</v>
      </c>
    </row>
    <row r="27" spans="2:15" ht="14.45" customHeight="1" thickBot="1">
      <c r="B27" s="78"/>
      <c r="C27" s="31" t="s">
        <v>38</v>
      </c>
      <c r="D27" s="32">
        <v>4</v>
      </c>
      <c r="E27" s="33">
        <v>1.1223344556677891E-3</v>
      </c>
      <c r="F27" s="32">
        <v>3</v>
      </c>
      <c r="G27" s="33">
        <v>1.1472275334608031E-3</v>
      </c>
      <c r="H27" s="34">
        <v>0.33333333333333326</v>
      </c>
      <c r="I27" s="32">
        <v>2</v>
      </c>
      <c r="J27" s="34">
        <v>1</v>
      </c>
      <c r="K27" s="32">
        <v>26</v>
      </c>
      <c r="L27" s="33">
        <v>8.9288780521309106E-4</v>
      </c>
      <c r="M27" s="32">
        <v>25</v>
      </c>
      <c r="N27" s="33">
        <v>9.3405566971791506E-4</v>
      </c>
      <c r="O27" s="34">
        <v>4.0000000000000036E-2</v>
      </c>
    </row>
    <row r="28" spans="2:15" ht="14.45" customHeight="1" thickBot="1">
      <c r="B28" s="55" t="s">
        <v>6</v>
      </c>
      <c r="C28" s="55" t="s">
        <v>39</v>
      </c>
      <c r="D28" s="40">
        <v>3564</v>
      </c>
      <c r="E28" s="41">
        <v>1</v>
      </c>
      <c r="F28" s="40">
        <v>2615</v>
      </c>
      <c r="G28" s="41">
        <v>1</v>
      </c>
      <c r="H28" s="42">
        <v>0.36290630975143401</v>
      </c>
      <c r="I28" s="40">
        <v>3413</v>
      </c>
      <c r="J28" s="41">
        <v>4.4242601816583571E-2</v>
      </c>
      <c r="K28" s="40">
        <v>29119</v>
      </c>
      <c r="L28" s="41">
        <v>0.99999999999999989</v>
      </c>
      <c r="M28" s="40">
        <v>26765</v>
      </c>
      <c r="N28" s="41">
        <v>1.0000000000000002</v>
      </c>
      <c r="O28" s="42">
        <v>8.7950681860638813E-2</v>
      </c>
    </row>
    <row r="29" spans="2:15" ht="14.45" customHeight="1" thickBot="1">
      <c r="B29" s="55" t="s">
        <v>59</v>
      </c>
      <c r="C29" s="55" t="s">
        <v>39</v>
      </c>
      <c r="D29" s="40">
        <v>9</v>
      </c>
      <c r="E29" s="41">
        <v>1</v>
      </c>
      <c r="F29" s="40">
        <v>5</v>
      </c>
      <c r="G29" s="41">
        <v>1</v>
      </c>
      <c r="H29" s="42">
        <v>0.8</v>
      </c>
      <c r="I29" s="40">
        <v>2</v>
      </c>
      <c r="J29" s="41">
        <v>3.5</v>
      </c>
      <c r="K29" s="40">
        <v>27</v>
      </c>
      <c r="L29" s="41">
        <v>1</v>
      </c>
      <c r="M29" s="40">
        <v>42</v>
      </c>
      <c r="N29" s="41">
        <v>1</v>
      </c>
      <c r="O29" s="42">
        <v>-0.3571428571428571</v>
      </c>
    </row>
    <row r="30" spans="2:15" ht="14.45" customHeight="1" thickBot="1">
      <c r="B30" s="103"/>
      <c r="C30" s="104" t="s">
        <v>39</v>
      </c>
      <c r="D30" s="44">
        <v>3854</v>
      </c>
      <c r="E30" s="45">
        <v>1</v>
      </c>
      <c r="F30" s="44">
        <v>2831</v>
      </c>
      <c r="G30" s="45">
        <v>1</v>
      </c>
      <c r="H30" s="46">
        <v>0.36135641116213346</v>
      </c>
      <c r="I30" s="44">
        <v>3651</v>
      </c>
      <c r="J30" s="46">
        <v>5.5601205149274247E-2</v>
      </c>
      <c r="K30" s="44">
        <v>31484</v>
      </c>
      <c r="L30" s="45">
        <v>1</v>
      </c>
      <c r="M30" s="44">
        <v>29007</v>
      </c>
      <c r="N30" s="45">
        <v>1</v>
      </c>
      <c r="O30" s="46">
        <v>8.5393180956320869E-2</v>
      </c>
    </row>
    <row r="31" spans="2:15" ht="14.45" customHeight="1">
      <c r="B31" s="21" t="s">
        <v>73</v>
      </c>
      <c r="C31" s="16"/>
      <c r="D31" s="14"/>
      <c r="E31" s="14"/>
      <c r="F31" s="14"/>
      <c r="G31" s="14"/>
    </row>
    <row r="32" spans="2:15" ht="18">
      <c r="B32" s="79" t="s">
        <v>74</v>
      </c>
      <c r="C32" s="14"/>
      <c r="D32" s="14"/>
      <c r="E32" s="14"/>
      <c r="F32" s="14"/>
      <c r="G32" s="14"/>
    </row>
    <row r="34" spans="2:15">
      <c r="B34" s="95" t="s">
        <v>47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5"/>
    </row>
    <row r="35" spans="2:15" ht="15.75" thickBot="1">
      <c r="B35" s="96" t="s">
        <v>48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2" t="s">
        <v>44</v>
      </c>
    </row>
    <row r="36" spans="2:15" ht="14.45" customHeight="1">
      <c r="B36" s="117" t="s">
        <v>30</v>
      </c>
      <c r="C36" s="119" t="s">
        <v>1</v>
      </c>
      <c r="D36" s="100" t="s">
        <v>105</v>
      </c>
      <c r="E36" s="100"/>
      <c r="F36" s="100"/>
      <c r="G36" s="100"/>
      <c r="H36" s="90"/>
      <c r="I36" s="89" t="s">
        <v>95</v>
      </c>
      <c r="J36" s="90"/>
      <c r="K36" s="89" t="s">
        <v>106</v>
      </c>
      <c r="L36" s="100"/>
      <c r="M36" s="100"/>
      <c r="N36" s="100"/>
      <c r="O36" s="101"/>
    </row>
    <row r="37" spans="2:15" ht="14.45" customHeight="1" thickBot="1">
      <c r="B37" s="118"/>
      <c r="C37" s="120"/>
      <c r="D37" s="98" t="s">
        <v>107</v>
      </c>
      <c r="E37" s="98"/>
      <c r="F37" s="98"/>
      <c r="G37" s="98"/>
      <c r="H37" s="102"/>
      <c r="I37" s="97" t="s">
        <v>96</v>
      </c>
      <c r="J37" s="102"/>
      <c r="K37" s="97" t="s">
        <v>108</v>
      </c>
      <c r="L37" s="98"/>
      <c r="M37" s="98"/>
      <c r="N37" s="98"/>
      <c r="O37" s="99"/>
    </row>
    <row r="38" spans="2:15" ht="14.45" customHeight="1">
      <c r="B38" s="118"/>
      <c r="C38" s="120"/>
      <c r="D38" s="91">
        <v>2022</v>
      </c>
      <c r="E38" s="92"/>
      <c r="F38" s="91">
        <v>2021</v>
      </c>
      <c r="G38" s="92"/>
      <c r="H38" s="107" t="s">
        <v>31</v>
      </c>
      <c r="I38" s="87">
        <v>2022</v>
      </c>
      <c r="J38" s="87" t="s">
        <v>109</v>
      </c>
      <c r="K38" s="91">
        <v>2022</v>
      </c>
      <c r="L38" s="92"/>
      <c r="M38" s="91">
        <v>2021</v>
      </c>
      <c r="N38" s="92"/>
      <c r="O38" s="107" t="s">
        <v>31</v>
      </c>
    </row>
    <row r="39" spans="2:15" ht="18.75" customHeight="1" thickBot="1">
      <c r="B39" s="109" t="s">
        <v>30</v>
      </c>
      <c r="C39" s="111" t="s">
        <v>33</v>
      </c>
      <c r="D39" s="93"/>
      <c r="E39" s="94"/>
      <c r="F39" s="93"/>
      <c r="G39" s="94"/>
      <c r="H39" s="108"/>
      <c r="I39" s="88"/>
      <c r="J39" s="88"/>
      <c r="K39" s="93"/>
      <c r="L39" s="94"/>
      <c r="M39" s="93"/>
      <c r="N39" s="94"/>
      <c r="O39" s="108"/>
    </row>
    <row r="40" spans="2:15" ht="14.45" customHeight="1">
      <c r="B40" s="109"/>
      <c r="C40" s="111"/>
      <c r="D40" s="56" t="s">
        <v>34</v>
      </c>
      <c r="E40" s="26" t="s">
        <v>2</v>
      </c>
      <c r="F40" s="56" t="s">
        <v>34</v>
      </c>
      <c r="G40" s="26" t="s">
        <v>2</v>
      </c>
      <c r="H40" s="113" t="s">
        <v>35</v>
      </c>
      <c r="I40" s="58" t="s">
        <v>34</v>
      </c>
      <c r="J40" s="115" t="s">
        <v>110</v>
      </c>
      <c r="K40" s="56" t="s">
        <v>34</v>
      </c>
      <c r="L40" s="26" t="s">
        <v>2</v>
      </c>
      <c r="M40" s="56" t="s">
        <v>34</v>
      </c>
      <c r="N40" s="26" t="s">
        <v>2</v>
      </c>
      <c r="O40" s="113" t="s">
        <v>35</v>
      </c>
    </row>
    <row r="41" spans="2:15" ht="29.25" thickBot="1">
      <c r="B41" s="110"/>
      <c r="C41" s="112"/>
      <c r="D41" s="27" t="s">
        <v>36</v>
      </c>
      <c r="E41" s="28" t="s">
        <v>37</v>
      </c>
      <c r="F41" s="27" t="s">
        <v>36</v>
      </c>
      <c r="G41" s="28" t="s">
        <v>37</v>
      </c>
      <c r="H41" s="114"/>
      <c r="I41" s="57" t="s">
        <v>36</v>
      </c>
      <c r="J41" s="116"/>
      <c r="K41" s="27" t="s">
        <v>36</v>
      </c>
      <c r="L41" s="28" t="s">
        <v>37</v>
      </c>
      <c r="M41" s="27" t="s">
        <v>36</v>
      </c>
      <c r="N41" s="28" t="s">
        <v>37</v>
      </c>
      <c r="O41" s="114"/>
    </row>
    <row r="42" spans="2:15" ht="15.75" thickBot="1">
      <c r="B42" s="73"/>
      <c r="C42" s="31" t="s">
        <v>15</v>
      </c>
      <c r="D42" s="32"/>
      <c r="E42" s="33"/>
      <c r="F42" s="32">
        <v>1</v>
      </c>
      <c r="G42" s="33">
        <v>1</v>
      </c>
      <c r="H42" s="34"/>
      <c r="I42" s="32"/>
      <c r="J42" s="34"/>
      <c r="K42" s="32">
        <v>1</v>
      </c>
      <c r="L42" s="33">
        <v>1</v>
      </c>
      <c r="M42" s="32">
        <v>2</v>
      </c>
      <c r="N42" s="33">
        <v>1</v>
      </c>
      <c r="O42" s="34">
        <v>-0.5</v>
      </c>
    </row>
    <row r="43" spans="2:15" ht="15.75" thickBot="1">
      <c r="B43" s="55" t="s">
        <v>5</v>
      </c>
      <c r="C43" s="55" t="s">
        <v>39</v>
      </c>
      <c r="D43" s="40">
        <v>0</v>
      </c>
      <c r="E43" s="41">
        <v>0</v>
      </c>
      <c r="F43" s="40">
        <v>1</v>
      </c>
      <c r="G43" s="41">
        <v>1</v>
      </c>
      <c r="H43" s="42">
        <v>-1</v>
      </c>
      <c r="I43" s="40">
        <v>0</v>
      </c>
      <c r="J43" s="41">
        <v>0</v>
      </c>
      <c r="K43" s="40">
        <v>1</v>
      </c>
      <c r="L43" s="41">
        <v>1</v>
      </c>
      <c r="M43" s="40">
        <v>2</v>
      </c>
      <c r="N43" s="41">
        <v>1</v>
      </c>
      <c r="O43" s="42">
        <v>-0.5</v>
      </c>
    </row>
    <row r="44" spans="2:15" ht="15.75" thickBot="1">
      <c r="B44" s="73"/>
      <c r="C44" s="31" t="s">
        <v>3</v>
      </c>
      <c r="D44" s="32">
        <v>839</v>
      </c>
      <c r="E44" s="33">
        <v>0.28335021952043227</v>
      </c>
      <c r="F44" s="32">
        <v>567</v>
      </c>
      <c r="G44" s="33">
        <v>0.2705152671755725</v>
      </c>
      <c r="H44" s="34">
        <v>0.47971781305114636</v>
      </c>
      <c r="I44" s="32">
        <v>740</v>
      </c>
      <c r="J44" s="34">
        <v>0.13378378378378386</v>
      </c>
      <c r="K44" s="32">
        <v>6071</v>
      </c>
      <c r="L44" s="33">
        <v>0.25564258042782551</v>
      </c>
      <c r="M44" s="32">
        <v>5963</v>
      </c>
      <c r="N44" s="33">
        <v>0.26946540738397579</v>
      </c>
      <c r="O44" s="34">
        <v>1.8111688747274757E-2</v>
      </c>
    </row>
    <row r="45" spans="2:15" ht="15.75" thickBot="1">
      <c r="B45" s="74"/>
      <c r="C45" s="36" t="s">
        <v>12</v>
      </c>
      <c r="D45" s="37">
        <v>547</v>
      </c>
      <c r="E45" s="38">
        <v>0.18473488686254644</v>
      </c>
      <c r="F45" s="37">
        <v>305</v>
      </c>
      <c r="G45" s="38">
        <v>0.14551526717557253</v>
      </c>
      <c r="H45" s="39">
        <v>0.79344262295081958</v>
      </c>
      <c r="I45" s="37">
        <v>538</v>
      </c>
      <c r="J45" s="39">
        <v>1.6728624535315983E-2</v>
      </c>
      <c r="K45" s="37">
        <v>4923</v>
      </c>
      <c r="L45" s="38">
        <v>0.20730166750884285</v>
      </c>
      <c r="M45" s="37">
        <v>3733</v>
      </c>
      <c r="N45" s="38">
        <v>0.16869266573274888</v>
      </c>
      <c r="O45" s="39">
        <v>0.31877846236271101</v>
      </c>
    </row>
    <row r="46" spans="2:15" ht="15.75" thickBot="1">
      <c r="B46" s="74"/>
      <c r="C46" s="31" t="s">
        <v>11</v>
      </c>
      <c r="D46" s="32">
        <v>383</v>
      </c>
      <c r="E46" s="33">
        <v>0.12934819317798041</v>
      </c>
      <c r="F46" s="32">
        <v>367</v>
      </c>
      <c r="G46" s="33">
        <v>0.17509541984732824</v>
      </c>
      <c r="H46" s="34">
        <v>4.3596730245231585E-2</v>
      </c>
      <c r="I46" s="32">
        <v>567</v>
      </c>
      <c r="J46" s="34">
        <v>-0.32451499118165783</v>
      </c>
      <c r="K46" s="32">
        <v>4419</v>
      </c>
      <c r="L46" s="33">
        <v>0.1860788276907529</v>
      </c>
      <c r="M46" s="32">
        <v>3905</v>
      </c>
      <c r="N46" s="33">
        <v>0.17646527181526503</v>
      </c>
      <c r="O46" s="34">
        <v>0.13162612035851473</v>
      </c>
    </row>
    <row r="47" spans="2:15" ht="15.75" thickBot="1">
      <c r="B47" s="74"/>
      <c r="C47" s="75" t="s">
        <v>4</v>
      </c>
      <c r="D47" s="37">
        <v>432</v>
      </c>
      <c r="E47" s="38">
        <v>0.1458966565349544</v>
      </c>
      <c r="F47" s="37">
        <v>268</v>
      </c>
      <c r="G47" s="38">
        <v>0.12786259541984732</v>
      </c>
      <c r="H47" s="39">
        <v>0.61194029850746268</v>
      </c>
      <c r="I47" s="37">
        <v>347</v>
      </c>
      <c r="J47" s="39">
        <v>0.24495677233429403</v>
      </c>
      <c r="K47" s="37">
        <v>3019</v>
      </c>
      <c r="L47" s="38">
        <v>0.12712649486272529</v>
      </c>
      <c r="M47" s="37">
        <v>3124</v>
      </c>
      <c r="N47" s="38">
        <v>0.14117221745221203</v>
      </c>
      <c r="O47" s="39">
        <v>-3.3610755441741302E-2</v>
      </c>
    </row>
    <row r="48" spans="2:15" ht="15.75" thickBot="1">
      <c r="B48" s="74"/>
      <c r="C48" s="76" t="s">
        <v>13</v>
      </c>
      <c r="D48" s="32">
        <v>423</v>
      </c>
      <c r="E48" s="33">
        <v>0.14285714285714285</v>
      </c>
      <c r="F48" s="32">
        <v>301</v>
      </c>
      <c r="G48" s="33">
        <v>0.14360687022900764</v>
      </c>
      <c r="H48" s="34">
        <v>0.40531561461794019</v>
      </c>
      <c r="I48" s="32">
        <v>396</v>
      </c>
      <c r="J48" s="34">
        <v>6.8181818181818121E-2</v>
      </c>
      <c r="K48" s="32">
        <v>2846</v>
      </c>
      <c r="L48" s="33">
        <v>0.11984167087754759</v>
      </c>
      <c r="M48" s="32">
        <v>3172</v>
      </c>
      <c r="N48" s="33">
        <v>0.143341316824077</v>
      </c>
      <c r="O48" s="34">
        <v>-0.10277427490542246</v>
      </c>
    </row>
    <row r="49" spans="2:15" ht="15.75" thickBot="1">
      <c r="B49" s="74"/>
      <c r="C49" s="77" t="s">
        <v>14</v>
      </c>
      <c r="D49" s="37">
        <v>147</v>
      </c>
      <c r="E49" s="38">
        <v>4.9645390070921988E-2</v>
      </c>
      <c r="F49" s="37">
        <v>161</v>
      </c>
      <c r="G49" s="38">
        <v>7.6812977099236637E-2</v>
      </c>
      <c r="H49" s="39">
        <v>-8.6956521739130488E-2</v>
      </c>
      <c r="I49" s="37">
        <v>139</v>
      </c>
      <c r="J49" s="39">
        <v>5.755395683453246E-2</v>
      </c>
      <c r="K49" s="37">
        <v>1226</v>
      </c>
      <c r="L49" s="38">
        <v>5.1625400033687048E-2</v>
      </c>
      <c r="M49" s="37">
        <v>1043</v>
      </c>
      <c r="N49" s="38">
        <v>4.7132721767815987E-2</v>
      </c>
      <c r="O49" s="39">
        <v>0.17545541706615531</v>
      </c>
    </row>
    <row r="50" spans="2:15" ht="15.75" thickBot="1">
      <c r="B50" s="74"/>
      <c r="C50" s="31" t="s">
        <v>15</v>
      </c>
      <c r="D50" s="32">
        <v>121</v>
      </c>
      <c r="E50" s="33">
        <v>4.0864572779466396E-2</v>
      </c>
      <c r="F50" s="32">
        <v>75</v>
      </c>
      <c r="G50" s="33">
        <v>3.57824427480916E-2</v>
      </c>
      <c r="H50" s="34">
        <v>0.61333333333333329</v>
      </c>
      <c r="I50" s="32">
        <v>82</v>
      </c>
      <c r="J50" s="34">
        <v>0.47560975609756095</v>
      </c>
      <c r="K50" s="32">
        <v>654</v>
      </c>
      <c r="L50" s="33">
        <v>2.7539161192521474E-2</v>
      </c>
      <c r="M50" s="32">
        <v>824</v>
      </c>
      <c r="N50" s="33">
        <v>3.7236205883682046E-2</v>
      </c>
      <c r="O50" s="34">
        <v>-0.2063106796116505</v>
      </c>
    </row>
    <row r="51" spans="2:15" ht="15.75" thickBot="1">
      <c r="B51" s="74"/>
      <c r="C51" s="77" t="s">
        <v>70</v>
      </c>
      <c r="D51" s="37">
        <v>65</v>
      </c>
      <c r="E51" s="38">
        <v>2.1952043228638973E-2</v>
      </c>
      <c r="F51" s="37">
        <v>51</v>
      </c>
      <c r="G51" s="38">
        <v>2.4332061068702289E-2</v>
      </c>
      <c r="H51" s="39">
        <v>0.27450980392156854</v>
      </c>
      <c r="I51" s="37">
        <v>74</v>
      </c>
      <c r="J51" s="39">
        <v>-0.1216216216216216</v>
      </c>
      <c r="K51" s="37">
        <v>579</v>
      </c>
      <c r="L51" s="38">
        <v>2.438100050530571E-2</v>
      </c>
      <c r="M51" s="37">
        <v>361</v>
      </c>
      <c r="N51" s="38">
        <v>1.6313434859234487E-2</v>
      </c>
      <c r="O51" s="39">
        <v>0.60387811634349031</v>
      </c>
    </row>
    <row r="52" spans="2:15" ht="15.75" thickBot="1">
      <c r="B52" s="78"/>
      <c r="C52" s="31" t="s">
        <v>38</v>
      </c>
      <c r="D52" s="32">
        <v>0</v>
      </c>
      <c r="E52" s="33">
        <v>0</v>
      </c>
      <c r="F52" s="32">
        <v>0</v>
      </c>
      <c r="G52" s="33">
        <v>0</v>
      </c>
      <c r="H52" s="34"/>
      <c r="I52" s="32">
        <v>0</v>
      </c>
      <c r="J52" s="34"/>
      <c r="K52" s="32">
        <v>1</v>
      </c>
      <c r="L52" s="33">
        <v>4.2108809162876877E-5</v>
      </c>
      <c r="M52" s="32">
        <v>0</v>
      </c>
      <c r="N52" s="33">
        <v>0</v>
      </c>
      <c r="O52" s="34"/>
    </row>
    <row r="53" spans="2:15" ht="15.75" thickBot="1">
      <c r="B53" s="55" t="s">
        <v>6</v>
      </c>
      <c r="C53" s="55" t="s">
        <v>39</v>
      </c>
      <c r="D53" s="40">
        <v>2957</v>
      </c>
      <c r="E53" s="41">
        <v>0.99864910503208382</v>
      </c>
      <c r="F53" s="40">
        <v>2095</v>
      </c>
      <c r="G53" s="41">
        <v>0.99952290076335881</v>
      </c>
      <c r="H53" s="42">
        <v>0.41145584725536999</v>
      </c>
      <c r="I53" s="40">
        <v>2883</v>
      </c>
      <c r="J53" s="41">
        <v>2.5667707249392935E-2</v>
      </c>
      <c r="K53" s="40">
        <v>23738</v>
      </c>
      <c r="L53" s="41">
        <v>0.99957891190837123</v>
      </c>
      <c r="M53" s="40">
        <v>22125</v>
      </c>
      <c r="N53" s="41">
        <v>0.99981924171901126</v>
      </c>
      <c r="O53" s="42">
        <v>7.2903954802259863E-2</v>
      </c>
    </row>
    <row r="54" spans="2:15" ht="15.75" thickBot="1">
      <c r="B54" s="55" t="s">
        <v>59</v>
      </c>
      <c r="C54" s="55" t="s">
        <v>39</v>
      </c>
      <c r="D54" s="40">
        <v>4</v>
      </c>
      <c r="E54" s="41">
        <v>1</v>
      </c>
      <c r="F54" s="40">
        <v>1</v>
      </c>
      <c r="G54" s="41">
        <v>1</v>
      </c>
      <c r="H54" s="42">
        <v>3</v>
      </c>
      <c r="I54" s="40">
        <v>1</v>
      </c>
      <c r="J54" s="41">
        <v>3</v>
      </c>
      <c r="K54" s="40">
        <v>9</v>
      </c>
      <c r="L54" s="41">
        <v>1</v>
      </c>
      <c r="M54" s="40">
        <v>2</v>
      </c>
      <c r="N54" s="41">
        <v>1</v>
      </c>
      <c r="O54" s="42">
        <v>3.5</v>
      </c>
    </row>
    <row r="55" spans="2:15" ht="15.75" thickBot="1">
      <c r="B55" s="103"/>
      <c r="C55" s="104" t="s">
        <v>39</v>
      </c>
      <c r="D55" s="44">
        <v>2961</v>
      </c>
      <c r="E55" s="45">
        <v>1</v>
      </c>
      <c r="F55" s="44">
        <v>2096</v>
      </c>
      <c r="G55" s="45">
        <v>1</v>
      </c>
      <c r="H55" s="46">
        <v>0.41269083969465647</v>
      </c>
      <c r="I55" s="44">
        <v>2884</v>
      </c>
      <c r="J55" s="46">
        <v>2.6699029126213691E-2</v>
      </c>
      <c r="K55" s="44">
        <v>23748</v>
      </c>
      <c r="L55" s="45">
        <v>1</v>
      </c>
      <c r="M55" s="44">
        <v>22129</v>
      </c>
      <c r="N55" s="45">
        <v>1</v>
      </c>
      <c r="O55" s="46">
        <v>7.3161914230195579E-2</v>
      </c>
    </row>
    <row r="56" spans="2:15">
      <c r="B56" s="80" t="s">
        <v>51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5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2:15">
      <c r="B58" s="95" t="s">
        <v>57</v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5"/>
    </row>
    <row r="59" spans="2:15" ht="15.75" thickBot="1">
      <c r="B59" s="96" t="s">
        <v>58</v>
      </c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2" t="s">
        <v>44</v>
      </c>
    </row>
    <row r="60" spans="2:15">
      <c r="B60" s="117" t="s">
        <v>30</v>
      </c>
      <c r="C60" s="119" t="s">
        <v>1</v>
      </c>
      <c r="D60" s="100" t="s">
        <v>105</v>
      </c>
      <c r="E60" s="100"/>
      <c r="F60" s="100"/>
      <c r="G60" s="100"/>
      <c r="H60" s="90"/>
      <c r="I60" s="89" t="s">
        <v>95</v>
      </c>
      <c r="J60" s="90"/>
      <c r="K60" s="89" t="s">
        <v>106</v>
      </c>
      <c r="L60" s="100"/>
      <c r="M60" s="100"/>
      <c r="N60" s="100"/>
      <c r="O60" s="101"/>
    </row>
    <row r="61" spans="2:15" ht="15.75" thickBot="1">
      <c r="B61" s="118"/>
      <c r="C61" s="120"/>
      <c r="D61" s="98" t="s">
        <v>107</v>
      </c>
      <c r="E61" s="98"/>
      <c r="F61" s="98"/>
      <c r="G61" s="98"/>
      <c r="H61" s="102"/>
      <c r="I61" s="97" t="s">
        <v>96</v>
      </c>
      <c r="J61" s="102"/>
      <c r="K61" s="97" t="s">
        <v>108</v>
      </c>
      <c r="L61" s="98"/>
      <c r="M61" s="98"/>
      <c r="N61" s="98"/>
      <c r="O61" s="99"/>
    </row>
    <row r="62" spans="2:15" ht="15" customHeight="1">
      <c r="B62" s="118"/>
      <c r="C62" s="120"/>
      <c r="D62" s="91">
        <v>2022</v>
      </c>
      <c r="E62" s="92"/>
      <c r="F62" s="91">
        <v>2021</v>
      </c>
      <c r="G62" s="92"/>
      <c r="H62" s="107" t="s">
        <v>31</v>
      </c>
      <c r="I62" s="87">
        <v>2022</v>
      </c>
      <c r="J62" s="87" t="s">
        <v>109</v>
      </c>
      <c r="K62" s="91">
        <v>2022</v>
      </c>
      <c r="L62" s="92"/>
      <c r="M62" s="91">
        <v>2021</v>
      </c>
      <c r="N62" s="92"/>
      <c r="O62" s="107" t="s">
        <v>31</v>
      </c>
    </row>
    <row r="63" spans="2:15" ht="14.45" customHeight="1" thickBot="1">
      <c r="B63" s="109" t="s">
        <v>30</v>
      </c>
      <c r="C63" s="111" t="s">
        <v>33</v>
      </c>
      <c r="D63" s="93"/>
      <c r="E63" s="94"/>
      <c r="F63" s="93"/>
      <c r="G63" s="94"/>
      <c r="H63" s="108"/>
      <c r="I63" s="88"/>
      <c r="J63" s="88"/>
      <c r="K63" s="93"/>
      <c r="L63" s="94"/>
      <c r="M63" s="93"/>
      <c r="N63" s="94"/>
      <c r="O63" s="108"/>
    </row>
    <row r="64" spans="2:15" ht="15" customHeight="1">
      <c r="B64" s="109"/>
      <c r="C64" s="111"/>
      <c r="D64" s="56" t="s">
        <v>34</v>
      </c>
      <c r="E64" s="26" t="s">
        <v>2</v>
      </c>
      <c r="F64" s="56" t="s">
        <v>34</v>
      </c>
      <c r="G64" s="26" t="s">
        <v>2</v>
      </c>
      <c r="H64" s="113" t="s">
        <v>35</v>
      </c>
      <c r="I64" s="58" t="s">
        <v>34</v>
      </c>
      <c r="J64" s="115" t="s">
        <v>110</v>
      </c>
      <c r="K64" s="56" t="s">
        <v>34</v>
      </c>
      <c r="L64" s="26" t="s">
        <v>2</v>
      </c>
      <c r="M64" s="56" t="s">
        <v>34</v>
      </c>
      <c r="N64" s="26" t="s">
        <v>2</v>
      </c>
      <c r="O64" s="113" t="s">
        <v>35</v>
      </c>
    </row>
    <row r="65" spans="2:15" ht="14.25" customHeight="1" thickBot="1">
      <c r="B65" s="110"/>
      <c r="C65" s="112"/>
      <c r="D65" s="27" t="s">
        <v>36</v>
      </c>
      <c r="E65" s="28" t="s">
        <v>37</v>
      </c>
      <c r="F65" s="27" t="s">
        <v>36</v>
      </c>
      <c r="G65" s="28" t="s">
        <v>37</v>
      </c>
      <c r="H65" s="114"/>
      <c r="I65" s="57" t="s">
        <v>36</v>
      </c>
      <c r="J65" s="116"/>
      <c r="K65" s="27" t="s">
        <v>36</v>
      </c>
      <c r="L65" s="28" t="s">
        <v>37</v>
      </c>
      <c r="M65" s="27" t="s">
        <v>36</v>
      </c>
      <c r="N65" s="28" t="s">
        <v>37</v>
      </c>
      <c r="O65" s="114"/>
    </row>
    <row r="66" spans="2:15" ht="15.75" thickBot="1">
      <c r="B66" s="73"/>
      <c r="C66" s="31" t="s">
        <v>15</v>
      </c>
      <c r="D66" s="32">
        <v>113</v>
      </c>
      <c r="E66" s="33">
        <v>0.40213523131672596</v>
      </c>
      <c r="F66" s="32">
        <v>107</v>
      </c>
      <c r="G66" s="33">
        <v>0.50710900473933651</v>
      </c>
      <c r="H66" s="34">
        <v>5.6074766355140193E-2</v>
      </c>
      <c r="I66" s="32">
        <v>119</v>
      </c>
      <c r="J66" s="34">
        <v>-5.0420168067226934E-2</v>
      </c>
      <c r="K66" s="32">
        <v>1249</v>
      </c>
      <c r="L66" s="33">
        <v>0.53444587077449723</v>
      </c>
      <c r="M66" s="32">
        <v>959</v>
      </c>
      <c r="N66" s="33">
        <v>0.43630573248407645</v>
      </c>
      <c r="O66" s="34">
        <v>0.30239833159541196</v>
      </c>
    </row>
    <row r="67" spans="2:15" ht="15.75" thickBot="1">
      <c r="B67" s="74"/>
      <c r="C67" s="36" t="s">
        <v>12</v>
      </c>
      <c r="D67" s="37">
        <v>49</v>
      </c>
      <c r="E67" s="38">
        <v>0.17437722419928825</v>
      </c>
      <c r="F67" s="37">
        <v>18</v>
      </c>
      <c r="G67" s="38">
        <v>8.5308056872037921E-2</v>
      </c>
      <c r="H67" s="39">
        <v>1.7222222222222223</v>
      </c>
      <c r="I67" s="37">
        <v>37</v>
      </c>
      <c r="J67" s="39">
        <v>0.32432432432432434</v>
      </c>
      <c r="K67" s="37">
        <v>348</v>
      </c>
      <c r="L67" s="38">
        <v>0.14890885750962773</v>
      </c>
      <c r="M67" s="37">
        <v>390</v>
      </c>
      <c r="N67" s="38">
        <v>0.17743403093721566</v>
      </c>
      <c r="O67" s="39">
        <v>-0.10769230769230764</v>
      </c>
    </row>
    <row r="68" spans="2:15" ht="15.75" thickBot="1">
      <c r="B68" s="74"/>
      <c r="C68" s="31" t="s">
        <v>4</v>
      </c>
      <c r="D68" s="32">
        <v>44</v>
      </c>
      <c r="E68" s="33">
        <v>0.15658362989323843</v>
      </c>
      <c r="F68" s="32">
        <v>38</v>
      </c>
      <c r="G68" s="33">
        <v>0.18009478672985782</v>
      </c>
      <c r="H68" s="34">
        <v>0.15789473684210531</v>
      </c>
      <c r="I68" s="32"/>
      <c r="J68" s="34"/>
      <c r="K68" s="32">
        <v>253</v>
      </c>
      <c r="L68" s="33">
        <v>0.10825845100556268</v>
      </c>
      <c r="M68" s="32">
        <v>450</v>
      </c>
      <c r="N68" s="33">
        <v>0.20473157415832574</v>
      </c>
      <c r="O68" s="34">
        <v>-0.43777777777777782</v>
      </c>
    </row>
    <row r="69" spans="2:15" ht="14.45" customHeight="1" thickBot="1">
      <c r="B69" s="74"/>
      <c r="C69" s="75" t="s">
        <v>49</v>
      </c>
      <c r="D69" s="37">
        <v>28</v>
      </c>
      <c r="E69" s="38">
        <v>9.9644128113879002E-2</v>
      </c>
      <c r="F69" s="37">
        <v>7</v>
      </c>
      <c r="G69" s="38">
        <v>3.3175355450236969E-2</v>
      </c>
      <c r="H69" s="39">
        <v>3</v>
      </c>
      <c r="I69" s="37"/>
      <c r="J69" s="39"/>
      <c r="K69" s="37">
        <v>173</v>
      </c>
      <c r="L69" s="38">
        <v>7.4026529738981606E-2</v>
      </c>
      <c r="M69" s="37">
        <v>107</v>
      </c>
      <c r="N69" s="38">
        <v>4.8680618744313009E-2</v>
      </c>
      <c r="O69" s="39">
        <v>0.61682242990654212</v>
      </c>
    </row>
    <row r="70" spans="2:15" ht="14.45" customHeight="1" thickBot="1">
      <c r="B70" s="74"/>
      <c r="C70" s="76" t="s">
        <v>3</v>
      </c>
      <c r="D70" s="32">
        <v>11</v>
      </c>
      <c r="E70" s="33">
        <v>3.9145907473309607E-2</v>
      </c>
      <c r="F70" s="32">
        <v>11</v>
      </c>
      <c r="G70" s="33">
        <v>5.2132701421800945E-2</v>
      </c>
      <c r="H70" s="34">
        <v>0</v>
      </c>
      <c r="I70" s="32">
        <v>17</v>
      </c>
      <c r="J70" s="34">
        <v>-0.3529411764705882</v>
      </c>
      <c r="K70" s="32">
        <v>124</v>
      </c>
      <c r="L70" s="33">
        <v>5.3059477963200687E-2</v>
      </c>
      <c r="M70" s="32">
        <v>90</v>
      </c>
      <c r="N70" s="33">
        <v>4.0946314831665151E-2</v>
      </c>
      <c r="O70" s="34">
        <v>0.37777777777777777</v>
      </c>
    </row>
    <row r="71" spans="2:15" ht="14.45" customHeight="1" thickBot="1">
      <c r="B71" s="74"/>
      <c r="C71" s="77" t="s">
        <v>14</v>
      </c>
      <c r="D71" s="37">
        <v>19</v>
      </c>
      <c r="E71" s="38">
        <v>6.7615658362989328E-2</v>
      </c>
      <c r="F71" s="37">
        <v>11</v>
      </c>
      <c r="G71" s="38">
        <v>5.2132701421800945E-2</v>
      </c>
      <c r="H71" s="39">
        <v>0.72727272727272729</v>
      </c>
      <c r="I71" s="37">
        <v>20</v>
      </c>
      <c r="J71" s="39">
        <v>-5.0000000000000044E-2</v>
      </c>
      <c r="K71" s="37">
        <v>76</v>
      </c>
      <c r="L71" s="38">
        <v>3.2520325203252036E-2</v>
      </c>
      <c r="M71" s="37">
        <v>66</v>
      </c>
      <c r="N71" s="38">
        <v>3.0027297543221108E-2</v>
      </c>
      <c r="O71" s="39">
        <v>0.1515151515151516</v>
      </c>
    </row>
    <row r="72" spans="2:15" ht="14.45" customHeight="1" thickBot="1">
      <c r="B72" s="74"/>
      <c r="C72" s="31" t="s">
        <v>11</v>
      </c>
      <c r="D72" s="32">
        <v>5</v>
      </c>
      <c r="E72" s="33">
        <v>1.7793594306049824E-2</v>
      </c>
      <c r="F72" s="32">
        <v>0</v>
      </c>
      <c r="G72" s="33">
        <v>0</v>
      </c>
      <c r="H72" s="34"/>
      <c r="I72" s="32">
        <v>1</v>
      </c>
      <c r="J72" s="34">
        <v>4</v>
      </c>
      <c r="K72" s="32">
        <v>21</v>
      </c>
      <c r="L72" s="33">
        <v>8.9858793324775355E-3</v>
      </c>
      <c r="M72" s="32">
        <v>9</v>
      </c>
      <c r="N72" s="33">
        <v>4.0946314831665151E-3</v>
      </c>
      <c r="O72" s="34">
        <v>1.3333333333333335</v>
      </c>
    </row>
    <row r="73" spans="2:15" ht="15.75" thickBot="1">
      <c r="B73" s="74"/>
      <c r="C73" s="77" t="s">
        <v>38</v>
      </c>
      <c r="D73" s="37">
        <v>12</v>
      </c>
      <c r="E73" s="38">
        <v>4.2704626334519574E-2</v>
      </c>
      <c r="F73" s="37">
        <v>19</v>
      </c>
      <c r="G73" s="38">
        <v>9.004739336492891E-2</v>
      </c>
      <c r="H73" s="39">
        <v>-0.36842105263157898</v>
      </c>
      <c r="I73" s="37">
        <v>7</v>
      </c>
      <c r="J73" s="39">
        <v>0.71428571428571419</v>
      </c>
      <c r="K73" s="37">
        <v>93</v>
      </c>
      <c r="L73" s="38">
        <v>3.9794608472400517E-2</v>
      </c>
      <c r="M73" s="37">
        <v>127</v>
      </c>
      <c r="N73" s="38">
        <v>5.777979981801637E-2</v>
      </c>
      <c r="O73" s="39">
        <v>-0.26771653543307083</v>
      </c>
    </row>
    <row r="74" spans="2:15" ht="15" customHeight="1" thickBot="1">
      <c r="B74" s="55" t="s">
        <v>5</v>
      </c>
      <c r="C74" s="55" t="s">
        <v>39</v>
      </c>
      <c r="D74" s="40">
        <v>281</v>
      </c>
      <c r="E74" s="41">
        <v>0.99999999999999978</v>
      </c>
      <c r="F74" s="40">
        <v>211</v>
      </c>
      <c r="G74" s="41">
        <v>1</v>
      </c>
      <c r="H74" s="42">
        <v>0.33175355450236976</v>
      </c>
      <c r="I74" s="40">
        <v>201</v>
      </c>
      <c r="J74" s="41">
        <v>4.3709629797865093</v>
      </c>
      <c r="K74" s="40">
        <v>2337</v>
      </c>
      <c r="L74" s="41">
        <v>1</v>
      </c>
      <c r="M74" s="40">
        <v>2198</v>
      </c>
      <c r="N74" s="41">
        <v>1.0000000000000002</v>
      </c>
      <c r="O74" s="42">
        <v>6.3239308462238464E-2</v>
      </c>
    </row>
    <row r="75" spans="2:15" ht="15.75" thickBot="1">
      <c r="B75" s="73"/>
      <c r="C75" s="31" t="s">
        <v>11</v>
      </c>
      <c r="D75" s="32">
        <v>163</v>
      </c>
      <c r="E75" s="33">
        <v>0.26853377265238881</v>
      </c>
      <c r="F75" s="32">
        <v>109</v>
      </c>
      <c r="G75" s="33">
        <v>0.20961538461538462</v>
      </c>
      <c r="H75" s="34">
        <v>0.49541284403669716</v>
      </c>
      <c r="I75" s="32">
        <v>142</v>
      </c>
      <c r="J75" s="34">
        <v>0.147887323943662</v>
      </c>
      <c r="K75" s="32">
        <v>1229</v>
      </c>
      <c r="L75" s="33">
        <v>0.22839620888310722</v>
      </c>
      <c r="M75" s="32">
        <v>766</v>
      </c>
      <c r="N75" s="33">
        <v>0.16508620689655173</v>
      </c>
      <c r="O75" s="34">
        <v>0.60443864229765021</v>
      </c>
    </row>
    <row r="76" spans="2:15" ht="15" customHeight="1" thickBot="1">
      <c r="B76" s="74"/>
      <c r="C76" s="36" t="s">
        <v>12</v>
      </c>
      <c r="D76" s="37">
        <v>119</v>
      </c>
      <c r="E76" s="38">
        <v>0.19604612850082373</v>
      </c>
      <c r="F76" s="37">
        <v>65</v>
      </c>
      <c r="G76" s="38">
        <v>0.125</v>
      </c>
      <c r="H76" s="39">
        <v>0.8307692307692307</v>
      </c>
      <c r="I76" s="37">
        <v>100</v>
      </c>
      <c r="J76" s="39">
        <v>0.18999999999999995</v>
      </c>
      <c r="K76" s="37">
        <v>1041</v>
      </c>
      <c r="L76" s="38">
        <v>0.19345846496933655</v>
      </c>
      <c r="M76" s="37">
        <v>777</v>
      </c>
      <c r="N76" s="38">
        <v>0.16745689655172413</v>
      </c>
      <c r="O76" s="39">
        <v>0.33976833976833976</v>
      </c>
    </row>
    <row r="77" spans="2:15" ht="15.75" thickBot="1">
      <c r="B77" s="74"/>
      <c r="C77" s="31" t="s">
        <v>13</v>
      </c>
      <c r="D77" s="32">
        <v>118</v>
      </c>
      <c r="E77" s="33">
        <v>0.19439868204283361</v>
      </c>
      <c r="F77" s="32">
        <v>95</v>
      </c>
      <c r="G77" s="33">
        <v>0.18269230769230768</v>
      </c>
      <c r="H77" s="34">
        <v>0.24210526315789482</v>
      </c>
      <c r="I77" s="32">
        <v>104</v>
      </c>
      <c r="J77" s="34">
        <v>0.13461538461538458</v>
      </c>
      <c r="K77" s="32">
        <v>918</v>
      </c>
      <c r="L77" s="33">
        <v>0.17060026017468871</v>
      </c>
      <c r="M77" s="32">
        <v>916</v>
      </c>
      <c r="N77" s="33">
        <v>0.19741379310344828</v>
      </c>
      <c r="O77" s="34">
        <v>2.1834061135370675E-3</v>
      </c>
    </row>
    <row r="78" spans="2:15" ht="15" customHeight="1" thickBot="1">
      <c r="B78" s="74"/>
      <c r="C78" s="75" t="s">
        <v>4</v>
      </c>
      <c r="D78" s="37">
        <v>82</v>
      </c>
      <c r="E78" s="38">
        <v>0.13509060955518945</v>
      </c>
      <c r="F78" s="37">
        <v>106</v>
      </c>
      <c r="G78" s="38">
        <v>0.20384615384615384</v>
      </c>
      <c r="H78" s="39">
        <v>-0.22641509433962259</v>
      </c>
      <c r="I78" s="37">
        <v>45</v>
      </c>
      <c r="J78" s="39">
        <v>0.82222222222222219</v>
      </c>
      <c r="K78" s="37">
        <v>879</v>
      </c>
      <c r="L78" s="38">
        <v>0.16335253670321501</v>
      </c>
      <c r="M78" s="37">
        <v>890</v>
      </c>
      <c r="N78" s="38">
        <v>0.19181034482758622</v>
      </c>
      <c r="O78" s="39">
        <v>-1.2359550561797716E-2</v>
      </c>
    </row>
    <row r="79" spans="2:15" ht="15.75" thickBot="1">
      <c r="B79" s="74"/>
      <c r="C79" s="76" t="s">
        <v>3</v>
      </c>
      <c r="D79" s="32">
        <v>44</v>
      </c>
      <c r="E79" s="33">
        <v>7.248764415156507E-2</v>
      </c>
      <c r="F79" s="32">
        <v>75</v>
      </c>
      <c r="G79" s="33">
        <v>0.14423076923076922</v>
      </c>
      <c r="H79" s="34">
        <v>-0.41333333333333333</v>
      </c>
      <c r="I79" s="32">
        <v>70</v>
      </c>
      <c r="J79" s="34">
        <v>-0.37142857142857144</v>
      </c>
      <c r="K79" s="32">
        <v>636</v>
      </c>
      <c r="L79" s="33">
        <v>0.1181936443040327</v>
      </c>
      <c r="M79" s="32">
        <v>815</v>
      </c>
      <c r="N79" s="33">
        <v>0.17564655172413793</v>
      </c>
      <c r="O79" s="34">
        <v>-0.21963190184049075</v>
      </c>
    </row>
    <row r="80" spans="2:15" ht="15" customHeight="1" thickBot="1">
      <c r="B80" s="74"/>
      <c r="C80" s="77" t="s">
        <v>14</v>
      </c>
      <c r="D80" s="37">
        <v>69</v>
      </c>
      <c r="E80" s="38">
        <v>0.11367380560131796</v>
      </c>
      <c r="F80" s="37">
        <v>54</v>
      </c>
      <c r="G80" s="38">
        <v>0.10384615384615385</v>
      </c>
      <c r="H80" s="39">
        <v>0.27777777777777768</v>
      </c>
      <c r="I80" s="37">
        <v>52</v>
      </c>
      <c r="J80" s="39">
        <v>0.32692307692307687</v>
      </c>
      <c r="K80" s="37">
        <v>511</v>
      </c>
      <c r="L80" s="38">
        <v>9.4963761382642634E-2</v>
      </c>
      <c r="M80" s="37">
        <v>330</v>
      </c>
      <c r="N80" s="38">
        <v>7.1120689655172417E-2</v>
      </c>
      <c r="O80" s="39">
        <v>0.54848484848484858</v>
      </c>
    </row>
    <row r="81" spans="2:15" ht="15" customHeight="1" thickBot="1">
      <c r="B81" s="74"/>
      <c r="C81" s="31" t="s">
        <v>15</v>
      </c>
      <c r="D81" s="32">
        <v>8</v>
      </c>
      <c r="E81" s="33">
        <v>1.3179571663920923E-2</v>
      </c>
      <c r="F81" s="32">
        <v>11</v>
      </c>
      <c r="G81" s="33">
        <v>2.1153846153846155E-2</v>
      </c>
      <c r="H81" s="34">
        <v>-0.27272727272727271</v>
      </c>
      <c r="I81" s="32">
        <v>15</v>
      </c>
      <c r="J81" s="34">
        <v>-0.46666666666666667</v>
      </c>
      <c r="K81" s="32">
        <v>131</v>
      </c>
      <c r="L81" s="33">
        <v>2.4344917301616798E-2</v>
      </c>
      <c r="M81" s="32">
        <v>105</v>
      </c>
      <c r="N81" s="33">
        <v>2.2629310344827586E-2</v>
      </c>
      <c r="O81" s="34">
        <v>0.24761904761904763</v>
      </c>
    </row>
    <row r="82" spans="2:15" ht="15" customHeight="1" thickBot="1">
      <c r="B82" s="74"/>
      <c r="C82" s="77" t="s">
        <v>38</v>
      </c>
      <c r="D82" s="37">
        <v>4</v>
      </c>
      <c r="E82" s="38">
        <v>6.5897858319604614E-3</v>
      </c>
      <c r="F82" s="37">
        <v>5</v>
      </c>
      <c r="G82" s="38">
        <v>9.6153846153846159E-3</v>
      </c>
      <c r="H82" s="39">
        <v>-0.19999999999999996</v>
      </c>
      <c r="I82" s="37">
        <v>2</v>
      </c>
      <c r="J82" s="39">
        <v>1</v>
      </c>
      <c r="K82" s="37">
        <v>36</v>
      </c>
      <c r="L82" s="38">
        <v>6.6902062813603419E-3</v>
      </c>
      <c r="M82" s="37">
        <v>41</v>
      </c>
      <c r="N82" s="38">
        <v>8.8362068965517244E-3</v>
      </c>
      <c r="O82" s="39">
        <v>-0.12195121951219512</v>
      </c>
    </row>
    <row r="83" spans="2:15" ht="15" customHeight="1" thickBot="1">
      <c r="B83" s="55" t="s">
        <v>6</v>
      </c>
      <c r="C83" s="55" t="s">
        <v>39</v>
      </c>
      <c r="D83" s="40">
        <v>607</v>
      </c>
      <c r="E83" s="41">
        <v>1</v>
      </c>
      <c r="F83" s="40">
        <v>520</v>
      </c>
      <c r="G83" s="41">
        <v>1</v>
      </c>
      <c r="H83" s="42">
        <v>0.16730769230769238</v>
      </c>
      <c r="I83" s="40">
        <v>530</v>
      </c>
      <c r="J83" s="41">
        <v>0.14528301886792461</v>
      </c>
      <c r="K83" s="40">
        <v>5381</v>
      </c>
      <c r="L83" s="41">
        <v>1</v>
      </c>
      <c r="M83" s="40">
        <v>4640</v>
      </c>
      <c r="N83" s="41">
        <v>1</v>
      </c>
      <c r="O83" s="42">
        <v>0.15969827586206886</v>
      </c>
    </row>
    <row r="84" spans="2:15" ht="15.75" thickBot="1">
      <c r="B84" s="55" t="s">
        <v>59</v>
      </c>
      <c r="C84" s="55" t="s">
        <v>39</v>
      </c>
      <c r="D84" s="40">
        <v>5</v>
      </c>
      <c r="E84" s="41">
        <v>1</v>
      </c>
      <c r="F84" s="40">
        <v>4</v>
      </c>
      <c r="G84" s="41">
        <v>1</v>
      </c>
      <c r="H84" s="42">
        <v>0.25</v>
      </c>
      <c r="I84" s="40">
        <v>1</v>
      </c>
      <c r="J84" s="41">
        <v>4</v>
      </c>
      <c r="K84" s="40">
        <v>18</v>
      </c>
      <c r="L84" s="41">
        <v>1</v>
      </c>
      <c r="M84" s="40">
        <v>40</v>
      </c>
      <c r="N84" s="41">
        <v>1</v>
      </c>
      <c r="O84" s="42">
        <v>-0.55000000000000004</v>
      </c>
    </row>
    <row r="85" spans="2:15" ht="15" customHeight="1" thickBot="1">
      <c r="B85" s="103"/>
      <c r="C85" s="104" t="s">
        <v>39</v>
      </c>
      <c r="D85" s="44">
        <v>893</v>
      </c>
      <c r="E85" s="45">
        <v>1</v>
      </c>
      <c r="F85" s="44">
        <v>735</v>
      </c>
      <c r="G85" s="45">
        <v>1</v>
      </c>
      <c r="H85" s="46">
        <v>0.21496598639455788</v>
      </c>
      <c r="I85" s="44">
        <v>767</v>
      </c>
      <c r="J85" s="46">
        <v>0.16427640156453727</v>
      </c>
      <c r="K85" s="44">
        <v>7736</v>
      </c>
      <c r="L85" s="45">
        <v>1</v>
      </c>
      <c r="M85" s="44">
        <v>6878</v>
      </c>
      <c r="N85" s="45">
        <v>1</v>
      </c>
      <c r="O85" s="46">
        <v>0.12474556557138694</v>
      </c>
    </row>
    <row r="86" spans="2:15">
      <c r="B86" s="80" t="s">
        <v>51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</sheetData>
  <mergeCells count="72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58:N58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B59:N59"/>
    <mergeCell ref="B60:B62"/>
    <mergeCell ref="C60:C62"/>
    <mergeCell ref="D60:H60"/>
    <mergeCell ref="I60:J60"/>
    <mergeCell ref="K60:O60"/>
    <mergeCell ref="D61:H61"/>
    <mergeCell ref="I61:J61"/>
    <mergeCell ref="K5:O5"/>
    <mergeCell ref="D5:H5"/>
    <mergeCell ref="I5:J5"/>
    <mergeCell ref="B34:N34"/>
    <mergeCell ref="B35:N35"/>
    <mergeCell ref="F6:G7"/>
    <mergeCell ref="B30:C30"/>
    <mergeCell ref="I6:I7"/>
    <mergeCell ref="J6:J7"/>
    <mergeCell ref="K6:L7"/>
    <mergeCell ref="D6:E7"/>
    <mergeCell ref="B55:C55"/>
    <mergeCell ref="B85:C85"/>
    <mergeCell ref="O62:O63"/>
    <mergeCell ref="B63:B65"/>
    <mergeCell ref="C63:C65"/>
    <mergeCell ref="H64:H65"/>
    <mergeCell ref="J64:J65"/>
    <mergeCell ref="O64:O65"/>
    <mergeCell ref="F62:G63"/>
    <mergeCell ref="H62:H63"/>
    <mergeCell ref="I62:I63"/>
    <mergeCell ref="J62:J63"/>
    <mergeCell ref="K61:O61"/>
    <mergeCell ref="D62:E63"/>
    <mergeCell ref="K62:L63"/>
    <mergeCell ref="M62:N63"/>
  </mergeCells>
  <phoneticPr fontId="7" type="noConversion"/>
  <conditionalFormatting sqref="H18 O18">
    <cfRule type="cellIs" dxfId="130" priority="54" operator="lessThan">
      <formula>0</formula>
    </cfRule>
  </conditionalFormatting>
  <conditionalFormatting sqref="H28 O28">
    <cfRule type="cellIs" dxfId="129" priority="53" operator="lessThan">
      <formula>0</formula>
    </cfRule>
  </conditionalFormatting>
  <conditionalFormatting sqref="H29 O29">
    <cfRule type="cellIs" dxfId="128" priority="52" operator="lessThan">
      <formula>0</formula>
    </cfRule>
  </conditionalFormatting>
  <conditionalFormatting sqref="J10:J16 O10:O16 H10:H16">
    <cfRule type="cellIs" dxfId="127" priority="51" operator="lessThan">
      <formula>0</formula>
    </cfRule>
  </conditionalFormatting>
  <conditionalFormatting sqref="L10:L16 N10:O16 D10:E16 G10:J16">
    <cfRule type="cellIs" dxfId="126" priority="50" operator="equal">
      <formula>0</formula>
    </cfRule>
  </conditionalFormatting>
  <conditionalFormatting sqref="F10:F16">
    <cfRule type="cellIs" dxfId="125" priority="49" operator="equal">
      <formula>0</formula>
    </cfRule>
  </conditionalFormatting>
  <conditionalFormatting sqref="K10:K16">
    <cfRule type="cellIs" dxfId="124" priority="48" operator="equal">
      <formula>0</formula>
    </cfRule>
  </conditionalFormatting>
  <conditionalFormatting sqref="M10:M16">
    <cfRule type="cellIs" dxfId="123" priority="47" operator="equal">
      <formula>0</formula>
    </cfRule>
  </conditionalFormatting>
  <conditionalFormatting sqref="J19:J27 O19:O27 H19:H27">
    <cfRule type="cellIs" dxfId="122" priority="46" operator="lessThan">
      <formula>0</formula>
    </cfRule>
  </conditionalFormatting>
  <conditionalFormatting sqref="L19:L27 N19:O27 D19:E27 G19:J27">
    <cfRule type="cellIs" dxfId="121" priority="45" operator="equal">
      <formula>0</formula>
    </cfRule>
  </conditionalFormatting>
  <conditionalFormatting sqref="F19:F27">
    <cfRule type="cellIs" dxfId="120" priority="44" operator="equal">
      <formula>0</formula>
    </cfRule>
  </conditionalFormatting>
  <conditionalFormatting sqref="K19:K27">
    <cfRule type="cellIs" dxfId="119" priority="43" operator="equal">
      <formula>0</formula>
    </cfRule>
  </conditionalFormatting>
  <conditionalFormatting sqref="M19:M27">
    <cfRule type="cellIs" dxfId="118" priority="42" operator="equal">
      <formula>0</formula>
    </cfRule>
  </conditionalFormatting>
  <conditionalFormatting sqref="J17 O17 H17">
    <cfRule type="cellIs" dxfId="117" priority="41" operator="lessThan">
      <formula>0</formula>
    </cfRule>
  </conditionalFormatting>
  <conditionalFormatting sqref="L17 N17:O17 D17:E17 G17:J17">
    <cfRule type="cellIs" dxfId="116" priority="40" operator="equal">
      <formula>0</formula>
    </cfRule>
  </conditionalFormatting>
  <conditionalFormatting sqref="F17">
    <cfRule type="cellIs" dxfId="115" priority="39" operator="equal">
      <formula>0</formula>
    </cfRule>
  </conditionalFormatting>
  <conditionalFormatting sqref="K17">
    <cfRule type="cellIs" dxfId="114" priority="38" operator="equal">
      <formula>0</formula>
    </cfRule>
  </conditionalFormatting>
  <conditionalFormatting sqref="M17">
    <cfRule type="cellIs" dxfId="113" priority="37" operator="equal">
      <formula>0</formula>
    </cfRule>
  </conditionalFormatting>
  <conditionalFormatting sqref="J42 O42 H42">
    <cfRule type="cellIs" dxfId="112" priority="36" operator="lessThan">
      <formula>0</formula>
    </cfRule>
  </conditionalFormatting>
  <conditionalFormatting sqref="L42 N42:O42 D42:E42 G42:J42">
    <cfRule type="cellIs" dxfId="111" priority="35" operator="equal">
      <formula>0</formula>
    </cfRule>
  </conditionalFormatting>
  <conditionalFormatting sqref="F42">
    <cfRule type="cellIs" dxfId="110" priority="34" operator="equal">
      <formula>0</formula>
    </cfRule>
  </conditionalFormatting>
  <conditionalFormatting sqref="K42">
    <cfRule type="cellIs" dxfId="109" priority="33" operator="equal">
      <formula>0</formula>
    </cfRule>
  </conditionalFormatting>
  <conditionalFormatting sqref="M42">
    <cfRule type="cellIs" dxfId="108" priority="32" operator="equal">
      <formula>0</formula>
    </cfRule>
  </conditionalFormatting>
  <conditionalFormatting sqref="H43 O43">
    <cfRule type="cellIs" dxfId="107" priority="31" operator="lessThan">
      <formula>0</formula>
    </cfRule>
  </conditionalFormatting>
  <conditionalFormatting sqref="J44:J51 O44:O51 H44:H51">
    <cfRule type="cellIs" dxfId="106" priority="30" operator="lessThan">
      <formula>0</formula>
    </cfRule>
  </conditionalFormatting>
  <conditionalFormatting sqref="L44:L51 N44:O51 D44:E51 G44:J51">
    <cfRule type="cellIs" dxfId="105" priority="29" operator="equal">
      <formula>0</formula>
    </cfRule>
  </conditionalFormatting>
  <conditionalFormatting sqref="F44:F51">
    <cfRule type="cellIs" dxfId="104" priority="28" operator="equal">
      <formula>0</formula>
    </cfRule>
  </conditionalFormatting>
  <conditionalFormatting sqref="K44:K51">
    <cfRule type="cellIs" dxfId="103" priority="27" operator="equal">
      <formula>0</formula>
    </cfRule>
  </conditionalFormatting>
  <conditionalFormatting sqref="M44:M51">
    <cfRule type="cellIs" dxfId="102" priority="26" operator="equal">
      <formula>0</formula>
    </cfRule>
  </conditionalFormatting>
  <conditionalFormatting sqref="J52 O52 H52">
    <cfRule type="cellIs" dxfId="101" priority="25" operator="lessThan">
      <formula>0</formula>
    </cfRule>
  </conditionalFormatting>
  <conditionalFormatting sqref="L52 N52:O52 D52:E52 G52:J52">
    <cfRule type="cellIs" dxfId="100" priority="24" operator="equal">
      <formula>0</formula>
    </cfRule>
  </conditionalFormatting>
  <conditionalFormatting sqref="F52">
    <cfRule type="cellIs" dxfId="99" priority="23" operator="equal">
      <formula>0</formula>
    </cfRule>
  </conditionalFormatting>
  <conditionalFormatting sqref="K52">
    <cfRule type="cellIs" dxfId="98" priority="22" operator="equal">
      <formula>0</formula>
    </cfRule>
  </conditionalFormatting>
  <conditionalFormatting sqref="M52">
    <cfRule type="cellIs" dxfId="97" priority="21" operator="equal">
      <formula>0</formula>
    </cfRule>
  </conditionalFormatting>
  <conditionalFormatting sqref="H53 O53">
    <cfRule type="cellIs" dxfId="96" priority="20" operator="lessThan">
      <formula>0</formula>
    </cfRule>
  </conditionalFormatting>
  <conditionalFormatting sqref="H54 O54">
    <cfRule type="cellIs" dxfId="95" priority="19" operator="lessThan">
      <formula>0</formula>
    </cfRule>
  </conditionalFormatting>
  <conditionalFormatting sqref="J66:J72 O66:O72 H66:H72">
    <cfRule type="cellIs" dxfId="94" priority="18" operator="lessThan">
      <formula>0</formula>
    </cfRule>
  </conditionalFormatting>
  <conditionalFormatting sqref="L66:L72 N66:O72 D66:E72 G66:J72">
    <cfRule type="cellIs" dxfId="93" priority="17" operator="equal">
      <formula>0</formula>
    </cfRule>
  </conditionalFormatting>
  <conditionalFormatting sqref="F66:F72">
    <cfRule type="cellIs" dxfId="92" priority="16" operator="equal">
      <formula>0</formula>
    </cfRule>
  </conditionalFormatting>
  <conditionalFormatting sqref="K66:K72">
    <cfRule type="cellIs" dxfId="91" priority="15" operator="equal">
      <formula>0</formula>
    </cfRule>
  </conditionalFormatting>
  <conditionalFormatting sqref="M66:M72">
    <cfRule type="cellIs" dxfId="90" priority="14" operator="equal">
      <formula>0</formula>
    </cfRule>
  </conditionalFormatting>
  <conditionalFormatting sqref="J73 O73 H73">
    <cfRule type="cellIs" dxfId="89" priority="13" operator="lessThan">
      <formula>0</formula>
    </cfRule>
  </conditionalFormatting>
  <conditionalFormatting sqref="L73 N73:O73 D73:E73 G73:J73">
    <cfRule type="cellIs" dxfId="88" priority="12" operator="equal">
      <formula>0</formula>
    </cfRule>
  </conditionalFormatting>
  <conditionalFormatting sqref="F73">
    <cfRule type="cellIs" dxfId="87" priority="11" operator="equal">
      <formula>0</formula>
    </cfRule>
  </conditionalFormatting>
  <conditionalFormatting sqref="K73">
    <cfRule type="cellIs" dxfId="86" priority="10" operator="equal">
      <formula>0</formula>
    </cfRule>
  </conditionalFormatting>
  <conditionalFormatting sqref="M73">
    <cfRule type="cellIs" dxfId="85" priority="9" operator="equal">
      <formula>0</formula>
    </cfRule>
  </conditionalFormatting>
  <conditionalFormatting sqref="H74 O74">
    <cfRule type="cellIs" dxfId="84" priority="8" operator="lessThan">
      <formula>0</formula>
    </cfRule>
  </conditionalFormatting>
  <conditionalFormatting sqref="J75:J82 O75:O82 H75:H82">
    <cfRule type="cellIs" dxfId="83" priority="7" operator="lessThan">
      <formula>0</formula>
    </cfRule>
  </conditionalFormatting>
  <conditionalFormatting sqref="L75:L82 N75:O82 D75:E82 G75:J82">
    <cfRule type="cellIs" dxfId="82" priority="6" operator="equal">
      <formula>0</formula>
    </cfRule>
  </conditionalFormatting>
  <conditionalFormatting sqref="F75:F82">
    <cfRule type="cellIs" dxfId="81" priority="5" operator="equal">
      <formula>0</formula>
    </cfRule>
  </conditionalFormatting>
  <conditionalFormatting sqref="K75:K82">
    <cfRule type="cellIs" dxfId="80" priority="4" operator="equal">
      <formula>0</formula>
    </cfRule>
  </conditionalFormatting>
  <conditionalFormatting sqref="M75:M82">
    <cfRule type="cellIs" dxfId="79" priority="3" operator="equal">
      <formula>0</formula>
    </cfRule>
  </conditionalFormatting>
  <conditionalFormatting sqref="H83 O83">
    <cfRule type="cellIs" dxfId="78" priority="2" operator="lessThan">
      <formula>0</formula>
    </cfRule>
  </conditionalFormatting>
  <conditionalFormatting sqref="H84 O84">
    <cfRule type="cellIs" dxfId="77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78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9" width="9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8"/>
      <c r="O1" s="20">
        <v>44900</v>
      </c>
    </row>
    <row r="2" spans="2:15">
      <c r="B2" s="95" t="s">
        <v>28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5"/>
    </row>
    <row r="3" spans="2:15" ht="15.75" thickBot="1">
      <c r="B3" s="96" t="s">
        <v>29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7" t="s">
        <v>44</v>
      </c>
    </row>
    <row r="4" spans="2:15" ht="14.45" customHeight="1">
      <c r="B4" s="117" t="s">
        <v>30</v>
      </c>
      <c r="C4" s="119" t="s">
        <v>1</v>
      </c>
      <c r="D4" s="100" t="s">
        <v>105</v>
      </c>
      <c r="E4" s="100"/>
      <c r="F4" s="100"/>
      <c r="G4" s="100"/>
      <c r="H4" s="90"/>
      <c r="I4" s="89" t="s">
        <v>95</v>
      </c>
      <c r="J4" s="90"/>
      <c r="K4" s="89" t="s">
        <v>106</v>
      </c>
      <c r="L4" s="100"/>
      <c r="M4" s="100"/>
      <c r="N4" s="100"/>
      <c r="O4" s="101"/>
    </row>
    <row r="5" spans="2:15" ht="14.45" customHeight="1" thickBot="1">
      <c r="B5" s="118"/>
      <c r="C5" s="120"/>
      <c r="D5" s="98" t="s">
        <v>107</v>
      </c>
      <c r="E5" s="98"/>
      <c r="F5" s="98"/>
      <c r="G5" s="98"/>
      <c r="H5" s="102"/>
      <c r="I5" s="97" t="s">
        <v>96</v>
      </c>
      <c r="J5" s="102"/>
      <c r="K5" s="97" t="s">
        <v>108</v>
      </c>
      <c r="L5" s="98"/>
      <c r="M5" s="98"/>
      <c r="N5" s="98"/>
      <c r="O5" s="99"/>
    </row>
    <row r="6" spans="2:15" ht="14.45" customHeight="1">
      <c r="B6" s="118"/>
      <c r="C6" s="120"/>
      <c r="D6" s="91">
        <v>2022</v>
      </c>
      <c r="E6" s="92"/>
      <c r="F6" s="91">
        <v>2021</v>
      </c>
      <c r="G6" s="92"/>
      <c r="H6" s="107" t="s">
        <v>31</v>
      </c>
      <c r="I6" s="87">
        <v>2022</v>
      </c>
      <c r="J6" s="87" t="s">
        <v>109</v>
      </c>
      <c r="K6" s="91">
        <v>2022</v>
      </c>
      <c r="L6" s="92"/>
      <c r="M6" s="91">
        <v>2021</v>
      </c>
      <c r="N6" s="92"/>
      <c r="O6" s="107" t="s">
        <v>31</v>
      </c>
    </row>
    <row r="7" spans="2:15" ht="15" customHeight="1" thickBot="1">
      <c r="B7" s="109" t="s">
        <v>30</v>
      </c>
      <c r="C7" s="111" t="s">
        <v>33</v>
      </c>
      <c r="D7" s="93"/>
      <c r="E7" s="94"/>
      <c r="F7" s="93"/>
      <c r="G7" s="94"/>
      <c r="H7" s="108"/>
      <c r="I7" s="88"/>
      <c r="J7" s="88"/>
      <c r="K7" s="93"/>
      <c r="L7" s="94"/>
      <c r="M7" s="93"/>
      <c r="N7" s="94"/>
      <c r="O7" s="108"/>
    </row>
    <row r="8" spans="2:15" ht="15" customHeight="1">
      <c r="B8" s="109"/>
      <c r="C8" s="111"/>
      <c r="D8" s="56" t="s">
        <v>34</v>
      </c>
      <c r="E8" s="26" t="s">
        <v>2</v>
      </c>
      <c r="F8" s="56" t="s">
        <v>34</v>
      </c>
      <c r="G8" s="26" t="s">
        <v>2</v>
      </c>
      <c r="H8" s="113" t="s">
        <v>35</v>
      </c>
      <c r="I8" s="58" t="s">
        <v>34</v>
      </c>
      <c r="J8" s="115" t="s">
        <v>110</v>
      </c>
      <c r="K8" s="56" t="s">
        <v>34</v>
      </c>
      <c r="L8" s="26" t="s">
        <v>2</v>
      </c>
      <c r="M8" s="56" t="s">
        <v>34</v>
      </c>
      <c r="N8" s="26" t="s">
        <v>2</v>
      </c>
      <c r="O8" s="113" t="s">
        <v>35</v>
      </c>
    </row>
    <row r="9" spans="2:15" ht="15" customHeight="1" thickBot="1">
      <c r="B9" s="110"/>
      <c r="C9" s="112"/>
      <c r="D9" s="27" t="s">
        <v>36</v>
      </c>
      <c r="E9" s="28" t="s">
        <v>37</v>
      </c>
      <c r="F9" s="27" t="s">
        <v>36</v>
      </c>
      <c r="G9" s="28" t="s">
        <v>37</v>
      </c>
      <c r="H9" s="114"/>
      <c r="I9" s="57" t="s">
        <v>36</v>
      </c>
      <c r="J9" s="116"/>
      <c r="K9" s="27" t="s">
        <v>36</v>
      </c>
      <c r="L9" s="28" t="s">
        <v>37</v>
      </c>
      <c r="M9" s="27" t="s">
        <v>36</v>
      </c>
      <c r="N9" s="28" t="s">
        <v>37</v>
      </c>
      <c r="O9" s="114"/>
    </row>
    <row r="10" spans="2:15" ht="15.75" thickBot="1">
      <c r="B10" s="73"/>
      <c r="C10" s="31" t="s">
        <v>12</v>
      </c>
      <c r="D10" s="32">
        <v>23</v>
      </c>
      <c r="E10" s="33">
        <v>0.56097560975609762</v>
      </c>
      <c r="F10" s="32">
        <v>14</v>
      </c>
      <c r="G10" s="33">
        <v>0.35897435897435898</v>
      </c>
      <c r="H10" s="34">
        <v>0.64285714285714279</v>
      </c>
      <c r="I10" s="32">
        <v>14</v>
      </c>
      <c r="J10" s="34">
        <v>0.64285714285714279</v>
      </c>
      <c r="K10" s="32">
        <v>146</v>
      </c>
      <c r="L10" s="33">
        <v>0.55094339622641508</v>
      </c>
      <c r="M10" s="32">
        <v>220</v>
      </c>
      <c r="N10" s="33">
        <v>0.54455445544554459</v>
      </c>
      <c r="O10" s="34">
        <v>-0.33636363636363631</v>
      </c>
    </row>
    <row r="11" spans="2:15" ht="15.75" thickBot="1">
      <c r="B11" s="74"/>
      <c r="C11" s="36" t="s">
        <v>15</v>
      </c>
      <c r="D11" s="37">
        <v>2</v>
      </c>
      <c r="E11" s="38">
        <v>4.878048780487805E-2</v>
      </c>
      <c r="F11" s="37">
        <v>7</v>
      </c>
      <c r="G11" s="38">
        <v>0.17948717948717949</v>
      </c>
      <c r="H11" s="39">
        <v>-0.7142857142857143</v>
      </c>
      <c r="I11" s="37">
        <v>2</v>
      </c>
      <c r="J11" s="39">
        <v>0</v>
      </c>
      <c r="K11" s="37">
        <v>33</v>
      </c>
      <c r="L11" s="38">
        <v>0.12452830188679245</v>
      </c>
      <c r="M11" s="37">
        <v>60</v>
      </c>
      <c r="N11" s="38">
        <v>0.14851485148514851</v>
      </c>
      <c r="O11" s="39">
        <v>-0.44999999999999996</v>
      </c>
    </row>
    <row r="12" spans="2:15" ht="15.75" thickBot="1">
      <c r="B12" s="74"/>
      <c r="C12" s="31" t="s">
        <v>20</v>
      </c>
      <c r="D12" s="32">
        <v>0</v>
      </c>
      <c r="E12" s="33">
        <v>0</v>
      </c>
      <c r="F12" s="32">
        <v>9</v>
      </c>
      <c r="G12" s="33">
        <v>0.23076923076923078</v>
      </c>
      <c r="H12" s="34">
        <v>-1</v>
      </c>
      <c r="I12" s="32">
        <v>1</v>
      </c>
      <c r="J12" s="34">
        <v>-1</v>
      </c>
      <c r="K12" s="32">
        <v>19</v>
      </c>
      <c r="L12" s="33">
        <v>7.1698113207547168E-2</v>
      </c>
      <c r="M12" s="32">
        <v>29</v>
      </c>
      <c r="N12" s="33">
        <v>7.1782178217821777E-2</v>
      </c>
      <c r="O12" s="34">
        <v>-0.34482758620689657</v>
      </c>
    </row>
    <row r="13" spans="2:15" ht="15.75" thickBot="1">
      <c r="B13" s="74"/>
      <c r="C13" s="75" t="s">
        <v>80</v>
      </c>
      <c r="D13" s="37">
        <v>2</v>
      </c>
      <c r="E13" s="38">
        <v>4.878048780487805E-2</v>
      </c>
      <c r="F13" s="37">
        <v>0</v>
      </c>
      <c r="G13" s="38">
        <v>0</v>
      </c>
      <c r="H13" s="39"/>
      <c r="I13" s="37">
        <v>2</v>
      </c>
      <c r="J13" s="39">
        <v>0</v>
      </c>
      <c r="K13" s="37">
        <v>14</v>
      </c>
      <c r="L13" s="38">
        <v>5.2830188679245285E-2</v>
      </c>
      <c r="M13" s="37">
        <v>18</v>
      </c>
      <c r="N13" s="38">
        <v>4.4554455445544552E-2</v>
      </c>
      <c r="O13" s="39">
        <v>-0.22222222222222221</v>
      </c>
    </row>
    <row r="14" spans="2:15" ht="15.75" thickBot="1">
      <c r="B14" s="74"/>
      <c r="C14" s="76" t="s">
        <v>14</v>
      </c>
      <c r="D14" s="32">
        <v>7</v>
      </c>
      <c r="E14" s="33">
        <v>0.17073170731707318</v>
      </c>
      <c r="F14" s="32">
        <v>1</v>
      </c>
      <c r="G14" s="33">
        <v>2.564102564102564E-2</v>
      </c>
      <c r="H14" s="34">
        <v>6</v>
      </c>
      <c r="I14" s="32">
        <v>2</v>
      </c>
      <c r="J14" s="34">
        <v>2.5</v>
      </c>
      <c r="K14" s="32">
        <v>14</v>
      </c>
      <c r="L14" s="33">
        <v>5.2830188679245285E-2</v>
      </c>
      <c r="M14" s="32">
        <v>12</v>
      </c>
      <c r="N14" s="33">
        <v>2.9702970297029702E-2</v>
      </c>
      <c r="O14" s="34">
        <v>0.16666666666666674</v>
      </c>
    </row>
    <row r="15" spans="2:15" ht="15.75" thickBot="1">
      <c r="B15" s="74"/>
      <c r="C15" s="77" t="s">
        <v>92</v>
      </c>
      <c r="D15" s="37">
        <v>4</v>
      </c>
      <c r="E15" s="38">
        <v>9.7560975609756101E-2</v>
      </c>
      <c r="F15" s="37">
        <v>0</v>
      </c>
      <c r="G15" s="38">
        <v>0</v>
      </c>
      <c r="H15" s="39"/>
      <c r="I15" s="37">
        <v>1</v>
      </c>
      <c r="J15" s="39">
        <v>3</v>
      </c>
      <c r="K15" s="37">
        <v>11</v>
      </c>
      <c r="L15" s="38">
        <v>4.1509433962264149E-2</v>
      </c>
      <c r="M15" s="37">
        <v>4</v>
      </c>
      <c r="N15" s="38">
        <v>9.9009900990099011E-3</v>
      </c>
      <c r="O15" s="39">
        <v>1.75</v>
      </c>
    </row>
    <row r="16" spans="2:15" ht="15.75" thickBot="1">
      <c r="B16" s="74"/>
      <c r="C16" s="31" t="s">
        <v>4</v>
      </c>
      <c r="D16" s="32">
        <v>0</v>
      </c>
      <c r="E16" s="33">
        <v>0</v>
      </c>
      <c r="F16" s="32">
        <v>6</v>
      </c>
      <c r="G16" s="33">
        <v>0.15384615384615385</v>
      </c>
      <c r="H16" s="34">
        <v>-1</v>
      </c>
      <c r="I16" s="32">
        <v>1</v>
      </c>
      <c r="J16" s="34">
        <v>-1</v>
      </c>
      <c r="K16" s="32">
        <v>8</v>
      </c>
      <c r="L16" s="33">
        <v>3.0188679245283019E-2</v>
      </c>
      <c r="M16" s="32">
        <v>18</v>
      </c>
      <c r="N16" s="33">
        <v>4.4554455445544552E-2</v>
      </c>
      <c r="O16" s="34">
        <v>-0.55555555555555558</v>
      </c>
    </row>
    <row r="17" spans="2:16" ht="15.75" thickBot="1">
      <c r="B17" s="74"/>
      <c r="C17" s="77" t="s">
        <v>38</v>
      </c>
      <c r="D17" s="37">
        <v>3</v>
      </c>
      <c r="E17" s="38">
        <v>7.3170731707317069E-2</v>
      </c>
      <c r="F17" s="37">
        <v>2</v>
      </c>
      <c r="G17" s="38">
        <v>5.128205128205128E-2</v>
      </c>
      <c r="H17" s="39">
        <v>0.5</v>
      </c>
      <c r="I17" s="37">
        <v>2</v>
      </c>
      <c r="J17" s="39">
        <v>0.08</v>
      </c>
      <c r="K17" s="37">
        <v>20</v>
      </c>
      <c r="L17" s="38">
        <v>7.5471698113207544E-2</v>
      </c>
      <c r="M17" s="37">
        <v>43</v>
      </c>
      <c r="N17" s="38">
        <v>0.10643564356435643</v>
      </c>
      <c r="O17" s="39">
        <v>-0.53488372093023262</v>
      </c>
    </row>
    <row r="18" spans="2:16" ht="15.75" thickBot="1">
      <c r="B18" s="55" t="s">
        <v>45</v>
      </c>
      <c r="C18" s="55" t="s">
        <v>39</v>
      </c>
      <c r="D18" s="40">
        <v>41</v>
      </c>
      <c r="E18" s="41">
        <v>1</v>
      </c>
      <c r="F18" s="40">
        <v>39</v>
      </c>
      <c r="G18" s="41">
        <v>1</v>
      </c>
      <c r="H18" s="42">
        <v>5.1282051282051322E-2</v>
      </c>
      <c r="I18" s="40">
        <v>25</v>
      </c>
      <c r="J18" s="41">
        <v>0.6399999999999999</v>
      </c>
      <c r="K18" s="40">
        <v>265</v>
      </c>
      <c r="L18" s="41">
        <v>1</v>
      </c>
      <c r="M18" s="40">
        <v>404</v>
      </c>
      <c r="N18" s="41">
        <v>1</v>
      </c>
      <c r="O18" s="42">
        <v>-0.34405940594059403</v>
      </c>
    </row>
    <row r="19" spans="2:16" ht="15.75" thickBot="1">
      <c r="B19" s="73"/>
      <c r="C19" s="31" t="s">
        <v>3</v>
      </c>
      <c r="D19" s="32">
        <v>894</v>
      </c>
      <c r="E19" s="33">
        <v>0.23501577287066247</v>
      </c>
      <c r="F19" s="32">
        <v>653</v>
      </c>
      <c r="G19" s="33">
        <v>0.2343021169716541</v>
      </c>
      <c r="H19" s="34">
        <v>0.36906584992343028</v>
      </c>
      <c r="I19" s="32">
        <v>827</v>
      </c>
      <c r="J19" s="34">
        <v>8.1015719467956382E-2</v>
      </c>
      <c r="K19" s="32">
        <v>6831</v>
      </c>
      <c r="L19" s="33">
        <v>0.21899846114388305</v>
      </c>
      <c r="M19" s="32">
        <v>6868</v>
      </c>
      <c r="N19" s="33">
        <v>0.24046777073631875</v>
      </c>
      <c r="O19" s="34">
        <v>-5.3873034362259542E-3</v>
      </c>
    </row>
    <row r="20" spans="2:16" ht="15.75" thickBot="1">
      <c r="B20" s="74"/>
      <c r="C20" s="36" t="s">
        <v>12</v>
      </c>
      <c r="D20" s="37">
        <v>692</v>
      </c>
      <c r="E20" s="38">
        <v>0.18191377497371189</v>
      </c>
      <c r="F20" s="37">
        <v>374</v>
      </c>
      <c r="G20" s="38">
        <v>0.13419447434517401</v>
      </c>
      <c r="H20" s="39">
        <v>0.85026737967914445</v>
      </c>
      <c r="I20" s="37">
        <v>661</v>
      </c>
      <c r="J20" s="39">
        <v>4.6898638426626338E-2</v>
      </c>
      <c r="K20" s="37">
        <v>6166</v>
      </c>
      <c r="L20" s="38">
        <v>0.19767889202359579</v>
      </c>
      <c r="M20" s="37">
        <v>4680</v>
      </c>
      <c r="N20" s="38">
        <v>0.16385980883022302</v>
      </c>
      <c r="O20" s="39">
        <v>0.3175213675213675</v>
      </c>
    </row>
    <row r="21" spans="2:16" ht="15.75" thickBot="1">
      <c r="B21" s="74"/>
      <c r="C21" s="31" t="s">
        <v>11</v>
      </c>
      <c r="D21" s="32">
        <v>551</v>
      </c>
      <c r="E21" s="33">
        <v>0.14484752891692954</v>
      </c>
      <c r="F21" s="32">
        <v>476</v>
      </c>
      <c r="G21" s="33">
        <v>0.1707929673484033</v>
      </c>
      <c r="H21" s="34">
        <v>0.15756302521008414</v>
      </c>
      <c r="I21" s="32">
        <v>710</v>
      </c>
      <c r="J21" s="34">
        <v>-0.22394366197183102</v>
      </c>
      <c r="K21" s="32">
        <v>5669</v>
      </c>
      <c r="L21" s="33">
        <v>0.18174531931264426</v>
      </c>
      <c r="M21" s="32">
        <v>4680</v>
      </c>
      <c r="N21" s="33">
        <v>0.16385980883022302</v>
      </c>
      <c r="O21" s="34">
        <v>0.21132478632478624</v>
      </c>
    </row>
    <row r="22" spans="2:16" ht="15.75" thickBot="1">
      <c r="B22" s="74"/>
      <c r="C22" s="75" t="s">
        <v>4</v>
      </c>
      <c r="D22" s="37">
        <v>558</v>
      </c>
      <c r="E22" s="38">
        <v>0.14668769716088328</v>
      </c>
      <c r="F22" s="37">
        <v>406</v>
      </c>
      <c r="G22" s="38">
        <v>0.14567635450304989</v>
      </c>
      <c r="H22" s="39">
        <v>0.37438423645320196</v>
      </c>
      <c r="I22" s="37">
        <v>411</v>
      </c>
      <c r="J22" s="39">
        <v>0.35766423357664223</v>
      </c>
      <c r="K22" s="37">
        <v>4143</v>
      </c>
      <c r="L22" s="38">
        <v>0.13282251859451141</v>
      </c>
      <c r="M22" s="37">
        <v>4446</v>
      </c>
      <c r="N22" s="38">
        <v>0.15566681838871188</v>
      </c>
      <c r="O22" s="39">
        <v>-6.8151147098515552E-2</v>
      </c>
    </row>
    <row r="23" spans="2:16" ht="15.75" thickBot="1">
      <c r="B23" s="74"/>
      <c r="C23" s="76" t="s">
        <v>13</v>
      </c>
      <c r="D23" s="32">
        <v>541</v>
      </c>
      <c r="E23" s="33">
        <v>0.14221871713985279</v>
      </c>
      <c r="F23" s="32">
        <v>396</v>
      </c>
      <c r="G23" s="33">
        <v>0.14208826695371368</v>
      </c>
      <c r="H23" s="34">
        <v>0.36616161616161613</v>
      </c>
      <c r="I23" s="32">
        <v>500</v>
      </c>
      <c r="J23" s="34">
        <v>8.2000000000000073E-2</v>
      </c>
      <c r="K23" s="32">
        <v>3764</v>
      </c>
      <c r="L23" s="33">
        <v>0.12067196717106951</v>
      </c>
      <c r="M23" s="32">
        <v>4088</v>
      </c>
      <c r="N23" s="33">
        <v>0.14313224326879312</v>
      </c>
      <c r="O23" s="34">
        <v>-7.9256360078277854E-2</v>
      </c>
    </row>
    <row r="24" spans="2:16" ht="15.75" thickBot="1">
      <c r="B24" s="74"/>
      <c r="C24" s="77" t="s">
        <v>15</v>
      </c>
      <c r="D24" s="37">
        <v>240</v>
      </c>
      <c r="E24" s="38">
        <v>6.3091482649842268E-2</v>
      </c>
      <c r="F24" s="37">
        <v>186</v>
      </c>
      <c r="G24" s="38">
        <v>6.6738428417653387E-2</v>
      </c>
      <c r="H24" s="39">
        <v>0.29032258064516125</v>
      </c>
      <c r="I24" s="37">
        <v>214</v>
      </c>
      <c r="J24" s="39">
        <v>0.12149532710280364</v>
      </c>
      <c r="K24" s="37">
        <v>2002</v>
      </c>
      <c r="L24" s="38">
        <v>6.4183123877917414E-2</v>
      </c>
      <c r="M24" s="37">
        <v>1830</v>
      </c>
      <c r="N24" s="38">
        <v>6.4073386786176953E-2</v>
      </c>
      <c r="O24" s="39">
        <v>9.3989071038251382E-2</v>
      </c>
    </row>
    <row r="25" spans="2:16" ht="15.75" thickBot="1">
      <c r="B25" s="74"/>
      <c r="C25" s="31" t="s">
        <v>14</v>
      </c>
      <c r="D25" s="32">
        <v>228</v>
      </c>
      <c r="E25" s="33">
        <v>5.993690851735016E-2</v>
      </c>
      <c r="F25" s="32">
        <v>225</v>
      </c>
      <c r="G25" s="33">
        <v>8.073196986006459E-2</v>
      </c>
      <c r="H25" s="34">
        <v>1.3333333333333419E-2</v>
      </c>
      <c r="I25" s="32">
        <v>209</v>
      </c>
      <c r="J25" s="34">
        <v>9.0909090909090828E-2</v>
      </c>
      <c r="K25" s="32">
        <v>1799</v>
      </c>
      <c r="L25" s="33">
        <v>5.7675044883303411E-2</v>
      </c>
      <c r="M25" s="32">
        <v>1427</v>
      </c>
      <c r="N25" s="33">
        <v>4.9963236581352197E-2</v>
      </c>
      <c r="O25" s="34">
        <v>0.26068675543097397</v>
      </c>
    </row>
    <row r="26" spans="2:16" ht="15.75" thickBot="1">
      <c r="B26" s="74"/>
      <c r="C26" s="77" t="s">
        <v>70</v>
      </c>
      <c r="D26" s="37">
        <v>65</v>
      </c>
      <c r="E26" s="38">
        <v>1.708727655099895E-2</v>
      </c>
      <c r="F26" s="37">
        <v>53</v>
      </c>
      <c r="G26" s="38">
        <v>1.9016864011481879E-2</v>
      </c>
      <c r="H26" s="39">
        <v>0.22641509433962259</v>
      </c>
      <c r="I26" s="37">
        <v>74</v>
      </c>
      <c r="J26" s="39">
        <v>-0.1216216216216216</v>
      </c>
      <c r="K26" s="37">
        <v>590</v>
      </c>
      <c r="L26" s="38">
        <v>1.8915106437548089E-2</v>
      </c>
      <c r="M26" s="37">
        <v>377</v>
      </c>
      <c r="N26" s="38">
        <v>1.3199817933545745E-2</v>
      </c>
      <c r="O26" s="39">
        <v>0.5649867374005304</v>
      </c>
    </row>
    <row r="27" spans="2:16" ht="15.75" thickBot="1">
      <c r="B27" s="78"/>
      <c r="C27" s="31" t="s">
        <v>38</v>
      </c>
      <c r="D27" s="32">
        <f>+D28-SUM(D19:D26)</f>
        <v>35</v>
      </c>
      <c r="E27" s="33">
        <f>+E28-SUM(E19:E26)</f>
        <v>9.2008412197686074E-3</v>
      </c>
      <c r="F27" s="32">
        <f>+F28-SUM(F19:F26)</f>
        <v>18</v>
      </c>
      <c r="G27" s="33">
        <f>+G28-SUM(G19:G26)</f>
        <v>6.4585575888052027E-3</v>
      </c>
      <c r="H27" s="34">
        <f>+D27/F27-1</f>
        <v>0.94444444444444442</v>
      </c>
      <c r="I27" s="32">
        <f>+I28-SUM(I20:I26)</f>
        <v>845</v>
      </c>
      <c r="J27" s="34">
        <f>+D27/I27-1</f>
        <v>-0.95857988165680474</v>
      </c>
      <c r="K27" s="32">
        <f>+K28-SUM(K19:K26)</f>
        <v>228</v>
      </c>
      <c r="L27" s="33">
        <f>+L28-SUM(L19:L26)</f>
        <v>7.3095665555269473E-3</v>
      </c>
      <c r="M27" s="32">
        <f>+M28-SUM(M19:M26)</f>
        <v>165</v>
      </c>
      <c r="N27" s="33">
        <f>+N28-SUM(N19:N26)</f>
        <v>5.7771086446554154E-3</v>
      </c>
      <c r="O27" s="34">
        <f>+K27/M27-1</f>
        <v>0.38181818181818183</v>
      </c>
    </row>
    <row r="28" spans="2:16" ht="15.75" thickBot="1">
      <c r="B28" s="55" t="s">
        <v>46</v>
      </c>
      <c r="C28" s="55" t="s">
        <v>39</v>
      </c>
      <c r="D28" s="40">
        <v>3804</v>
      </c>
      <c r="E28" s="41">
        <v>1</v>
      </c>
      <c r="F28" s="40">
        <v>2787</v>
      </c>
      <c r="G28" s="41">
        <v>1</v>
      </c>
      <c r="H28" s="42">
        <v>0.36490850376749195</v>
      </c>
      <c r="I28" s="40">
        <v>3624</v>
      </c>
      <c r="J28" s="41">
        <v>4.9668874172185351E-2</v>
      </c>
      <c r="K28" s="40">
        <v>31192</v>
      </c>
      <c r="L28" s="41">
        <v>1</v>
      </c>
      <c r="M28" s="40">
        <v>28561</v>
      </c>
      <c r="N28" s="41">
        <v>1</v>
      </c>
      <c r="O28" s="42">
        <v>9.2118623297503532E-2</v>
      </c>
    </row>
    <row r="29" spans="2:16" ht="15.75" thickBot="1">
      <c r="B29" s="55" t="s">
        <v>59</v>
      </c>
      <c r="C29" s="55" t="s">
        <v>39</v>
      </c>
      <c r="D29" s="40">
        <v>9</v>
      </c>
      <c r="E29" s="41">
        <v>1</v>
      </c>
      <c r="F29" s="40">
        <v>5</v>
      </c>
      <c r="G29" s="41">
        <v>1</v>
      </c>
      <c r="H29" s="42">
        <v>0.8</v>
      </c>
      <c r="I29" s="40">
        <v>2</v>
      </c>
      <c r="J29" s="41">
        <v>3.5</v>
      </c>
      <c r="K29" s="40">
        <v>27</v>
      </c>
      <c r="L29" s="41">
        <v>1</v>
      </c>
      <c r="M29" s="40">
        <v>42</v>
      </c>
      <c r="N29" s="41">
        <v>1</v>
      </c>
      <c r="O29" s="42">
        <v>-0.3571428571428571</v>
      </c>
      <c r="P29" s="6"/>
    </row>
    <row r="30" spans="2:16" ht="15.75" thickBot="1">
      <c r="B30" s="103"/>
      <c r="C30" s="104" t="s">
        <v>39</v>
      </c>
      <c r="D30" s="44">
        <v>3854</v>
      </c>
      <c r="E30" s="45">
        <v>1</v>
      </c>
      <c r="F30" s="44">
        <v>2831</v>
      </c>
      <c r="G30" s="45">
        <v>1</v>
      </c>
      <c r="H30" s="46">
        <v>0.36135641116213346</v>
      </c>
      <c r="I30" s="44">
        <v>3651</v>
      </c>
      <c r="J30" s="46">
        <v>5.5601205149274247E-2</v>
      </c>
      <c r="K30" s="44">
        <v>31484</v>
      </c>
      <c r="L30" s="45">
        <v>1</v>
      </c>
      <c r="M30" s="44">
        <v>29007</v>
      </c>
      <c r="N30" s="45">
        <v>1</v>
      </c>
      <c r="O30" s="46">
        <v>8.5393180956320869E-2</v>
      </c>
      <c r="P30" s="6"/>
    </row>
    <row r="31" spans="2:16" ht="14.45" customHeight="1">
      <c r="B31" s="21" t="s">
        <v>73</v>
      </c>
      <c r="C31" s="16"/>
      <c r="D31" s="14"/>
      <c r="E31" s="14"/>
      <c r="F31" s="14"/>
      <c r="G31" s="14"/>
    </row>
    <row r="32" spans="2:16" ht="18">
      <c r="B32" s="79" t="s">
        <v>74</v>
      </c>
      <c r="C32" s="14"/>
      <c r="D32" s="14"/>
      <c r="E32" s="14"/>
      <c r="F32" s="14"/>
      <c r="G32" s="14"/>
    </row>
    <row r="33" spans="2:15" ht="14.25" customHeight="1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2: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>
      <c r="B35" s="95" t="s">
        <v>47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5"/>
    </row>
    <row r="36" spans="2:15" ht="15.75" thickBot="1">
      <c r="B36" s="96" t="s">
        <v>48</v>
      </c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2" t="s">
        <v>44</v>
      </c>
    </row>
    <row r="37" spans="2:15" ht="14.45" customHeight="1">
      <c r="B37" s="117" t="s">
        <v>30</v>
      </c>
      <c r="C37" s="119" t="s">
        <v>1</v>
      </c>
      <c r="D37" s="100" t="s">
        <v>105</v>
      </c>
      <c r="E37" s="100"/>
      <c r="F37" s="100"/>
      <c r="G37" s="100"/>
      <c r="H37" s="90"/>
      <c r="I37" s="89" t="s">
        <v>95</v>
      </c>
      <c r="J37" s="90"/>
      <c r="K37" s="89" t="s">
        <v>106</v>
      </c>
      <c r="L37" s="100"/>
      <c r="M37" s="100"/>
      <c r="N37" s="100"/>
      <c r="O37" s="101"/>
    </row>
    <row r="38" spans="2:15" ht="14.45" customHeight="1" thickBot="1">
      <c r="B38" s="118"/>
      <c r="C38" s="120"/>
      <c r="D38" s="98" t="s">
        <v>107</v>
      </c>
      <c r="E38" s="98"/>
      <c r="F38" s="98"/>
      <c r="G38" s="98"/>
      <c r="H38" s="102"/>
      <c r="I38" s="97" t="s">
        <v>96</v>
      </c>
      <c r="J38" s="102"/>
      <c r="K38" s="97" t="s">
        <v>108</v>
      </c>
      <c r="L38" s="98"/>
      <c r="M38" s="98"/>
      <c r="N38" s="98"/>
      <c r="O38" s="99"/>
    </row>
    <row r="39" spans="2:15" ht="14.45" customHeight="1">
      <c r="B39" s="118"/>
      <c r="C39" s="120"/>
      <c r="D39" s="91">
        <v>2022</v>
      </c>
      <c r="E39" s="92"/>
      <c r="F39" s="91">
        <v>2021</v>
      </c>
      <c r="G39" s="92"/>
      <c r="H39" s="107" t="s">
        <v>31</v>
      </c>
      <c r="I39" s="87">
        <v>2022</v>
      </c>
      <c r="J39" s="87" t="s">
        <v>109</v>
      </c>
      <c r="K39" s="91">
        <v>2022</v>
      </c>
      <c r="L39" s="92"/>
      <c r="M39" s="91">
        <v>2021</v>
      </c>
      <c r="N39" s="92"/>
      <c r="O39" s="107" t="s">
        <v>31</v>
      </c>
    </row>
    <row r="40" spans="2:15" ht="14.45" customHeight="1" thickBot="1">
      <c r="B40" s="109" t="s">
        <v>30</v>
      </c>
      <c r="C40" s="111" t="s">
        <v>33</v>
      </c>
      <c r="D40" s="93"/>
      <c r="E40" s="94"/>
      <c r="F40" s="93"/>
      <c r="G40" s="94"/>
      <c r="H40" s="108"/>
      <c r="I40" s="88"/>
      <c r="J40" s="88"/>
      <c r="K40" s="93"/>
      <c r="L40" s="94"/>
      <c r="M40" s="93"/>
      <c r="N40" s="94"/>
      <c r="O40" s="108"/>
    </row>
    <row r="41" spans="2:15" ht="14.45" customHeight="1">
      <c r="B41" s="109"/>
      <c r="C41" s="111"/>
      <c r="D41" s="56" t="s">
        <v>34</v>
      </c>
      <c r="E41" s="26" t="s">
        <v>2</v>
      </c>
      <c r="F41" s="56" t="s">
        <v>34</v>
      </c>
      <c r="G41" s="26" t="s">
        <v>2</v>
      </c>
      <c r="H41" s="113" t="s">
        <v>35</v>
      </c>
      <c r="I41" s="58" t="s">
        <v>34</v>
      </c>
      <c r="J41" s="115" t="s">
        <v>110</v>
      </c>
      <c r="K41" s="56" t="s">
        <v>34</v>
      </c>
      <c r="L41" s="26" t="s">
        <v>2</v>
      </c>
      <c r="M41" s="56" t="s">
        <v>34</v>
      </c>
      <c r="N41" s="26" t="s">
        <v>2</v>
      </c>
      <c r="O41" s="113" t="s">
        <v>35</v>
      </c>
    </row>
    <row r="42" spans="2:15" ht="14.45" customHeight="1" thickBot="1">
      <c r="B42" s="110"/>
      <c r="C42" s="112"/>
      <c r="D42" s="27" t="s">
        <v>36</v>
      </c>
      <c r="E42" s="28" t="s">
        <v>37</v>
      </c>
      <c r="F42" s="27" t="s">
        <v>36</v>
      </c>
      <c r="G42" s="28" t="s">
        <v>37</v>
      </c>
      <c r="H42" s="114"/>
      <c r="I42" s="57" t="s">
        <v>36</v>
      </c>
      <c r="J42" s="116"/>
      <c r="K42" s="27" t="s">
        <v>36</v>
      </c>
      <c r="L42" s="28" t="s">
        <v>37</v>
      </c>
      <c r="M42" s="27" t="s">
        <v>36</v>
      </c>
      <c r="N42" s="28" t="s">
        <v>37</v>
      </c>
      <c r="O42" s="114"/>
    </row>
    <row r="43" spans="2:15" ht="14.45" customHeight="1" thickBot="1">
      <c r="B43" s="73"/>
      <c r="C43" s="31" t="s">
        <v>15</v>
      </c>
      <c r="D43" s="32"/>
      <c r="E43" s="33"/>
      <c r="F43" s="32"/>
      <c r="G43" s="33"/>
      <c r="H43" s="34"/>
      <c r="I43" s="32"/>
      <c r="J43" s="34"/>
      <c r="K43" s="32">
        <v>1</v>
      </c>
      <c r="L43" s="33">
        <v>1</v>
      </c>
      <c r="M43" s="32"/>
      <c r="N43" s="33"/>
      <c r="O43" s="34"/>
    </row>
    <row r="44" spans="2:15" ht="15.75" thickBot="1">
      <c r="B44" s="55" t="s">
        <v>45</v>
      </c>
      <c r="C44" s="55" t="s">
        <v>39</v>
      </c>
      <c r="D44" s="40"/>
      <c r="E44" s="41"/>
      <c r="F44" s="40"/>
      <c r="G44" s="41"/>
      <c r="H44" s="42"/>
      <c r="I44" s="40"/>
      <c r="J44" s="41"/>
      <c r="K44" s="40">
        <v>1</v>
      </c>
      <c r="L44" s="41">
        <v>1</v>
      </c>
      <c r="M44" s="40"/>
      <c r="N44" s="41"/>
      <c r="O44" s="42"/>
    </row>
    <row r="45" spans="2:15" ht="15.75" thickBot="1">
      <c r="B45" s="73"/>
      <c r="C45" s="31" t="s">
        <v>3</v>
      </c>
      <c r="D45" s="32">
        <v>839</v>
      </c>
      <c r="E45" s="33">
        <v>0.28373351369631383</v>
      </c>
      <c r="F45" s="32">
        <v>567</v>
      </c>
      <c r="G45" s="33">
        <v>0.27064439140811458</v>
      </c>
      <c r="H45" s="34">
        <v>0.47971781305114636</v>
      </c>
      <c r="I45" s="32">
        <v>740</v>
      </c>
      <c r="J45" s="34">
        <v>0.13378378378378386</v>
      </c>
      <c r="K45" s="32">
        <v>6071</v>
      </c>
      <c r="L45" s="33">
        <v>0.25575027382256299</v>
      </c>
      <c r="M45" s="32">
        <v>5963</v>
      </c>
      <c r="N45" s="33">
        <v>0.26948976363718535</v>
      </c>
      <c r="O45" s="34">
        <v>1.8111688747274757E-2</v>
      </c>
    </row>
    <row r="46" spans="2:15" ht="15.75" thickBot="1">
      <c r="B46" s="74"/>
      <c r="C46" s="36" t="s">
        <v>12</v>
      </c>
      <c r="D46" s="37">
        <v>547</v>
      </c>
      <c r="E46" s="38">
        <v>0.18498478187352047</v>
      </c>
      <c r="F46" s="37">
        <v>305</v>
      </c>
      <c r="G46" s="38">
        <v>0.14558472553699284</v>
      </c>
      <c r="H46" s="39">
        <v>0.79344262295081958</v>
      </c>
      <c r="I46" s="37">
        <v>538</v>
      </c>
      <c r="J46" s="39">
        <v>1.6728624535315983E-2</v>
      </c>
      <c r="K46" s="37">
        <v>4923</v>
      </c>
      <c r="L46" s="38">
        <v>0.20738899654562304</v>
      </c>
      <c r="M46" s="37">
        <v>3733</v>
      </c>
      <c r="N46" s="38">
        <v>0.16870791340895738</v>
      </c>
      <c r="O46" s="39">
        <v>0.31877846236271101</v>
      </c>
    </row>
    <row r="47" spans="2:15" ht="15" customHeight="1" thickBot="1">
      <c r="B47" s="74"/>
      <c r="C47" s="31" t="s">
        <v>11</v>
      </c>
      <c r="D47" s="32">
        <v>383</v>
      </c>
      <c r="E47" s="33">
        <v>0.12952316537030775</v>
      </c>
      <c r="F47" s="32">
        <v>367</v>
      </c>
      <c r="G47" s="33">
        <v>0.17517899761336517</v>
      </c>
      <c r="H47" s="34">
        <v>4.3596730245231585E-2</v>
      </c>
      <c r="I47" s="32">
        <v>567</v>
      </c>
      <c r="J47" s="34">
        <v>-0.32451499118165783</v>
      </c>
      <c r="K47" s="32">
        <v>4419</v>
      </c>
      <c r="L47" s="33">
        <v>0.18615721627769821</v>
      </c>
      <c r="M47" s="32">
        <v>3905</v>
      </c>
      <c r="N47" s="33">
        <v>0.17648122203642608</v>
      </c>
      <c r="O47" s="34">
        <v>0.13162612035851473</v>
      </c>
    </row>
    <row r="48" spans="2:15" ht="15.75" thickBot="1">
      <c r="B48" s="74"/>
      <c r="C48" s="75" t="s">
        <v>4</v>
      </c>
      <c r="D48" s="37">
        <v>432</v>
      </c>
      <c r="E48" s="38">
        <v>0.14609401420358473</v>
      </c>
      <c r="F48" s="37">
        <v>268</v>
      </c>
      <c r="G48" s="38">
        <v>0.12792362768496421</v>
      </c>
      <c r="H48" s="39">
        <v>0.61194029850746268</v>
      </c>
      <c r="I48" s="37">
        <v>347</v>
      </c>
      <c r="J48" s="39">
        <v>0.24495677233429403</v>
      </c>
      <c r="K48" s="37">
        <v>3019</v>
      </c>
      <c r="L48" s="38">
        <v>0.12718004886679585</v>
      </c>
      <c r="M48" s="37">
        <v>3124</v>
      </c>
      <c r="N48" s="38">
        <v>0.14118497762914087</v>
      </c>
      <c r="O48" s="39">
        <v>-3.3610755441741302E-2</v>
      </c>
    </row>
    <row r="49" spans="2:15" ht="15" customHeight="1" thickBot="1">
      <c r="B49" s="74"/>
      <c r="C49" s="76" t="s">
        <v>13</v>
      </c>
      <c r="D49" s="32">
        <v>423</v>
      </c>
      <c r="E49" s="33">
        <v>0.14305038890767671</v>
      </c>
      <c r="F49" s="32">
        <v>301</v>
      </c>
      <c r="G49" s="33">
        <v>0.14367541766109784</v>
      </c>
      <c r="H49" s="34">
        <v>0.40531561461794019</v>
      </c>
      <c r="I49" s="32">
        <v>396</v>
      </c>
      <c r="J49" s="34">
        <v>6.8181818181818121E-2</v>
      </c>
      <c r="K49" s="32">
        <v>2846</v>
      </c>
      <c r="L49" s="33">
        <v>0.11989215603673435</v>
      </c>
      <c r="M49" s="32">
        <v>3172</v>
      </c>
      <c r="N49" s="33">
        <v>0.14335427306006238</v>
      </c>
      <c r="O49" s="34">
        <v>-0.10277427490542246</v>
      </c>
    </row>
    <row r="50" spans="2:15" ht="15.75" thickBot="1">
      <c r="B50" s="74"/>
      <c r="C50" s="77" t="s">
        <v>14</v>
      </c>
      <c r="D50" s="37">
        <v>147</v>
      </c>
      <c r="E50" s="38">
        <v>4.9712546499830909E-2</v>
      </c>
      <c r="F50" s="37">
        <v>161</v>
      </c>
      <c r="G50" s="38">
        <v>7.6849642004773275E-2</v>
      </c>
      <c r="H50" s="39">
        <v>-8.6956521739130488E-2</v>
      </c>
      <c r="I50" s="37">
        <v>139</v>
      </c>
      <c r="J50" s="39">
        <v>5.755395683453246E-2</v>
      </c>
      <c r="K50" s="37">
        <v>1226</v>
      </c>
      <c r="L50" s="38">
        <v>5.1647148032690202E-2</v>
      </c>
      <c r="M50" s="37">
        <v>1043</v>
      </c>
      <c r="N50" s="38">
        <v>4.7136981967731729E-2</v>
      </c>
      <c r="O50" s="39">
        <v>0.17545541706615531</v>
      </c>
    </row>
    <row r="51" spans="2:15" ht="15.75" thickBot="1">
      <c r="B51" s="74"/>
      <c r="C51" s="31" t="s">
        <v>15</v>
      </c>
      <c r="D51" s="32">
        <v>121</v>
      </c>
      <c r="E51" s="33">
        <v>4.0919851200541091E-2</v>
      </c>
      <c r="F51" s="32">
        <v>75</v>
      </c>
      <c r="G51" s="33">
        <v>3.5799522673031027E-2</v>
      </c>
      <c r="H51" s="34">
        <v>0.61333333333333329</v>
      </c>
      <c r="I51" s="32">
        <v>82</v>
      </c>
      <c r="J51" s="34">
        <v>0.47560975609756095</v>
      </c>
      <c r="K51" s="32">
        <v>654</v>
      </c>
      <c r="L51" s="33">
        <v>2.7550762490521526E-2</v>
      </c>
      <c r="M51" s="32">
        <v>826</v>
      </c>
      <c r="N51" s="33">
        <v>3.7329958873774119E-2</v>
      </c>
      <c r="O51" s="34">
        <v>-0.20823244552058107</v>
      </c>
    </row>
    <row r="52" spans="2:15" ht="15.75" thickBot="1">
      <c r="B52" s="74"/>
      <c r="C52" s="77" t="s">
        <v>70</v>
      </c>
      <c r="D52" s="37">
        <v>65</v>
      </c>
      <c r="E52" s="38">
        <v>2.1981738248224553E-2</v>
      </c>
      <c r="F52" s="37">
        <v>51</v>
      </c>
      <c r="G52" s="38">
        <v>2.4343675417661099E-2</v>
      </c>
      <c r="H52" s="39">
        <v>0.27450980392156854</v>
      </c>
      <c r="I52" s="37">
        <v>74</v>
      </c>
      <c r="J52" s="39">
        <v>-0.1216216216216216</v>
      </c>
      <c r="K52" s="37">
        <v>579</v>
      </c>
      <c r="L52" s="38">
        <v>2.4391271379223187E-2</v>
      </c>
      <c r="M52" s="37">
        <v>361</v>
      </c>
      <c r="N52" s="38">
        <v>1.6314909386722105E-2</v>
      </c>
      <c r="O52" s="39">
        <v>0.60387811634349031</v>
      </c>
    </row>
    <row r="53" spans="2:15" ht="15.75" thickBot="1">
      <c r="B53" s="78"/>
      <c r="C53" s="31" t="s">
        <v>38</v>
      </c>
      <c r="D53" s="32">
        <v>0</v>
      </c>
      <c r="E53" s="33">
        <v>0</v>
      </c>
      <c r="F53" s="32">
        <v>0</v>
      </c>
      <c r="G53" s="33">
        <v>0</v>
      </c>
      <c r="H53" s="34"/>
      <c r="I53" s="32">
        <v>0</v>
      </c>
      <c r="J53" s="34"/>
      <c r="K53" s="32">
        <v>1</v>
      </c>
      <c r="L53" s="33">
        <v>4.2126548150644534E-5</v>
      </c>
      <c r="M53" s="32">
        <v>0</v>
      </c>
      <c r="N53" s="33">
        <v>0</v>
      </c>
      <c r="O53" s="34"/>
    </row>
    <row r="54" spans="2:15" ht="15.75" thickBot="1">
      <c r="B54" s="55" t="s">
        <v>46</v>
      </c>
      <c r="C54" s="55" t="s">
        <v>39</v>
      </c>
      <c r="D54" s="40">
        <v>2957</v>
      </c>
      <c r="E54" s="41">
        <v>1</v>
      </c>
      <c r="F54" s="40">
        <v>2095</v>
      </c>
      <c r="G54" s="41">
        <v>1</v>
      </c>
      <c r="H54" s="42">
        <v>0.41145584725536999</v>
      </c>
      <c r="I54" s="40">
        <v>2883</v>
      </c>
      <c r="J54" s="41">
        <v>2.5667707249392935E-2</v>
      </c>
      <c r="K54" s="40">
        <v>23738</v>
      </c>
      <c r="L54" s="41">
        <v>1</v>
      </c>
      <c r="M54" s="40">
        <v>22127</v>
      </c>
      <c r="N54" s="41">
        <v>1</v>
      </c>
      <c r="O54" s="42">
        <v>7.2806977900302883E-2</v>
      </c>
    </row>
    <row r="55" spans="2:15" ht="15.75" thickBot="1">
      <c r="B55" s="55" t="s">
        <v>59</v>
      </c>
      <c r="C55" s="55" t="s">
        <v>39</v>
      </c>
      <c r="D55" s="40">
        <v>4</v>
      </c>
      <c r="E55" s="41">
        <v>1</v>
      </c>
      <c r="F55" s="40">
        <v>1</v>
      </c>
      <c r="G55" s="41">
        <v>1</v>
      </c>
      <c r="H55" s="42">
        <v>3</v>
      </c>
      <c r="I55" s="40">
        <v>1</v>
      </c>
      <c r="J55" s="41">
        <v>3</v>
      </c>
      <c r="K55" s="40">
        <v>9</v>
      </c>
      <c r="L55" s="41">
        <v>1</v>
      </c>
      <c r="M55" s="40">
        <v>2</v>
      </c>
      <c r="N55" s="41">
        <v>1</v>
      </c>
      <c r="O55" s="42">
        <v>3.5</v>
      </c>
    </row>
    <row r="56" spans="2:15" ht="15.75" thickBot="1">
      <c r="B56" s="103"/>
      <c r="C56" s="104" t="s">
        <v>39</v>
      </c>
      <c r="D56" s="44">
        <v>2961</v>
      </c>
      <c r="E56" s="45">
        <v>1</v>
      </c>
      <c r="F56" s="44">
        <v>2096</v>
      </c>
      <c r="G56" s="45">
        <v>1</v>
      </c>
      <c r="H56" s="46">
        <v>0.41269083969465647</v>
      </c>
      <c r="I56" s="44">
        <v>2884</v>
      </c>
      <c r="J56" s="46">
        <v>2.6699029126213691E-2</v>
      </c>
      <c r="K56" s="44">
        <v>23748</v>
      </c>
      <c r="L56" s="45">
        <v>1</v>
      </c>
      <c r="M56" s="44">
        <v>22129</v>
      </c>
      <c r="N56" s="45">
        <v>1</v>
      </c>
      <c r="O56" s="46">
        <v>7.3161914230195579E-2</v>
      </c>
    </row>
    <row r="57" spans="2:15" ht="18">
      <c r="B57" s="21" t="s">
        <v>73</v>
      </c>
      <c r="C57" s="16"/>
      <c r="D57" s="14"/>
      <c r="E57" s="14"/>
      <c r="F57" s="14"/>
      <c r="G57" s="14"/>
      <c r="H57" s="13"/>
      <c r="I57" s="13"/>
      <c r="J57" s="13"/>
      <c r="K57" s="13"/>
      <c r="L57" s="13"/>
      <c r="M57" s="13"/>
      <c r="N57" s="13"/>
      <c r="O57" s="13"/>
    </row>
    <row r="58" spans="2:15" ht="18">
      <c r="B58" s="79" t="s">
        <v>74</v>
      </c>
      <c r="C58" s="14"/>
      <c r="D58" s="14"/>
      <c r="E58" s="14"/>
      <c r="F58" s="14"/>
      <c r="G58" s="14"/>
    </row>
    <row r="60" spans="2:15">
      <c r="B60" s="95" t="s">
        <v>57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5"/>
    </row>
    <row r="61" spans="2:15" ht="15.75" thickBot="1">
      <c r="B61" s="96" t="s">
        <v>58</v>
      </c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2" t="s">
        <v>44</v>
      </c>
    </row>
    <row r="62" spans="2:15">
      <c r="B62" s="117" t="s">
        <v>30</v>
      </c>
      <c r="C62" s="119" t="s">
        <v>1</v>
      </c>
      <c r="D62" s="100" t="s">
        <v>105</v>
      </c>
      <c r="E62" s="100"/>
      <c r="F62" s="100"/>
      <c r="G62" s="100"/>
      <c r="H62" s="90"/>
      <c r="I62" s="89" t="s">
        <v>95</v>
      </c>
      <c r="J62" s="90"/>
      <c r="K62" s="89" t="s">
        <v>106</v>
      </c>
      <c r="L62" s="100"/>
      <c r="M62" s="100"/>
      <c r="N62" s="100"/>
      <c r="O62" s="101"/>
    </row>
    <row r="63" spans="2:15" ht="15.75" thickBot="1">
      <c r="B63" s="118"/>
      <c r="C63" s="120"/>
      <c r="D63" s="98" t="s">
        <v>107</v>
      </c>
      <c r="E63" s="98"/>
      <c r="F63" s="98"/>
      <c r="G63" s="98"/>
      <c r="H63" s="102"/>
      <c r="I63" s="97" t="s">
        <v>96</v>
      </c>
      <c r="J63" s="102"/>
      <c r="K63" s="97" t="s">
        <v>108</v>
      </c>
      <c r="L63" s="98"/>
      <c r="M63" s="98"/>
      <c r="N63" s="98"/>
      <c r="O63" s="99"/>
    </row>
    <row r="64" spans="2:15" ht="15" customHeight="1">
      <c r="B64" s="118"/>
      <c r="C64" s="120"/>
      <c r="D64" s="91">
        <v>2022</v>
      </c>
      <c r="E64" s="92"/>
      <c r="F64" s="91">
        <v>2021</v>
      </c>
      <c r="G64" s="92"/>
      <c r="H64" s="107" t="s">
        <v>31</v>
      </c>
      <c r="I64" s="87">
        <v>2022</v>
      </c>
      <c r="J64" s="87" t="s">
        <v>109</v>
      </c>
      <c r="K64" s="91">
        <v>2022</v>
      </c>
      <c r="L64" s="92"/>
      <c r="M64" s="91">
        <v>2021</v>
      </c>
      <c r="N64" s="92"/>
      <c r="O64" s="107" t="s">
        <v>31</v>
      </c>
    </row>
    <row r="65" spans="2:15" ht="15.75" thickBot="1">
      <c r="B65" s="109" t="s">
        <v>30</v>
      </c>
      <c r="C65" s="111" t="s">
        <v>33</v>
      </c>
      <c r="D65" s="93"/>
      <c r="E65" s="94"/>
      <c r="F65" s="93"/>
      <c r="G65" s="94"/>
      <c r="H65" s="108"/>
      <c r="I65" s="88"/>
      <c r="J65" s="88"/>
      <c r="K65" s="93"/>
      <c r="L65" s="94"/>
      <c r="M65" s="93"/>
      <c r="N65" s="94"/>
      <c r="O65" s="108"/>
    </row>
    <row r="66" spans="2:15" ht="15" customHeight="1">
      <c r="B66" s="109"/>
      <c r="C66" s="111"/>
      <c r="D66" s="56" t="s">
        <v>34</v>
      </c>
      <c r="E66" s="26" t="s">
        <v>2</v>
      </c>
      <c r="F66" s="56" t="s">
        <v>34</v>
      </c>
      <c r="G66" s="26" t="s">
        <v>2</v>
      </c>
      <c r="H66" s="113" t="s">
        <v>35</v>
      </c>
      <c r="I66" s="58" t="s">
        <v>34</v>
      </c>
      <c r="J66" s="115" t="s">
        <v>110</v>
      </c>
      <c r="K66" s="56" t="s">
        <v>34</v>
      </c>
      <c r="L66" s="26" t="s">
        <v>2</v>
      </c>
      <c r="M66" s="56" t="s">
        <v>34</v>
      </c>
      <c r="N66" s="26" t="s">
        <v>2</v>
      </c>
      <c r="O66" s="113" t="s">
        <v>35</v>
      </c>
    </row>
    <row r="67" spans="2:15" ht="29.25" thickBot="1">
      <c r="B67" s="110"/>
      <c r="C67" s="112"/>
      <c r="D67" s="27" t="s">
        <v>36</v>
      </c>
      <c r="E67" s="28" t="s">
        <v>37</v>
      </c>
      <c r="F67" s="27" t="s">
        <v>36</v>
      </c>
      <c r="G67" s="28" t="s">
        <v>37</v>
      </c>
      <c r="H67" s="114"/>
      <c r="I67" s="57" t="s">
        <v>36</v>
      </c>
      <c r="J67" s="116"/>
      <c r="K67" s="27" t="s">
        <v>36</v>
      </c>
      <c r="L67" s="28" t="s">
        <v>37</v>
      </c>
      <c r="M67" s="27" t="s">
        <v>36</v>
      </c>
      <c r="N67" s="28" t="s">
        <v>37</v>
      </c>
      <c r="O67" s="114"/>
    </row>
    <row r="68" spans="2:15" ht="15.75" thickBot="1">
      <c r="B68" s="73"/>
      <c r="C68" s="31" t="s">
        <v>12</v>
      </c>
      <c r="D68" s="32">
        <v>169</v>
      </c>
      <c r="E68" s="33">
        <v>0.18924972004479285</v>
      </c>
      <c r="F68" s="32">
        <v>83</v>
      </c>
      <c r="G68" s="33">
        <v>0.11292517006802721</v>
      </c>
      <c r="H68" s="34">
        <v>1.036144578313253</v>
      </c>
      <c r="I68" s="32">
        <v>137</v>
      </c>
      <c r="J68" s="34">
        <v>0.23357664233576636</v>
      </c>
      <c r="K68" s="32">
        <v>1392</v>
      </c>
      <c r="L68" s="33">
        <v>0.17993795243019647</v>
      </c>
      <c r="M68" s="32">
        <v>1169</v>
      </c>
      <c r="N68" s="33">
        <v>0.16996219831346321</v>
      </c>
      <c r="O68" s="34">
        <v>0.19076133447390942</v>
      </c>
    </row>
    <row r="69" spans="2:15" ht="15.75" thickBot="1">
      <c r="B69" s="74"/>
      <c r="C69" s="36" t="s">
        <v>15</v>
      </c>
      <c r="D69" s="37">
        <v>121</v>
      </c>
      <c r="E69" s="38">
        <v>0.13549832026875699</v>
      </c>
      <c r="F69" s="37">
        <v>119</v>
      </c>
      <c r="G69" s="38">
        <v>0.16190476190476191</v>
      </c>
      <c r="H69" s="39">
        <v>1.6806722689075571E-2</v>
      </c>
      <c r="I69" s="37">
        <v>134</v>
      </c>
      <c r="J69" s="39">
        <v>-9.7014925373134275E-2</v>
      </c>
      <c r="K69" s="37">
        <v>1380</v>
      </c>
      <c r="L69" s="38">
        <v>0.17838676318510857</v>
      </c>
      <c r="M69" s="37">
        <v>1065</v>
      </c>
      <c r="N69" s="38">
        <v>0.15484152369874965</v>
      </c>
      <c r="O69" s="39">
        <v>0.29577464788732399</v>
      </c>
    </row>
    <row r="70" spans="2:15" ht="15.75" thickBot="1">
      <c r="B70" s="74"/>
      <c r="C70" s="31" t="s">
        <v>11</v>
      </c>
      <c r="D70" s="32">
        <v>170</v>
      </c>
      <c r="E70" s="33">
        <v>0.19036954087346025</v>
      </c>
      <c r="F70" s="32">
        <v>110</v>
      </c>
      <c r="G70" s="33">
        <v>0.14965986394557823</v>
      </c>
      <c r="H70" s="34">
        <v>0.54545454545454541</v>
      </c>
      <c r="I70" s="32">
        <v>143</v>
      </c>
      <c r="J70" s="34">
        <v>0.18881118881118875</v>
      </c>
      <c r="K70" s="32">
        <v>1252</v>
      </c>
      <c r="L70" s="33">
        <v>0.16184074457083764</v>
      </c>
      <c r="M70" s="32">
        <v>777</v>
      </c>
      <c r="N70" s="33">
        <v>0.11296888630415819</v>
      </c>
      <c r="O70" s="34">
        <v>0.61132561132561136</v>
      </c>
    </row>
    <row r="71" spans="2:15" ht="15.75" thickBot="1">
      <c r="B71" s="74"/>
      <c r="C71" s="75" t="s">
        <v>4</v>
      </c>
      <c r="D71" s="37">
        <v>126</v>
      </c>
      <c r="E71" s="38">
        <v>0.14109742441209405</v>
      </c>
      <c r="F71" s="37">
        <v>144</v>
      </c>
      <c r="G71" s="38">
        <v>0.19591836734693877</v>
      </c>
      <c r="H71" s="39">
        <v>-0.125</v>
      </c>
      <c r="I71" s="37">
        <v>66</v>
      </c>
      <c r="J71" s="39">
        <v>0.90909090909090917</v>
      </c>
      <c r="K71" s="37">
        <v>1143</v>
      </c>
      <c r="L71" s="38">
        <v>0.14775077559462255</v>
      </c>
      <c r="M71" s="37">
        <v>1363</v>
      </c>
      <c r="N71" s="38">
        <v>0.19816807211398663</v>
      </c>
      <c r="O71" s="39">
        <v>-0.1614086573734409</v>
      </c>
    </row>
    <row r="72" spans="2:15" ht="15.75" thickBot="1">
      <c r="B72" s="74"/>
      <c r="C72" s="76" t="s">
        <v>13</v>
      </c>
      <c r="D72" s="32">
        <v>118</v>
      </c>
      <c r="E72" s="33">
        <v>0.13213885778275475</v>
      </c>
      <c r="F72" s="32">
        <v>95</v>
      </c>
      <c r="G72" s="33">
        <v>0.12925170068027211</v>
      </c>
      <c r="H72" s="34">
        <v>0.24210526315789482</v>
      </c>
      <c r="I72" s="32">
        <v>104</v>
      </c>
      <c r="J72" s="34">
        <v>0.13461538461538458</v>
      </c>
      <c r="K72" s="32">
        <v>918</v>
      </c>
      <c r="L72" s="33">
        <v>0.11866597724922441</v>
      </c>
      <c r="M72" s="32">
        <v>916</v>
      </c>
      <c r="N72" s="33">
        <v>0.13317824949113113</v>
      </c>
      <c r="O72" s="34">
        <v>2.1834061135370675E-3</v>
      </c>
    </row>
    <row r="73" spans="2:15" ht="15.75" thickBot="1">
      <c r="B73" s="74"/>
      <c r="C73" s="77" t="s">
        <v>3</v>
      </c>
      <c r="D73" s="37">
        <v>55</v>
      </c>
      <c r="E73" s="38">
        <v>6.1590145576707729E-2</v>
      </c>
      <c r="F73" s="37">
        <v>86</v>
      </c>
      <c r="G73" s="38">
        <v>0.11700680272108843</v>
      </c>
      <c r="H73" s="39">
        <v>-0.36046511627906974</v>
      </c>
      <c r="I73" s="37">
        <v>87</v>
      </c>
      <c r="J73" s="39">
        <v>-0.36781609195402298</v>
      </c>
      <c r="K73" s="37">
        <v>760</v>
      </c>
      <c r="L73" s="38">
        <v>9.8241985522233718E-2</v>
      </c>
      <c r="M73" s="37">
        <v>905</v>
      </c>
      <c r="N73" s="38">
        <v>0.13157894736842105</v>
      </c>
      <c r="O73" s="39">
        <v>-0.16022099447513816</v>
      </c>
    </row>
    <row r="74" spans="2:15" ht="15.75" thickBot="1">
      <c r="B74" s="74"/>
      <c r="C74" s="31" t="s">
        <v>14</v>
      </c>
      <c r="D74" s="32">
        <v>88</v>
      </c>
      <c r="E74" s="33">
        <v>9.8544232922732358E-2</v>
      </c>
      <c r="F74" s="32">
        <v>67</v>
      </c>
      <c r="G74" s="33">
        <v>9.1156462585034015E-2</v>
      </c>
      <c r="H74" s="34">
        <v>0.31343283582089554</v>
      </c>
      <c r="I74" s="32">
        <v>72</v>
      </c>
      <c r="J74" s="34">
        <v>0.22222222222222232</v>
      </c>
      <c r="K74" s="32">
        <v>587</v>
      </c>
      <c r="L74" s="33">
        <v>7.5879007238883148E-2</v>
      </c>
      <c r="M74" s="32">
        <v>404</v>
      </c>
      <c r="N74" s="33">
        <v>5.8738005234079675E-2</v>
      </c>
      <c r="O74" s="34">
        <v>0.45297029702970293</v>
      </c>
    </row>
    <row r="75" spans="2:15" ht="15.75" thickBot="1">
      <c r="B75" s="74"/>
      <c r="C75" s="77" t="s">
        <v>38</v>
      </c>
      <c r="D75" s="37">
        <f>+D76-SUM(D68:D74)</f>
        <v>46</v>
      </c>
      <c r="E75" s="38">
        <f>+E76-SUM(E68:E74)</f>
        <v>5.1511758118700901E-2</v>
      </c>
      <c r="F75" s="37">
        <f>+F76-SUM(F68:F74)</f>
        <v>31</v>
      </c>
      <c r="G75" s="38">
        <f>+G76-SUM(G68:G74)</f>
        <v>4.2176870748299233E-2</v>
      </c>
      <c r="H75" s="39">
        <f>+D75/F75-1</f>
        <v>0.4838709677419355</v>
      </c>
      <c r="I75" s="37">
        <f>+I76-SUM(I68:I74)</f>
        <v>24</v>
      </c>
      <c r="J75" s="39">
        <f>+D75/I75-1</f>
        <v>0.91666666666666674</v>
      </c>
      <c r="K75" s="37">
        <f>+K76-SUM(K68:K74)</f>
        <v>304</v>
      </c>
      <c r="L75" s="38">
        <f>+L76-SUM(L68:L74)</f>
        <v>3.9296794208893315E-2</v>
      </c>
      <c r="M75" s="37">
        <f>+M76-SUM(M68:M74)</f>
        <v>279</v>
      </c>
      <c r="N75" s="38">
        <f>+N76-SUM(N68:N74)</f>
        <v>4.0564117476010519E-2</v>
      </c>
      <c r="O75" s="39">
        <f>+K75/M75-1</f>
        <v>8.9605734767025158E-2</v>
      </c>
    </row>
    <row r="76" spans="2:15" ht="15.75" thickBot="1">
      <c r="B76" s="103"/>
      <c r="C76" s="104" t="s">
        <v>39</v>
      </c>
      <c r="D76" s="44">
        <v>893</v>
      </c>
      <c r="E76" s="45">
        <v>1</v>
      </c>
      <c r="F76" s="44">
        <v>735</v>
      </c>
      <c r="G76" s="45">
        <v>1</v>
      </c>
      <c r="H76" s="46">
        <v>0.21496598639455788</v>
      </c>
      <c r="I76" s="44">
        <v>767</v>
      </c>
      <c r="J76" s="46">
        <v>0.16427640156453727</v>
      </c>
      <c r="K76" s="44">
        <v>7736</v>
      </c>
      <c r="L76" s="45">
        <v>1</v>
      </c>
      <c r="M76" s="44">
        <v>6878</v>
      </c>
      <c r="N76" s="45">
        <v>1</v>
      </c>
      <c r="O76" s="46">
        <v>0.12474556557138694</v>
      </c>
    </row>
    <row r="77" spans="2:15" ht="18">
      <c r="B77" s="21" t="s">
        <v>51</v>
      </c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2:15" ht="18">
      <c r="B78" s="79"/>
    </row>
  </sheetData>
  <mergeCells count="72">
    <mergeCell ref="O64:O65"/>
    <mergeCell ref="O66:O67"/>
    <mergeCell ref="D37:H37"/>
    <mergeCell ref="I37:J37"/>
    <mergeCell ref="K37:O37"/>
    <mergeCell ref="D62:H62"/>
    <mergeCell ref="I62:J62"/>
    <mergeCell ref="K62:O62"/>
    <mergeCell ref="D63:H63"/>
    <mergeCell ref="I63:J63"/>
    <mergeCell ref="K63:O63"/>
    <mergeCell ref="D64:E65"/>
    <mergeCell ref="F64:G65"/>
    <mergeCell ref="H64:H65"/>
    <mergeCell ref="I64:I65"/>
    <mergeCell ref="J64:J65"/>
    <mergeCell ref="K64:L65"/>
    <mergeCell ref="B61:N61"/>
    <mergeCell ref="B62:B64"/>
    <mergeCell ref="C62:C64"/>
    <mergeCell ref="B65:B67"/>
    <mergeCell ref="C65:C67"/>
    <mergeCell ref="H66:H67"/>
    <mergeCell ref="J66:J67"/>
    <mergeCell ref="M64:N65"/>
    <mergeCell ref="H39:H40"/>
    <mergeCell ref="I39:I40"/>
    <mergeCell ref="J39:J40"/>
    <mergeCell ref="K39:L40"/>
    <mergeCell ref="B60:N60"/>
    <mergeCell ref="B35:N35"/>
    <mergeCell ref="B36:N36"/>
    <mergeCell ref="B37:B39"/>
    <mergeCell ref="C37:C39"/>
    <mergeCell ref="D38:H38"/>
    <mergeCell ref="I38:J38"/>
    <mergeCell ref="K38:O38"/>
    <mergeCell ref="M39:N40"/>
    <mergeCell ref="O39:O40"/>
    <mergeCell ref="B40:B42"/>
    <mergeCell ref="C40:C42"/>
    <mergeCell ref="H41:H42"/>
    <mergeCell ref="J41:J42"/>
    <mergeCell ref="O41:O42"/>
    <mergeCell ref="D39:E40"/>
    <mergeCell ref="F39:G40"/>
    <mergeCell ref="C7:C9"/>
    <mergeCell ref="H8:H9"/>
    <mergeCell ref="J8:J9"/>
    <mergeCell ref="O8:O9"/>
    <mergeCell ref="D6:E7"/>
    <mergeCell ref="F6:G7"/>
    <mergeCell ref="H6:H7"/>
    <mergeCell ref="I6:I7"/>
    <mergeCell ref="J6:J7"/>
    <mergeCell ref="K6:L7"/>
    <mergeCell ref="B30:C30"/>
    <mergeCell ref="B56:C56"/>
    <mergeCell ref="B76:C76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</mergeCells>
  <conditionalFormatting sqref="H28 O28">
    <cfRule type="cellIs" dxfId="76" priority="41" operator="lessThan">
      <formula>0</formula>
    </cfRule>
  </conditionalFormatting>
  <conditionalFormatting sqref="H29 O29">
    <cfRule type="cellIs" dxfId="75" priority="40" operator="lessThan">
      <formula>0</formula>
    </cfRule>
  </conditionalFormatting>
  <conditionalFormatting sqref="H18 O18">
    <cfRule type="cellIs" dxfId="74" priority="39" operator="lessThan">
      <formula>0</formula>
    </cfRule>
  </conditionalFormatting>
  <conditionalFormatting sqref="J10:J17 O10:O17 H10:H17">
    <cfRule type="cellIs" dxfId="73" priority="38" operator="lessThan">
      <formula>0</formula>
    </cfRule>
  </conditionalFormatting>
  <conditionalFormatting sqref="L10:L17 N10:O17 D10:E17 G10:J17">
    <cfRule type="cellIs" dxfId="72" priority="37" operator="equal">
      <formula>0</formula>
    </cfRule>
  </conditionalFormatting>
  <conditionalFormatting sqref="F10:F17">
    <cfRule type="cellIs" dxfId="71" priority="36" operator="equal">
      <formula>0</formula>
    </cfRule>
  </conditionalFormatting>
  <conditionalFormatting sqref="K10:K17">
    <cfRule type="cellIs" dxfId="70" priority="35" operator="equal">
      <formula>0</formula>
    </cfRule>
  </conditionalFormatting>
  <conditionalFormatting sqref="M10:M17">
    <cfRule type="cellIs" dxfId="69" priority="34" operator="equal">
      <formula>0</formula>
    </cfRule>
  </conditionalFormatting>
  <conditionalFormatting sqref="J19:J26 O19:O26 H19:H26">
    <cfRule type="cellIs" dxfId="68" priority="33" operator="lessThan">
      <formula>0</formula>
    </cfRule>
  </conditionalFormatting>
  <conditionalFormatting sqref="L19:L26 N19:O26 D19:E26 G19:J26">
    <cfRule type="cellIs" dxfId="67" priority="32" operator="equal">
      <formula>0</formula>
    </cfRule>
  </conditionalFormatting>
  <conditionalFormatting sqref="F19:F26">
    <cfRule type="cellIs" dxfId="66" priority="31" operator="equal">
      <formula>0</formula>
    </cfRule>
  </conditionalFormatting>
  <conditionalFormatting sqref="K19:K26">
    <cfRule type="cellIs" dxfId="65" priority="30" operator="equal">
      <formula>0</formula>
    </cfRule>
  </conditionalFormatting>
  <conditionalFormatting sqref="M19:M26">
    <cfRule type="cellIs" dxfId="64" priority="29" operator="equal">
      <formula>0</formula>
    </cfRule>
  </conditionalFormatting>
  <conditionalFormatting sqref="J27 O27 H27">
    <cfRule type="cellIs" dxfId="63" priority="28" operator="lessThan">
      <formula>0</formula>
    </cfRule>
  </conditionalFormatting>
  <conditionalFormatting sqref="L27 N27:O27 D27:E27 G27:J27">
    <cfRule type="cellIs" dxfId="62" priority="27" operator="equal">
      <formula>0</formula>
    </cfRule>
  </conditionalFormatting>
  <conditionalFormatting sqref="F27">
    <cfRule type="cellIs" dxfId="61" priority="26" operator="equal">
      <formula>0</formula>
    </cfRule>
  </conditionalFormatting>
  <conditionalFormatting sqref="K27">
    <cfRule type="cellIs" dxfId="60" priority="25" operator="equal">
      <formula>0</formula>
    </cfRule>
  </conditionalFormatting>
  <conditionalFormatting sqref="M27">
    <cfRule type="cellIs" dxfId="59" priority="24" operator="equal">
      <formula>0</formula>
    </cfRule>
  </conditionalFormatting>
  <conditionalFormatting sqref="J43 O43 H43">
    <cfRule type="cellIs" dxfId="58" priority="23" operator="lessThan">
      <formula>0</formula>
    </cfRule>
  </conditionalFormatting>
  <conditionalFormatting sqref="L43 N43:O43 D43:E43 G43:J43">
    <cfRule type="cellIs" dxfId="57" priority="22" operator="equal">
      <formula>0</formula>
    </cfRule>
  </conditionalFormatting>
  <conditionalFormatting sqref="F43">
    <cfRule type="cellIs" dxfId="56" priority="21" operator="equal">
      <formula>0</formula>
    </cfRule>
  </conditionalFormatting>
  <conditionalFormatting sqref="K43">
    <cfRule type="cellIs" dxfId="55" priority="20" operator="equal">
      <formula>0</formula>
    </cfRule>
  </conditionalFormatting>
  <conditionalFormatting sqref="M43">
    <cfRule type="cellIs" dxfId="54" priority="19" operator="equal">
      <formula>0</formula>
    </cfRule>
  </conditionalFormatting>
  <conditionalFormatting sqref="H44 O44">
    <cfRule type="cellIs" dxfId="53" priority="18" operator="lessThan">
      <formula>0</formula>
    </cfRule>
  </conditionalFormatting>
  <conditionalFormatting sqref="J45:J52 O45:O52 H45:H52">
    <cfRule type="cellIs" dxfId="52" priority="17" operator="lessThan">
      <formula>0</formula>
    </cfRule>
  </conditionalFormatting>
  <conditionalFormatting sqref="L45:L52 N45:O52 D45:E52 G45:J52">
    <cfRule type="cellIs" dxfId="51" priority="16" operator="equal">
      <formula>0</formula>
    </cfRule>
  </conditionalFormatting>
  <conditionalFormatting sqref="F45:F52">
    <cfRule type="cellIs" dxfId="50" priority="15" operator="equal">
      <formula>0</formula>
    </cfRule>
  </conditionalFormatting>
  <conditionalFormatting sqref="K45:K52">
    <cfRule type="cellIs" dxfId="49" priority="14" operator="equal">
      <formula>0</formula>
    </cfRule>
  </conditionalFormatting>
  <conditionalFormatting sqref="M45:M52">
    <cfRule type="cellIs" dxfId="48" priority="13" operator="equal">
      <formula>0</formula>
    </cfRule>
  </conditionalFormatting>
  <conditionalFormatting sqref="J53 O53 H53">
    <cfRule type="cellIs" dxfId="47" priority="12" operator="lessThan">
      <formula>0</formula>
    </cfRule>
  </conditionalFormatting>
  <conditionalFormatting sqref="L53 N53:O53 D53:E53 G53:J53">
    <cfRule type="cellIs" dxfId="46" priority="11" operator="equal">
      <formula>0</formula>
    </cfRule>
  </conditionalFormatting>
  <conditionalFormatting sqref="F53">
    <cfRule type="cellIs" dxfId="45" priority="10" operator="equal">
      <formula>0</formula>
    </cfRule>
  </conditionalFormatting>
  <conditionalFormatting sqref="K53">
    <cfRule type="cellIs" dxfId="44" priority="9" operator="equal">
      <formula>0</formula>
    </cfRule>
  </conditionalFormatting>
  <conditionalFormatting sqref="M53">
    <cfRule type="cellIs" dxfId="43" priority="8" operator="equal">
      <formula>0</formula>
    </cfRule>
  </conditionalFormatting>
  <conditionalFormatting sqref="H54 O54">
    <cfRule type="cellIs" dxfId="42" priority="7" operator="lessThan">
      <formula>0</formula>
    </cfRule>
  </conditionalFormatting>
  <conditionalFormatting sqref="H55 O55">
    <cfRule type="cellIs" dxfId="41" priority="6" operator="lessThan">
      <formula>0</formula>
    </cfRule>
  </conditionalFormatting>
  <conditionalFormatting sqref="J68:J75 O68:O75 H68:H75">
    <cfRule type="cellIs" dxfId="40" priority="5" operator="lessThan">
      <formula>0</formula>
    </cfRule>
  </conditionalFormatting>
  <conditionalFormatting sqref="L68:L75 N68:O75 D68:E75 G68:J75">
    <cfRule type="cellIs" dxfId="39" priority="4" operator="equal">
      <formula>0</formula>
    </cfRule>
  </conditionalFormatting>
  <conditionalFormatting sqref="F68:F75">
    <cfRule type="cellIs" dxfId="38" priority="3" operator="equal">
      <formula>0</formula>
    </cfRule>
  </conditionalFormatting>
  <conditionalFormatting sqref="K68:K75">
    <cfRule type="cellIs" dxfId="37" priority="2" operator="equal">
      <formula>0</formula>
    </cfRule>
  </conditionalFormatting>
  <conditionalFormatting sqref="M68:M75">
    <cfRule type="cellIs" dxfId="3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9" width="9" customWidth="1"/>
    <col min="10" max="10" width="11" customWidth="1"/>
    <col min="11" max="14" width="9" customWidth="1"/>
    <col min="15" max="15" width="11.42578125" customWidth="1"/>
  </cols>
  <sheetData>
    <row r="1" spans="2:15">
      <c r="B1" t="s">
        <v>7</v>
      </c>
      <c r="E1" s="8"/>
      <c r="O1" s="20">
        <v>44900</v>
      </c>
    </row>
    <row r="2" spans="2:15">
      <c r="B2" s="95" t="s">
        <v>43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"/>
    </row>
    <row r="3" spans="2:15" ht="15.75" thickBot="1">
      <c r="B3" s="96" t="s">
        <v>42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7" t="s">
        <v>40</v>
      </c>
    </row>
    <row r="4" spans="2:15" ht="15" customHeight="1">
      <c r="B4" s="117" t="s">
        <v>0</v>
      </c>
      <c r="C4" s="119" t="s">
        <v>1</v>
      </c>
      <c r="D4" s="100" t="s">
        <v>105</v>
      </c>
      <c r="E4" s="100"/>
      <c r="F4" s="100"/>
      <c r="G4" s="100"/>
      <c r="H4" s="90"/>
      <c r="I4" s="89" t="s">
        <v>95</v>
      </c>
      <c r="J4" s="90"/>
      <c r="K4" s="89" t="s">
        <v>106</v>
      </c>
      <c r="L4" s="100"/>
      <c r="M4" s="100"/>
      <c r="N4" s="100"/>
      <c r="O4" s="101"/>
    </row>
    <row r="5" spans="2:15" ht="15.75" thickBot="1">
      <c r="B5" s="118"/>
      <c r="C5" s="120"/>
      <c r="D5" s="98" t="s">
        <v>107</v>
      </c>
      <c r="E5" s="98"/>
      <c r="F5" s="98"/>
      <c r="G5" s="98"/>
      <c r="H5" s="102"/>
      <c r="I5" s="97" t="s">
        <v>96</v>
      </c>
      <c r="J5" s="102"/>
      <c r="K5" s="97" t="s">
        <v>108</v>
      </c>
      <c r="L5" s="98"/>
      <c r="M5" s="98"/>
      <c r="N5" s="98"/>
      <c r="O5" s="99"/>
    </row>
    <row r="6" spans="2:15" ht="19.5" customHeight="1">
      <c r="B6" s="118"/>
      <c r="C6" s="120"/>
      <c r="D6" s="91">
        <v>2022</v>
      </c>
      <c r="E6" s="92"/>
      <c r="F6" s="91">
        <v>2021</v>
      </c>
      <c r="G6" s="92"/>
      <c r="H6" s="107" t="s">
        <v>31</v>
      </c>
      <c r="I6" s="87">
        <v>2022</v>
      </c>
      <c r="J6" s="87" t="s">
        <v>109</v>
      </c>
      <c r="K6" s="91">
        <v>2022</v>
      </c>
      <c r="L6" s="92"/>
      <c r="M6" s="91">
        <v>2021</v>
      </c>
      <c r="N6" s="92"/>
      <c r="O6" s="107" t="s">
        <v>31</v>
      </c>
    </row>
    <row r="7" spans="2:15" ht="19.5" customHeight="1" thickBot="1">
      <c r="B7" s="109" t="s">
        <v>32</v>
      </c>
      <c r="C7" s="111" t="s">
        <v>33</v>
      </c>
      <c r="D7" s="93"/>
      <c r="E7" s="94"/>
      <c r="F7" s="93"/>
      <c r="G7" s="94"/>
      <c r="H7" s="108"/>
      <c r="I7" s="88"/>
      <c r="J7" s="88"/>
      <c r="K7" s="93"/>
      <c r="L7" s="94"/>
      <c r="M7" s="93"/>
      <c r="N7" s="94"/>
      <c r="O7" s="108"/>
    </row>
    <row r="8" spans="2:15" ht="15" customHeight="1">
      <c r="B8" s="109"/>
      <c r="C8" s="111"/>
      <c r="D8" s="56" t="s">
        <v>34</v>
      </c>
      <c r="E8" s="26" t="s">
        <v>2</v>
      </c>
      <c r="F8" s="56" t="s">
        <v>34</v>
      </c>
      <c r="G8" s="26" t="s">
        <v>2</v>
      </c>
      <c r="H8" s="113" t="s">
        <v>35</v>
      </c>
      <c r="I8" s="58" t="s">
        <v>34</v>
      </c>
      <c r="J8" s="115" t="s">
        <v>110</v>
      </c>
      <c r="K8" s="56" t="s">
        <v>34</v>
      </c>
      <c r="L8" s="26" t="s">
        <v>2</v>
      </c>
      <c r="M8" s="56" t="s">
        <v>34</v>
      </c>
      <c r="N8" s="26" t="s">
        <v>2</v>
      </c>
      <c r="O8" s="113" t="s">
        <v>35</v>
      </c>
    </row>
    <row r="9" spans="2:15" ht="15" customHeight="1" thickBot="1">
      <c r="B9" s="110"/>
      <c r="C9" s="112"/>
      <c r="D9" s="27" t="s">
        <v>36</v>
      </c>
      <c r="E9" s="28" t="s">
        <v>37</v>
      </c>
      <c r="F9" s="27" t="s">
        <v>36</v>
      </c>
      <c r="G9" s="28" t="s">
        <v>37</v>
      </c>
      <c r="H9" s="114"/>
      <c r="I9" s="57" t="s">
        <v>36</v>
      </c>
      <c r="J9" s="116"/>
      <c r="K9" s="27" t="s">
        <v>36</v>
      </c>
      <c r="L9" s="28" t="s">
        <v>37</v>
      </c>
      <c r="M9" s="27" t="s">
        <v>36</v>
      </c>
      <c r="N9" s="28" t="s">
        <v>37</v>
      </c>
      <c r="O9" s="114"/>
    </row>
    <row r="10" spans="2:15" ht="15.75" thickBot="1">
      <c r="B10" s="30">
        <v>1</v>
      </c>
      <c r="C10" s="31" t="s">
        <v>12</v>
      </c>
      <c r="D10" s="32">
        <v>63</v>
      </c>
      <c r="E10" s="33">
        <v>0.57798165137614677</v>
      </c>
      <c r="F10" s="32">
        <v>32</v>
      </c>
      <c r="G10" s="33">
        <v>0.36363636363636365</v>
      </c>
      <c r="H10" s="34">
        <v>0.96875</v>
      </c>
      <c r="I10" s="32">
        <v>19</v>
      </c>
      <c r="J10" s="34">
        <v>2.3157894736842106</v>
      </c>
      <c r="K10" s="32">
        <v>351</v>
      </c>
      <c r="L10" s="33">
        <v>0.34344422700587085</v>
      </c>
      <c r="M10" s="32">
        <v>473</v>
      </c>
      <c r="N10" s="33">
        <v>0.38930041152263373</v>
      </c>
      <c r="O10" s="34">
        <v>-0.25792811839323471</v>
      </c>
    </row>
    <row r="11" spans="2:15" ht="15.75" thickBot="1">
      <c r="B11" s="72">
        <v>2</v>
      </c>
      <c r="C11" s="36" t="s">
        <v>54</v>
      </c>
      <c r="D11" s="37">
        <v>10</v>
      </c>
      <c r="E11" s="38">
        <v>9.1743119266055051E-2</v>
      </c>
      <c r="F11" s="37">
        <v>28</v>
      </c>
      <c r="G11" s="38">
        <v>0.31818181818181818</v>
      </c>
      <c r="H11" s="39">
        <v>-0.64285714285714279</v>
      </c>
      <c r="I11" s="37">
        <v>9</v>
      </c>
      <c r="J11" s="39">
        <v>0.11111111111111116</v>
      </c>
      <c r="K11" s="37">
        <v>223</v>
      </c>
      <c r="L11" s="38">
        <v>0.2181996086105675</v>
      </c>
      <c r="M11" s="37">
        <v>318</v>
      </c>
      <c r="N11" s="38">
        <v>0.2617283950617284</v>
      </c>
      <c r="O11" s="39">
        <v>-0.29874213836477992</v>
      </c>
    </row>
    <row r="12" spans="2:15" ht="15.75" thickBot="1">
      <c r="B12" s="30">
        <v>3</v>
      </c>
      <c r="C12" s="31" t="s">
        <v>4</v>
      </c>
      <c r="D12" s="32">
        <v>6</v>
      </c>
      <c r="E12" s="33">
        <v>5.5045871559633031E-2</v>
      </c>
      <c r="F12" s="32">
        <v>8</v>
      </c>
      <c r="G12" s="33">
        <v>9.0909090909090912E-2</v>
      </c>
      <c r="H12" s="34">
        <v>-0.25</v>
      </c>
      <c r="I12" s="32">
        <v>34</v>
      </c>
      <c r="J12" s="34">
        <v>-0.82352941176470584</v>
      </c>
      <c r="K12" s="32">
        <v>195</v>
      </c>
      <c r="L12" s="33">
        <v>0.1908023483365949</v>
      </c>
      <c r="M12" s="32">
        <v>68</v>
      </c>
      <c r="N12" s="33">
        <v>5.5967078189300412E-2</v>
      </c>
      <c r="O12" s="34">
        <v>1.8676470588235294</v>
      </c>
    </row>
    <row r="13" spans="2:15" ht="15.75" thickBot="1">
      <c r="B13" s="72">
        <v>4</v>
      </c>
      <c r="C13" s="36" t="s">
        <v>15</v>
      </c>
      <c r="D13" s="37">
        <v>9</v>
      </c>
      <c r="E13" s="38">
        <v>8.2568807339449546E-2</v>
      </c>
      <c r="F13" s="37">
        <v>7</v>
      </c>
      <c r="G13" s="38">
        <v>7.9545454545454544E-2</v>
      </c>
      <c r="H13" s="39">
        <v>0.28571428571428581</v>
      </c>
      <c r="I13" s="37">
        <v>19</v>
      </c>
      <c r="J13" s="39">
        <v>-0.52631578947368429</v>
      </c>
      <c r="K13" s="37">
        <v>69</v>
      </c>
      <c r="L13" s="38">
        <v>6.7514677103718196E-2</v>
      </c>
      <c r="M13" s="37">
        <v>102</v>
      </c>
      <c r="N13" s="38">
        <v>8.3950617283950618E-2</v>
      </c>
      <c r="O13" s="39">
        <v>-0.32352941176470584</v>
      </c>
    </row>
    <row r="14" spans="2:15" ht="15.75" thickBot="1">
      <c r="B14" s="30">
        <v>5</v>
      </c>
      <c r="C14" s="31" t="s">
        <v>111</v>
      </c>
      <c r="D14" s="32">
        <v>5</v>
      </c>
      <c r="E14" s="33">
        <v>4.5871559633027525E-2</v>
      </c>
      <c r="F14" s="32">
        <v>0</v>
      </c>
      <c r="G14" s="33">
        <v>0</v>
      </c>
      <c r="H14" s="34"/>
      <c r="I14" s="32">
        <v>5</v>
      </c>
      <c r="J14" s="34">
        <v>0</v>
      </c>
      <c r="K14" s="32">
        <v>33</v>
      </c>
      <c r="L14" s="33">
        <v>3.2289628180039137E-2</v>
      </c>
      <c r="M14" s="32">
        <v>56</v>
      </c>
      <c r="N14" s="33">
        <v>4.6090534979423871E-2</v>
      </c>
      <c r="O14" s="34">
        <v>-0.4107142857142857</v>
      </c>
    </row>
    <row r="15" spans="2:15" ht="15.75" thickBot="1">
      <c r="B15" s="105" t="s">
        <v>56</v>
      </c>
      <c r="C15" s="106"/>
      <c r="D15" s="40">
        <f>SUM(D10:D14)</f>
        <v>93</v>
      </c>
      <c r="E15" s="41">
        <f>D15/D17</f>
        <v>0.85321100917431192</v>
      </c>
      <c r="F15" s="40">
        <f>SUM(F10:F14)</f>
        <v>75</v>
      </c>
      <c r="G15" s="41">
        <f>F15/F17</f>
        <v>0.85227272727272729</v>
      </c>
      <c r="H15" s="42">
        <f>D15/F15-1</f>
        <v>0.24</v>
      </c>
      <c r="I15" s="40">
        <f>SUM(I10:I14)</f>
        <v>86</v>
      </c>
      <c r="J15" s="41">
        <f>D15/I15-1</f>
        <v>8.1395348837209225E-2</v>
      </c>
      <c r="K15" s="40">
        <f>SUM(K10:K14)</f>
        <v>871</v>
      </c>
      <c r="L15" s="41">
        <f>K15/K17</f>
        <v>0.85225048923679059</v>
      </c>
      <c r="M15" s="40">
        <f>SUM(M10:M14)</f>
        <v>1017</v>
      </c>
      <c r="N15" s="41">
        <f>M15/M17</f>
        <v>0.83703703703703702</v>
      </c>
      <c r="O15" s="42">
        <f>K15/M15-1</f>
        <v>-0.14355948869223201</v>
      </c>
    </row>
    <row r="16" spans="2:15" ht="15.75" thickBot="1">
      <c r="B16" s="105" t="s">
        <v>38</v>
      </c>
      <c r="C16" s="106"/>
      <c r="D16" s="43">
        <f>D17-D15</f>
        <v>16</v>
      </c>
      <c r="E16" s="41">
        <f t="shared" ref="E16:N16" si="0">E17-E15</f>
        <v>0.14678899082568808</v>
      </c>
      <c r="F16" s="43">
        <f t="shared" si="0"/>
        <v>13</v>
      </c>
      <c r="G16" s="41">
        <f t="shared" si="0"/>
        <v>0.14772727272727271</v>
      </c>
      <c r="H16" s="42">
        <f>D16/F16-1</f>
        <v>0.23076923076923084</v>
      </c>
      <c r="I16" s="43">
        <f t="shared" si="0"/>
        <v>5</v>
      </c>
      <c r="J16" s="42">
        <f>D16/I16-1</f>
        <v>2.2000000000000002</v>
      </c>
      <c r="K16" s="43">
        <f t="shared" si="0"/>
        <v>151</v>
      </c>
      <c r="L16" s="41">
        <f t="shared" si="0"/>
        <v>0.14774951076320941</v>
      </c>
      <c r="M16" s="43">
        <f t="shared" si="0"/>
        <v>198</v>
      </c>
      <c r="N16" s="41">
        <f t="shared" si="0"/>
        <v>0.16296296296296287</v>
      </c>
      <c r="O16" s="42">
        <f>K16/M16-1</f>
        <v>-0.23737373737373735</v>
      </c>
    </row>
    <row r="17" spans="2:15" ht="15.75" thickBot="1">
      <c r="B17" s="103" t="s">
        <v>39</v>
      </c>
      <c r="C17" s="104"/>
      <c r="D17" s="44">
        <v>109</v>
      </c>
      <c r="E17" s="45">
        <v>1</v>
      </c>
      <c r="F17" s="44">
        <v>88</v>
      </c>
      <c r="G17" s="45">
        <v>1</v>
      </c>
      <c r="H17" s="46">
        <v>0.23863636363636354</v>
      </c>
      <c r="I17" s="44">
        <v>91</v>
      </c>
      <c r="J17" s="46">
        <v>0.19780219780219777</v>
      </c>
      <c r="K17" s="44">
        <v>1022</v>
      </c>
      <c r="L17" s="45">
        <v>1</v>
      </c>
      <c r="M17" s="44">
        <v>1215</v>
      </c>
      <c r="N17" s="45">
        <v>0.99999999999999989</v>
      </c>
      <c r="O17" s="46">
        <v>-0.15884773662551444</v>
      </c>
    </row>
    <row r="18" spans="2:15" ht="18">
      <c r="B18" s="81" t="s">
        <v>75</v>
      </c>
    </row>
    <row r="19" spans="2:15">
      <c r="B19" s="82" t="s">
        <v>53</v>
      </c>
    </row>
    <row r="20" spans="2:15">
      <c r="B20" s="80" t="s">
        <v>88</v>
      </c>
    </row>
    <row r="21" spans="2:15" ht="18">
      <c r="B21" s="79" t="s">
        <v>76</v>
      </c>
      <c r="C21" s="14"/>
      <c r="D21" s="14"/>
      <c r="E21" s="14"/>
      <c r="F21" s="14"/>
      <c r="G21" s="14"/>
    </row>
    <row r="22" spans="2:15" ht="18">
      <c r="B22" s="83" t="s">
        <v>52</v>
      </c>
    </row>
    <row r="23" spans="2:15">
      <c r="B23" s="3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J10:J14 O10:O14 H10:H14">
    <cfRule type="cellIs" dxfId="35" priority="7" operator="lessThan">
      <formula>0</formula>
    </cfRule>
  </conditionalFormatting>
  <conditionalFormatting sqref="L10:L14 N10:O14 D10:E14 G10:J14">
    <cfRule type="cellIs" dxfId="34" priority="6" operator="equal">
      <formula>0</formula>
    </cfRule>
  </conditionalFormatting>
  <conditionalFormatting sqref="F10:F14">
    <cfRule type="cellIs" dxfId="33" priority="5" operator="equal">
      <formula>0</formula>
    </cfRule>
  </conditionalFormatting>
  <conditionalFormatting sqref="K10:K14">
    <cfRule type="cellIs" dxfId="32" priority="4" operator="equal">
      <formula>0</formula>
    </cfRule>
  </conditionalFormatting>
  <conditionalFormatting sqref="M10:M14">
    <cfRule type="cellIs" dxfId="31" priority="3" operator="equal">
      <formula>0</formula>
    </cfRule>
  </conditionalFormatting>
  <conditionalFormatting sqref="H16 J16 O16">
    <cfRule type="cellIs" dxfId="30" priority="2" operator="lessThan">
      <formula>0</formula>
    </cfRule>
  </conditionalFormatting>
  <conditionalFormatting sqref="H15 O15">
    <cfRule type="cellIs" dxfId="29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2876-B250-405B-8ACB-B01897AB6CC1}">
  <sheetPr>
    <pageSetUpPr fitToPage="1"/>
  </sheetPr>
  <dimension ref="B1:W65"/>
  <sheetViews>
    <sheetView showGridLines="0" workbookViewId="0">
      <selection activeCell="B2" sqref="B2:O29"/>
    </sheetView>
  </sheetViews>
  <sheetFormatPr defaultColWidth="8.85546875" defaultRowHeight="15"/>
  <cols>
    <col min="1" max="1" width="2" style="14" customWidth="1"/>
    <col min="2" max="2" width="8.140625" style="14" customWidth="1"/>
    <col min="3" max="3" width="20.28515625" style="14" customWidth="1"/>
    <col min="4" max="9" width="8.85546875" style="14" customWidth="1"/>
    <col min="10" max="10" width="9.42578125" style="14" customWidth="1"/>
    <col min="11" max="12" width="11.28515625" style="14" customWidth="1"/>
    <col min="13" max="14" width="8.85546875" style="14" customWidth="1"/>
    <col min="15" max="15" width="13.28515625" style="14" customWidth="1"/>
    <col min="16" max="16" width="9.42578125" style="14" customWidth="1"/>
    <col min="17" max="17" width="20.85546875" style="14" customWidth="1"/>
    <col min="18" max="22" width="11" style="14" customWidth="1"/>
    <col min="23" max="23" width="11.7109375" style="14" customWidth="1"/>
    <col min="24" max="16384" width="8.85546875" style="14"/>
  </cols>
  <sheetData>
    <row r="1" spans="2:15" ht="18">
      <c r="B1" s="21" t="s">
        <v>7</v>
      </c>
      <c r="D1" s="15"/>
      <c r="O1" s="22">
        <v>44900</v>
      </c>
    </row>
    <row r="2" spans="2:15" ht="14.45" customHeight="1">
      <c r="B2" s="95" t="s">
        <v>71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2:15" ht="14.45" customHeight="1">
      <c r="B3" s="96" t="s">
        <v>41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2:15" ht="14.45" customHeight="1" thickBot="1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23" t="s">
        <v>44</v>
      </c>
    </row>
    <row r="5" spans="2:15" ht="14.45" customHeight="1">
      <c r="B5" s="117" t="s">
        <v>0</v>
      </c>
      <c r="C5" s="119" t="s">
        <v>1</v>
      </c>
      <c r="D5" s="100" t="s">
        <v>105</v>
      </c>
      <c r="E5" s="100"/>
      <c r="F5" s="100"/>
      <c r="G5" s="100"/>
      <c r="H5" s="90"/>
      <c r="I5" s="89" t="s">
        <v>112</v>
      </c>
      <c r="J5" s="90"/>
      <c r="K5" s="89" t="s">
        <v>106</v>
      </c>
      <c r="L5" s="100"/>
      <c r="M5" s="100"/>
      <c r="N5" s="100"/>
      <c r="O5" s="101"/>
    </row>
    <row r="6" spans="2:15" ht="14.45" customHeight="1" thickBot="1">
      <c r="B6" s="118"/>
      <c r="C6" s="120"/>
      <c r="D6" s="98" t="s">
        <v>107</v>
      </c>
      <c r="E6" s="98"/>
      <c r="F6" s="98"/>
      <c r="G6" s="98"/>
      <c r="H6" s="102"/>
      <c r="I6" s="97" t="s">
        <v>96</v>
      </c>
      <c r="J6" s="102"/>
      <c r="K6" s="97" t="s">
        <v>108</v>
      </c>
      <c r="L6" s="98"/>
      <c r="M6" s="98"/>
      <c r="N6" s="98"/>
      <c r="O6" s="99"/>
    </row>
    <row r="7" spans="2:15" ht="14.45" customHeight="1">
      <c r="B7" s="118"/>
      <c r="C7" s="120"/>
      <c r="D7" s="91">
        <v>2022</v>
      </c>
      <c r="E7" s="92"/>
      <c r="F7" s="91">
        <v>2021</v>
      </c>
      <c r="G7" s="92"/>
      <c r="H7" s="107" t="s">
        <v>31</v>
      </c>
      <c r="I7" s="87">
        <v>2022</v>
      </c>
      <c r="J7" s="87" t="s">
        <v>97</v>
      </c>
      <c r="K7" s="91">
        <v>2022</v>
      </c>
      <c r="L7" s="92"/>
      <c r="M7" s="91">
        <v>2021</v>
      </c>
      <c r="N7" s="92"/>
      <c r="O7" s="107" t="s">
        <v>31</v>
      </c>
    </row>
    <row r="8" spans="2:15" ht="14.45" customHeight="1" thickBot="1">
      <c r="B8" s="109" t="s">
        <v>32</v>
      </c>
      <c r="C8" s="111" t="s">
        <v>33</v>
      </c>
      <c r="D8" s="93"/>
      <c r="E8" s="94"/>
      <c r="F8" s="93"/>
      <c r="G8" s="94"/>
      <c r="H8" s="108"/>
      <c r="I8" s="88"/>
      <c r="J8" s="88"/>
      <c r="K8" s="93"/>
      <c r="L8" s="94"/>
      <c r="M8" s="93"/>
      <c r="N8" s="94"/>
      <c r="O8" s="108"/>
    </row>
    <row r="9" spans="2:15" ht="14.45" customHeight="1">
      <c r="B9" s="109"/>
      <c r="C9" s="111"/>
      <c r="D9" s="24" t="s">
        <v>34</v>
      </c>
      <c r="E9" s="26" t="s">
        <v>2</v>
      </c>
      <c r="F9" s="24" t="s">
        <v>34</v>
      </c>
      <c r="G9" s="26" t="s">
        <v>2</v>
      </c>
      <c r="H9" s="113" t="s">
        <v>35</v>
      </c>
      <c r="I9" s="25" t="s">
        <v>34</v>
      </c>
      <c r="J9" s="115" t="s">
        <v>98</v>
      </c>
      <c r="K9" s="24" t="s">
        <v>34</v>
      </c>
      <c r="L9" s="26" t="s">
        <v>2</v>
      </c>
      <c r="M9" s="24" t="s">
        <v>34</v>
      </c>
      <c r="N9" s="26" t="s">
        <v>2</v>
      </c>
      <c r="O9" s="113" t="s">
        <v>35</v>
      </c>
    </row>
    <row r="10" spans="2:15" ht="14.45" customHeight="1" thickBot="1">
      <c r="B10" s="110"/>
      <c r="C10" s="112"/>
      <c r="D10" s="27" t="s">
        <v>36</v>
      </c>
      <c r="E10" s="28" t="s">
        <v>37</v>
      </c>
      <c r="F10" s="27" t="s">
        <v>36</v>
      </c>
      <c r="G10" s="28" t="s">
        <v>37</v>
      </c>
      <c r="H10" s="114"/>
      <c r="I10" s="29" t="s">
        <v>36</v>
      </c>
      <c r="J10" s="116"/>
      <c r="K10" s="27" t="s">
        <v>36</v>
      </c>
      <c r="L10" s="28" t="s">
        <v>37</v>
      </c>
      <c r="M10" s="27" t="s">
        <v>36</v>
      </c>
      <c r="N10" s="28" t="s">
        <v>37</v>
      </c>
      <c r="O10" s="114"/>
    </row>
    <row r="11" spans="2:15" ht="14.45" customHeight="1" thickBot="1">
      <c r="B11" s="30">
        <v>1</v>
      </c>
      <c r="C11" s="31" t="s">
        <v>14</v>
      </c>
      <c r="D11" s="32">
        <v>1036</v>
      </c>
      <c r="E11" s="33">
        <v>0.18764716536859263</v>
      </c>
      <c r="F11" s="32">
        <v>1178</v>
      </c>
      <c r="G11" s="33">
        <v>0.19646430953969313</v>
      </c>
      <c r="H11" s="34">
        <v>-0.12054329371816641</v>
      </c>
      <c r="I11" s="32">
        <v>893</v>
      </c>
      <c r="J11" s="34">
        <v>0.16013437849944001</v>
      </c>
      <c r="K11" s="32">
        <v>11745</v>
      </c>
      <c r="L11" s="33">
        <v>0.20785035482329622</v>
      </c>
      <c r="M11" s="32">
        <v>12898</v>
      </c>
      <c r="N11" s="33">
        <v>0.19404826382620208</v>
      </c>
      <c r="O11" s="34">
        <v>-8.9393704450302369E-2</v>
      </c>
    </row>
    <row r="12" spans="2:15" ht="14.45" customHeight="1" thickBot="1">
      <c r="B12" s="35">
        <v>2</v>
      </c>
      <c r="C12" s="36" t="s">
        <v>19</v>
      </c>
      <c r="D12" s="37">
        <v>690</v>
      </c>
      <c r="E12" s="38">
        <v>0.12497735917406266</v>
      </c>
      <c r="F12" s="37">
        <v>893</v>
      </c>
      <c r="G12" s="38">
        <v>0.14893262174783189</v>
      </c>
      <c r="H12" s="39">
        <v>-0.22732362821948493</v>
      </c>
      <c r="I12" s="37">
        <v>517</v>
      </c>
      <c r="J12" s="39">
        <v>0.33462282398452614</v>
      </c>
      <c r="K12" s="37">
        <v>8006</v>
      </c>
      <c r="L12" s="38">
        <v>0.14168156157644185</v>
      </c>
      <c r="M12" s="37">
        <v>9030</v>
      </c>
      <c r="N12" s="38">
        <v>0.13585484744538726</v>
      </c>
      <c r="O12" s="39">
        <v>-0.11339977851605754</v>
      </c>
    </row>
    <row r="13" spans="2:15" ht="14.45" customHeight="1" thickBot="1">
      <c r="B13" s="30">
        <v>3</v>
      </c>
      <c r="C13" s="31" t="s">
        <v>15</v>
      </c>
      <c r="D13" s="32">
        <v>551</v>
      </c>
      <c r="E13" s="33">
        <v>9.9800760731751495E-2</v>
      </c>
      <c r="F13" s="32">
        <v>444</v>
      </c>
      <c r="G13" s="33">
        <v>7.4049366244162779E-2</v>
      </c>
      <c r="H13" s="34">
        <v>0.24099099099099108</v>
      </c>
      <c r="I13" s="32">
        <v>565</v>
      </c>
      <c r="J13" s="34">
        <v>-2.4778761061946875E-2</v>
      </c>
      <c r="K13" s="32">
        <v>6426</v>
      </c>
      <c r="L13" s="33">
        <v>0.11372042401826322</v>
      </c>
      <c r="M13" s="32">
        <v>6062</v>
      </c>
      <c r="N13" s="33">
        <v>9.1201781308298729E-2</v>
      </c>
      <c r="O13" s="34">
        <v>6.004618937644346E-2</v>
      </c>
    </row>
    <row r="14" spans="2:15" ht="14.45" customHeight="1" thickBot="1">
      <c r="B14" s="35">
        <v>4</v>
      </c>
      <c r="C14" s="36" t="s">
        <v>16</v>
      </c>
      <c r="D14" s="37">
        <v>791</v>
      </c>
      <c r="E14" s="38">
        <v>0.14327114653142548</v>
      </c>
      <c r="F14" s="37">
        <v>807</v>
      </c>
      <c r="G14" s="38">
        <v>0.13458972648432288</v>
      </c>
      <c r="H14" s="39">
        <v>-1.9826517967781898E-2</v>
      </c>
      <c r="I14" s="37">
        <v>677</v>
      </c>
      <c r="J14" s="39">
        <v>0.16838995568685378</v>
      </c>
      <c r="K14" s="37">
        <v>6078</v>
      </c>
      <c r="L14" s="38">
        <v>0.10756189498646185</v>
      </c>
      <c r="M14" s="37">
        <v>8283</v>
      </c>
      <c r="N14" s="38">
        <v>0.12461635674309442</v>
      </c>
      <c r="O14" s="39">
        <v>-0.26620789568996739</v>
      </c>
    </row>
    <row r="15" spans="2:15" ht="14.45" customHeight="1" thickBot="1">
      <c r="B15" s="30">
        <v>5</v>
      </c>
      <c r="C15" s="31" t="s">
        <v>12</v>
      </c>
      <c r="D15" s="32">
        <v>645</v>
      </c>
      <c r="E15" s="33">
        <v>0.1168266618366238</v>
      </c>
      <c r="F15" s="32">
        <v>410</v>
      </c>
      <c r="G15" s="33">
        <v>6.8378919279519682E-2</v>
      </c>
      <c r="H15" s="34">
        <v>0.57317073170731714</v>
      </c>
      <c r="I15" s="32">
        <v>604</v>
      </c>
      <c r="J15" s="34">
        <v>6.7880794701986824E-2</v>
      </c>
      <c r="K15" s="32">
        <v>5293</v>
      </c>
      <c r="L15" s="33">
        <v>9.3669810819898419E-2</v>
      </c>
      <c r="M15" s="32">
        <v>5422</v>
      </c>
      <c r="N15" s="33">
        <v>8.1573087801648916E-2</v>
      </c>
      <c r="O15" s="34">
        <v>-2.3791958686831483E-2</v>
      </c>
    </row>
    <row r="16" spans="2:15" ht="14.45" customHeight="1" thickBot="1">
      <c r="B16" s="35">
        <v>6</v>
      </c>
      <c r="C16" s="36" t="s">
        <v>50</v>
      </c>
      <c r="D16" s="37">
        <v>460</v>
      </c>
      <c r="E16" s="38">
        <v>8.3318239449375109E-2</v>
      </c>
      <c r="F16" s="37">
        <v>313</v>
      </c>
      <c r="G16" s="38">
        <v>5.2201467645096734E-2</v>
      </c>
      <c r="H16" s="39">
        <v>0.46964856230031948</v>
      </c>
      <c r="I16" s="37">
        <v>337</v>
      </c>
      <c r="J16" s="39">
        <v>0.36498516320474783</v>
      </c>
      <c r="K16" s="37">
        <v>4225</v>
      </c>
      <c r="L16" s="38">
        <v>7.4769497584370084E-2</v>
      </c>
      <c r="M16" s="37">
        <v>4479</v>
      </c>
      <c r="N16" s="38">
        <v>6.7385809712944569E-2</v>
      </c>
      <c r="O16" s="39">
        <v>-5.6709086849743295E-2</v>
      </c>
    </row>
    <row r="17" spans="2:23" ht="14.45" customHeight="1" thickBot="1">
      <c r="B17" s="30">
        <v>7</v>
      </c>
      <c r="C17" s="31" t="s">
        <v>20</v>
      </c>
      <c r="D17" s="32">
        <v>399</v>
      </c>
      <c r="E17" s="33">
        <v>7.2269516391957972E-2</v>
      </c>
      <c r="F17" s="32">
        <v>435</v>
      </c>
      <c r="G17" s="33">
        <v>7.2548365577051369E-2</v>
      </c>
      <c r="H17" s="34">
        <v>-8.2758620689655227E-2</v>
      </c>
      <c r="I17" s="32">
        <v>551</v>
      </c>
      <c r="J17" s="34">
        <v>-0.27586206896551724</v>
      </c>
      <c r="K17" s="32">
        <v>3908</v>
      </c>
      <c r="L17" s="33">
        <v>6.9159573150229178E-2</v>
      </c>
      <c r="M17" s="32">
        <v>4848</v>
      </c>
      <c r="N17" s="33">
        <v>7.2937353312872363E-2</v>
      </c>
      <c r="O17" s="34">
        <v>-0.19389438943894388</v>
      </c>
    </row>
    <row r="18" spans="2:23" ht="14.45" customHeight="1" thickBot="1">
      <c r="B18" s="35">
        <v>8</v>
      </c>
      <c r="C18" s="36" t="s">
        <v>21</v>
      </c>
      <c r="D18" s="37">
        <v>361</v>
      </c>
      <c r="E18" s="38">
        <v>6.5386705307009602E-2</v>
      </c>
      <c r="F18" s="37">
        <v>516</v>
      </c>
      <c r="G18" s="38">
        <v>8.6057371581054032E-2</v>
      </c>
      <c r="H18" s="39">
        <v>-0.30038759689922478</v>
      </c>
      <c r="I18" s="37">
        <v>294</v>
      </c>
      <c r="J18" s="39">
        <v>0.22789115646258495</v>
      </c>
      <c r="K18" s="37">
        <v>3651</v>
      </c>
      <c r="L18" s="38">
        <v>6.4611464066398852E-2</v>
      </c>
      <c r="M18" s="37">
        <v>3562</v>
      </c>
      <c r="N18" s="38">
        <v>5.3589697297947887E-2</v>
      </c>
      <c r="O18" s="39">
        <v>2.4985962942167372E-2</v>
      </c>
    </row>
    <row r="19" spans="2:23" ht="14.45" customHeight="1" thickBot="1">
      <c r="B19" s="30">
        <v>9</v>
      </c>
      <c r="C19" s="31" t="s">
        <v>18</v>
      </c>
      <c r="D19" s="32">
        <v>211</v>
      </c>
      <c r="E19" s="33">
        <v>3.8217714182213369E-2</v>
      </c>
      <c r="F19" s="32">
        <v>330</v>
      </c>
      <c r="G19" s="33">
        <v>5.5036691127418276E-2</v>
      </c>
      <c r="H19" s="34">
        <v>-0.3606060606060606</v>
      </c>
      <c r="I19" s="32">
        <v>147</v>
      </c>
      <c r="J19" s="34">
        <v>0.43537414965986398</v>
      </c>
      <c r="K19" s="32">
        <v>2352</v>
      </c>
      <c r="L19" s="33">
        <v>4.1623161732174778E-2</v>
      </c>
      <c r="M19" s="32">
        <v>3667</v>
      </c>
      <c r="N19" s="33">
        <v>5.516940482638262E-2</v>
      </c>
      <c r="O19" s="34">
        <v>-0.35860376329424593</v>
      </c>
    </row>
    <row r="20" spans="2:23" ht="14.45" customHeight="1" thickBot="1">
      <c r="B20" s="35">
        <v>10</v>
      </c>
      <c r="C20" s="36" t="s">
        <v>17</v>
      </c>
      <c r="D20" s="37">
        <v>58</v>
      </c>
      <c r="E20" s="38">
        <v>1.050534323492121E-2</v>
      </c>
      <c r="F20" s="37">
        <v>200</v>
      </c>
      <c r="G20" s="38">
        <v>3.3355570380253503E-2</v>
      </c>
      <c r="H20" s="39">
        <v>-0.71</v>
      </c>
      <c r="I20" s="37">
        <v>81</v>
      </c>
      <c r="J20" s="39">
        <v>-0.28395061728395066</v>
      </c>
      <c r="K20" s="37">
        <v>1257</v>
      </c>
      <c r="L20" s="38">
        <v>2.2245031589006672E-2</v>
      </c>
      <c r="M20" s="37">
        <v>2853</v>
      </c>
      <c r="N20" s="38">
        <v>4.2922910272612386E-2</v>
      </c>
      <c r="O20" s="39">
        <v>-0.55941114616193488</v>
      </c>
    </row>
    <row r="21" spans="2:23" ht="14.45" customHeight="1" thickBot="1">
      <c r="B21" s="30">
        <v>11</v>
      </c>
      <c r="C21" s="31" t="s">
        <v>4</v>
      </c>
      <c r="D21" s="32">
        <v>70</v>
      </c>
      <c r="E21" s="33">
        <v>1.2678862524904909E-2</v>
      </c>
      <c r="F21" s="32">
        <v>43</v>
      </c>
      <c r="G21" s="33">
        <v>7.1714476317545029E-3</v>
      </c>
      <c r="H21" s="34">
        <v>0.62790697674418605</v>
      </c>
      <c r="I21" s="32">
        <v>83</v>
      </c>
      <c r="J21" s="34">
        <v>-0.15662650602409633</v>
      </c>
      <c r="K21" s="32">
        <v>632</v>
      </c>
      <c r="L21" s="33">
        <v>1.1184455023271454E-2</v>
      </c>
      <c r="M21" s="32">
        <v>779</v>
      </c>
      <c r="N21" s="33">
        <v>1.1719925377625324E-2</v>
      </c>
      <c r="O21" s="34">
        <v>-0.18870346598202825</v>
      </c>
    </row>
    <row r="22" spans="2:23" ht="14.45" customHeight="1" thickBot="1">
      <c r="B22" s="35">
        <v>12</v>
      </c>
      <c r="C22" s="36" t="s">
        <v>91</v>
      </c>
      <c r="D22" s="37">
        <v>34</v>
      </c>
      <c r="E22" s="38">
        <v>6.1583046549538124E-3</v>
      </c>
      <c r="F22" s="37">
        <v>48</v>
      </c>
      <c r="G22" s="38">
        <v>8.0053368912608412E-3</v>
      </c>
      <c r="H22" s="39">
        <v>-0.29166666666666663</v>
      </c>
      <c r="I22" s="37">
        <v>54</v>
      </c>
      <c r="J22" s="39">
        <v>-0.37037037037037035</v>
      </c>
      <c r="K22" s="37">
        <v>405</v>
      </c>
      <c r="L22" s="38">
        <v>7.1672536145964217E-3</v>
      </c>
      <c r="M22" s="37">
        <v>432</v>
      </c>
      <c r="N22" s="38">
        <v>6.4993681169886264E-3</v>
      </c>
      <c r="O22" s="39">
        <v>-6.25E-2</v>
      </c>
    </row>
    <row r="23" spans="2:23" ht="14.45" customHeight="1" thickBot="1">
      <c r="B23" s="30">
        <v>13</v>
      </c>
      <c r="C23" s="31" t="s">
        <v>79</v>
      </c>
      <c r="D23" s="32">
        <v>32</v>
      </c>
      <c r="E23" s="33">
        <v>5.7960514399565295E-3</v>
      </c>
      <c r="F23" s="32">
        <v>29</v>
      </c>
      <c r="G23" s="33">
        <v>4.836557705136758E-3</v>
      </c>
      <c r="H23" s="34">
        <v>0.10344827586206895</v>
      </c>
      <c r="I23" s="32">
        <v>29</v>
      </c>
      <c r="J23" s="34">
        <v>0.10344827586206895</v>
      </c>
      <c r="K23" s="32">
        <v>388</v>
      </c>
      <c r="L23" s="33">
        <v>6.8664059320084235E-3</v>
      </c>
      <c r="M23" s="32">
        <v>304</v>
      </c>
      <c r="N23" s="33">
        <v>4.5736294156586629E-3</v>
      </c>
      <c r="O23" s="34">
        <v>0.27631578947368429</v>
      </c>
    </row>
    <row r="24" spans="2:23" ht="14.45" customHeight="1" thickBot="1">
      <c r="B24" s="35">
        <v>14</v>
      </c>
      <c r="C24" s="36" t="s">
        <v>86</v>
      </c>
      <c r="D24" s="37">
        <v>20</v>
      </c>
      <c r="E24" s="38">
        <v>3.622532149972831E-3</v>
      </c>
      <c r="F24" s="37">
        <v>12</v>
      </c>
      <c r="G24" s="38">
        <v>2.0013342228152103E-3</v>
      </c>
      <c r="H24" s="39">
        <v>0.66666666666666674</v>
      </c>
      <c r="I24" s="37">
        <v>13</v>
      </c>
      <c r="J24" s="39">
        <v>0.53846153846153855</v>
      </c>
      <c r="K24" s="37">
        <v>260</v>
      </c>
      <c r="L24" s="38">
        <v>4.6011998513458508E-3</v>
      </c>
      <c r="M24" s="37">
        <v>278</v>
      </c>
      <c r="N24" s="38">
        <v>4.1824637419510136E-3</v>
      </c>
      <c r="O24" s="39">
        <v>-6.4748201438848962E-2</v>
      </c>
    </row>
    <row r="25" spans="2:23" ht="15.75" thickBot="1">
      <c r="B25" s="30">
        <v>15</v>
      </c>
      <c r="C25" s="31" t="s">
        <v>78</v>
      </c>
      <c r="D25" s="32">
        <v>18</v>
      </c>
      <c r="E25" s="33">
        <v>3.2602789349755481E-3</v>
      </c>
      <c r="F25" s="32">
        <v>108</v>
      </c>
      <c r="G25" s="33">
        <v>1.801200800533689E-2</v>
      </c>
      <c r="H25" s="34">
        <v>-0.83333333333333337</v>
      </c>
      <c r="I25" s="32">
        <v>21</v>
      </c>
      <c r="J25" s="34">
        <v>-0.1428571428571429</v>
      </c>
      <c r="K25" s="32">
        <v>227</v>
      </c>
      <c r="L25" s="33">
        <v>4.0172014086750311E-3</v>
      </c>
      <c r="M25" s="32">
        <v>355</v>
      </c>
      <c r="N25" s="33">
        <v>5.3409159294698205E-3</v>
      </c>
      <c r="O25" s="34">
        <v>-0.3605633802816901</v>
      </c>
    </row>
    <row r="26" spans="2:23" ht="15.75" thickBot="1">
      <c r="B26" s="105" t="s">
        <v>55</v>
      </c>
      <c r="C26" s="106"/>
      <c r="D26" s="40">
        <f>SUM(D11:D25)</f>
        <v>5376</v>
      </c>
      <c r="E26" s="41">
        <f>D26/D28</f>
        <v>0.97373664191269693</v>
      </c>
      <c r="F26" s="40">
        <f>SUM(F11:F25)</f>
        <v>5766</v>
      </c>
      <c r="G26" s="41">
        <f>F26/F28</f>
        <v>0.96164109406270848</v>
      </c>
      <c r="H26" s="42">
        <f>D26/F26-1</f>
        <v>-6.7637877211238262E-2</v>
      </c>
      <c r="I26" s="40">
        <f>SUM(I11:I25)</f>
        <v>4866</v>
      </c>
      <c r="J26" s="41">
        <f>D26/I26-1</f>
        <v>0.10480887792848326</v>
      </c>
      <c r="K26" s="40">
        <f>SUM(K11:K25)</f>
        <v>54853</v>
      </c>
      <c r="L26" s="41">
        <f>K26/K28</f>
        <v>0.97072929017643828</v>
      </c>
      <c r="M26" s="40">
        <f>SUM(M11:M25)</f>
        <v>63252</v>
      </c>
      <c r="N26" s="41">
        <f>M26/M28</f>
        <v>0.95161581512908466</v>
      </c>
      <c r="O26" s="42">
        <f>K26/M26-1</f>
        <v>-0.13278631505723137</v>
      </c>
    </row>
    <row r="27" spans="2:23" ht="15.75" thickBot="1">
      <c r="B27" s="105" t="s">
        <v>38</v>
      </c>
      <c r="C27" s="106"/>
      <c r="D27" s="43">
        <f>D28-SUM(D11:D25)</f>
        <v>145</v>
      </c>
      <c r="E27" s="41">
        <f>D27/D28</f>
        <v>2.6263358087303026E-2</v>
      </c>
      <c r="F27" s="43">
        <f>F28-SUM(F11:F25)</f>
        <v>230</v>
      </c>
      <c r="G27" s="41">
        <f>F27/F28</f>
        <v>3.8358905937291528E-2</v>
      </c>
      <c r="H27" s="42">
        <f>D27/F27-1</f>
        <v>-0.36956521739130432</v>
      </c>
      <c r="I27" s="43">
        <f>I28-SUM(I11:I25)</f>
        <v>130</v>
      </c>
      <c r="J27" s="42">
        <f>D27/I27-1</f>
        <v>0.11538461538461542</v>
      </c>
      <c r="K27" s="43">
        <f>K28-SUM(K11:K25)</f>
        <v>1654</v>
      </c>
      <c r="L27" s="41">
        <f>K27/K28</f>
        <v>2.9270709823561683E-2</v>
      </c>
      <c r="M27" s="43">
        <f>M28-SUM(M11:M25)</f>
        <v>3216</v>
      </c>
      <c r="N27" s="41">
        <f>M27/M28</f>
        <v>4.838418487091533E-2</v>
      </c>
      <c r="O27" s="42">
        <f>K27/M27-1</f>
        <v>-0.48569651741293529</v>
      </c>
    </row>
    <row r="28" spans="2:23" ht="15.75" thickBot="1">
      <c r="B28" s="103" t="s">
        <v>39</v>
      </c>
      <c r="C28" s="104"/>
      <c r="D28" s="44">
        <v>5521</v>
      </c>
      <c r="E28" s="45">
        <v>1</v>
      </c>
      <c r="F28" s="44">
        <v>5996</v>
      </c>
      <c r="G28" s="45">
        <v>0.99999999999999967</v>
      </c>
      <c r="H28" s="46">
        <v>-7.9219479653102054E-2</v>
      </c>
      <c r="I28" s="44">
        <v>4996</v>
      </c>
      <c r="J28" s="46">
        <v>0.10508406725380315</v>
      </c>
      <c r="K28" s="44">
        <v>56507</v>
      </c>
      <c r="L28" s="45">
        <v>1</v>
      </c>
      <c r="M28" s="44">
        <v>66468</v>
      </c>
      <c r="N28" s="45">
        <v>1.0000000000000002</v>
      </c>
      <c r="O28" s="46">
        <v>-0.14986158753084189</v>
      </c>
    </row>
    <row r="29" spans="2:23">
      <c r="B29" s="14" t="s">
        <v>73</v>
      </c>
      <c r="C29" s="16"/>
    </row>
    <row r="30" spans="2:23">
      <c r="B30" s="17" t="s">
        <v>74</v>
      </c>
    </row>
    <row r="31" spans="2:23">
      <c r="B31" s="18"/>
    </row>
    <row r="32" spans="2:23" ht="15" customHeight="1">
      <c r="B32" s="95" t="s">
        <v>99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16"/>
      <c r="P32" s="95" t="s">
        <v>81</v>
      </c>
      <c r="Q32" s="95"/>
      <c r="R32" s="95"/>
      <c r="S32" s="95"/>
      <c r="T32" s="95"/>
      <c r="U32" s="95"/>
      <c r="V32" s="95"/>
      <c r="W32" s="95"/>
    </row>
    <row r="33" spans="2:23" ht="15" customHeight="1">
      <c r="B33" s="96" t="s">
        <v>100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16"/>
      <c r="P33" s="96" t="s">
        <v>82</v>
      </c>
      <c r="Q33" s="96"/>
      <c r="R33" s="96"/>
      <c r="S33" s="96"/>
      <c r="T33" s="96"/>
      <c r="U33" s="96"/>
      <c r="V33" s="96"/>
      <c r="W33" s="96"/>
    </row>
    <row r="34" spans="2:23" ht="15" customHeight="1" thickBot="1">
      <c r="B34" s="19"/>
      <c r="C34" s="19"/>
      <c r="D34" s="19"/>
      <c r="E34" s="19"/>
      <c r="F34" s="19"/>
      <c r="G34" s="19"/>
      <c r="H34" s="19"/>
      <c r="I34" s="19"/>
      <c r="J34" s="19"/>
      <c r="K34" s="6"/>
      <c r="L34" s="23" t="s">
        <v>44</v>
      </c>
      <c r="P34" s="19"/>
      <c r="Q34" s="19"/>
      <c r="R34" s="19"/>
      <c r="S34" s="19"/>
      <c r="T34" s="19"/>
      <c r="U34" s="19"/>
      <c r="V34" s="19"/>
      <c r="W34" s="23" t="s">
        <v>44</v>
      </c>
    </row>
    <row r="35" spans="2:23">
      <c r="B35" s="117" t="s">
        <v>0</v>
      </c>
      <c r="C35" s="119" t="s">
        <v>60</v>
      </c>
      <c r="D35" s="124" t="s">
        <v>105</v>
      </c>
      <c r="E35" s="100"/>
      <c r="F35" s="100"/>
      <c r="G35" s="100"/>
      <c r="H35" s="100"/>
      <c r="I35" s="101"/>
      <c r="J35" s="100" t="s">
        <v>112</v>
      </c>
      <c r="K35" s="100"/>
      <c r="L35" s="101"/>
      <c r="P35" s="117" t="s">
        <v>0</v>
      </c>
      <c r="Q35" s="119" t="s">
        <v>60</v>
      </c>
      <c r="R35" s="124" t="s">
        <v>106</v>
      </c>
      <c r="S35" s="100"/>
      <c r="T35" s="100"/>
      <c r="U35" s="100"/>
      <c r="V35" s="100"/>
      <c r="W35" s="101"/>
    </row>
    <row r="36" spans="2:23" ht="15" customHeight="1" thickBot="1">
      <c r="B36" s="118"/>
      <c r="C36" s="120"/>
      <c r="D36" s="121" t="s">
        <v>107</v>
      </c>
      <c r="E36" s="122"/>
      <c r="F36" s="122"/>
      <c r="G36" s="122"/>
      <c r="H36" s="122"/>
      <c r="I36" s="123"/>
      <c r="J36" s="122" t="s">
        <v>96</v>
      </c>
      <c r="K36" s="122"/>
      <c r="L36" s="123"/>
      <c r="P36" s="118"/>
      <c r="Q36" s="120"/>
      <c r="R36" s="121" t="s">
        <v>113</v>
      </c>
      <c r="S36" s="122"/>
      <c r="T36" s="122"/>
      <c r="U36" s="122"/>
      <c r="V36" s="122"/>
      <c r="W36" s="123"/>
    </row>
    <row r="37" spans="2:23" ht="15" customHeight="1">
      <c r="B37" s="118"/>
      <c r="C37" s="120"/>
      <c r="D37" s="91">
        <v>2022</v>
      </c>
      <c r="E37" s="92"/>
      <c r="F37" s="91">
        <v>2021</v>
      </c>
      <c r="G37" s="92"/>
      <c r="H37" s="107" t="s">
        <v>31</v>
      </c>
      <c r="I37" s="107" t="s">
        <v>61</v>
      </c>
      <c r="J37" s="107">
        <v>2022</v>
      </c>
      <c r="K37" s="107" t="s">
        <v>109</v>
      </c>
      <c r="L37" s="107" t="s">
        <v>114</v>
      </c>
      <c r="P37" s="118"/>
      <c r="Q37" s="120"/>
      <c r="R37" s="91">
        <v>2022</v>
      </c>
      <c r="S37" s="92"/>
      <c r="T37" s="91">
        <v>2021</v>
      </c>
      <c r="U37" s="92"/>
      <c r="V37" s="107" t="s">
        <v>31</v>
      </c>
      <c r="W37" s="107" t="s">
        <v>83</v>
      </c>
    </row>
    <row r="38" spans="2:23" ht="14.45" customHeight="1" thickBot="1">
      <c r="B38" s="109" t="s">
        <v>32</v>
      </c>
      <c r="C38" s="111" t="s">
        <v>60</v>
      </c>
      <c r="D38" s="93"/>
      <c r="E38" s="94"/>
      <c r="F38" s="93"/>
      <c r="G38" s="94"/>
      <c r="H38" s="108"/>
      <c r="I38" s="108"/>
      <c r="J38" s="108"/>
      <c r="K38" s="108"/>
      <c r="L38" s="108"/>
      <c r="P38" s="109" t="s">
        <v>32</v>
      </c>
      <c r="Q38" s="111" t="s">
        <v>60</v>
      </c>
      <c r="R38" s="93"/>
      <c r="S38" s="94"/>
      <c r="T38" s="93"/>
      <c r="U38" s="94"/>
      <c r="V38" s="108"/>
      <c r="W38" s="108"/>
    </row>
    <row r="39" spans="2:23" ht="15" customHeight="1">
      <c r="B39" s="109"/>
      <c r="C39" s="111"/>
      <c r="D39" s="24" t="s">
        <v>34</v>
      </c>
      <c r="E39" s="26" t="s">
        <v>2</v>
      </c>
      <c r="F39" s="24" t="s">
        <v>34</v>
      </c>
      <c r="G39" s="26" t="s">
        <v>2</v>
      </c>
      <c r="H39" s="113" t="s">
        <v>35</v>
      </c>
      <c r="I39" s="113" t="s">
        <v>62</v>
      </c>
      <c r="J39" s="113" t="s">
        <v>34</v>
      </c>
      <c r="K39" s="113" t="s">
        <v>110</v>
      </c>
      <c r="L39" s="113" t="s">
        <v>115</v>
      </c>
      <c r="P39" s="109"/>
      <c r="Q39" s="111"/>
      <c r="R39" s="24" t="s">
        <v>34</v>
      </c>
      <c r="S39" s="26" t="s">
        <v>2</v>
      </c>
      <c r="T39" s="24" t="s">
        <v>34</v>
      </c>
      <c r="U39" s="26" t="s">
        <v>2</v>
      </c>
      <c r="V39" s="113" t="s">
        <v>35</v>
      </c>
      <c r="W39" s="113" t="s">
        <v>84</v>
      </c>
    </row>
    <row r="40" spans="2:23" ht="14.25" customHeight="1" thickBot="1">
      <c r="B40" s="110"/>
      <c r="C40" s="112"/>
      <c r="D40" s="27" t="s">
        <v>36</v>
      </c>
      <c r="E40" s="28" t="s">
        <v>37</v>
      </c>
      <c r="F40" s="27" t="s">
        <v>36</v>
      </c>
      <c r="G40" s="28" t="s">
        <v>37</v>
      </c>
      <c r="H40" s="114"/>
      <c r="I40" s="114"/>
      <c r="J40" s="114" t="s">
        <v>36</v>
      </c>
      <c r="K40" s="114"/>
      <c r="L40" s="114"/>
      <c r="P40" s="110"/>
      <c r="Q40" s="112"/>
      <c r="R40" s="27" t="s">
        <v>36</v>
      </c>
      <c r="S40" s="28" t="s">
        <v>37</v>
      </c>
      <c r="T40" s="27" t="s">
        <v>36</v>
      </c>
      <c r="U40" s="28" t="s">
        <v>37</v>
      </c>
      <c r="V40" s="114"/>
      <c r="W40" s="114"/>
    </row>
    <row r="41" spans="2:23" ht="15.75" thickBot="1">
      <c r="B41" s="30">
        <v>1</v>
      </c>
      <c r="C41" s="31" t="s">
        <v>63</v>
      </c>
      <c r="D41" s="32">
        <v>853</v>
      </c>
      <c r="E41" s="33">
        <v>0.15450099619634125</v>
      </c>
      <c r="F41" s="32">
        <v>807</v>
      </c>
      <c r="G41" s="33">
        <v>0.13458972648432288</v>
      </c>
      <c r="H41" s="34">
        <v>5.7001239157373096E-2</v>
      </c>
      <c r="I41" s="47">
        <v>0</v>
      </c>
      <c r="J41" s="32">
        <v>681</v>
      </c>
      <c r="K41" s="34">
        <v>0.25256975036710716</v>
      </c>
      <c r="L41" s="47">
        <v>0</v>
      </c>
      <c r="P41" s="30">
        <v>1</v>
      </c>
      <c r="Q41" s="31" t="s">
        <v>63</v>
      </c>
      <c r="R41" s="32">
        <v>9127</v>
      </c>
      <c r="S41" s="33">
        <v>0.16151981170474455</v>
      </c>
      <c r="T41" s="32">
        <v>10219</v>
      </c>
      <c r="U41" s="33">
        <v>0.15374315460071011</v>
      </c>
      <c r="V41" s="34">
        <v>-0.10685977101477639</v>
      </c>
      <c r="W41" s="47">
        <v>0</v>
      </c>
    </row>
    <row r="42" spans="2:23" ht="15.75" thickBot="1">
      <c r="B42" s="35">
        <v>2</v>
      </c>
      <c r="C42" s="36" t="s">
        <v>69</v>
      </c>
      <c r="D42" s="37">
        <v>556</v>
      </c>
      <c r="E42" s="38">
        <v>0.1007063937692447</v>
      </c>
      <c r="F42" s="37">
        <v>346</v>
      </c>
      <c r="G42" s="38">
        <v>5.770513675783856E-2</v>
      </c>
      <c r="H42" s="39">
        <v>0.60693641618497107</v>
      </c>
      <c r="I42" s="48">
        <v>3</v>
      </c>
      <c r="J42" s="37">
        <v>536</v>
      </c>
      <c r="K42" s="39">
        <v>3.7313432835820892E-2</v>
      </c>
      <c r="L42" s="48">
        <v>1</v>
      </c>
      <c r="P42" s="35">
        <v>2</v>
      </c>
      <c r="Q42" s="36" t="s">
        <v>64</v>
      </c>
      <c r="R42" s="37">
        <v>6426</v>
      </c>
      <c r="S42" s="38">
        <v>0.11372042401826322</v>
      </c>
      <c r="T42" s="37">
        <v>6062</v>
      </c>
      <c r="U42" s="38">
        <v>9.1201781308298729E-2</v>
      </c>
      <c r="V42" s="39">
        <v>6.004618937644346E-2</v>
      </c>
      <c r="W42" s="48">
        <v>0</v>
      </c>
    </row>
    <row r="43" spans="2:23" ht="15.75" thickBot="1">
      <c r="B43" s="30">
        <v>3</v>
      </c>
      <c r="C43" s="31" t="s">
        <v>64</v>
      </c>
      <c r="D43" s="32">
        <v>551</v>
      </c>
      <c r="E43" s="33">
        <v>9.9800760731751495E-2</v>
      </c>
      <c r="F43" s="32">
        <v>444</v>
      </c>
      <c r="G43" s="33">
        <v>7.4049366244162779E-2</v>
      </c>
      <c r="H43" s="34">
        <v>0.24099099099099108</v>
      </c>
      <c r="I43" s="47">
        <v>0</v>
      </c>
      <c r="J43" s="32">
        <v>565</v>
      </c>
      <c r="K43" s="34">
        <v>-2.4778761061946875E-2</v>
      </c>
      <c r="L43" s="47">
        <v>-1</v>
      </c>
      <c r="P43" s="30">
        <v>3</v>
      </c>
      <c r="Q43" s="31" t="s">
        <v>69</v>
      </c>
      <c r="R43" s="32">
        <v>4431</v>
      </c>
      <c r="S43" s="33">
        <v>7.8415063620436404E-2</v>
      </c>
      <c r="T43" s="32">
        <v>4343</v>
      </c>
      <c r="U43" s="33">
        <v>6.5339712342781492E-2</v>
      </c>
      <c r="V43" s="34">
        <v>2.0262491365415691E-2</v>
      </c>
      <c r="W43" s="47">
        <v>1</v>
      </c>
    </row>
    <row r="44" spans="2:23" ht="15.75" thickBot="1">
      <c r="B44" s="35">
        <v>4</v>
      </c>
      <c r="C44" s="36" t="s">
        <v>94</v>
      </c>
      <c r="D44" s="37">
        <v>352</v>
      </c>
      <c r="E44" s="38">
        <v>6.3756565839521828E-2</v>
      </c>
      <c r="F44" s="37">
        <v>245</v>
      </c>
      <c r="G44" s="38">
        <v>4.086057371581054E-2</v>
      </c>
      <c r="H44" s="39">
        <v>0.43673469387755093</v>
      </c>
      <c r="I44" s="48">
        <v>5</v>
      </c>
      <c r="J44" s="37">
        <v>302</v>
      </c>
      <c r="K44" s="39">
        <v>0.16556291390728473</v>
      </c>
      <c r="L44" s="48">
        <v>1</v>
      </c>
      <c r="P44" s="35">
        <v>4</v>
      </c>
      <c r="Q44" s="36" t="s">
        <v>65</v>
      </c>
      <c r="R44" s="37">
        <v>3044</v>
      </c>
      <c r="S44" s="38">
        <v>5.3869432105756808E-2</v>
      </c>
      <c r="T44" s="37">
        <v>3097</v>
      </c>
      <c r="U44" s="38">
        <v>4.6593849672022625E-2</v>
      </c>
      <c r="V44" s="39">
        <v>-1.7113335485954173E-2</v>
      </c>
      <c r="W44" s="48">
        <v>1</v>
      </c>
    </row>
    <row r="45" spans="2:23" ht="15.75" thickBot="1">
      <c r="B45" s="30">
        <v>5</v>
      </c>
      <c r="C45" s="31" t="s">
        <v>87</v>
      </c>
      <c r="D45" s="32">
        <v>304</v>
      </c>
      <c r="E45" s="33">
        <v>5.5062488679587032E-2</v>
      </c>
      <c r="F45" s="32">
        <v>489</v>
      </c>
      <c r="G45" s="33">
        <v>8.1554369579719815E-2</v>
      </c>
      <c r="H45" s="34">
        <v>-0.37832310838445804</v>
      </c>
      <c r="I45" s="47">
        <v>-3</v>
      </c>
      <c r="J45" s="32">
        <v>261</v>
      </c>
      <c r="K45" s="34">
        <v>0.16475095785440619</v>
      </c>
      <c r="L45" s="47">
        <v>1</v>
      </c>
      <c r="P45" s="30">
        <v>5</v>
      </c>
      <c r="Q45" s="31" t="s">
        <v>87</v>
      </c>
      <c r="R45" s="32">
        <v>2231</v>
      </c>
      <c r="S45" s="33">
        <v>3.9481834109048437E-2</v>
      </c>
      <c r="T45" s="32">
        <v>4879</v>
      </c>
      <c r="U45" s="33">
        <v>7.3403743154600715E-2</v>
      </c>
      <c r="V45" s="34">
        <v>-0.54273416683746667</v>
      </c>
      <c r="W45" s="47">
        <v>-2</v>
      </c>
    </row>
    <row r="46" spans="2:23" ht="15.75" thickBot="1">
      <c r="B46" s="35">
        <v>6</v>
      </c>
      <c r="C46" s="36" t="s">
        <v>72</v>
      </c>
      <c r="D46" s="37">
        <v>295</v>
      </c>
      <c r="E46" s="38">
        <v>5.3432349212099259E-2</v>
      </c>
      <c r="F46" s="37">
        <v>155</v>
      </c>
      <c r="G46" s="38">
        <v>2.5850567044696463E-2</v>
      </c>
      <c r="H46" s="39">
        <v>0.90322580645161299</v>
      </c>
      <c r="I46" s="48">
        <v>7</v>
      </c>
      <c r="J46" s="37">
        <v>224</v>
      </c>
      <c r="K46" s="39">
        <v>0.31696428571428581</v>
      </c>
      <c r="L46" s="48">
        <v>1</v>
      </c>
      <c r="P46" s="35">
        <v>6</v>
      </c>
      <c r="Q46" s="36" t="s">
        <v>85</v>
      </c>
      <c r="R46" s="37">
        <v>2054</v>
      </c>
      <c r="S46" s="38">
        <v>3.634947882563222E-2</v>
      </c>
      <c r="T46" s="37">
        <v>2210</v>
      </c>
      <c r="U46" s="38">
        <v>3.3249082265150144E-2</v>
      </c>
      <c r="V46" s="39">
        <v>-7.0588235294117618E-2</v>
      </c>
      <c r="W46" s="48">
        <v>1</v>
      </c>
    </row>
    <row r="47" spans="2:23" ht="15.75" thickBot="1">
      <c r="B47" s="30">
        <v>7</v>
      </c>
      <c r="C47" s="31" t="s">
        <v>90</v>
      </c>
      <c r="D47" s="32">
        <v>212</v>
      </c>
      <c r="E47" s="33">
        <v>3.8398840789712008E-2</v>
      </c>
      <c r="F47" s="32">
        <v>182</v>
      </c>
      <c r="G47" s="33">
        <v>3.0353569046030687E-2</v>
      </c>
      <c r="H47" s="34">
        <v>0.16483516483516492</v>
      </c>
      <c r="I47" s="47">
        <v>3</v>
      </c>
      <c r="J47" s="32">
        <v>305</v>
      </c>
      <c r="K47" s="34">
        <v>-0.30491803278688523</v>
      </c>
      <c r="L47" s="47">
        <v>-3</v>
      </c>
      <c r="P47" s="30">
        <v>7</v>
      </c>
      <c r="Q47" s="31" t="s">
        <v>72</v>
      </c>
      <c r="R47" s="32">
        <v>1970</v>
      </c>
      <c r="S47" s="33">
        <v>3.4862937335197408E-2</v>
      </c>
      <c r="T47" s="32">
        <v>2200</v>
      </c>
      <c r="U47" s="33">
        <v>3.3098633929108744E-2</v>
      </c>
      <c r="V47" s="34">
        <v>-0.1045454545454545</v>
      </c>
      <c r="W47" s="47">
        <v>2</v>
      </c>
    </row>
    <row r="48" spans="2:23" ht="15.75" thickBot="1">
      <c r="B48" s="35">
        <v>8</v>
      </c>
      <c r="C48" s="36" t="s">
        <v>85</v>
      </c>
      <c r="D48" s="37">
        <v>199</v>
      </c>
      <c r="E48" s="38">
        <v>3.6044194892229667E-2</v>
      </c>
      <c r="F48" s="37">
        <v>355</v>
      </c>
      <c r="G48" s="38">
        <v>5.920613742494997E-2</v>
      </c>
      <c r="H48" s="39">
        <v>-0.43943661971830983</v>
      </c>
      <c r="I48" s="48">
        <v>-4</v>
      </c>
      <c r="J48" s="37">
        <v>156</v>
      </c>
      <c r="K48" s="39">
        <v>0.27564102564102555</v>
      </c>
      <c r="L48" s="48">
        <v>0</v>
      </c>
      <c r="P48" s="35">
        <v>8</v>
      </c>
      <c r="Q48" s="36" t="s">
        <v>89</v>
      </c>
      <c r="R48" s="37">
        <v>1907</v>
      </c>
      <c r="S48" s="38">
        <v>3.3748031217371299E-2</v>
      </c>
      <c r="T48" s="37">
        <v>1995</v>
      </c>
      <c r="U48" s="38">
        <v>3.0014443040259974E-2</v>
      </c>
      <c r="V48" s="39">
        <v>-4.41102756892231E-2</v>
      </c>
      <c r="W48" s="48">
        <v>3</v>
      </c>
    </row>
    <row r="49" spans="2:23" ht="15.75" thickBot="1">
      <c r="B49" s="30">
        <v>9</v>
      </c>
      <c r="C49" s="31" t="s">
        <v>93</v>
      </c>
      <c r="D49" s="32">
        <v>172</v>
      </c>
      <c r="E49" s="33">
        <v>3.1153776489766347E-2</v>
      </c>
      <c r="F49" s="32">
        <v>65</v>
      </c>
      <c r="G49" s="33">
        <v>1.0840560373582388E-2</v>
      </c>
      <c r="H49" s="34">
        <v>1.6461538461538461</v>
      </c>
      <c r="I49" s="47">
        <v>16</v>
      </c>
      <c r="J49" s="32">
        <v>143</v>
      </c>
      <c r="K49" s="34">
        <v>0.2027972027972027</v>
      </c>
      <c r="L49" s="47">
        <v>0</v>
      </c>
      <c r="P49" s="30">
        <v>9</v>
      </c>
      <c r="Q49" s="31" t="s">
        <v>90</v>
      </c>
      <c r="R49" s="32">
        <v>1891</v>
      </c>
      <c r="S49" s="33">
        <v>3.346488045728848E-2</v>
      </c>
      <c r="T49" s="32">
        <v>2209</v>
      </c>
      <c r="U49" s="33">
        <v>3.3234037431546008E-2</v>
      </c>
      <c r="V49" s="34">
        <v>-0.14395654142145764</v>
      </c>
      <c r="W49" s="47">
        <v>-1</v>
      </c>
    </row>
    <row r="50" spans="2:23" ht="15.75" thickBot="1">
      <c r="B50" s="35">
        <v>10</v>
      </c>
      <c r="C50" s="36" t="s">
        <v>65</v>
      </c>
      <c r="D50" s="37">
        <v>166</v>
      </c>
      <c r="E50" s="38">
        <v>3.0067016844774499E-2</v>
      </c>
      <c r="F50" s="37">
        <v>287</v>
      </c>
      <c r="G50" s="38">
        <v>4.7865243495663776E-2</v>
      </c>
      <c r="H50" s="39">
        <v>-0.42160278745644597</v>
      </c>
      <c r="I50" s="48">
        <v>-4</v>
      </c>
      <c r="J50" s="37">
        <v>138</v>
      </c>
      <c r="K50" s="39">
        <v>0.20289855072463769</v>
      </c>
      <c r="L50" s="48">
        <v>2</v>
      </c>
      <c r="P50" s="35">
        <v>10</v>
      </c>
      <c r="Q50" s="36" t="s">
        <v>94</v>
      </c>
      <c r="R50" s="37">
        <v>1755</v>
      </c>
      <c r="S50" s="38">
        <v>3.1058098996584495E-2</v>
      </c>
      <c r="T50" s="37">
        <v>2072</v>
      </c>
      <c r="U50" s="38">
        <v>3.1172895227778781E-2</v>
      </c>
      <c r="V50" s="39">
        <v>-0.15299227799227799</v>
      </c>
      <c r="W50" s="48">
        <v>0</v>
      </c>
    </row>
    <row r="51" spans="2:23" ht="15.75" thickBot="1">
      <c r="B51" s="105" t="s">
        <v>66</v>
      </c>
      <c r="C51" s="106"/>
      <c r="D51" s="40">
        <f>SUM(D41:D50)</f>
        <v>3660</v>
      </c>
      <c r="E51" s="41">
        <f>D51/D53</f>
        <v>0.6629233834450281</v>
      </c>
      <c r="F51" s="40">
        <f>SUM(F41:F50)</f>
        <v>3375</v>
      </c>
      <c r="G51" s="41">
        <f>F51/F53</f>
        <v>0.56287525016677786</v>
      </c>
      <c r="H51" s="42">
        <f>D51/F51-1</f>
        <v>8.4444444444444544E-2</v>
      </c>
      <c r="I51" s="49"/>
      <c r="J51" s="40">
        <f>SUM(J41:J50)</f>
        <v>3311</v>
      </c>
      <c r="K51" s="41">
        <f>D51/J51-1</f>
        <v>0.10540622168529135</v>
      </c>
      <c r="L51" s="40"/>
      <c r="P51" s="105" t="s">
        <v>66</v>
      </c>
      <c r="Q51" s="106"/>
      <c r="R51" s="40">
        <f>SUM(R41:R50)</f>
        <v>34836</v>
      </c>
      <c r="S51" s="41">
        <f>R51/R53</f>
        <v>0.61648999239032332</v>
      </c>
      <c r="T51" s="40">
        <f>SUM(T41:T50)</f>
        <v>39286</v>
      </c>
      <c r="U51" s="41">
        <f>T51/T53</f>
        <v>0.59105133297225732</v>
      </c>
      <c r="V51" s="42">
        <f>R51/T51-1</f>
        <v>-0.11327190347706562</v>
      </c>
      <c r="W51" s="49"/>
    </row>
    <row r="52" spans="2:23" ht="15.75" thickBot="1">
      <c r="B52" s="105" t="s">
        <v>38</v>
      </c>
      <c r="C52" s="106"/>
      <c r="D52" s="43">
        <f>D53-D51</f>
        <v>1861</v>
      </c>
      <c r="E52" s="41">
        <f>D52/D53</f>
        <v>0.33707661655497195</v>
      </c>
      <c r="F52" s="43">
        <f>F53-F51</f>
        <v>2621</v>
      </c>
      <c r="G52" s="41">
        <f>F52/F53</f>
        <v>0.43712474983322214</v>
      </c>
      <c r="H52" s="42">
        <f>D52/F52-1</f>
        <v>-0.28996566196108353</v>
      </c>
      <c r="I52" s="50"/>
      <c r="J52" s="43">
        <f>J53-SUM(J41:J50)</f>
        <v>1685</v>
      </c>
      <c r="K52" s="42">
        <f>D52/J52-1</f>
        <v>0.10445103857566762</v>
      </c>
      <c r="L52" s="43"/>
      <c r="P52" s="105" t="s">
        <v>38</v>
      </c>
      <c r="Q52" s="106"/>
      <c r="R52" s="43">
        <f>R53-R51</f>
        <v>21671</v>
      </c>
      <c r="S52" s="41">
        <f>R52/R53</f>
        <v>0.38351000760967668</v>
      </c>
      <c r="T52" s="43">
        <f>T53-T51</f>
        <v>27182</v>
      </c>
      <c r="U52" s="41">
        <f>T52/T53</f>
        <v>0.40894866702774268</v>
      </c>
      <c r="V52" s="42">
        <f>R52/T52-1</f>
        <v>-0.20274446324773743</v>
      </c>
      <c r="W52" s="50"/>
    </row>
    <row r="53" spans="2:23" ht="15.75" thickBot="1">
      <c r="B53" s="103" t="s">
        <v>67</v>
      </c>
      <c r="C53" s="104"/>
      <c r="D53" s="44">
        <v>5521</v>
      </c>
      <c r="E53" s="45">
        <v>1</v>
      </c>
      <c r="F53" s="44">
        <v>5996</v>
      </c>
      <c r="G53" s="45">
        <v>1</v>
      </c>
      <c r="H53" s="46">
        <v>-7.9219479653102054E-2</v>
      </c>
      <c r="I53" s="51"/>
      <c r="J53" s="44">
        <v>4996</v>
      </c>
      <c r="K53" s="46">
        <v>0.10508406725380315</v>
      </c>
      <c r="L53" s="44"/>
      <c r="P53" s="103" t="s">
        <v>67</v>
      </c>
      <c r="Q53" s="104"/>
      <c r="R53" s="44">
        <v>56507</v>
      </c>
      <c r="S53" s="45">
        <v>1</v>
      </c>
      <c r="T53" s="44">
        <v>66468</v>
      </c>
      <c r="U53" s="45">
        <v>1</v>
      </c>
      <c r="V53" s="46">
        <v>-0.14986158753084189</v>
      </c>
      <c r="W53" s="51"/>
    </row>
    <row r="54" spans="2:23">
      <c r="B54" s="52" t="s">
        <v>73</v>
      </c>
      <c r="P54" s="52" t="s">
        <v>73</v>
      </c>
    </row>
    <row r="55" spans="2:23">
      <c r="B55" s="53" t="s">
        <v>74</v>
      </c>
      <c r="P55" s="53" t="s">
        <v>74</v>
      </c>
    </row>
    <row r="63" spans="2:23" ht="15" customHeight="1"/>
    <row r="65" ht="15" customHeight="1"/>
  </sheetData>
  <mergeCells count="68">
    <mergeCell ref="B26:C26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7:C27"/>
    <mergeCell ref="B28:C28"/>
    <mergeCell ref="B32:L32"/>
    <mergeCell ref="P32:W32"/>
    <mergeCell ref="R35:W35"/>
    <mergeCell ref="D35:I35"/>
    <mergeCell ref="J35:L35"/>
    <mergeCell ref="B33:L33"/>
    <mergeCell ref="P33:W33"/>
    <mergeCell ref="D36:I36"/>
    <mergeCell ref="J36:L36"/>
    <mergeCell ref="R36:W36"/>
    <mergeCell ref="D37:E38"/>
    <mergeCell ref="F37:G38"/>
    <mergeCell ref="H37:H38"/>
    <mergeCell ref="I37:I38"/>
    <mergeCell ref="J37:J38"/>
    <mergeCell ref="K37:K38"/>
    <mergeCell ref="P35:P37"/>
    <mergeCell ref="Q35:Q37"/>
    <mergeCell ref="L37:L38"/>
    <mergeCell ref="V39:V40"/>
    <mergeCell ref="W39:W40"/>
    <mergeCell ref="B51:C51"/>
    <mergeCell ref="P51:Q51"/>
    <mergeCell ref="R37:S38"/>
    <mergeCell ref="T37:U38"/>
    <mergeCell ref="V37:V38"/>
    <mergeCell ref="W37:W38"/>
    <mergeCell ref="B38:B40"/>
    <mergeCell ref="C38:C40"/>
    <mergeCell ref="P38:P40"/>
    <mergeCell ref="Q38:Q40"/>
    <mergeCell ref="H39:H40"/>
    <mergeCell ref="I39:I40"/>
    <mergeCell ref="B35:B37"/>
    <mergeCell ref="C35:C37"/>
    <mergeCell ref="B52:C52"/>
    <mergeCell ref="P52:Q52"/>
    <mergeCell ref="B53:C53"/>
    <mergeCell ref="P53:Q53"/>
    <mergeCell ref="J39:J40"/>
    <mergeCell ref="K39:K40"/>
    <mergeCell ref="L39:L40"/>
  </mergeCells>
  <conditionalFormatting sqref="J11:J25 O11:O25 H11:H25">
    <cfRule type="cellIs" dxfId="28" priority="29" operator="lessThan">
      <formula>0</formula>
    </cfRule>
  </conditionalFormatting>
  <conditionalFormatting sqref="L11:L25 N11:O25 D11:E25 G11:J25">
    <cfRule type="cellIs" dxfId="27" priority="28" operator="equal">
      <formula>0</formula>
    </cfRule>
  </conditionalFormatting>
  <conditionalFormatting sqref="F11:F25">
    <cfRule type="cellIs" dxfId="26" priority="27" operator="equal">
      <formula>0</formula>
    </cfRule>
  </conditionalFormatting>
  <conditionalFormatting sqref="K11:K25">
    <cfRule type="cellIs" dxfId="25" priority="26" operator="equal">
      <formula>0</formula>
    </cfRule>
  </conditionalFormatting>
  <conditionalFormatting sqref="M11:M25">
    <cfRule type="cellIs" dxfId="24" priority="25" operator="equal">
      <formula>0</formula>
    </cfRule>
  </conditionalFormatting>
  <conditionalFormatting sqref="H27 J27 O27">
    <cfRule type="cellIs" dxfId="23" priority="24" operator="lessThan">
      <formula>0</formula>
    </cfRule>
  </conditionalFormatting>
  <conditionalFormatting sqref="H26 O26">
    <cfRule type="cellIs" dxfId="22" priority="23" operator="lessThan">
      <formula>0</formula>
    </cfRule>
  </conditionalFormatting>
  <conditionalFormatting sqref="I41:I50">
    <cfRule type="cellIs" dxfId="21" priority="20" operator="lessThan">
      <formula>0</formula>
    </cfRule>
    <cfRule type="cellIs" dxfId="20" priority="21" operator="equal">
      <formula>0</formula>
    </cfRule>
    <cfRule type="cellIs" dxfId="19" priority="22" operator="greaterThan">
      <formula>0</formula>
    </cfRule>
  </conditionalFormatting>
  <conditionalFormatting sqref="H41:H50">
    <cfRule type="cellIs" dxfId="18" priority="19" operator="lessThan">
      <formula>0</formula>
    </cfRule>
  </conditionalFormatting>
  <conditionalFormatting sqref="D41:E50 G41:H50">
    <cfRule type="cellIs" dxfId="17" priority="18" operator="equal">
      <formula>0</formula>
    </cfRule>
  </conditionalFormatting>
  <conditionalFormatting sqref="F41:F50">
    <cfRule type="cellIs" dxfId="16" priority="17" operator="equal">
      <formula>0</formula>
    </cfRule>
  </conditionalFormatting>
  <conditionalFormatting sqref="K41:K50">
    <cfRule type="cellIs" dxfId="15" priority="16" operator="lessThan">
      <formula>0</formula>
    </cfRule>
  </conditionalFormatting>
  <conditionalFormatting sqref="J41:K50">
    <cfRule type="cellIs" dxfId="14" priority="15" operator="equal">
      <formula>0</formula>
    </cfRule>
  </conditionalFormatting>
  <conditionalFormatting sqref="L41:L50">
    <cfRule type="cellIs" dxfId="13" priority="12" operator="lessThan">
      <formula>0</formula>
    </cfRule>
    <cfRule type="cellIs" dxfId="12" priority="13" operator="equal">
      <formula>0</formula>
    </cfRule>
    <cfRule type="cellIs" dxfId="11" priority="14" operator="greaterThan">
      <formula>0</formula>
    </cfRule>
  </conditionalFormatting>
  <conditionalFormatting sqref="H52">
    <cfRule type="cellIs" dxfId="10" priority="11" operator="lessThan">
      <formula>0</formula>
    </cfRule>
  </conditionalFormatting>
  <conditionalFormatting sqref="H51">
    <cfRule type="cellIs" dxfId="9" priority="10" operator="lessThan">
      <formula>0</formula>
    </cfRule>
  </conditionalFormatting>
  <conditionalFormatting sqref="K52">
    <cfRule type="cellIs" dxfId="8" priority="9" operator="lessThan">
      <formula>0</formula>
    </cfRule>
  </conditionalFormatting>
  <conditionalFormatting sqref="W41:W50">
    <cfRule type="cellIs" dxfId="7" priority="6" operator="lessThan">
      <formula>0</formula>
    </cfRule>
    <cfRule type="cellIs" dxfId="6" priority="7" operator="equal">
      <formula>0</formula>
    </cfRule>
    <cfRule type="cellIs" dxfId="5" priority="8" operator="greaterThan">
      <formula>0</formula>
    </cfRule>
  </conditionalFormatting>
  <conditionalFormatting sqref="V41:V50">
    <cfRule type="cellIs" dxfId="4" priority="5" operator="lessThan">
      <formula>0</formula>
    </cfRule>
  </conditionalFormatting>
  <conditionalFormatting sqref="R41:S50 U41:V50">
    <cfRule type="cellIs" dxfId="3" priority="4" operator="equal">
      <formula>0</formula>
    </cfRule>
  </conditionalFormatting>
  <conditionalFormatting sqref="T41:T50">
    <cfRule type="cellIs" dxfId="2" priority="3" operator="equal">
      <formula>0</formula>
    </cfRule>
  </conditionalFormatting>
  <conditionalFormatting sqref="V52">
    <cfRule type="cellIs" dxfId="1" priority="2" operator="lessThan">
      <formula>0</formula>
    </cfRule>
  </conditionalFormatting>
  <conditionalFormatting sqref="V51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Samochody ciężarowe</vt:lpstr>
      <vt:lpstr>Samochody ciężarowe-segmenty 1</vt:lpstr>
      <vt:lpstr>Samochody ciężarowe-segmenty 2</vt:lpstr>
      <vt:lpstr>Autobusy</vt:lpstr>
      <vt:lpstr>Samochody dostawcze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Marek_Wolfigiel</cp:lastModifiedBy>
  <cp:lastPrinted>2012-07-06T16:37:03Z</cp:lastPrinted>
  <dcterms:created xsi:type="dcterms:W3CDTF">2011-02-21T10:08:17Z</dcterms:created>
  <dcterms:modified xsi:type="dcterms:W3CDTF">2022-12-05T10:58:46Z</dcterms:modified>
</cp:coreProperties>
</file>