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6\SC\"/>
    </mc:Choice>
  </mc:AlternateContent>
  <xr:revisionPtr revIDLastSave="0" documentId="13_ncr:1_{8BD1168F-DFE6-4856-9F9C-D429269E37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27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7" l="1"/>
  <c r="T51" i="27"/>
  <c r="T52" i="27" s="1"/>
  <c r="U52" i="27" s="1"/>
  <c r="S51" i="27"/>
  <c r="R51" i="27"/>
  <c r="R52" i="27" s="1"/>
  <c r="J51" i="27"/>
  <c r="F51" i="27"/>
  <c r="F52" i="27" s="1"/>
  <c r="G52" i="27" s="1"/>
  <c r="D51" i="27"/>
  <c r="K51" i="27" s="1"/>
  <c r="M27" i="27"/>
  <c r="O27" i="27" s="1"/>
  <c r="K27" i="27"/>
  <c r="L27" i="27" s="1"/>
  <c r="I27" i="27"/>
  <c r="J27" i="27" s="1"/>
  <c r="H27" i="27"/>
  <c r="G27" i="27"/>
  <c r="F27" i="27"/>
  <c r="E27" i="27"/>
  <c r="D27" i="27"/>
  <c r="M26" i="27"/>
  <c r="N26" i="27" s="1"/>
  <c r="L26" i="27"/>
  <c r="K26" i="27"/>
  <c r="O26" i="27" s="1"/>
  <c r="I26" i="27"/>
  <c r="F26" i="27"/>
  <c r="G26" i="27" s="1"/>
  <c r="D26" i="27"/>
  <c r="J26" i="27" s="1"/>
  <c r="V52" i="27" l="1"/>
  <c r="S52" i="27"/>
  <c r="U51" i="27"/>
  <c r="G51" i="27"/>
  <c r="V51" i="27"/>
  <c r="E51" i="27"/>
  <c r="H26" i="27"/>
  <c r="H51" i="27"/>
  <c r="D52" i="27"/>
  <c r="E26" i="27"/>
  <c r="N27" i="27"/>
  <c r="E52" i="27" l="1"/>
  <c r="H52" i="27"/>
  <c r="K52" i="27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<sst xmlns="http://schemas.openxmlformats.org/spreadsheetml/2006/main" count="603" uniqueCount="115">
  <si>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</si>
  <si>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</si>
  <si>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</si>
  <si>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</si>
  <si>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</si>
  <si>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</si>
  <si>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</si>
  <si>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</si>
  <si>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</si>
  <si>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</si>
  <si>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</si>
  <si>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</si>
  <si>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</si>
  <si>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</si>
  <si>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</si>
  <si>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</si>
  <si>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</si>
  <si>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</si>
  <si>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</si>
  <si>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</si>
  <si>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</si>
  <si>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</si>
  <si>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</si>
  <si>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</si>
  <si>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</si>
  <si>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</si>
  <si>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</si>
  <si>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</si>
  <si>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</si>
  <si>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</si>
  <si>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</si>
  <si>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</si>
  <si>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</si>
  <si>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</si>
  <si>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</si>
  <si>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</si>
  <si>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</si>
  <si>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</si>
  <si>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</si>
  <si>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</si>
  <si>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</si>
  <si>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</si>
  <si>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</si>
  <si>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</si>
  <si>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</si>
  <si>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</si>
  <si>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</si>
  <si>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</si>
  <si>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</si>
  <si>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</si>
  <si>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</si>
  <si>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</si>
  <si>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</si>
  <si>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</si>
  <si>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</si>
  <si>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</si>
  <si>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</si>
  <si>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</si>
  <si>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</si>
  <si>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</si>
  <si>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</si>
  <si>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</si>
  <si>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</si>
  <si>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</si>
  <si>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</si>
  <si>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</si>
  <si>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</si>
  <si>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</si>
  <si>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</si>
  <si>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</si>
  <si>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</si>
  <si>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</si>
  <si>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</si>
  <si>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</si>
  <si>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</si>
  <si>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</si>
  <si>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</si>
  <si>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</si>
  <si>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</si>
  <si>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ISUZU</t>
  </si>
  <si>
    <t>Toyota Proace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</si>
  <si>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</si>
  <si>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</si>
  <si>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</si>
  <si>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</si>
  <si>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</si>
  <si>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</si>
  <si>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FRANKIA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</si>
  <si>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</si>
  <si>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</si>
  <si>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</si>
  <si>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</si>
  <si>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BENIMAR</t>
  </si>
  <si>
    <t>Maj</t>
  </si>
  <si>
    <t>May</t>
  </si>
  <si>
    <t>Maj/Kwi
Zmiana %</t>
  </si>
  <si>
    <t>May/Apr Ch %</t>
  </si>
  <si>
    <t>Maj/Kwi
Zmiana poz</t>
  </si>
  <si>
    <t>May/Apr Ch position</t>
  </si>
  <si>
    <t>Ford Transit Custom</t>
  </si>
  <si>
    <t>Peugeot Boxer</t>
  </si>
  <si>
    <t>2022
Cze</t>
  </si>
  <si>
    <t>2021
Cze</t>
  </si>
  <si>
    <t>2022
Sty - Cze</t>
  </si>
  <si>
    <t>2021
Sty - Cze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</si>
  <si>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</si>
  <si>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</si>
  <si>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</si>
  <si>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</si>
  <si>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</si>
  <si>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</si>
  <si>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Rejestracje nowych samochodów dostawczych do 3,5T, ranking modeli - Czerwiec 2022</t>
  </si>
  <si>
    <t>Registrations of new LCV up to 3.5T, Top Models - June 2022</t>
  </si>
  <si>
    <t>Renault Express</t>
  </si>
  <si>
    <t>Volkswagen Crafter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</si>
</sst>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Fill="1" applyBorder="1" applyAlignment="1">
      <alignment horizontal="center" vertical="top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65" fontId="3" fillId="0" borderId="13" xfId="3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12</xdr:row>
      <xdr:rowOff>63500</xdr:rowOff>
    </xdr:from>
    <xdr:to>
      <xdr:col>6</xdr:col>
      <xdr:colOff>395816</xdr:colOff>
      <xdr:row>30</xdr:row>
      <xdr:rowOff>176953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0EB89CB-C42F-FECA-24A0-F75386D11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3683000"/>
          <a:ext cx="5475816" cy="35424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208280</xdr:colOff>
      <xdr:row>48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03EDE-DB92-2BEC-2C5A-2346D791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891867"/>
          <a:ext cx="544068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467360</xdr:colOff>
      <xdr:row>69</xdr:row>
      <xdr:rowOff>84666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871C1FB-3945-499A-2595-5DE639CDF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430933"/>
          <a:ext cx="5699760" cy="381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149">
        <v>44747</v>
      </c>
    </row>
    <row r="2" spans="2:8">
      <c r="B2" t="s">
        <v>77</v>
      </c>
      <c r="H2" s="2" t="s">
        <v>27</v>
      </c>
    </row>
    <row r="3" spans="2:8" ht="26.25" customHeight="1">
      <c r="B3" s="161" t="s">
        <v>25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3" t="s">
        <v>101</v>
      </c>
      <c r="D4" s="123" t="s">
        <v>102</v>
      </c>
      <c r="E4" s="7" t="s">
        <v>8</v>
      </c>
      <c r="F4" s="123" t="s">
        <v>103</v>
      </c>
      <c r="G4" s="123" t="s">
        <v>104</v>
      </c>
      <c r="H4" s="7" t="s">
        <v>8</v>
      </c>
    </row>
    <row r="5" spans="2:8" ht="26.25" customHeight="1">
      <c r="B5" s="3" t="s">
        <v>9</v>
      </c>
      <c r="C5" s="124">
        <v>2802</v>
      </c>
      <c r="D5" s="124">
        <v>2523</v>
      </c>
      <c r="E5" s="57">
        <v>0.11058263971462545</v>
      </c>
      <c r="F5" s="124">
        <v>15610</v>
      </c>
      <c r="G5" s="124">
        <v>16017</v>
      </c>
      <c r="H5" s="57">
        <v>-2.541050134232381E-2</v>
      </c>
    </row>
    <row r="6" spans="2:8" ht="26.25" customHeight="1">
      <c r="B6" s="4" t="s">
        <v>22</v>
      </c>
      <c r="C6" s="125">
        <v>698</v>
      </c>
      <c r="D6" s="125">
        <v>531</v>
      </c>
      <c r="E6" s="58">
        <v>0.31450094161958564</v>
      </c>
      <c r="F6" s="125">
        <v>3464</v>
      </c>
      <c r="G6" s="125">
        <v>3225</v>
      </c>
      <c r="H6" s="58">
        <v>7.4108527131782953E-2</v>
      </c>
    </row>
    <row r="7" spans="2:8" ht="26.25" customHeight="1">
      <c r="B7" s="4" t="s">
        <v>23</v>
      </c>
      <c r="C7" s="125">
        <v>100</v>
      </c>
      <c r="D7" s="125">
        <v>50</v>
      </c>
      <c r="E7" s="58">
        <v>1</v>
      </c>
      <c r="F7" s="125">
        <v>428</v>
      </c>
      <c r="G7" s="125">
        <v>335</v>
      </c>
      <c r="H7" s="58">
        <v>0.27761194029850755</v>
      </c>
    </row>
    <row r="8" spans="2:8" ht="26.25" customHeight="1">
      <c r="B8" s="5" t="s">
        <v>24</v>
      </c>
      <c r="C8" s="125">
        <v>2004</v>
      </c>
      <c r="D8" s="125">
        <v>1942</v>
      </c>
      <c r="E8" s="59">
        <v>3.1925849639546922E-2</v>
      </c>
      <c r="F8" s="125">
        <v>11718</v>
      </c>
      <c r="G8" s="125">
        <v>12457</v>
      </c>
      <c r="H8" s="59">
        <v>-5.9324074817371786E-2</v>
      </c>
    </row>
    <row r="9" spans="2:8" ht="26.25" customHeight="1">
      <c r="B9" s="3" t="s">
        <v>10</v>
      </c>
      <c r="C9" s="124">
        <v>109</v>
      </c>
      <c r="D9" s="124">
        <v>150</v>
      </c>
      <c r="E9" s="57">
        <v>-0.27333333333333332</v>
      </c>
      <c r="F9" s="124">
        <v>605</v>
      </c>
      <c r="G9" s="124">
        <v>664</v>
      </c>
      <c r="H9" s="57">
        <v>-8.8855421686746983E-2</v>
      </c>
    </row>
    <row r="10" spans="2:8" ht="26.25" customHeight="1">
      <c r="B10" s="8" t="s">
        <v>26</v>
      </c>
      <c r="C10" s="126">
        <v>2911</v>
      </c>
      <c r="D10" s="126">
        <v>2673</v>
      </c>
      <c r="E10" s="60">
        <v>8.9038533482977966E-2</v>
      </c>
      <c r="F10" s="126">
        <v>16215</v>
      </c>
      <c r="G10" s="126">
        <v>16681</v>
      </c>
      <c r="H10" s="60">
        <v>-2.7935975061447182E-2</v>
      </c>
    </row>
    <row r="11" spans="2:8" ht="16.5" customHeight="1">
      <c r="B11" s="128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149">
        <v>44747</v>
      </c>
    </row>
    <row r="2" spans="2:15" ht="14.45" customHeight="1">
      <c r="B2" s="193" t="s">
        <v>28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4.45" customHeight="1">
      <c r="B3" s="194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81" t="s">
        <v>0</v>
      </c>
      <c r="C5" s="181" t="s">
        <v>1</v>
      </c>
      <c r="D5" s="183" t="s">
        <v>105</v>
      </c>
      <c r="E5" s="184"/>
      <c r="F5" s="184"/>
      <c r="G5" s="184"/>
      <c r="H5" s="185"/>
      <c r="I5" s="184" t="s">
        <v>93</v>
      </c>
      <c r="J5" s="184"/>
      <c r="K5" s="183" t="s">
        <v>106</v>
      </c>
      <c r="L5" s="184"/>
      <c r="M5" s="184"/>
      <c r="N5" s="184"/>
      <c r="O5" s="185"/>
    </row>
    <row r="6" spans="2:15" ht="14.45" customHeight="1">
      <c r="B6" s="182"/>
      <c r="C6" s="182"/>
      <c r="D6" s="195" t="s">
        <v>107</v>
      </c>
      <c r="E6" s="196"/>
      <c r="F6" s="196"/>
      <c r="G6" s="196"/>
      <c r="H6" s="197"/>
      <c r="I6" s="196" t="s">
        <v>94</v>
      </c>
      <c r="J6" s="196"/>
      <c r="K6" s="195" t="s">
        <v>108</v>
      </c>
      <c r="L6" s="196"/>
      <c r="M6" s="196"/>
      <c r="N6" s="196"/>
      <c r="O6" s="197"/>
    </row>
    <row r="7" spans="2:15" ht="14.45" customHeight="1">
      <c r="B7" s="182"/>
      <c r="C7" s="182"/>
      <c r="D7" s="177">
        <v>2022</v>
      </c>
      <c r="E7" s="178"/>
      <c r="F7" s="186">
        <v>2021</v>
      </c>
      <c r="G7" s="186"/>
      <c r="H7" s="188" t="s">
        <v>31</v>
      </c>
      <c r="I7" s="190">
        <v>2022</v>
      </c>
      <c r="J7" s="177" t="s">
        <v>109</v>
      </c>
      <c r="K7" s="177">
        <v>2022</v>
      </c>
      <c r="L7" s="178"/>
      <c r="M7" s="186">
        <v>2021</v>
      </c>
      <c r="N7" s="178"/>
      <c r="O7" s="168" t="s">
        <v>31</v>
      </c>
    </row>
    <row r="8" spans="2:15" ht="14.45" customHeight="1">
      <c r="B8" s="169" t="s">
        <v>32</v>
      </c>
      <c r="C8" s="169" t="s">
        <v>33</v>
      </c>
      <c r="D8" s="179"/>
      <c r="E8" s="180"/>
      <c r="F8" s="187"/>
      <c r="G8" s="187"/>
      <c r="H8" s="189"/>
      <c r="I8" s="191"/>
      <c r="J8" s="192"/>
      <c r="K8" s="179"/>
      <c r="L8" s="180"/>
      <c r="M8" s="187"/>
      <c r="N8" s="180"/>
      <c r="O8" s="168"/>
    </row>
    <row r="9" spans="2:15" ht="14.25" customHeight="1">
      <c r="B9" s="169"/>
      <c r="C9" s="169"/>
      <c r="D9" s="158" t="s">
        <v>34</v>
      </c>
      <c r="E9" s="154" t="s">
        <v>2</v>
      </c>
      <c r="F9" s="157" t="s">
        <v>34</v>
      </c>
      <c r="G9" s="52" t="s">
        <v>2</v>
      </c>
      <c r="H9" s="171" t="s">
        <v>35</v>
      </c>
      <c r="I9" s="53" t="s">
        <v>34</v>
      </c>
      <c r="J9" s="173" t="s">
        <v>110</v>
      </c>
      <c r="K9" s="158" t="s">
        <v>34</v>
      </c>
      <c r="L9" s="51" t="s">
        <v>2</v>
      </c>
      <c r="M9" s="157" t="s">
        <v>34</v>
      </c>
      <c r="N9" s="51" t="s">
        <v>2</v>
      </c>
      <c r="O9" s="175" t="s">
        <v>35</v>
      </c>
    </row>
    <row r="10" spans="2:15" ht="14.45" customHeight="1">
      <c r="B10" s="170"/>
      <c r="C10" s="170"/>
      <c r="D10" s="155" t="s">
        <v>36</v>
      </c>
      <c r="E10" s="156" t="s">
        <v>37</v>
      </c>
      <c r="F10" s="49" t="s">
        <v>36</v>
      </c>
      <c r="G10" s="50" t="s">
        <v>37</v>
      </c>
      <c r="H10" s="172"/>
      <c r="I10" s="54" t="s">
        <v>36</v>
      </c>
      <c r="J10" s="174"/>
      <c r="K10" s="155" t="s">
        <v>36</v>
      </c>
      <c r="L10" s="156" t="s">
        <v>37</v>
      </c>
      <c r="M10" s="49" t="s">
        <v>36</v>
      </c>
      <c r="N10" s="156" t="s">
        <v>37</v>
      </c>
      <c r="O10" s="176"/>
    </row>
    <row r="11" spans="2:15" ht="14.45" customHeight="1">
      <c r="B11" s="61">
        <v>1</v>
      </c>
      <c r="C11" s="62" t="s">
        <v>3</v>
      </c>
      <c r="D11" s="63">
        <v>611</v>
      </c>
      <c r="E11" s="108">
        <v>0.21805852962169878</v>
      </c>
      <c r="F11" s="63">
        <v>303</v>
      </c>
      <c r="G11" s="68">
        <v>0.12009512485136742</v>
      </c>
      <c r="H11" s="66">
        <v>1.0165016501650164</v>
      </c>
      <c r="I11" s="67">
        <v>773</v>
      </c>
      <c r="J11" s="68">
        <v>-0.20957309184993533</v>
      </c>
      <c r="K11" s="63">
        <v>3643</v>
      </c>
      <c r="L11" s="108">
        <v>0.23337604099935938</v>
      </c>
      <c r="M11" s="63">
        <v>3787</v>
      </c>
      <c r="N11" s="68">
        <v>0.23643628644565148</v>
      </c>
      <c r="O11" s="66">
        <v>-3.8024821758647964E-2</v>
      </c>
    </row>
    <row r="12" spans="2:15" ht="14.45" customHeight="1">
      <c r="B12" s="69">
        <v>2</v>
      </c>
      <c r="C12" s="70" t="s">
        <v>12</v>
      </c>
      <c r="D12" s="71">
        <v>586</v>
      </c>
      <c r="E12" s="113">
        <v>0.2091363311920057</v>
      </c>
      <c r="F12" s="71">
        <v>514</v>
      </c>
      <c r="G12" s="83">
        <v>0.20372572334522393</v>
      </c>
      <c r="H12" s="73">
        <v>0.1400778210116731</v>
      </c>
      <c r="I12" s="94">
        <v>567</v>
      </c>
      <c r="J12" s="83">
        <v>3.3509700176366897E-2</v>
      </c>
      <c r="K12" s="71">
        <v>3040</v>
      </c>
      <c r="L12" s="113">
        <v>0.19474695707879563</v>
      </c>
      <c r="M12" s="71">
        <v>2700</v>
      </c>
      <c r="N12" s="83">
        <v>0.16857089342573517</v>
      </c>
      <c r="O12" s="73">
        <v>0.125925925925926</v>
      </c>
    </row>
    <row r="13" spans="2:15" ht="14.45" customHeight="1">
      <c r="B13" s="69">
        <v>3</v>
      </c>
      <c r="C13" s="70" t="s">
        <v>11</v>
      </c>
      <c r="D13" s="71">
        <v>545</v>
      </c>
      <c r="E13" s="113">
        <v>0.19450392576730907</v>
      </c>
      <c r="F13" s="71">
        <v>414</v>
      </c>
      <c r="G13" s="83">
        <v>0.16409036860879905</v>
      </c>
      <c r="H13" s="73">
        <v>0.31642512077294693</v>
      </c>
      <c r="I13" s="94">
        <v>608</v>
      </c>
      <c r="J13" s="83">
        <v>-0.10361842105263153</v>
      </c>
      <c r="K13" s="71">
        <v>2925</v>
      </c>
      <c r="L13" s="113">
        <v>0.18737988468930172</v>
      </c>
      <c r="M13" s="71">
        <v>2306</v>
      </c>
      <c r="N13" s="83">
        <v>0.14397202971842418</v>
      </c>
      <c r="O13" s="73">
        <v>0.26843018213356462</v>
      </c>
    </row>
    <row r="14" spans="2:15" ht="14.45" customHeight="1">
      <c r="B14" s="69">
        <v>4</v>
      </c>
      <c r="C14" s="70" t="s">
        <v>4</v>
      </c>
      <c r="D14" s="71">
        <v>256</v>
      </c>
      <c r="E14" s="113">
        <v>9.1363311920057103E-2</v>
      </c>
      <c r="F14" s="71">
        <v>502</v>
      </c>
      <c r="G14" s="83">
        <v>0.19896948077685295</v>
      </c>
      <c r="H14" s="73">
        <v>-0.49003984063745021</v>
      </c>
      <c r="I14" s="94">
        <v>295</v>
      </c>
      <c r="J14" s="83">
        <v>-0.1322033898305085</v>
      </c>
      <c r="K14" s="71">
        <v>2054</v>
      </c>
      <c r="L14" s="113">
        <v>0.13158231902626522</v>
      </c>
      <c r="M14" s="71">
        <v>2551</v>
      </c>
      <c r="N14" s="83">
        <v>0.15926827745520383</v>
      </c>
      <c r="O14" s="73">
        <v>-0.19482555860446882</v>
      </c>
    </row>
    <row r="15" spans="2:15" ht="14.45" customHeight="1">
      <c r="B15" s="69">
        <v>5</v>
      </c>
      <c r="C15" s="70" t="s">
        <v>13</v>
      </c>
      <c r="D15" s="71">
        <v>280</v>
      </c>
      <c r="E15" s="113">
        <v>9.9928622412562451E-2</v>
      </c>
      <c r="F15" s="71">
        <v>451</v>
      </c>
      <c r="G15" s="75">
        <v>0.17875544986127626</v>
      </c>
      <c r="H15" s="73">
        <v>-0.37915742793791574</v>
      </c>
      <c r="I15" s="74">
        <v>234</v>
      </c>
      <c r="J15" s="75">
        <v>0.19658119658119655</v>
      </c>
      <c r="K15" s="71">
        <v>1579</v>
      </c>
      <c r="L15" s="113">
        <v>0.1011531069827034</v>
      </c>
      <c r="M15" s="71">
        <v>2758</v>
      </c>
      <c r="N15" s="75">
        <v>0.17219204595117688</v>
      </c>
      <c r="O15" s="73">
        <v>-0.42748368382886148</v>
      </c>
    </row>
    <row r="16" spans="2:15" ht="14.45" customHeight="1">
      <c r="B16" s="69">
        <v>6</v>
      </c>
      <c r="C16" s="70" t="s">
        <v>15</v>
      </c>
      <c r="D16" s="71">
        <v>214</v>
      </c>
      <c r="E16" s="113">
        <v>7.6374018558172732E-2</v>
      </c>
      <c r="F16" s="71">
        <v>139</v>
      </c>
      <c r="G16" s="75">
        <v>5.50931430836306E-2</v>
      </c>
      <c r="H16" s="73">
        <v>0.53956834532374098</v>
      </c>
      <c r="I16" s="74">
        <v>204</v>
      </c>
      <c r="J16" s="75">
        <v>4.9019607843137303E-2</v>
      </c>
      <c r="K16" s="71">
        <v>1038</v>
      </c>
      <c r="L16" s="113">
        <v>6.6495836002562467E-2</v>
      </c>
      <c r="M16" s="71">
        <v>1027</v>
      </c>
      <c r="N16" s="75">
        <v>6.4119373166011115E-2</v>
      </c>
      <c r="O16" s="73">
        <v>1.0710808179162701E-2</v>
      </c>
    </row>
    <row r="17" spans="2:15" ht="14.45" customHeight="1">
      <c r="B17" s="69">
        <v>7</v>
      </c>
      <c r="C17" s="70" t="s">
        <v>14</v>
      </c>
      <c r="D17" s="71">
        <v>243</v>
      </c>
      <c r="E17" s="113">
        <v>8.6723768736616705E-2</v>
      </c>
      <c r="F17" s="71">
        <v>136</v>
      </c>
      <c r="G17" s="83">
        <v>5.3904082441537854E-2</v>
      </c>
      <c r="H17" s="73">
        <v>0.78676470588235303</v>
      </c>
      <c r="I17" s="94">
        <v>166</v>
      </c>
      <c r="J17" s="83">
        <v>0.46385542168674698</v>
      </c>
      <c r="K17" s="71">
        <v>907</v>
      </c>
      <c r="L17" s="113">
        <v>5.8103779628443306E-2</v>
      </c>
      <c r="M17" s="71">
        <v>597</v>
      </c>
      <c r="N17" s="83">
        <v>3.7272897546356994E-2</v>
      </c>
      <c r="O17" s="73">
        <v>0.51926298157453932</v>
      </c>
    </row>
    <row r="18" spans="2:15">
      <c r="B18" s="166" t="s">
        <v>68</v>
      </c>
      <c r="C18" s="167"/>
      <c r="D18" s="45">
        <f>SUM(D11:D17)</f>
        <v>2735</v>
      </c>
      <c r="E18" s="29">
        <f>D18/D20</f>
        <v>0.97608850820842252</v>
      </c>
      <c r="F18" s="27">
        <f>SUM(F11:F17)</f>
        <v>2459</v>
      </c>
      <c r="G18" s="29">
        <f>F18/F20</f>
        <v>0.97463337296868802</v>
      </c>
      <c r="H18" s="43">
        <f>D18/F18-1</f>
        <v>0.1122407482716552</v>
      </c>
      <c r="I18" s="27">
        <f>SUM(I11:I17)</f>
        <v>2847</v>
      </c>
      <c r="J18" s="29">
        <f>D18/I18-1</f>
        <v>-3.9339655778011906E-2</v>
      </c>
      <c r="K18" s="27">
        <f>SUM(K11:K17)</f>
        <v>15186</v>
      </c>
      <c r="L18" s="29">
        <f>K18/K20</f>
        <v>0.97283792440743111</v>
      </c>
      <c r="M18" s="27">
        <f>SUM(M11:M17)</f>
        <v>15726</v>
      </c>
      <c r="N18" s="29">
        <f>M18/M20</f>
        <v>0.9818318037085596</v>
      </c>
      <c r="O18" s="43">
        <f>K18/M18-1</f>
        <v>-3.4338038916444158E-2</v>
      </c>
    </row>
    <row r="19" spans="2:15">
      <c r="B19" s="166" t="s">
        <v>38</v>
      </c>
      <c r="C19" s="167"/>
      <c r="D19" s="27">
        <f>D20-D18</f>
        <v>67</v>
      </c>
      <c r="E19" s="29">
        <f>D19/D20</f>
        <v>2.3911491791577446E-2</v>
      </c>
      <c r="F19" s="27">
        <f>F20-F18</f>
        <v>64</v>
      </c>
      <c r="G19" s="29">
        <f>F19/F20</f>
        <v>2.5366627031311931E-2</v>
      </c>
      <c r="H19" s="43">
        <f>D19/F19-1</f>
        <v>4.6875E-2</v>
      </c>
      <c r="I19" s="27">
        <f>I20-I18</f>
        <v>90</v>
      </c>
      <c r="J19" s="29">
        <f>D19/I19-1</f>
        <v>-0.25555555555555554</v>
      </c>
      <c r="K19" s="27">
        <f>K20-K18</f>
        <v>424</v>
      </c>
      <c r="L19" s="44">
        <f>K19/K20</f>
        <v>2.7162075592568866E-2</v>
      </c>
      <c r="M19" s="27">
        <f>M20-M18</f>
        <v>291</v>
      </c>
      <c r="N19" s="29">
        <f>M19/M20</f>
        <v>1.8168196291440345E-2</v>
      </c>
      <c r="O19" s="43">
        <f>K19/M19-1</f>
        <v>0.45704467353951883</v>
      </c>
    </row>
    <row r="20" spans="2:15">
      <c r="B20" s="164" t="s">
        <v>39</v>
      </c>
      <c r="C20" s="165"/>
      <c r="D20" s="46">
        <v>2802</v>
      </c>
      <c r="E20" s="76">
        <v>1</v>
      </c>
      <c r="F20" s="46">
        <v>2523</v>
      </c>
      <c r="G20" s="77">
        <v>1</v>
      </c>
      <c r="H20" s="41">
        <v>0.11058263971462545</v>
      </c>
      <c r="I20" s="47">
        <v>2937</v>
      </c>
      <c r="J20" s="42">
        <v>-4.5965270684371839E-2</v>
      </c>
      <c r="K20" s="46">
        <v>15610</v>
      </c>
      <c r="L20" s="76">
        <v>1</v>
      </c>
      <c r="M20" s="46">
        <v>16017</v>
      </c>
      <c r="N20" s="77">
        <v>1</v>
      </c>
      <c r="O20" s="41">
        <v>-2.541050134232381E-2</v>
      </c>
    </row>
    <row r="21" spans="2:15">
      <c r="B21" s="48" t="s">
        <v>90</v>
      </c>
    </row>
    <row r="22" spans="2:15">
      <c r="B22" s="137" t="s">
        <v>73</v>
      </c>
    </row>
    <row r="23" spans="2:15">
      <c r="B23" s="140" t="s">
        <v>74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149">
        <v>44747</v>
      </c>
    </row>
    <row r="2" spans="2:15" ht="14.45" customHeight="1">
      <c r="B2" s="193" t="s">
        <v>28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1"/>
    </row>
    <row r="3" spans="2:15" ht="14.45" customHeight="1">
      <c r="B3" s="194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9" t="s">
        <v>44</v>
      </c>
    </row>
    <row r="4" spans="2:15" ht="14.45" customHeight="1">
      <c r="B4" s="181" t="s">
        <v>30</v>
      </c>
      <c r="C4" s="181" t="s">
        <v>1</v>
      </c>
      <c r="D4" s="183" t="s">
        <v>105</v>
      </c>
      <c r="E4" s="184"/>
      <c r="F4" s="184"/>
      <c r="G4" s="184"/>
      <c r="H4" s="185"/>
      <c r="I4" s="184" t="s">
        <v>93</v>
      </c>
      <c r="J4" s="184"/>
      <c r="K4" s="183" t="s">
        <v>106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107</v>
      </c>
      <c r="E5" s="196"/>
      <c r="F5" s="196"/>
      <c r="G5" s="196"/>
      <c r="H5" s="197"/>
      <c r="I5" s="196" t="s">
        <v>94</v>
      </c>
      <c r="J5" s="196"/>
      <c r="K5" s="195" t="s">
        <v>108</v>
      </c>
      <c r="L5" s="196"/>
      <c r="M5" s="196"/>
      <c r="N5" s="196"/>
      <c r="O5" s="197"/>
    </row>
    <row r="6" spans="2:15" ht="14.45" customHeight="1">
      <c r="B6" s="182"/>
      <c r="C6" s="198"/>
      <c r="D6" s="177">
        <v>2022</v>
      </c>
      <c r="E6" s="178"/>
      <c r="F6" s="186">
        <v>2021</v>
      </c>
      <c r="G6" s="186"/>
      <c r="H6" s="188" t="s">
        <v>31</v>
      </c>
      <c r="I6" s="190">
        <v>2022</v>
      </c>
      <c r="J6" s="177" t="s">
        <v>109</v>
      </c>
      <c r="K6" s="177">
        <v>2022</v>
      </c>
      <c r="L6" s="178"/>
      <c r="M6" s="186">
        <v>2021</v>
      </c>
      <c r="N6" s="178"/>
      <c r="O6" s="168" t="s">
        <v>31</v>
      </c>
    </row>
    <row r="7" spans="2:15" ht="14.45" customHeight="1">
      <c r="B7" s="169" t="s">
        <v>30</v>
      </c>
      <c r="C7" s="199" t="s">
        <v>33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4.45" customHeight="1">
      <c r="B8" s="169"/>
      <c r="C8" s="199"/>
      <c r="D8" s="158" t="s">
        <v>34</v>
      </c>
      <c r="E8" s="154" t="s">
        <v>2</v>
      </c>
      <c r="F8" s="157" t="s">
        <v>34</v>
      </c>
      <c r="G8" s="52" t="s">
        <v>2</v>
      </c>
      <c r="H8" s="171" t="s">
        <v>35</v>
      </c>
      <c r="I8" s="53" t="s">
        <v>34</v>
      </c>
      <c r="J8" s="173" t="s">
        <v>110</v>
      </c>
      <c r="K8" s="158" t="s">
        <v>34</v>
      </c>
      <c r="L8" s="51" t="s">
        <v>2</v>
      </c>
      <c r="M8" s="157" t="s">
        <v>34</v>
      </c>
      <c r="N8" s="51" t="s">
        <v>2</v>
      </c>
      <c r="O8" s="175" t="s">
        <v>35</v>
      </c>
    </row>
    <row r="9" spans="2:15" ht="14.45" customHeight="1">
      <c r="B9" s="170"/>
      <c r="C9" s="200"/>
      <c r="D9" s="155" t="s">
        <v>36</v>
      </c>
      <c r="E9" s="156" t="s">
        <v>37</v>
      </c>
      <c r="F9" s="49" t="s">
        <v>36</v>
      </c>
      <c r="G9" s="50" t="s">
        <v>37</v>
      </c>
      <c r="H9" s="172"/>
      <c r="I9" s="54" t="s">
        <v>36</v>
      </c>
      <c r="J9" s="174"/>
      <c r="K9" s="155" t="s">
        <v>36</v>
      </c>
      <c r="L9" s="156" t="s">
        <v>37</v>
      </c>
      <c r="M9" s="49" t="s">
        <v>36</v>
      </c>
      <c r="N9" s="156" t="s">
        <v>37</v>
      </c>
      <c r="O9" s="176"/>
    </row>
    <row r="10" spans="2:15" ht="14.45" customHeight="1">
      <c r="B10" s="69"/>
      <c r="C10" s="62" t="s">
        <v>15</v>
      </c>
      <c r="D10" s="78">
        <v>142</v>
      </c>
      <c r="E10" s="64">
        <v>0.58677685950413228</v>
      </c>
      <c r="F10" s="79">
        <v>86</v>
      </c>
      <c r="G10" s="65">
        <v>0.41747572815533979</v>
      </c>
      <c r="H10" s="66">
        <v>0.65116279069767447</v>
      </c>
      <c r="I10" s="79">
        <v>145</v>
      </c>
      <c r="J10" s="68">
        <v>-2.0689655172413834E-2</v>
      </c>
      <c r="K10" s="78">
        <v>688</v>
      </c>
      <c r="L10" s="64">
        <v>0.57863751051303614</v>
      </c>
      <c r="M10" s="79">
        <v>509</v>
      </c>
      <c r="N10" s="65">
        <v>0.44031141868512108</v>
      </c>
      <c r="O10" s="66">
        <v>0.35166994106090366</v>
      </c>
    </row>
    <row r="11" spans="2:15" ht="14.45" customHeight="1">
      <c r="B11" s="69"/>
      <c r="C11" s="70" t="s">
        <v>12</v>
      </c>
      <c r="D11" s="80">
        <v>28</v>
      </c>
      <c r="E11" s="72">
        <v>0.11570247933884298</v>
      </c>
      <c r="F11" s="81">
        <v>31</v>
      </c>
      <c r="G11" s="82">
        <v>0.15048543689320387</v>
      </c>
      <c r="H11" s="73">
        <v>-9.6774193548387122E-2</v>
      </c>
      <c r="I11" s="81">
        <v>14</v>
      </c>
      <c r="J11" s="83">
        <v>1</v>
      </c>
      <c r="K11" s="80">
        <v>151</v>
      </c>
      <c r="L11" s="72">
        <v>0.12699747687132043</v>
      </c>
      <c r="M11" s="81">
        <v>244</v>
      </c>
      <c r="N11" s="82">
        <v>0.21107266435986158</v>
      </c>
      <c r="O11" s="73">
        <v>-0.38114754098360659</v>
      </c>
    </row>
    <row r="12" spans="2:15" ht="14.45" customHeight="1">
      <c r="B12" s="69"/>
      <c r="C12" s="70" t="s">
        <v>4</v>
      </c>
      <c r="D12" s="80">
        <v>27</v>
      </c>
      <c r="E12" s="72">
        <v>0.1115702479338843</v>
      </c>
      <c r="F12" s="81">
        <v>40</v>
      </c>
      <c r="G12" s="82">
        <v>0.1941747572815534</v>
      </c>
      <c r="H12" s="73">
        <v>-0.32499999999999996</v>
      </c>
      <c r="I12" s="81">
        <v>23</v>
      </c>
      <c r="J12" s="83">
        <v>0.17391304347826098</v>
      </c>
      <c r="K12" s="80">
        <v>135</v>
      </c>
      <c r="L12" s="72">
        <v>0.1135407905803196</v>
      </c>
      <c r="M12" s="81">
        <v>214</v>
      </c>
      <c r="N12" s="82">
        <v>0.18512110726643599</v>
      </c>
      <c r="O12" s="73">
        <v>-0.36915887850467288</v>
      </c>
    </row>
    <row r="13" spans="2:15" ht="14.45" customHeight="1">
      <c r="B13" s="69"/>
      <c r="C13" s="70" t="s">
        <v>49</v>
      </c>
      <c r="D13" s="80">
        <v>16</v>
      </c>
      <c r="E13" s="72">
        <v>6.6115702479338845E-2</v>
      </c>
      <c r="F13" s="81">
        <v>24</v>
      </c>
      <c r="G13" s="82">
        <v>0.11650485436893204</v>
      </c>
      <c r="H13" s="73">
        <v>-0.33333333333333337</v>
      </c>
      <c r="I13" s="81">
        <v>10</v>
      </c>
      <c r="J13" s="83">
        <v>0.60000000000000009</v>
      </c>
      <c r="K13" s="80">
        <v>81</v>
      </c>
      <c r="L13" s="72">
        <v>6.8124474348191758E-2</v>
      </c>
      <c r="M13" s="81">
        <v>57</v>
      </c>
      <c r="N13" s="82">
        <v>4.930795847750865E-2</v>
      </c>
      <c r="O13" s="73">
        <v>0.42105263157894735</v>
      </c>
    </row>
    <row r="14" spans="2:15" ht="14.45" customHeight="1">
      <c r="B14" s="110"/>
      <c r="C14" s="70" t="s">
        <v>3</v>
      </c>
      <c r="D14" s="80">
        <v>6</v>
      </c>
      <c r="E14" s="72">
        <v>2.4793388429752067E-2</v>
      </c>
      <c r="F14" s="81">
        <v>9</v>
      </c>
      <c r="G14" s="82">
        <v>4.3689320388349516E-2</v>
      </c>
      <c r="H14" s="73">
        <v>-0.33333333333333337</v>
      </c>
      <c r="I14" s="81">
        <v>7</v>
      </c>
      <c r="J14" s="83">
        <v>-0.1428571428571429</v>
      </c>
      <c r="K14" s="80">
        <v>54</v>
      </c>
      <c r="L14" s="72">
        <v>4.5416316232127836E-2</v>
      </c>
      <c r="M14" s="81">
        <v>47</v>
      </c>
      <c r="N14" s="82">
        <v>4.065743944636678E-2</v>
      </c>
      <c r="O14" s="73">
        <v>0.14893617021276606</v>
      </c>
    </row>
    <row r="15" spans="2:15" ht="14.45" customHeight="1">
      <c r="B15" s="69"/>
      <c r="C15" s="70" t="s">
        <v>14</v>
      </c>
      <c r="D15" s="80">
        <v>7</v>
      </c>
      <c r="E15" s="72">
        <v>2.8925619834710745E-2</v>
      </c>
      <c r="F15" s="81">
        <v>3</v>
      </c>
      <c r="G15" s="82">
        <v>1.4563106796116505E-2</v>
      </c>
      <c r="H15" s="73">
        <v>1.3333333333333335</v>
      </c>
      <c r="I15" s="81">
        <v>1</v>
      </c>
      <c r="J15" s="83">
        <v>6</v>
      </c>
      <c r="K15" s="80">
        <v>19</v>
      </c>
      <c r="L15" s="72">
        <v>1.59798149705635E-2</v>
      </c>
      <c r="M15" s="81">
        <v>21</v>
      </c>
      <c r="N15" s="82">
        <v>1.8166089965397925E-2</v>
      </c>
      <c r="O15" s="73">
        <v>-9.5238095238095233E-2</v>
      </c>
    </row>
    <row r="16" spans="2:15" ht="14.45" customHeight="1">
      <c r="B16" s="69"/>
      <c r="C16" s="70" t="s">
        <v>11</v>
      </c>
      <c r="D16" s="80">
        <v>5</v>
      </c>
      <c r="E16" s="72">
        <v>2.0661157024793389E-2</v>
      </c>
      <c r="F16" s="81">
        <v>0</v>
      </c>
      <c r="G16" s="82">
        <v>0</v>
      </c>
      <c r="H16" s="73"/>
      <c r="I16" s="81">
        <v>1</v>
      </c>
      <c r="J16" s="83">
        <v>4</v>
      </c>
      <c r="K16" s="80">
        <v>15</v>
      </c>
      <c r="L16" s="72">
        <v>1.2615643397813289E-2</v>
      </c>
      <c r="M16" s="81">
        <v>2</v>
      </c>
      <c r="N16" s="82">
        <v>1.7301038062283738E-3</v>
      </c>
      <c r="O16" s="73">
        <v>6.5</v>
      </c>
    </row>
    <row r="17" spans="2:15" ht="14.45" customHeight="1">
      <c r="B17" s="127"/>
      <c r="C17" s="84" t="s">
        <v>38</v>
      </c>
      <c r="D17" s="85">
        <v>11</v>
      </c>
      <c r="E17" s="86">
        <v>4.5454545454545456E-2</v>
      </c>
      <c r="F17" s="85">
        <v>13</v>
      </c>
      <c r="G17" s="86">
        <v>6.3106796116504854E-2</v>
      </c>
      <c r="H17" s="87">
        <v>-0.15384615384615385</v>
      </c>
      <c r="I17" s="85">
        <v>7</v>
      </c>
      <c r="J17" s="86">
        <v>3.3816425120772944E-2</v>
      </c>
      <c r="K17" s="85">
        <v>46</v>
      </c>
      <c r="L17" s="86">
        <v>3.8687973086627421E-2</v>
      </c>
      <c r="M17" s="85">
        <v>62</v>
      </c>
      <c r="N17" s="86">
        <v>5.3633217993079588E-2</v>
      </c>
      <c r="O17" s="88">
        <v>-0.25806451612903225</v>
      </c>
    </row>
    <row r="18" spans="2:15" ht="14.45" customHeight="1">
      <c r="B18" s="23" t="s">
        <v>5</v>
      </c>
      <c r="C18" s="89" t="s">
        <v>39</v>
      </c>
      <c r="D18" s="90">
        <v>242</v>
      </c>
      <c r="E18" s="15">
        <v>1.0000000000000002</v>
      </c>
      <c r="F18" s="90">
        <v>206</v>
      </c>
      <c r="G18" s="15">
        <v>1</v>
      </c>
      <c r="H18" s="16">
        <v>0.17475728155339798</v>
      </c>
      <c r="I18" s="90">
        <v>207</v>
      </c>
      <c r="J18" s="17">
        <v>0.16908212560386482</v>
      </c>
      <c r="K18" s="90">
        <v>1189</v>
      </c>
      <c r="L18" s="15">
        <v>1</v>
      </c>
      <c r="M18" s="90">
        <v>1156</v>
      </c>
      <c r="N18" s="17">
        <v>1</v>
      </c>
      <c r="O18" s="19">
        <v>2.8546712802768104E-2</v>
      </c>
    </row>
    <row r="19" spans="2:15" ht="14.45" customHeight="1">
      <c r="B19" s="69"/>
      <c r="C19" s="62" t="s">
        <v>3</v>
      </c>
      <c r="D19" s="78">
        <v>605</v>
      </c>
      <c r="E19" s="64">
        <v>0.23642047674872999</v>
      </c>
      <c r="F19" s="79">
        <v>294</v>
      </c>
      <c r="G19" s="65">
        <v>0.12688821752265861</v>
      </c>
      <c r="H19" s="66">
        <v>1.0578231292517009</v>
      </c>
      <c r="I19" s="79">
        <v>766</v>
      </c>
      <c r="J19" s="68">
        <v>-0.21018276762402088</v>
      </c>
      <c r="K19" s="78">
        <v>3589</v>
      </c>
      <c r="L19" s="64">
        <v>0.24894222098911009</v>
      </c>
      <c r="M19" s="79">
        <v>3740</v>
      </c>
      <c r="N19" s="65">
        <v>0.25205553309071305</v>
      </c>
      <c r="O19" s="66">
        <v>-4.0374331550802167E-2</v>
      </c>
    </row>
    <row r="20" spans="2:15" ht="14.45" customHeight="1">
      <c r="B20" s="69"/>
      <c r="C20" s="70" t="s">
        <v>11</v>
      </c>
      <c r="D20" s="80">
        <v>540</v>
      </c>
      <c r="E20" s="72">
        <v>0.21101992966002345</v>
      </c>
      <c r="F20" s="81">
        <v>414</v>
      </c>
      <c r="G20" s="82">
        <v>0.17867932671558048</v>
      </c>
      <c r="H20" s="73">
        <v>0.30434782608695654</v>
      </c>
      <c r="I20" s="81">
        <v>607</v>
      </c>
      <c r="J20" s="83">
        <v>-0.11037891268533773</v>
      </c>
      <c r="K20" s="80">
        <v>2910</v>
      </c>
      <c r="L20" s="72">
        <v>0.20184504404522438</v>
      </c>
      <c r="M20" s="81">
        <v>2304</v>
      </c>
      <c r="N20" s="82">
        <v>0.15527699150828952</v>
      </c>
      <c r="O20" s="73">
        <v>0.26302083333333326</v>
      </c>
    </row>
    <row r="21" spans="2:15" ht="14.45" customHeight="1">
      <c r="B21" s="69"/>
      <c r="C21" s="70" t="s">
        <v>12</v>
      </c>
      <c r="D21" s="80">
        <v>558</v>
      </c>
      <c r="E21" s="72">
        <v>0.21805392731535755</v>
      </c>
      <c r="F21" s="81">
        <v>483</v>
      </c>
      <c r="G21" s="82">
        <v>0.20845921450151059</v>
      </c>
      <c r="H21" s="73">
        <v>0.15527950310559002</v>
      </c>
      <c r="I21" s="81">
        <v>553</v>
      </c>
      <c r="J21" s="83">
        <v>9.0415913200723175E-3</v>
      </c>
      <c r="K21" s="80">
        <v>2888</v>
      </c>
      <c r="L21" s="72">
        <v>0.20031906776721925</v>
      </c>
      <c r="M21" s="81">
        <v>2456</v>
      </c>
      <c r="N21" s="82">
        <v>0.16552095969807251</v>
      </c>
      <c r="O21" s="73">
        <v>0.17589576547231278</v>
      </c>
    </row>
    <row r="22" spans="2:15" ht="14.45" customHeight="1">
      <c r="B22" s="69"/>
      <c r="C22" s="70" t="s">
        <v>4</v>
      </c>
      <c r="D22" s="80">
        <v>228</v>
      </c>
      <c r="E22" s="72">
        <v>8.9097303634232128E-2</v>
      </c>
      <c r="F22" s="81">
        <v>462</v>
      </c>
      <c r="G22" s="82">
        <v>0.19939577039274925</v>
      </c>
      <c r="H22" s="73">
        <v>-0.50649350649350655</v>
      </c>
      <c r="I22" s="81">
        <v>272</v>
      </c>
      <c r="J22" s="83">
        <v>-0.16176470588235292</v>
      </c>
      <c r="K22" s="80">
        <v>1918</v>
      </c>
      <c r="L22" s="72">
        <v>0.13303738641881113</v>
      </c>
      <c r="M22" s="81">
        <v>2315</v>
      </c>
      <c r="N22" s="82">
        <v>0.1560183313114975</v>
      </c>
      <c r="O22" s="73">
        <v>-0.17149028077753781</v>
      </c>
    </row>
    <row r="23" spans="2:15" ht="14.45" customHeight="1">
      <c r="B23" s="110"/>
      <c r="C23" s="70" t="s">
        <v>13</v>
      </c>
      <c r="D23" s="80">
        <v>280</v>
      </c>
      <c r="E23" s="72">
        <v>0.10941774130519734</v>
      </c>
      <c r="F23" s="81">
        <v>451</v>
      </c>
      <c r="G23" s="82">
        <v>0.19464825205006475</v>
      </c>
      <c r="H23" s="73">
        <v>-0.37915742793791574</v>
      </c>
      <c r="I23" s="81">
        <v>234</v>
      </c>
      <c r="J23" s="83">
        <v>0.19658119658119655</v>
      </c>
      <c r="K23" s="80">
        <v>1579</v>
      </c>
      <c r="L23" s="72">
        <v>0.10952347922591385</v>
      </c>
      <c r="M23" s="81">
        <v>2758</v>
      </c>
      <c r="N23" s="82">
        <v>0.18587410702250978</v>
      </c>
      <c r="O23" s="73">
        <v>-0.42748368382886148</v>
      </c>
    </row>
    <row r="24" spans="2:15" ht="14.45" customHeight="1">
      <c r="B24" s="69"/>
      <c r="C24" s="70" t="s">
        <v>14</v>
      </c>
      <c r="D24" s="80">
        <v>236</v>
      </c>
      <c r="E24" s="72">
        <v>9.222352481438062E-2</v>
      </c>
      <c r="F24" s="81">
        <v>133</v>
      </c>
      <c r="G24" s="82">
        <v>5.7401812688821753E-2</v>
      </c>
      <c r="H24" s="73">
        <v>0.77443609022556381</v>
      </c>
      <c r="I24" s="81">
        <v>165</v>
      </c>
      <c r="J24" s="83">
        <v>0.43030303030303041</v>
      </c>
      <c r="K24" s="80">
        <v>888</v>
      </c>
      <c r="L24" s="72">
        <v>6.1593951584934449E-2</v>
      </c>
      <c r="M24" s="81">
        <v>575</v>
      </c>
      <c r="N24" s="82">
        <v>3.8751853349508023E-2</v>
      </c>
      <c r="O24" s="73">
        <v>0.54434782608695653</v>
      </c>
    </row>
    <row r="25" spans="2:15" ht="14.45" customHeight="1">
      <c r="B25" s="69"/>
      <c r="C25" s="70" t="s">
        <v>15</v>
      </c>
      <c r="D25" s="80">
        <v>72</v>
      </c>
      <c r="E25" s="72">
        <v>2.8135990621336461E-2</v>
      </c>
      <c r="F25" s="81">
        <v>53</v>
      </c>
      <c r="G25" s="82">
        <v>2.2874406560207165E-2</v>
      </c>
      <c r="H25" s="73">
        <v>0.35849056603773577</v>
      </c>
      <c r="I25" s="81">
        <v>59</v>
      </c>
      <c r="J25" s="83">
        <v>0.22033898305084754</v>
      </c>
      <c r="K25" s="80">
        <v>348</v>
      </c>
      <c r="L25" s="72">
        <v>2.4138170215717555E-2</v>
      </c>
      <c r="M25" s="81">
        <v>518</v>
      </c>
      <c r="N25" s="82">
        <v>3.4910365278339399E-2</v>
      </c>
      <c r="O25" s="73">
        <v>-0.3281853281853282</v>
      </c>
    </row>
    <row r="26" spans="2:15" ht="14.45" customHeight="1">
      <c r="B26" s="69"/>
      <c r="C26" s="70" t="s">
        <v>70</v>
      </c>
      <c r="D26" s="80">
        <v>38</v>
      </c>
      <c r="E26" s="72">
        <v>1.4849550605705353E-2</v>
      </c>
      <c r="F26" s="81">
        <v>26</v>
      </c>
      <c r="G26" s="82">
        <v>1.1221406991799741E-2</v>
      </c>
      <c r="H26" s="73">
        <v>0.46153846153846145</v>
      </c>
      <c r="I26" s="81">
        <v>73</v>
      </c>
      <c r="J26" s="83">
        <v>-0.47945205479452058</v>
      </c>
      <c r="K26" s="80">
        <v>285</v>
      </c>
      <c r="L26" s="72">
        <v>1.9768329055975583E-2</v>
      </c>
      <c r="M26" s="81">
        <v>164</v>
      </c>
      <c r="N26" s="82">
        <v>1.1052702520555331E-2</v>
      </c>
      <c r="O26" s="73">
        <v>0.73780487804878048</v>
      </c>
    </row>
    <row r="27" spans="2:15" ht="14.45" customHeight="1">
      <c r="B27" s="127"/>
      <c r="C27" s="84" t="s">
        <v>38</v>
      </c>
      <c r="D27" s="85">
        <v>2</v>
      </c>
      <c r="E27" s="86">
        <v>7.8155529503712393E-4</v>
      </c>
      <c r="F27" s="85">
        <v>1</v>
      </c>
      <c r="G27" s="91">
        <v>4.3159257660768235E-4</v>
      </c>
      <c r="H27" s="87">
        <v>1</v>
      </c>
      <c r="I27" s="85">
        <v>1</v>
      </c>
      <c r="J27" s="92">
        <v>1</v>
      </c>
      <c r="K27" s="85">
        <v>12</v>
      </c>
      <c r="L27" s="91">
        <v>8.3235069709370886E-4</v>
      </c>
      <c r="M27" s="85">
        <v>8</v>
      </c>
      <c r="N27" s="91">
        <v>5.3915622051489416E-4</v>
      </c>
      <c r="O27" s="88">
        <v>0.5</v>
      </c>
    </row>
    <row r="28" spans="2:15" ht="14.45" customHeight="1">
      <c r="B28" s="22" t="s">
        <v>6</v>
      </c>
      <c r="C28" s="89" t="s">
        <v>39</v>
      </c>
      <c r="D28" s="34">
        <v>2559</v>
      </c>
      <c r="E28" s="15">
        <v>1</v>
      </c>
      <c r="F28" s="34">
        <v>2317</v>
      </c>
      <c r="G28" s="15">
        <v>0.99999999999999989</v>
      </c>
      <c r="H28" s="16">
        <v>0.10444540353905918</v>
      </c>
      <c r="I28" s="34">
        <v>2730</v>
      </c>
      <c r="J28" s="17">
        <v>-6.2637362637362637E-2</v>
      </c>
      <c r="K28" s="34">
        <v>14417</v>
      </c>
      <c r="L28" s="15">
        <v>0.99999999999999989</v>
      </c>
      <c r="M28" s="34">
        <v>14838</v>
      </c>
      <c r="N28" s="17">
        <v>1</v>
      </c>
      <c r="O28" s="19">
        <v>-2.8373096104596263E-2</v>
      </c>
    </row>
    <row r="29" spans="2:15" ht="14.45" customHeight="1">
      <c r="B29" s="22" t="s">
        <v>59</v>
      </c>
      <c r="C29" s="89" t="s">
        <v>39</v>
      </c>
      <c r="D29" s="90">
        <v>1</v>
      </c>
      <c r="E29" s="15">
        <v>1</v>
      </c>
      <c r="F29" s="90">
        <v>0</v>
      </c>
      <c r="G29" s="15">
        <v>0</v>
      </c>
      <c r="H29" s="16"/>
      <c r="I29" s="90">
        <v>0</v>
      </c>
      <c r="J29" s="17"/>
      <c r="K29" s="90">
        <v>4</v>
      </c>
      <c r="L29" s="15">
        <v>1</v>
      </c>
      <c r="M29" s="90">
        <v>23</v>
      </c>
      <c r="N29" s="17">
        <v>1</v>
      </c>
      <c r="O29" s="19">
        <v>-0.82608695652173914</v>
      </c>
    </row>
    <row r="30" spans="2:15" ht="14.45" customHeight="1">
      <c r="B30" s="23"/>
      <c r="C30" s="93" t="s">
        <v>39</v>
      </c>
      <c r="D30" s="35">
        <v>2802</v>
      </c>
      <c r="E30" s="10">
        <v>1</v>
      </c>
      <c r="F30" s="35">
        <v>2523</v>
      </c>
      <c r="G30" s="10">
        <v>1</v>
      </c>
      <c r="H30" s="11">
        <v>0.11058263971462545</v>
      </c>
      <c r="I30" s="35">
        <v>2937</v>
      </c>
      <c r="J30" s="12">
        <v>-4.5965270684371839E-2</v>
      </c>
      <c r="K30" s="35">
        <v>15610</v>
      </c>
      <c r="L30" s="10">
        <v>1</v>
      </c>
      <c r="M30" s="35">
        <v>16017</v>
      </c>
      <c r="N30" s="10">
        <v>1</v>
      </c>
      <c r="O30" s="20">
        <v>-2.541050134232381E-2</v>
      </c>
    </row>
    <row r="31" spans="2:15" ht="14.45" customHeight="1">
      <c r="B31" s="137" t="s">
        <v>73</v>
      </c>
      <c r="C31" s="139"/>
      <c r="D31" s="137"/>
      <c r="E31" s="137"/>
      <c r="F31" s="137"/>
      <c r="G31" s="137"/>
    </row>
    <row r="32" spans="2:15">
      <c r="B32" s="140" t="s">
        <v>74</v>
      </c>
      <c r="C32" s="137"/>
      <c r="D32" s="137"/>
      <c r="E32" s="137"/>
      <c r="F32" s="137"/>
      <c r="G32" s="137"/>
    </row>
    <row r="34" spans="2:15">
      <c r="B34" s="193" t="s">
        <v>47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21"/>
    </row>
    <row r="35" spans="2:15">
      <c r="B35" s="194" t="s">
        <v>48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9" t="s">
        <v>44</v>
      </c>
    </row>
    <row r="36" spans="2:15" ht="14.45" customHeight="1">
      <c r="B36" s="181" t="s">
        <v>30</v>
      </c>
      <c r="C36" s="181" t="s">
        <v>1</v>
      </c>
      <c r="D36" s="183" t="s">
        <v>105</v>
      </c>
      <c r="E36" s="184"/>
      <c r="F36" s="184"/>
      <c r="G36" s="184"/>
      <c r="H36" s="185"/>
      <c r="I36" s="184" t="s">
        <v>93</v>
      </c>
      <c r="J36" s="184"/>
      <c r="K36" s="183" t="s">
        <v>106</v>
      </c>
      <c r="L36" s="184"/>
      <c r="M36" s="184"/>
      <c r="N36" s="184"/>
      <c r="O36" s="185"/>
    </row>
    <row r="37" spans="2:15" ht="14.45" customHeight="1">
      <c r="B37" s="182"/>
      <c r="C37" s="182"/>
      <c r="D37" s="195" t="s">
        <v>107</v>
      </c>
      <c r="E37" s="196"/>
      <c r="F37" s="196"/>
      <c r="G37" s="196"/>
      <c r="H37" s="197"/>
      <c r="I37" s="196" t="s">
        <v>94</v>
      </c>
      <c r="J37" s="196"/>
      <c r="K37" s="195" t="s">
        <v>108</v>
      </c>
      <c r="L37" s="196"/>
      <c r="M37" s="196"/>
      <c r="N37" s="196"/>
      <c r="O37" s="197"/>
    </row>
    <row r="38" spans="2:15" ht="14.45" customHeight="1">
      <c r="B38" s="182"/>
      <c r="C38" s="198"/>
      <c r="D38" s="177">
        <v>2022</v>
      </c>
      <c r="E38" s="178"/>
      <c r="F38" s="186">
        <v>2021</v>
      </c>
      <c r="G38" s="186"/>
      <c r="H38" s="188" t="s">
        <v>31</v>
      </c>
      <c r="I38" s="190">
        <v>2022</v>
      </c>
      <c r="J38" s="177" t="s">
        <v>109</v>
      </c>
      <c r="K38" s="177">
        <v>2022</v>
      </c>
      <c r="L38" s="178"/>
      <c r="M38" s="186">
        <v>2021</v>
      </c>
      <c r="N38" s="178"/>
      <c r="O38" s="168" t="s">
        <v>31</v>
      </c>
    </row>
    <row r="39" spans="2:15" ht="18.75" customHeight="1">
      <c r="B39" s="169" t="s">
        <v>30</v>
      </c>
      <c r="C39" s="199" t="s">
        <v>33</v>
      </c>
      <c r="D39" s="179"/>
      <c r="E39" s="180"/>
      <c r="F39" s="187"/>
      <c r="G39" s="187"/>
      <c r="H39" s="189"/>
      <c r="I39" s="191"/>
      <c r="J39" s="192"/>
      <c r="K39" s="179"/>
      <c r="L39" s="180"/>
      <c r="M39" s="187"/>
      <c r="N39" s="180"/>
      <c r="O39" s="168"/>
    </row>
    <row r="40" spans="2:15" ht="14.45" customHeight="1">
      <c r="B40" s="169"/>
      <c r="C40" s="199"/>
      <c r="D40" s="158" t="s">
        <v>34</v>
      </c>
      <c r="E40" s="154" t="s">
        <v>2</v>
      </c>
      <c r="F40" s="157" t="s">
        <v>34</v>
      </c>
      <c r="G40" s="52" t="s">
        <v>2</v>
      </c>
      <c r="H40" s="171" t="s">
        <v>35</v>
      </c>
      <c r="I40" s="53" t="s">
        <v>34</v>
      </c>
      <c r="J40" s="173" t="s">
        <v>110</v>
      </c>
      <c r="K40" s="158" t="s">
        <v>34</v>
      </c>
      <c r="L40" s="51" t="s">
        <v>2</v>
      </c>
      <c r="M40" s="157" t="s">
        <v>34</v>
      </c>
      <c r="N40" s="51" t="s">
        <v>2</v>
      </c>
      <c r="O40" s="175" t="s">
        <v>35</v>
      </c>
    </row>
    <row r="41" spans="2:15" ht="25.5">
      <c r="B41" s="170"/>
      <c r="C41" s="200"/>
      <c r="D41" s="155" t="s">
        <v>36</v>
      </c>
      <c r="E41" s="156" t="s">
        <v>37</v>
      </c>
      <c r="F41" s="49" t="s">
        <v>36</v>
      </c>
      <c r="G41" s="50" t="s">
        <v>37</v>
      </c>
      <c r="H41" s="172"/>
      <c r="I41" s="54" t="s">
        <v>36</v>
      </c>
      <c r="J41" s="174"/>
      <c r="K41" s="155" t="s">
        <v>36</v>
      </c>
      <c r="L41" s="156" t="s">
        <v>37</v>
      </c>
      <c r="M41" s="49" t="s">
        <v>36</v>
      </c>
      <c r="N41" s="156" t="s">
        <v>37</v>
      </c>
      <c r="O41" s="176"/>
    </row>
    <row r="42" spans="2:15">
      <c r="B42" s="69"/>
      <c r="C42" s="62" t="s">
        <v>15</v>
      </c>
      <c r="D42" s="78"/>
      <c r="E42" s="108"/>
      <c r="F42" s="79"/>
      <c r="G42" s="65"/>
      <c r="H42" s="66"/>
      <c r="I42" s="78">
        <v>1</v>
      </c>
      <c r="J42" s="68"/>
      <c r="K42" s="78">
        <v>1</v>
      </c>
      <c r="L42" s="108">
        <v>1</v>
      </c>
      <c r="M42" s="79">
        <v>1</v>
      </c>
      <c r="N42" s="68">
        <v>1</v>
      </c>
      <c r="O42" s="66">
        <v>0</v>
      </c>
    </row>
    <row r="43" spans="2:15">
      <c r="B43" s="22" t="s">
        <v>5</v>
      </c>
      <c r="C43" s="89" t="s">
        <v>39</v>
      </c>
      <c r="D43" s="34">
        <v>0</v>
      </c>
      <c r="E43" s="15">
        <v>0</v>
      </c>
      <c r="F43" s="34">
        <v>0</v>
      </c>
      <c r="G43" s="15">
        <v>0</v>
      </c>
      <c r="H43" s="16"/>
      <c r="I43" s="34">
        <v>1</v>
      </c>
      <c r="J43" s="17">
        <v>0</v>
      </c>
      <c r="K43" s="34">
        <v>1</v>
      </c>
      <c r="L43" s="15">
        <v>1</v>
      </c>
      <c r="M43" s="34">
        <v>1</v>
      </c>
      <c r="N43" s="17">
        <v>1</v>
      </c>
      <c r="O43" s="19">
        <v>0</v>
      </c>
    </row>
    <row r="44" spans="2:15">
      <c r="B44" s="69"/>
      <c r="C44" s="62" t="s">
        <v>3</v>
      </c>
      <c r="D44" s="78">
        <v>556</v>
      </c>
      <c r="E44" s="64">
        <v>0.27744510978043913</v>
      </c>
      <c r="F44" s="79">
        <v>224</v>
      </c>
      <c r="G44" s="65">
        <v>0.11534500514933059</v>
      </c>
      <c r="H44" s="66">
        <v>1.4821428571428572</v>
      </c>
      <c r="I44" s="79">
        <v>713</v>
      </c>
      <c r="J44" s="68">
        <v>-0.22019635343618515</v>
      </c>
      <c r="K44" s="78">
        <v>3250</v>
      </c>
      <c r="L44" s="64">
        <v>0.27735108380269669</v>
      </c>
      <c r="M44" s="79">
        <v>3277</v>
      </c>
      <c r="N44" s="65">
        <v>0.26306494340531428</v>
      </c>
      <c r="O44" s="66">
        <v>-8.2392432102532664E-3</v>
      </c>
    </row>
    <row r="45" spans="2:15">
      <c r="B45" s="69"/>
      <c r="C45" s="70" t="s">
        <v>12</v>
      </c>
      <c r="D45" s="80">
        <v>463</v>
      </c>
      <c r="E45" s="72">
        <v>0.23103792415169661</v>
      </c>
      <c r="F45" s="81">
        <v>439</v>
      </c>
      <c r="G45" s="82">
        <v>0.22605561277033986</v>
      </c>
      <c r="H45" s="73">
        <v>5.4669703872437303E-2</v>
      </c>
      <c r="I45" s="81">
        <v>463</v>
      </c>
      <c r="J45" s="83">
        <v>0</v>
      </c>
      <c r="K45" s="80">
        <v>2401</v>
      </c>
      <c r="L45" s="72">
        <v>0.20489844683393071</v>
      </c>
      <c r="M45" s="81">
        <v>2046</v>
      </c>
      <c r="N45" s="82">
        <v>0.16424500280966525</v>
      </c>
      <c r="O45" s="73">
        <v>0.17350928641251229</v>
      </c>
    </row>
    <row r="46" spans="2:15">
      <c r="B46" s="69"/>
      <c r="C46" s="70" t="s">
        <v>11</v>
      </c>
      <c r="D46" s="80">
        <v>411</v>
      </c>
      <c r="E46" s="72">
        <v>0.20508982035928144</v>
      </c>
      <c r="F46" s="81">
        <v>339</v>
      </c>
      <c r="G46" s="82">
        <v>0.17456230690010299</v>
      </c>
      <c r="H46" s="73">
        <v>0.21238938053097356</v>
      </c>
      <c r="I46" s="81">
        <v>508</v>
      </c>
      <c r="J46" s="83">
        <v>-0.19094488188976377</v>
      </c>
      <c r="K46" s="80">
        <v>2381</v>
      </c>
      <c r="L46" s="72">
        <v>0.20319167093360641</v>
      </c>
      <c r="M46" s="81">
        <v>1956</v>
      </c>
      <c r="N46" s="82">
        <v>0.15702014931363892</v>
      </c>
      <c r="O46" s="73">
        <v>0.2172801635991819</v>
      </c>
    </row>
    <row r="47" spans="2:15">
      <c r="B47" s="69"/>
      <c r="C47" s="70" t="s">
        <v>4</v>
      </c>
      <c r="D47" s="80">
        <v>136</v>
      </c>
      <c r="E47" s="72">
        <v>6.7864271457085831E-2</v>
      </c>
      <c r="F47" s="81">
        <v>368</v>
      </c>
      <c r="G47" s="82">
        <v>0.18949536560247168</v>
      </c>
      <c r="H47" s="73">
        <v>-0.63043478260869568</v>
      </c>
      <c r="I47" s="81">
        <v>176</v>
      </c>
      <c r="J47" s="83">
        <v>-0.22727272727272729</v>
      </c>
      <c r="K47" s="80">
        <v>1337</v>
      </c>
      <c r="L47" s="72">
        <v>0.11409796893667862</v>
      </c>
      <c r="M47" s="81">
        <v>1859</v>
      </c>
      <c r="N47" s="82">
        <v>0.14923336276792165</v>
      </c>
      <c r="O47" s="73">
        <v>-0.28079612694997313</v>
      </c>
    </row>
    <row r="48" spans="2:15">
      <c r="B48" s="110"/>
      <c r="C48" s="70" t="s">
        <v>13</v>
      </c>
      <c r="D48" s="80">
        <v>176</v>
      </c>
      <c r="E48" s="72">
        <v>8.7824351297405193E-2</v>
      </c>
      <c r="F48" s="81">
        <v>385</v>
      </c>
      <c r="G48" s="82">
        <v>0.19824922760041194</v>
      </c>
      <c r="H48" s="73">
        <v>-0.54285714285714293</v>
      </c>
      <c r="I48" s="81">
        <v>175</v>
      </c>
      <c r="J48" s="83">
        <v>5.7142857142857828E-3</v>
      </c>
      <c r="K48" s="80">
        <v>1152</v>
      </c>
      <c r="L48" s="72">
        <v>9.8310291858678955E-2</v>
      </c>
      <c r="M48" s="81">
        <v>2254</v>
      </c>
      <c r="N48" s="82">
        <v>0.18094244200048165</v>
      </c>
      <c r="O48" s="73">
        <v>-0.48890860692102933</v>
      </c>
    </row>
    <row r="49" spans="2:15">
      <c r="B49" s="69"/>
      <c r="C49" s="70" t="s">
        <v>14</v>
      </c>
      <c r="D49" s="80">
        <v>168</v>
      </c>
      <c r="E49" s="72">
        <v>8.3832335329341312E-2</v>
      </c>
      <c r="F49" s="81">
        <v>117</v>
      </c>
      <c r="G49" s="82">
        <v>6.0247167868177139E-2</v>
      </c>
      <c r="H49" s="73">
        <v>0.4358974358974359</v>
      </c>
      <c r="I49" s="81">
        <v>118</v>
      </c>
      <c r="J49" s="83">
        <v>0.42372881355932202</v>
      </c>
      <c r="K49" s="80">
        <v>637</v>
      </c>
      <c r="L49" s="72">
        <v>5.4360812425328552E-2</v>
      </c>
      <c r="M49" s="81">
        <v>436</v>
      </c>
      <c r="N49" s="82">
        <v>3.5000401380749779E-2</v>
      </c>
      <c r="O49" s="73">
        <v>0.46100917431192667</v>
      </c>
    </row>
    <row r="50" spans="2:15">
      <c r="B50" s="69"/>
      <c r="C50" s="70" t="s">
        <v>70</v>
      </c>
      <c r="D50" s="80">
        <v>36</v>
      </c>
      <c r="E50" s="72">
        <v>1.7964071856287425E-2</v>
      </c>
      <c r="F50" s="81">
        <v>26</v>
      </c>
      <c r="G50" s="82">
        <v>1.3388259526261586E-2</v>
      </c>
      <c r="H50" s="73">
        <v>0.38461538461538458</v>
      </c>
      <c r="I50" s="81">
        <v>73</v>
      </c>
      <c r="J50" s="83">
        <v>-0.50684931506849318</v>
      </c>
      <c r="K50" s="80">
        <v>280</v>
      </c>
      <c r="L50" s="72">
        <v>2.3894862604540025E-2</v>
      </c>
      <c r="M50" s="81">
        <v>164</v>
      </c>
      <c r="N50" s="82">
        <v>1.3165288592759091E-2</v>
      </c>
      <c r="O50" s="73">
        <v>0.70731707317073167</v>
      </c>
    </row>
    <row r="51" spans="2:15">
      <c r="B51" s="69"/>
      <c r="C51" s="70" t="s">
        <v>15</v>
      </c>
      <c r="D51" s="80">
        <v>58</v>
      </c>
      <c r="E51" s="72">
        <v>2.8942115768463075E-2</v>
      </c>
      <c r="F51" s="81">
        <v>44</v>
      </c>
      <c r="G51" s="82">
        <v>2.2657054582904221E-2</v>
      </c>
      <c r="H51" s="73">
        <v>0.31818181818181812</v>
      </c>
      <c r="I51" s="81">
        <v>43</v>
      </c>
      <c r="J51" s="83">
        <v>0.34883720930232553</v>
      </c>
      <c r="K51" s="80">
        <v>277</v>
      </c>
      <c r="L51" s="72">
        <v>2.3638846219491381E-2</v>
      </c>
      <c r="M51" s="81">
        <v>464</v>
      </c>
      <c r="N51" s="82">
        <v>3.7248133579513523E-2</v>
      </c>
      <c r="O51" s="73">
        <v>-0.40301724137931039</v>
      </c>
    </row>
    <row r="52" spans="2:15">
      <c r="B52" s="127"/>
      <c r="C52" s="84" t="s">
        <v>38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39</v>
      </c>
      <c r="D53" s="34">
        <v>2004</v>
      </c>
      <c r="E53" s="15">
        <v>1.0000000000000002</v>
      </c>
      <c r="F53" s="34">
        <v>1942</v>
      </c>
      <c r="G53" s="15">
        <v>1</v>
      </c>
      <c r="H53" s="16">
        <v>3.1925849639546922E-2</v>
      </c>
      <c r="I53" s="34">
        <v>2269</v>
      </c>
      <c r="J53" s="17">
        <v>-0.11679153812252097</v>
      </c>
      <c r="K53" s="34">
        <v>11715</v>
      </c>
      <c r="L53" s="15">
        <v>0.9997439836149512</v>
      </c>
      <c r="M53" s="34">
        <v>12456</v>
      </c>
      <c r="N53" s="17">
        <v>0.99991972385004413</v>
      </c>
      <c r="O53" s="19">
        <v>-5.9489402697495142E-2</v>
      </c>
    </row>
    <row r="54" spans="2:15">
      <c r="B54" s="22" t="s">
        <v>59</v>
      </c>
      <c r="C54" s="89" t="s">
        <v>39</v>
      </c>
      <c r="D54" s="90">
        <v>0</v>
      </c>
      <c r="E54" s="15">
        <v>1</v>
      </c>
      <c r="F54" s="90">
        <v>0</v>
      </c>
      <c r="G54" s="15">
        <v>1</v>
      </c>
      <c r="H54" s="16"/>
      <c r="I54" s="90">
        <v>0</v>
      </c>
      <c r="J54" s="17"/>
      <c r="K54" s="90">
        <v>2</v>
      </c>
      <c r="L54" s="15">
        <v>1</v>
      </c>
      <c r="M54" s="90">
        <v>0</v>
      </c>
      <c r="N54" s="15">
        <v>1</v>
      </c>
      <c r="O54" s="19"/>
    </row>
    <row r="55" spans="2:15">
      <c r="B55" s="23"/>
      <c r="C55" s="93" t="s">
        <v>39</v>
      </c>
      <c r="D55" s="35">
        <v>2004</v>
      </c>
      <c r="E55" s="10">
        <v>1</v>
      </c>
      <c r="F55" s="35">
        <v>1942</v>
      </c>
      <c r="G55" s="10">
        <v>1</v>
      </c>
      <c r="H55" s="11">
        <v>3.1925849639546922E-2</v>
      </c>
      <c r="I55" s="35">
        <v>2270</v>
      </c>
      <c r="J55" s="12">
        <v>-0.11718061674008806</v>
      </c>
      <c r="K55" s="35">
        <v>11718</v>
      </c>
      <c r="L55" s="10">
        <v>1</v>
      </c>
      <c r="M55" s="35">
        <v>12457</v>
      </c>
      <c r="N55" s="10">
        <v>1</v>
      </c>
      <c r="O55" s="20">
        <v>-5.9324074817371786E-2</v>
      </c>
    </row>
    <row r="56" spans="2:15">
      <c r="B56" s="32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93" t="s">
        <v>57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21"/>
    </row>
    <row r="59" spans="2:15">
      <c r="B59" s="194" t="s">
        <v>58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9" t="s">
        <v>44</v>
      </c>
    </row>
    <row r="60" spans="2:15">
      <c r="B60" s="181" t="s">
        <v>30</v>
      </c>
      <c r="C60" s="181" t="s">
        <v>1</v>
      </c>
      <c r="D60" s="183" t="s">
        <v>105</v>
      </c>
      <c r="E60" s="184"/>
      <c r="F60" s="184"/>
      <c r="G60" s="184"/>
      <c r="H60" s="185"/>
      <c r="I60" s="184" t="s">
        <v>93</v>
      </c>
      <c r="J60" s="184"/>
      <c r="K60" s="183" t="s">
        <v>106</v>
      </c>
      <c r="L60" s="184"/>
      <c r="M60" s="184"/>
      <c r="N60" s="184"/>
      <c r="O60" s="185"/>
    </row>
    <row r="61" spans="2:15">
      <c r="B61" s="182"/>
      <c r="C61" s="182"/>
      <c r="D61" s="195" t="s">
        <v>107</v>
      </c>
      <c r="E61" s="196"/>
      <c r="F61" s="196"/>
      <c r="G61" s="196"/>
      <c r="H61" s="197"/>
      <c r="I61" s="196" t="s">
        <v>94</v>
      </c>
      <c r="J61" s="196"/>
      <c r="K61" s="195" t="s">
        <v>108</v>
      </c>
      <c r="L61" s="196"/>
      <c r="M61" s="196"/>
      <c r="N61" s="196"/>
      <c r="O61" s="197"/>
    </row>
    <row r="62" spans="2:15" ht="15" customHeight="1">
      <c r="B62" s="182"/>
      <c r="C62" s="198"/>
      <c r="D62" s="177">
        <v>2022</v>
      </c>
      <c r="E62" s="178"/>
      <c r="F62" s="186">
        <v>2021</v>
      </c>
      <c r="G62" s="186"/>
      <c r="H62" s="188" t="s">
        <v>31</v>
      </c>
      <c r="I62" s="190">
        <v>2022</v>
      </c>
      <c r="J62" s="177" t="s">
        <v>109</v>
      </c>
      <c r="K62" s="177">
        <v>2022</v>
      </c>
      <c r="L62" s="178"/>
      <c r="M62" s="186">
        <v>2021</v>
      </c>
      <c r="N62" s="178"/>
      <c r="O62" s="168" t="s">
        <v>31</v>
      </c>
    </row>
    <row r="63" spans="2:15" ht="14.45" customHeight="1">
      <c r="B63" s="169" t="s">
        <v>30</v>
      </c>
      <c r="C63" s="199" t="s">
        <v>33</v>
      </c>
      <c r="D63" s="179"/>
      <c r="E63" s="180"/>
      <c r="F63" s="187"/>
      <c r="G63" s="187"/>
      <c r="H63" s="189"/>
      <c r="I63" s="191"/>
      <c r="J63" s="192"/>
      <c r="K63" s="179"/>
      <c r="L63" s="180"/>
      <c r="M63" s="187"/>
      <c r="N63" s="180"/>
      <c r="O63" s="168"/>
    </row>
    <row r="64" spans="2:15" ht="15" customHeight="1">
      <c r="B64" s="169"/>
      <c r="C64" s="199"/>
      <c r="D64" s="158" t="s">
        <v>34</v>
      </c>
      <c r="E64" s="154" t="s">
        <v>2</v>
      </c>
      <c r="F64" s="157" t="s">
        <v>34</v>
      </c>
      <c r="G64" s="52" t="s">
        <v>2</v>
      </c>
      <c r="H64" s="171" t="s">
        <v>35</v>
      </c>
      <c r="I64" s="53" t="s">
        <v>34</v>
      </c>
      <c r="J64" s="173" t="s">
        <v>110</v>
      </c>
      <c r="K64" s="158" t="s">
        <v>34</v>
      </c>
      <c r="L64" s="51" t="s">
        <v>2</v>
      </c>
      <c r="M64" s="157" t="s">
        <v>34</v>
      </c>
      <c r="N64" s="51" t="s">
        <v>2</v>
      </c>
      <c r="O64" s="175" t="s">
        <v>35</v>
      </c>
    </row>
    <row r="65" spans="2:15" ht="14.25" customHeight="1">
      <c r="B65" s="170"/>
      <c r="C65" s="200"/>
      <c r="D65" s="155" t="s">
        <v>36</v>
      </c>
      <c r="E65" s="156" t="s">
        <v>37</v>
      </c>
      <c r="F65" s="49" t="s">
        <v>36</v>
      </c>
      <c r="G65" s="50" t="s">
        <v>37</v>
      </c>
      <c r="H65" s="172"/>
      <c r="I65" s="54" t="s">
        <v>36</v>
      </c>
      <c r="J65" s="174"/>
      <c r="K65" s="155" t="s">
        <v>36</v>
      </c>
      <c r="L65" s="156" t="s">
        <v>37</v>
      </c>
      <c r="M65" s="49" t="s">
        <v>36</v>
      </c>
      <c r="N65" s="156" t="s">
        <v>37</v>
      </c>
      <c r="O65" s="176"/>
    </row>
    <row r="66" spans="2:15">
      <c r="B66" s="69"/>
      <c r="C66" s="62" t="s">
        <v>15</v>
      </c>
      <c r="D66" s="78">
        <v>142</v>
      </c>
      <c r="E66" s="64">
        <v>0.58677685950413228</v>
      </c>
      <c r="F66" s="79">
        <v>86</v>
      </c>
      <c r="G66" s="65">
        <v>0.41747572815533979</v>
      </c>
      <c r="H66" s="66">
        <v>0.65116279069767447</v>
      </c>
      <c r="I66" s="78">
        <v>144</v>
      </c>
      <c r="J66" s="68">
        <v>-1.388888888888884E-2</v>
      </c>
      <c r="K66" s="78">
        <v>687</v>
      </c>
      <c r="L66" s="64">
        <v>0.57828282828282829</v>
      </c>
      <c r="M66" s="79">
        <v>508</v>
      </c>
      <c r="N66" s="65">
        <v>0.43982683982683984</v>
      </c>
      <c r="O66" s="66">
        <v>0.35236220472440949</v>
      </c>
    </row>
    <row r="67" spans="2:15">
      <c r="B67" s="69"/>
      <c r="C67" s="70" t="s">
        <v>12</v>
      </c>
      <c r="D67" s="80">
        <v>28</v>
      </c>
      <c r="E67" s="72">
        <v>0.11570247933884298</v>
      </c>
      <c r="F67" s="81">
        <v>31</v>
      </c>
      <c r="G67" s="82">
        <v>0.15048543689320387</v>
      </c>
      <c r="H67" s="73">
        <v>-9.6774193548387122E-2</v>
      </c>
      <c r="I67" s="80">
        <v>14</v>
      </c>
      <c r="J67" s="83">
        <v>1</v>
      </c>
      <c r="K67" s="80">
        <v>151</v>
      </c>
      <c r="L67" s="72">
        <v>0.12710437710437711</v>
      </c>
      <c r="M67" s="81">
        <v>244</v>
      </c>
      <c r="N67" s="82">
        <v>0.21125541125541125</v>
      </c>
      <c r="O67" s="73">
        <v>-0.38114754098360659</v>
      </c>
    </row>
    <row r="68" spans="2:15">
      <c r="B68" s="69"/>
      <c r="C68" s="70" t="s">
        <v>4</v>
      </c>
      <c r="D68" s="80">
        <v>27</v>
      </c>
      <c r="E68" s="72">
        <v>0.1115702479338843</v>
      </c>
      <c r="F68" s="81">
        <v>40</v>
      </c>
      <c r="G68" s="82">
        <v>0.1941747572815534</v>
      </c>
      <c r="H68" s="73">
        <v>-0.32499999999999996</v>
      </c>
      <c r="I68" s="81"/>
      <c r="J68" s="83"/>
      <c r="K68" s="80">
        <v>135</v>
      </c>
      <c r="L68" s="72">
        <v>0.11363636363636363</v>
      </c>
      <c r="M68" s="81">
        <v>214</v>
      </c>
      <c r="N68" s="82">
        <v>0.18528138528138527</v>
      </c>
      <c r="O68" s="73">
        <v>-0.36915887850467288</v>
      </c>
    </row>
    <row r="69" spans="2:15" ht="14.45" customHeight="1">
      <c r="B69" s="69"/>
      <c r="C69" s="70" t="s">
        <v>49</v>
      </c>
      <c r="D69" s="80">
        <v>16</v>
      </c>
      <c r="E69" s="72">
        <v>6.6115702479338845E-2</v>
      </c>
      <c r="F69" s="81">
        <v>24</v>
      </c>
      <c r="G69" s="82">
        <v>0.11650485436893204</v>
      </c>
      <c r="H69" s="73">
        <v>-0.33333333333333337</v>
      </c>
      <c r="I69" s="81"/>
      <c r="J69" s="83"/>
      <c r="K69" s="80">
        <v>81</v>
      </c>
      <c r="L69" s="72">
        <v>6.8181818181818177E-2</v>
      </c>
      <c r="M69" s="81">
        <v>57</v>
      </c>
      <c r="N69" s="82">
        <v>4.9350649350649353E-2</v>
      </c>
      <c r="O69" s="73">
        <v>0.42105263157894735</v>
      </c>
    </row>
    <row r="70" spans="2:15" ht="14.45" customHeight="1">
      <c r="B70" s="110"/>
      <c r="C70" s="70" t="s">
        <v>3</v>
      </c>
      <c r="D70" s="80">
        <v>6</v>
      </c>
      <c r="E70" s="72">
        <v>2.4793388429752067E-2</v>
      </c>
      <c r="F70" s="81">
        <v>9</v>
      </c>
      <c r="G70" s="82">
        <v>4.3689320388349516E-2</v>
      </c>
      <c r="H70" s="73">
        <v>-0.33333333333333337</v>
      </c>
      <c r="I70" s="81">
        <v>7</v>
      </c>
      <c r="J70" s="83">
        <v>-0.1428571428571429</v>
      </c>
      <c r="K70" s="80">
        <v>54</v>
      </c>
      <c r="L70" s="72">
        <v>4.5454545454545456E-2</v>
      </c>
      <c r="M70" s="81">
        <v>47</v>
      </c>
      <c r="N70" s="82">
        <v>4.069264069264069E-2</v>
      </c>
      <c r="O70" s="73">
        <v>0.14893617021276606</v>
      </c>
    </row>
    <row r="71" spans="2:15" ht="14.45" customHeight="1">
      <c r="B71" s="69"/>
      <c r="C71" s="70" t="s">
        <v>14</v>
      </c>
      <c r="D71" s="80">
        <v>7</v>
      </c>
      <c r="E71" s="72">
        <v>2.8925619834710745E-2</v>
      </c>
      <c r="F71" s="81">
        <v>3</v>
      </c>
      <c r="G71" s="82">
        <v>1.4563106796116505E-2</v>
      </c>
      <c r="H71" s="73">
        <v>1.3333333333333335</v>
      </c>
      <c r="I71" s="81">
        <v>1</v>
      </c>
      <c r="J71" s="83">
        <v>6</v>
      </c>
      <c r="K71" s="80">
        <v>19</v>
      </c>
      <c r="L71" s="72">
        <v>1.5993265993265993E-2</v>
      </c>
      <c r="M71" s="81">
        <v>21</v>
      </c>
      <c r="N71" s="82">
        <v>1.8181818181818181E-2</v>
      </c>
      <c r="O71" s="73">
        <v>-9.5238095238095233E-2</v>
      </c>
    </row>
    <row r="72" spans="2:15" ht="14.45" customHeight="1">
      <c r="B72" s="69"/>
      <c r="C72" s="70" t="s">
        <v>11</v>
      </c>
      <c r="D72" s="80">
        <v>5</v>
      </c>
      <c r="E72" s="72">
        <v>2.0661157024793389E-2</v>
      </c>
      <c r="F72" s="81">
        <v>0</v>
      </c>
      <c r="G72" s="82">
        <v>0</v>
      </c>
      <c r="H72" s="73"/>
      <c r="I72" s="81">
        <v>1</v>
      </c>
      <c r="J72" s="83">
        <v>4</v>
      </c>
      <c r="K72" s="80">
        <v>15</v>
      </c>
      <c r="L72" s="72">
        <v>1.2626262626262626E-2</v>
      </c>
      <c r="M72" s="81">
        <v>2</v>
      </c>
      <c r="N72" s="82">
        <v>1.7316017316017316E-3</v>
      </c>
      <c r="O72" s="73">
        <v>6.5</v>
      </c>
    </row>
    <row r="73" spans="2:15">
      <c r="B73" s="69"/>
      <c r="C73" s="84" t="s">
        <v>38</v>
      </c>
      <c r="D73" s="85">
        <v>11</v>
      </c>
      <c r="E73" s="86">
        <v>4.5454545454545456E-2</v>
      </c>
      <c r="F73" s="85">
        <v>13</v>
      </c>
      <c r="G73" s="91">
        <v>6.3106796116504854E-2</v>
      </c>
      <c r="H73" s="87">
        <v>-0.15384615384615385</v>
      </c>
      <c r="I73" s="85">
        <v>6</v>
      </c>
      <c r="J73" s="92">
        <v>0.83333333333333326</v>
      </c>
      <c r="K73" s="85">
        <v>46</v>
      </c>
      <c r="L73" s="91">
        <v>3.8720538720538718E-2</v>
      </c>
      <c r="M73" s="85">
        <v>62</v>
      </c>
      <c r="N73" s="91">
        <v>5.3679653679653688E-2</v>
      </c>
      <c r="O73" s="88">
        <v>-0.25806451612903225</v>
      </c>
    </row>
    <row r="74" spans="2:15" ht="15" customHeight="1">
      <c r="B74" s="23" t="s">
        <v>5</v>
      </c>
      <c r="C74" s="89" t="s">
        <v>39</v>
      </c>
      <c r="D74" s="34">
        <v>242</v>
      </c>
      <c r="E74" s="15">
        <v>1.0000000000000002</v>
      </c>
      <c r="F74" s="34">
        <v>206</v>
      </c>
      <c r="G74" s="15">
        <v>1</v>
      </c>
      <c r="H74" s="16">
        <v>0.17475728155339798</v>
      </c>
      <c r="I74" s="34">
        <v>173</v>
      </c>
      <c r="J74" s="17">
        <v>11.843253968253968</v>
      </c>
      <c r="K74" s="34">
        <v>1188</v>
      </c>
      <c r="L74" s="15">
        <v>1.0000000000000002</v>
      </c>
      <c r="M74" s="34">
        <v>1155</v>
      </c>
      <c r="N74" s="17">
        <v>1</v>
      </c>
      <c r="O74" s="19">
        <v>2.857142857142847E-2</v>
      </c>
    </row>
    <row r="75" spans="2:15">
      <c r="B75" s="69"/>
      <c r="C75" s="62" t="s">
        <v>4</v>
      </c>
      <c r="D75" s="78">
        <v>92</v>
      </c>
      <c r="E75" s="64">
        <v>0.16576576576576577</v>
      </c>
      <c r="F75" s="79">
        <v>94</v>
      </c>
      <c r="G75" s="65">
        <v>0.25066666666666665</v>
      </c>
      <c r="H75" s="66">
        <v>-2.1276595744680882E-2</v>
      </c>
      <c r="I75" s="79">
        <v>96</v>
      </c>
      <c r="J75" s="68">
        <v>-4.166666666666663E-2</v>
      </c>
      <c r="K75" s="78">
        <v>581</v>
      </c>
      <c r="L75" s="64">
        <v>0.21502590673575128</v>
      </c>
      <c r="M75" s="79">
        <v>456</v>
      </c>
      <c r="N75" s="65">
        <v>0.19143576826196473</v>
      </c>
      <c r="O75" s="66">
        <v>0.27412280701754388</v>
      </c>
    </row>
    <row r="76" spans="2:15" ht="15" customHeight="1">
      <c r="B76" s="69"/>
      <c r="C76" s="70" t="s">
        <v>11</v>
      </c>
      <c r="D76" s="80">
        <v>129</v>
      </c>
      <c r="E76" s="72">
        <v>0.23243243243243245</v>
      </c>
      <c r="F76" s="81">
        <v>75</v>
      </c>
      <c r="G76" s="82">
        <v>0.2</v>
      </c>
      <c r="H76" s="73">
        <v>0.72</v>
      </c>
      <c r="I76" s="81">
        <v>99</v>
      </c>
      <c r="J76" s="83">
        <v>0.30303030303030298</v>
      </c>
      <c r="K76" s="80">
        <v>529</v>
      </c>
      <c r="L76" s="72">
        <v>0.19578090303478904</v>
      </c>
      <c r="M76" s="81">
        <v>348</v>
      </c>
      <c r="N76" s="82">
        <v>0.14609571788413098</v>
      </c>
      <c r="O76" s="73">
        <v>0.52011494252873569</v>
      </c>
    </row>
    <row r="77" spans="2:15">
      <c r="B77" s="69"/>
      <c r="C77" s="70" t="s">
        <v>12</v>
      </c>
      <c r="D77" s="80">
        <v>95</v>
      </c>
      <c r="E77" s="72">
        <v>0.17117117117117117</v>
      </c>
      <c r="F77" s="81">
        <v>44</v>
      </c>
      <c r="G77" s="82">
        <v>0.11733333333333333</v>
      </c>
      <c r="H77" s="73">
        <v>1.1590909090909092</v>
      </c>
      <c r="I77" s="81">
        <v>90</v>
      </c>
      <c r="J77" s="83">
        <v>5.555555555555558E-2</v>
      </c>
      <c r="K77" s="80">
        <v>487</v>
      </c>
      <c r="L77" s="72">
        <v>0.18023686158401184</v>
      </c>
      <c r="M77" s="81">
        <v>410</v>
      </c>
      <c r="N77" s="82">
        <v>0.17212426532325778</v>
      </c>
      <c r="O77" s="73">
        <v>0.18780487804878043</v>
      </c>
    </row>
    <row r="78" spans="2:15" ht="15" customHeight="1">
      <c r="B78" s="69"/>
      <c r="C78" s="70" t="s">
        <v>13</v>
      </c>
      <c r="D78" s="80">
        <v>104</v>
      </c>
      <c r="E78" s="72">
        <v>0.18738738738738739</v>
      </c>
      <c r="F78" s="81">
        <v>66</v>
      </c>
      <c r="G78" s="82">
        <v>0.17599999999999999</v>
      </c>
      <c r="H78" s="73">
        <v>0.57575757575757569</v>
      </c>
      <c r="I78" s="81">
        <v>59</v>
      </c>
      <c r="J78" s="83">
        <v>0.76271186440677963</v>
      </c>
      <c r="K78" s="80">
        <v>427</v>
      </c>
      <c r="L78" s="72">
        <v>0.15803108808290156</v>
      </c>
      <c r="M78" s="81">
        <v>504</v>
      </c>
      <c r="N78" s="82">
        <v>0.21158690176322417</v>
      </c>
      <c r="O78" s="73">
        <v>-0.15277777777777779</v>
      </c>
    </row>
    <row r="79" spans="2:15">
      <c r="B79" s="110"/>
      <c r="C79" s="70" t="s">
        <v>3</v>
      </c>
      <c r="D79" s="80">
        <v>49</v>
      </c>
      <c r="E79" s="72">
        <v>8.8288288288288289E-2</v>
      </c>
      <c r="F79" s="81">
        <v>70</v>
      </c>
      <c r="G79" s="82">
        <v>0.18666666666666668</v>
      </c>
      <c r="H79" s="73">
        <v>-0.30000000000000004</v>
      </c>
      <c r="I79" s="81">
        <v>53</v>
      </c>
      <c r="J79" s="83">
        <v>-7.547169811320753E-2</v>
      </c>
      <c r="K79" s="80">
        <v>339</v>
      </c>
      <c r="L79" s="72">
        <v>0.12546262028127314</v>
      </c>
      <c r="M79" s="81">
        <v>463</v>
      </c>
      <c r="N79" s="82">
        <v>0.1943744752308984</v>
      </c>
      <c r="O79" s="73">
        <v>-0.2678185745140389</v>
      </c>
    </row>
    <row r="80" spans="2:15" ht="15" customHeight="1">
      <c r="B80" s="69"/>
      <c r="C80" s="70" t="s">
        <v>14</v>
      </c>
      <c r="D80" s="80">
        <v>68</v>
      </c>
      <c r="E80" s="72">
        <v>0.12252252252252252</v>
      </c>
      <c r="F80" s="81">
        <v>16</v>
      </c>
      <c r="G80" s="82">
        <v>4.2666666666666665E-2</v>
      </c>
      <c r="H80" s="73">
        <v>3.25</v>
      </c>
      <c r="I80" s="81">
        <v>47</v>
      </c>
      <c r="J80" s="83">
        <v>0.44680851063829796</v>
      </c>
      <c r="K80" s="80">
        <v>251</v>
      </c>
      <c r="L80" s="72">
        <v>9.2894152479644707E-2</v>
      </c>
      <c r="M80" s="81">
        <v>139</v>
      </c>
      <c r="N80" s="82">
        <v>5.8354324097397145E-2</v>
      </c>
      <c r="O80" s="73">
        <v>0.80575539568345333</v>
      </c>
    </row>
    <row r="81" spans="2:15" ht="15" customHeight="1">
      <c r="B81" s="69"/>
      <c r="C81" s="70" t="s">
        <v>15</v>
      </c>
      <c r="D81" s="80">
        <v>14</v>
      </c>
      <c r="E81" s="72">
        <v>2.5225225225225224E-2</v>
      </c>
      <c r="F81" s="81">
        <v>9</v>
      </c>
      <c r="G81" s="82">
        <v>2.4E-2</v>
      </c>
      <c r="H81" s="73">
        <v>0.55555555555555558</v>
      </c>
      <c r="I81" s="81">
        <v>16</v>
      </c>
      <c r="J81" s="83">
        <v>-0.125</v>
      </c>
      <c r="K81" s="80">
        <v>71</v>
      </c>
      <c r="L81" s="72">
        <v>2.6276831976313843E-2</v>
      </c>
      <c r="M81" s="81">
        <v>54</v>
      </c>
      <c r="N81" s="82">
        <v>2.2670025188916875E-2</v>
      </c>
      <c r="O81" s="73">
        <v>0.31481481481481488</v>
      </c>
    </row>
    <row r="82" spans="2:15" ht="15" customHeight="1">
      <c r="B82" s="127"/>
      <c r="C82" s="84" t="s">
        <v>38</v>
      </c>
      <c r="D82" s="85">
        <v>4</v>
      </c>
      <c r="E82" s="86">
        <v>7.2072072072072073E-3</v>
      </c>
      <c r="F82" s="85">
        <v>1</v>
      </c>
      <c r="G82" s="91">
        <v>2.6666666666666666E-3</v>
      </c>
      <c r="H82" s="87">
        <v>3</v>
      </c>
      <c r="I82" s="85">
        <v>1</v>
      </c>
      <c r="J82" s="92">
        <v>3</v>
      </c>
      <c r="K82" s="85">
        <v>17</v>
      </c>
      <c r="L82" s="91">
        <v>6.2916358253145817E-3</v>
      </c>
      <c r="M82" s="85">
        <v>8</v>
      </c>
      <c r="N82" s="91">
        <v>3.3585222502099076E-3</v>
      </c>
      <c r="O82" s="88">
        <v>1.125</v>
      </c>
    </row>
    <row r="83" spans="2:15" ht="15" customHeight="1">
      <c r="B83" s="22" t="s">
        <v>6</v>
      </c>
      <c r="C83" s="89" t="s">
        <v>39</v>
      </c>
      <c r="D83" s="34">
        <v>555</v>
      </c>
      <c r="E83" s="15">
        <v>1</v>
      </c>
      <c r="F83" s="34">
        <v>375</v>
      </c>
      <c r="G83" s="15">
        <v>1</v>
      </c>
      <c r="H83" s="16">
        <v>0.48</v>
      </c>
      <c r="I83" s="34">
        <v>461</v>
      </c>
      <c r="J83" s="17">
        <v>0.20390455531453355</v>
      </c>
      <c r="K83" s="34">
        <v>2702</v>
      </c>
      <c r="L83" s="15">
        <v>1</v>
      </c>
      <c r="M83" s="34">
        <v>2382</v>
      </c>
      <c r="N83" s="17">
        <v>1</v>
      </c>
      <c r="O83" s="19">
        <v>0.13434089000839622</v>
      </c>
    </row>
    <row r="84" spans="2:15">
      <c r="B84" s="22" t="s">
        <v>59</v>
      </c>
      <c r="C84" s="89" t="s">
        <v>39</v>
      </c>
      <c r="D84" s="90">
        <v>1</v>
      </c>
      <c r="E84" s="15">
        <v>1</v>
      </c>
      <c r="F84" s="90">
        <v>0</v>
      </c>
      <c r="G84" s="15">
        <v>1</v>
      </c>
      <c r="H84" s="16"/>
      <c r="I84" s="90">
        <v>0</v>
      </c>
      <c r="J84" s="17"/>
      <c r="K84" s="90">
        <v>2</v>
      </c>
      <c r="L84" s="15">
        <v>1</v>
      </c>
      <c r="M84" s="90">
        <v>23</v>
      </c>
      <c r="N84" s="15">
        <v>1</v>
      </c>
      <c r="O84" s="19">
        <v>-0.91304347826086962</v>
      </c>
    </row>
    <row r="85" spans="2:15" ht="15" customHeight="1">
      <c r="B85" s="23"/>
      <c r="C85" s="93" t="s">
        <v>39</v>
      </c>
      <c r="D85" s="35">
        <v>798</v>
      </c>
      <c r="E85" s="10">
        <v>1</v>
      </c>
      <c r="F85" s="35">
        <v>581</v>
      </c>
      <c r="G85" s="10">
        <v>1</v>
      </c>
      <c r="H85" s="11">
        <v>0.37349397590361444</v>
      </c>
      <c r="I85" s="35">
        <v>667</v>
      </c>
      <c r="J85" s="12">
        <v>0.19640179910044986</v>
      </c>
      <c r="K85" s="35">
        <v>3892</v>
      </c>
      <c r="L85" s="10">
        <v>1</v>
      </c>
      <c r="M85" s="35">
        <v>3560</v>
      </c>
      <c r="N85" s="10">
        <v>1</v>
      </c>
      <c r="O85" s="20">
        <v>9.3258426966292163E-2</v>
      </c>
    </row>
    <row r="86" spans="2:15">
      <c r="B86" s="32" t="s">
        <v>51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8" priority="45" operator="lessThan">
      <formula>0</formula>
    </cfRule>
  </conditionalFormatting>
  <conditionalFormatting sqref="H10:H14 J10:J14 O10:O14">
    <cfRule type="cellIs" dxfId="117" priority="44" operator="lessThan">
      <formula>0</formula>
    </cfRule>
  </conditionalFormatting>
  <conditionalFormatting sqref="J18 J15:J16">
    <cfRule type="cellIs" dxfId="116" priority="43" operator="lessThan">
      <formula>0</formula>
    </cfRule>
  </conditionalFormatting>
  <conditionalFormatting sqref="D19:O26 D10:O16">
    <cfRule type="cellIs" dxfId="115" priority="42" operator="equal">
      <formula>0</formula>
    </cfRule>
  </conditionalFormatting>
  <conditionalFormatting sqref="H27:H28 O27:O28 H17:H18 O17:O18">
    <cfRule type="cellIs" dxfId="114" priority="41" operator="lessThan">
      <formula>0</formula>
    </cfRule>
  </conditionalFormatting>
  <conditionalFormatting sqref="H19:H23 J19:J23 O19:O23">
    <cfRule type="cellIs" dxfId="113" priority="40" operator="lessThan">
      <formula>0</formula>
    </cfRule>
  </conditionalFormatting>
  <conditionalFormatting sqref="H30 O30">
    <cfRule type="cellIs" dxfId="112" priority="39" operator="lessThan">
      <formula>0</formula>
    </cfRule>
  </conditionalFormatting>
  <conditionalFormatting sqref="H30 O30 J30">
    <cfRule type="cellIs" dxfId="111" priority="38" operator="lessThan">
      <formula>0</formula>
    </cfRule>
  </conditionalFormatting>
  <conditionalFormatting sqref="H49:H52 J49:J52 O49:O52">
    <cfRule type="cellIs" dxfId="110" priority="37" operator="lessThan">
      <formula>0</formula>
    </cfRule>
  </conditionalFormatting>
  <conditionalFormatting sqref="H52 O52">
    <cfRule type="cellIs" dxfId="109" priority="36" operator="lessThan">
      <formula>0</formula>
    </cfRule>
  </conditionalFormatting>
  <conditionalFormatting sqref="H44:H48 J44:J48 O44:O48">
    <cfRule type="cellIs" dxfId="108" priority="34" operator="lessThan">
      <formula>0</formula>
    </cfRule>
  </conditionalFormatting>
  <conditionalFormatting sqref="D44:O51">
    <cfRule type="cellIs" dxfId="107" priority="33" operator="equal">
      <formula>0</formula>
    </cfRule>
  </conditionalFormatting>
  <conditionalFormatting sqref="H54 J54 O54">
    <cfRule type="cellIs" dxfId="106" priority="32" operator="lessThan">
      <formula>0</formula>
    </cfRule>
  </conditionalFormatting>
  <conditionalFormatting sqref="H53 J53 O53">
    <cfRule type="cellIs" dxfId="105" priority="31" operator="lessThan">
      <formula>0</formula>
    </cfRule>
  </conditionalFormatting>
  <conditionalFormatting sqref="H53 O53">
    <cfRule type="cellIs" dxfId="104" priority="30" operator="lessThan">
      <formula>0</formula>
    </cfRule>
  </conditionalFormatting>
  <conditionalFormatting sqref="H55 O55">
    <cfRule type="cellIs" dxfId="103" priority="29" operator="lessThan">
      <formula>0</formula>
    </cfRule>
  </conditionalFormatting>
  <conditionalFormatting sqref="H55 O55 J55">
    <cfRule type="cellIs" dxfId="102" priority="28" operator="lessThan">
      <formula>0</formula>
    </cfRule>
  </conditionalFormatting>
  <conditionalFormatting sqref="H66:H70 J66:J70 O66:O70">
    <cfRule type="cellIs" dxfId="101" priority="27" operator="lessThan">
      <formula>0</formula>
    </cfRule>
  </conditionalFormatting>
  <conditionalFormatting sqref="J71:J72 O71:O72 H71:H72">
    <cfRule type="cellIs" dxfId="100" priority="26" operator="lessThan">
      <formula>0</formula>
    </cfRule>
  </conditionalFormatting>
  <conditionalFormatting sqref="D75:O81 D66:O72">
    <cfRule type="cellIs" dxfId="99" priority="25" operator="equal">
      <formula>0</formula>
    </cfRule>
  </conditionalFormatting>
  <conditionalFormatting sqref="H80:H82 J80:J82 O80:O82">
    <cfRule type="cellIs" dxfId="98" priority="24" operator="lessThan">
      <formula>0</formula>
    </cfRule>
  </conditionalFormatting>
  <conditionalFormatting sqref="H75:H79 J75:J79 O75:O79">
    <cfRule type="cellIs" dxfId="97" priority="23" operator="lessThan">
      <formula>0</formula>
    </cfRule>
  </conditionalFormatting>
  <conditionalFormatting sqref="H73 O73">
    <cfRule type="cellIs" dxfId="96" priority="22" operator="lessThan">
      <formula>0</formula>
    </cfRule>
  </conditionalFormatting>
  <conditionalFormatting sqref="H73 J73 O73">
    <cfRule type="cellIs" dxfId="95" priority="21" operator="lessThan">
      <formula>0</formula>
    </cfRule>
  </conditionalFormatting>
  <conditionalFormatting sqref="H82 O82">
    <cfRule type="cellIs" dxfId="94" priority="18" operator="lessThan">
      <formula>0</formula>
    </cfRule>
  </conditionalFormatting>
  <conditionalFormatting sqref="H84 J84 O84">
    <cfRule type="cellIs" dxfId="93" priority="17" operator="lessThan">
      <formula>0</formula>
    </cfRule>
  </conditionalFormatting>
  <conditionalFormatting sqref="H83 J83 O83">
    <cfRule type="cellIs" dxfId="92" priority="16" operator="lessThan">
      <formula>0</formula>
    </cfRule>
  </conditionalFormatting>
  <conditionalFormatting sqref="H83 O83">
    <cfRule type="cellIs" dxfId="91" priority="15" operator="lessThan">
      <formula>0</formula>
    </cfRule>
  </conditionalFormatting>
  <conditionalFormatting sqref="H85 O85">
    <cfRule type="cellIs" dxfId="90" priority="14" operator="lessThan">
      <formula>0</formula>
    </cfRule>
  </conditionalFormatting>
  <conditionalFormatting sqref="H85 O85 J85">
    <cfRule type="cellIs" dxfId="89" priority="13" operator="lessThan">
      <formula>0</formula>
    </cfRule>
  </conditionalFormatting>
  <conditionalFormatting sqref="H74 J74 O74">
    <cfRule type="cellIs" dxfId="88" priority="10" operator="lessThan">
      <formula>0</formula>
    </cfRule>
  </conditionalFormatting>
  <conditionalFormatting sqref="H74 O74">
    <cfRule type="cellIs" dxfId="87" priority="9" operator="lessThan">
      <formula>0</formula>
    </cfRule>
  </conditionalFormatting>
  <conditionalFormatting sqref="H43 J43 O43">
    <cfRule type="cellIs" dxfId="86" priority="6" operator="lessThan">
      <formula>0</formula>
    </cfRule>
  </conditionalFormatting>
  <conditionalFormatting sqref="H43 O43">
    <cfRule type="cellIs" dxfId="85" priority="5" operator="lessThan">
      <formula>0</formula>
    </cfRule>
  </conditionalFormatting>
  <conditionalFormatting sqref="H42 J42 O42">
    <cfRule type="cellIs" dxfId="84" priority="2" operator="lessThan">
      <formula>0</formula>
    </cfRule>
  </conditionalFormatting>
  <conditionalFormatting sqref="D42:O42">
    <cfRule type="cellIs" dxfId="8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149">
        <v>44747</v>
      </c>
    </row>
    <row r="2" spans="2:15">
      <c r="B2" s="193" t="s">
        <v>28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1"/>
    </row>
    <row r="3" spans="2:15">
      <c r="B3" s="194" t="s">
        <v>29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3" t="s">
        <v>44</v>
      </c>
    </row>
    <row r="4" spans="2:15" ht="14.45" customHeight="1">
      <c r="B4" s="181" t="s">
        <v>30</v>
      </c>
      <c r="C4" s="181" t="s">
        <v>1</v>
      </c>
      <c r="D4" s="183" t="s">
        <v>105</v>
      </c>
      <c r="E4" s="184"/>
      <c r="F4" s="184"/>
      <c r="G4" s="184"/>
      <c r="H4" s="185"/>
      <c r="I4" s="184" t="s">
        <v>93</v>
      </c>
      <c r="J4" s="184"/>
      <c r="K4" s="183" t="s">
        <v>106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107</v>
      </c>
      <c r="E5" s="196"/>
      <c r="F5" s="196"/>
      <c r="G5" s="196"/>
      <c r="H5" s="197"/>
      <c r="I5" s="196" t="s">
        <v>94</v>
      </c>
      <c r="J5" s="196"/>
      <c r="K5" s="195" t="s">
        <v>108</v>
      </c>
      <c r="L5" s="196"/>
      <c r="M5" s="196"/>
      <c r="N5" s="196"/>
      <c r="O5" s="197"/>
    </row>
    <row r="6" spans="2:15" ht="14.45" customHeight="1">
      <c r="B6" s="182"/>
      <c r="C6" s="198"/>
      <c r="D6" s="177">
        <v>2022</v>
      </c>
      <c r="E6" s="178"/>
      <c r="F6" s="186">
        <v>2021</v>
      </c>
      <c r="G6" s="186"/>
      <c r="H6" s="188" t="s">
        <v>31</v>
      </c>
      <c r="I6" s="190">
        <v>2022</v>
      </c>
      <c r="J6" s="177" t="s">
        <v>109</v>
      </c>
      <c r="K6" s="177">
        <v>2022</v>
      </c>
      <c r="L6" s="178"/>
      <c r="M6" s="186">
        <v>2021</v>
      </c>
      <c r="N6" s="178"/>
      <c r="O6" s="168" t="s">
        <v>31</v>
      </c>
    </row>
    <row r="7" spans="2:15" ht="15" customHeight="1">
      <c r="B7" s="169" t="s">
        <v>30</v>
      </c>
      <c r="C7" s="199" t="s">
        <v>33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5" customHeight="1">
      <c r="B8" s="169"/>
      <c r="C8" s="199"/>
      <c r="D8" s="158" t="s">
        <v>34</v>
      </c>
      <c r="E8" s="154" t="s">
        <v>2</v>
      </c>
      <c r="F8" s="157" t="s">
        <v>34</v>
      </c>
      <c r="G8" s="52" t="s">
        <v>2</v>
      </c>
      <c r="H8" s="171" t="s">
        <v>35</v>
      </c>
      <c r="I8" s="53" t="s">
        <v>34</v>
      </c>
      <c r="J8" s="173" t="s">
        <v>110</v>
      </c>
      <c r="K8" s="158" t="s">
        <v>34</v>
      </c>
      <c r="L8" s="51" t="s">
        <v>2</v>
      </c>
      <c r="M8" s="157" t="s">
        <v>34</v>
      </c>
      <c r="N8" s="51" t="s">
        <v>2</v>
      </c>
      <c r="O8" s="175" t="s">
        <v>35</v>
      </c>
    </row>
    <row r="9" spans="2:15" ht="15" customHeight="1">
      <c r="B9" s="170"/>
      <c r="C9" s="200"/>
      <c r="D9" s="155" t="s">
        <v>36</v>
      </c>
      <c r="E9" s="156" t="s">
        <v>37</v>
      </c>
      <c r="F9" s="49" t="s">
        <v>36</v>
      </c>
      <c r="G9" s="50" t="s">
        <v>37</v>
      </c>
      <c r="H9" s="172"/>
      <c r="I9" s="54" t="s">
        <v>36</v>
      </c>
      <c r="J9" s="174"/>
      <c r="K9" s="155" t="s">
        <v>36</v>
      </c>
      <c r="L9" s="156" t="s">
        <v>37</v>
      </c>
      <c r="M9" s="49" t="s">
        <v>36</v>
      </c>
      <c r="N9" s="156" t="s">
        <v>37</v>
      </c>
      <c r="O9" s="176"/>
    </row>
    <row r="10" spans="2:15">
      <c r="B10" s="69"/>
      <c r="C10" s="62" t="s">
        <v>12</v>
      </c>
      <c r="D10" s="78">
        <v>10</v>
      </c>
      <c r="E10" s="64">
        <v>0.47619047619047616</v>
      </c>
      <c r="F10" s="79">
        <v>16</v>
      </c>
      <c r="G10" s="65">
        <v>0.53333333333333333</v>
      </c>
      <c r="H10" s="66">
        <v>-0.375</v>
      </c>
      <c r="I10" s="79">
        <v>4</v>
      </c>
      <c r="J10" s="68">
        <v>1.5</v>
      </c>
      <c r="K10" s="78">
        <v>75</v>
      </c>
      <c r="L10" s="64">
        <v>0.55970149253731338</v>
      </c>
      <c r="M10" s="79">
        <v>126</v>
      </c>
      <c r="N10" s="65">
        <v>0.58333333333333337</v>
      </c>
      <c r="O10" s="66">
        <v>-0.40476190476190477</v>
      </c>
    </row>
    <row r="11" spans="2:15">
      <c r="B11" s="69"/>
      <c r="C11" s="70" t="s">
        <v>15</v>
      </c>
      <c r="D11" s="80">
        <v>4</v>
      </c>
      <c r="E11" s="72">
        <v>0.19047619047619047</v>
      </c>
      <c r="F11" s="81">
        <v>3</v>
      </c>
      <c r="G11" s="82">
        <v>0.1</v>
      </c>
      <c r="H11" s="73">
        <v>0.33333333333333326</v>
      </c>
      <c r="I11" s="81">
        <v>2</v>
      </c>
      <c r="J11" s="83">
        <v>1</v>
      </c>
      <c r="K11" s="80">
        <v>21</v>
      </c>
      <c r="L11" s="72">
        <v>0.15671641791044777</v>
      </c>
      <c r="M11" s="81">
        <v>34</v>
      </c>
      <c r="N11" s="82">
        <v>0.15740740740740741</v>
      </c>
      <c r="O11" s="73">
        <v>-0.38235294117647056</v>
      </c>
    </row>
    <row r="12" spans="2:15">
      <c r="B12" s="69"/>
      <c r="C12" s="70" t="s">
        <v>20</v>
      </c>
      <c r="D12" s="80">
        <v>0</v>
      </c>
      <c r="E12" s="72">
        <v>0</v>
      </c>
      <c r="F12" s="81">
        <v>1</v>
      </c>
      <c r="G12" s="82">
        <v>3.3333333333333333E-2</v>
      </c>
      <c r="H12" s="73">
        <v>-1</v>
      </c>
      <c r="I12" s="81">
        <v>2</v>
      </c>
      <c r="J12" s="83">
        <v>-1</v>
      </c>
      <c r="K12" s="80">
        <v>13</v>
      </c>
      <c r="L12" s="72">
        <v>9.7014925373134331E-2</v>
      </c>
      <c r="M12" s="81">
        <v>11</v>
      </c>
      <c r="N12" s="82">
        <v>5.0925925925925923E-2</v>
      </c>
      <c r="O12" s="73">
        <v>0.18181818181818188</v>
      </c>
    </row>
    <row r="13" spans="2:15">
      <c r="B13" s="69"/>
      <c r="C13" s="70" t="s">
        <v>81</v>
      </c>
      <c r="D13" s="80">
        <v>4</v>
      </c>
      <c r="E13" s="72">
        <v>0.19047619047619047</v>
      </c>
      <c r="F13" s="81">
        <v>2</v>
      </c>
      <c r="G13" s="82">
        <v>6.6666666666666666E-2</v>
      </c>
      <c r="H13" s="73">
        <v>1</v>
      </c>
      <c r="I13" s="81">
        <v>1</v>
      </c>
      <c r="J13" s="83">
        <v>3</v>
      </c>
      <c r="K13" s="80">
        <v>7</v>
      </c>
      <c r="L13" s="72">
        <v>5.2238805970149252E-2</v>
      </c>
      <c r="M13" s="81">
        <v>10</v>
      </c>
      <c r="N13" s="82">
        <v>4.6296296296296294E-2</v>
      </c>
      <c r="O13" s="73">
        <v>-0.30000000000000004</v>
      </c>
    </row>
    <row r="14" spans="2:15">
      <c r="B14" s="110"/>
      <c r="C14" s="70" t="s">
        <v>87</v>
      </c>
      <c r="D14" s="80">
        <v>0</v>
      </c>
      <c r="E14" s="72">
        <v>0</v>
      </c>
      <c r="F14" s="81">
        <v>0</v>
      </c>
      <c r="G14" s="82">
        <v>0</v>
      </c>
      <c r="H14" s="73"/>
      <c r="I14" s="81">
        <v>1</v>
      </c>
      <c r="J14" s="83">
        <v>-1</v>
      </c>
      <c r="K14" s="80">
        <v>4</v>
      </c>
      <c r="L14" s="72">
        <v>2.9850746268656716E-2</v>
      </c>
      <c r="M14" s="81">
        <v>3</v>
      </c>
      <c r="N14" s="82">
        <v>1.3888888888888888E-2</v>
      </c>
      <c r="O14" s="73">
        <v>0.33333333333333326</v>
      </c>
    </row>
    <row r="15" spans="2:15">
      <c r="B15" s="69"/>
      <c r="C15" s="70" t="s">
        <v>14</v>
      </c>
      <c r="D15" s="80">
        <v>1</v>
      </c>
      <c r="E15" s="72">
        <v>4.7619047619047616E-2</v>
      </c>
      <c r="F15" s="81">
        <v>0</v>
      </c>
      <c r="G15" s="82">
        <v>0</v>
      </c>
      <c r="H15" s="73"/>
      <c r="I15" s="81">
        <v>1</v>
      </c>
      <c r="J15" s="83">
        <v>0</v>
      </c>
      <c r="K15" s="80">
        <v>4</v>
      </c>
      <c r="L15" s="72">
        <v>2.9850746268656716E-2</v>
      </c>
      <c r="M15" s="81">
        <v>6</v>
      </c>
      <c r="N15" s="82">
        <v>2.7777777777777776E-2</v>
      </c>
      <c r="O15" s="73">
        <v>-0.33333333333333337</v>
      </c>
    </row>
    <row r="16" spans="2:15">
      <c r="B16" s="69"/>
      <c r="C16" s="70" t="s">
        <v>4</v>
      </c>
      <c r="D16" s="80">
        <v>0</v>
      </c>
      <c r="E16" s="72">
        <v>0</v>
      </c>
      <c r="F16" s="81">
        <v>2</v>
      </c>
      <c r="G16" s="82">
        <v>6.6666666666666666E-2</v>
      </c>
      <c r="H16" s="73">
        <v>-1</v>
      </c>
      <c r="I16" s="81">
        <v>0</v>
      </c>
      <c r="J16" s="83"/>
      <c r="K16" s="80">
        <v>3</v>
      </c>
      <c r="L16" s="72">
        <v>2.2388059701492536E-2</v>
      </c>
      <c r="M16" s="81">
        <v>7</v>
      </c>
      <c r="N16" s="82">
        <v>3.2407407407407406E-2</v>
      </c>
      <c r="O16" s="73">
        <v>-0.5714285714285714</v>
      </c>
    </row>
    <row r="17" spans="2:16">
      <c r="B17" s="120"/>
      <c r="C17" s="84" t="s">
        <v>38</v>
      </c>
      <c r="D17" s="85">
        <v>2</v>
      </c>
      <c r="E17" s="86">
        <v>9.5238095238095233E-2</v>
      </c>
      <c r="F17" s="85">
        <v>6</v>
      </c>
      <c r="G17" s="86">
        <v>0.2</v>
      </c>
      <c r="H17" s="87">
        <v>-0.66666666666666674</v>
      </c>
      <c r="I17" s="85">
        <v>1</v>
      </c>
      <c r="J17" s="86">
        <v>8.3333333333333329E-2</v>
      </c>
      <c r="K17" s="85">
        <v>7</v>
      </c>
      <c r="L17" s="86">
        <v>5.2238805970149252E-2</v>
      </c>
      <c r="M17" s="85">
        <v>19</v>
      </c>
      <c r="N17" s="86">
        <v>8.7962962962962965E-2</v>
      </c>
      <c r="O17" s="88">
        <v>-0.63157894736842102</v>
      </c>
    </row>
    <row r="18" spans="2:16">
      <c r="B18" s="22" t="s">
        <v>45</v>
      </c>
      <c r="C18" s="89" t="s">
        <v>39</v>
      </c>
      <c r="D18" s="34">
        <v>21</v>
      </c>
      <c r="E18" s="15">
        <v>1</v>
      </c>
      <c r="F18" s="34">
        <v>30</v>
      </c>
      <c r="G18" s="15">
        <v>1</v>
      </c>
      <c r="H18" s="16">
        <v>-0.30000000000000004</v>
      </c>
      <c r="I18" s="34">
        <v>12</v>
      </c>
      <c r="J18" s="17">
        <v>0.75</v>
      </c>
      <c r="K18" s="34">
        <v>134</v>
      </c>
      <c r="L18" s="15">
        <v>1</v>
      </c>
      <c r="M18" s="34">
        <v>216</v>
      </c>
      <c r="N18" s="17">
        <v>1</v>
      </c>
      <c r="O18" s="19">
        <v>-0.37962962962962965</v>
      </c>
    </row>
    <row r="19" spans="2:16">
      <c r="B19" s="69"/>
      <c r="C19" s="62" t="s">
        <v>3</v>
      </c>
      <c r="D19" s="78">
        <v>611</v>
      </c>
      <c r="E19" s="64">
        <v>0.2197841726618705</v>
      </c>
      <c r="F19" s="79">
        <v>303</v>
      </c>
      <c r="G19" s="65">
        <v>0.12154031287605295</v>
      </c>
      <c r="H19" s="66">
        <v>1.0165016501650164</v>
      </c>
      <c r="I19" s="79">
        <v>773</v>
      </c>
      <c r="J19" s="68">
        <v>-0.20957309184993533</v>
      </c>
      <c r="K19" s="78">
        <v>3643</v>
      </c>
      <c r="L19" s="64">
        <v>0.23545760082730094</v>
      </c>
      <c r="M19" s="79">
        <v>3787</v>
      </c>
      <c r="N19" s="65">
        <v>0.24001774622892635</v>
      </c>
      <c r="O19" s="66">
        <v>-3.8024821758647964E-2</v>
      </c>
    </row>
    <row r="20" spans="2:16">
      <c r="B20" s="69"/>
      <c r="C20" s="70" t="s">
        <v>12</v>
      </c>
      <c r="D20" s="80">
        <v>576</v>
      </c>
      <c r="E20" s="72">
        <v>0.20719424460431654</v>
      </c>
      <c r="F20" s="81">
        <v>498</v>
      </c>
      <c r="G20" s="82">
        <v>0.19975932611311673</v>
      </c>
      <c r="H20" s="73">
        <v>0.15662650602409633</v>
      </c>
      <c r="I20" s="81">
        <v>563</v>
      </c>
      <c r="J20" s="83">
        <v>2.3090586145648295E-2</v>
      </c>
      <c r="K20" s="80">
        <v>2964</v>
      </c>
      <c r="L20" s="72">
        <v>0.19157187176835574</v>
      </c>
      <c r="M20" s="81">
        <v>2574</v>
      </c>
      <c r="N20" s="82">
        <v>0.16313854734440361</v>
      </c>
      <c r="O20" s="73">
        <v>0.1515151515151516</v>
      </c>
    </row>
    <row r="21" spans="2:16">
      <c r="B21" s="69"/>
      <c r="C21" s="70" t="s">
        <v>11</v>
      </c>
      <c r="D21" s="80">
        <v>545</v>
      </c>
      <c r="E21" s="72">
        <v>0.1960431654676259</v>
      </c>
      <c r="F21" s="81">
        <v>414</v>
      </c>
      <c r="G21" s="82">
        <v>0.16606498194945848</v>
      </c>
      <c r="H21" s="73">
        <v>0.31642512077294693</v>
      </c>
      <c r="I21" s="81">
        <v>608</v>
      </c>
      <c r="J21" s="83">
        <v>-0.10361842105263153</v>
      </c>
      <c r="K21" s="80">
        <v>2925</v>
      </c>
      <c r="L21" s="72">
        <v>0.1890511892450879</v>
      </c>
      <c r="M21" s="81">
        <v>2306</v>
      </c>
      <c r="N21" s="82">
        <v>0.14615287108632272</v>
      </c>
      <c r="O21" s="73">
        <v>0.26843018213356462</v>
      </c>
    </row>
    <row r="22" spans="2:16">
      <c r="B22" s="69"/>
      <c r="C22" s="70" t="s">
        <v>4</v>
      </c>
      <c r="D22" s="80">
        <v>255</v>
      </c>
      <c r="E22" s="72">
        <v>9.172661870503597E-2</v>
      </c>
      <c r="F22" s="81">
        <v>500</v>
      </c>
      <c r="G22" s="82">
        <v>0.20056157240272765</v>
      </c>
      <c r="H22" s="73">
        <v>-0.49</v>
      </c>
      <c r="I22" s="81">
        <v>295</v>
      </c>
      <c r="J22" s="83">
        <v>-0.13559322033898302</v>
      </c>
      <c r="K22" s="80">
        <v>2050</v>
      </c>
      <c r="L22" s="72">
        <v>0.13249741468459153</v>
      </c>
      <c r="M22" s="81">
        <v>2522</v>
      </c>
      <c r="N22" s="82">
        <v>0.15984281911522372</v>
      </c>
      <c r="O22" s="73">
        <v>-0.18715305313243458</v>
      </c>
    </row>
    <row r="23" spans="2:16">
      <c r="B23" s="110"/>
      <c r="C23" s="70" t="s">
        <v>13</v>
      </c>
      <c r="D23" s="80">
        <v>280</v>
      </c>
      <c r="E23" s="72">
        <v>0.10071942446043165</v>
      </c>
      <c r="F23" s="81">
        <v>451</v>
      </c>
      <c r="G23" s="82">
        <v>0.18090653830726033</v>
      </c>
      <c r="H23" s="73">
        <v>-0.37915742793791574</v>
      </c>
      <c r="I23" s="81">
        <v>234</v>
      </c>
      <c r="J23" s="83">
        <v>0.19658119658119655</v>
      </c>
      <c r="K23" s="80">
        <v>1579</v>
      </c>
      <c r="L23" s="72">
        <v>0.10205532574974147</v>
      </c>
      <c r="M23" s="81">
        <v>2758</v>
      </c>
      <c r="N23" s="82">
        <v>0.17480035492457852</v>
      </c>
      <c r="O23" s="73">
        <v>-0.42748368382886148</v>
      </c>
    </row>
    <row r="24" spans="2:16">
      <c r="B24" s="69"/>
      <c r="C24" s="70" t="s">
        <v>15</v>
      </c>
      <c r="D24" s="80">
        <v>210</v>
      </c>
      <c r="E24" s="72">
        <v>7.5539568345323743E-2</v>
      </c>
      <c r="F24" s="81">
        <v>136</v>
      </c>
      <c r="G24" s="82">
        <v>5.4552747693541917E-2</v>
      </c>
      <c r="H24" s="73">
        <v>0.54411764705882359</v>
      </c>
      <c r="I24" s="81">
        <v>202</v>
      </c>
      <c r="J24" s="83">
        <v>3.9603960396039639E-2</v>
      </c>
      <c r="K24" s="80">
        <v>1015</v>
      </c>
      <c r="L24" s="72">
        <v>6.5602378490175806E-2</v>
      </c>
      <c r="M24" s="81">
        <v>993</v>
      </c>
      <c r="N24" s="82">
        <v>6.2935733299530991E-2</v>
      </c>
      <c r="O24" s="73">
        <v>2.2155085599194324E-2</v>
      </c>
    </row>
    <row r="25" spans="2:16">
      <c r="B25" s="69"/>
      <c r="C25" s="70" t="s">
        <v>14</v>
      </c>
      <c r="D25" s="80">
        <v>242</v>
      </c>
      <c r="E25" s="72">
        <v>8.7050359712230213E-2</v>
      </c>
      <c r="F25" s="81">
        <v>136</v>
      </c>
      <c r="G25" s="82">
        <v>5.4552747693541917E-2</v>
      </c>
      <c r="H25" s="73">
        <v>0.77941176470588225</v>
      </c>
      <c r="I25" s="81">
        <v>165</v>
      </c>
      <c r="J25" s="83">
        <v>0.46666666666666656</v>
      </c>
      <c r="K25" s="80">
        <v>903</v>
      </c>
      <c r="L25" s="72">
        <v>5.8363495346432266E-2</v>
      </c>
      <c r="M25" s="81">
        <v>590</v>
      </c>
      <c r="N25" s="82">
        <v>3.7393839523386992E-2</v>
      </c>
      <c r="O25" s="73">
        <v>0.53050847457627115</v>
      </c>
    </row>
    <row r="26" spans="2:16">
      <c r="B26" s="69"/>
      <c r="C26" s="70" t="s">
        <v>70</v>
      </c>
      <c r="D26" s="80">
        <v>38</v>
      </c>
      <c r="E26" s="72">
        <v>1.3669064748201438E-2</v>
      </c>
      <c r="F26" s="81">
        <v>26</v>
      </c>
      <c r="G26" s="82">
        <v>1.0429201764941836E-2</v>
      </c>
      <c r="H26" s="73">
        <v>0.46153846153846145</v>
      </c>
      <c r="I26" s="81">
        <v>73</v>
      </c>
      <c r="J26" s="83">
        <v>-0.47945205479452058</v>
      </c>
      <c r="K26" s="80">
        <v>285</v>
      </c>
      <c r="L26" s="72">
        <v>1.8420372285418821E-2</v>
      </c>
      <c r="M26" s="81">
        <v>164</v>
      </c>
      <c r="N26" s="82">
        <v>1.0394219799721131E-2</v>
      </c>
      <c r="O26" s="73">
        <v>0.73780487804878048</v>
      </c>
    </row>
    <row r="27" spans="2:16">
      <c r="B27" s="127"/>
      <c r="C27" s="84" t="s">
        <v>38</v>
      </c>
      <c r="D27" s="96">
        <f>+D28-SUM(D19:D26)</f>
        <v>23</v>
      </c>
      <c r="E27" s="86">
        <f>+E28-SUM(E19:E26)</f>
        <v>8.2733812949641328E-3</v>
      </c>
      <c r="F27" s="96">
        <f>+F28-SUM(F19:F26)</f>
        <v>29</v>
      </c>
      <c r="G27" s="86">
        <f>+G28-SUM(G19:G26)</f>
        <v>1.1632571199358122E-2</v>
      </c>
      <c r="H27" s="87">
        <f>+D27/F27-1</f>
        <v>-0.2068965517241379</v>
      </c>
      <c r="I27" s="85">
        <f>+I28-SUM(I20:I26)</f>
        <v>785</v>
      </c>
      <c r="J27" s="86">
        <f>+D27/I27-1</f>
        <v>-0.97070063694267517</v>
      </c>
      <c r="K27" s="96">
        <f>+K28-SUM(K19:K26)</f>
        <v>108</v>
      </c>
      <c r="L27" s="86">
        <f>+L28-SUM(L19:L26)</f>
        <v>6.9803516028954515E-3</v>
      </c>
      <c r="M27" s="96">
        <f>+M28-SUM(M19:M26)</f>
        <v>84</v>
      </c>
      <c r="N27" s="86">
        <f>+N28-SUM(N19:N26)</f>
        <v>5.3238686779061295E-3</v>
      </c>
      <c r="O27" s="87">
        <f>+K27/M27-1</f>
        <v>0.28571428571428581</v>
      </c>
    </row>
    <row r="28" spans="2:16">
      <c r="B28" s="22" t="s">
        <v>46</v>
      </c>
      <c r="C28" s="89" t="s">
        <v>39</v>
      </c>
      <c r="D28" s="34">
        <v>2780</v>
      </c>
      <c r="E28" s="15">
        <v>1</v>
      </c>
      <c r="F28" s="34">
        <v>2493</v>
      </c>
      <c r="G28" s="15">
        <v>1</v>
      </c>
      <c r="H28" s="16">
        <v>0.11512234255916565</v>
      </c>
      <c r="I28" s="34">
        <v>2925</v>
      </c>
      <c r="J28" s="17">
        <v>-4.9572649572649619E-2</v>
      </c>
      <c r="K28" s="34">
        <v>15472</v>
      </c>
      <c r="L28" s="15">
        <v>1</v>
      </c>
      <c r="M28" s="34">
        <v>15778</v>
      </c>
      <c r="N28" s="17">
        <v>1</v>
      </c>
      <c r="O28" s="19">
        <v>-1.9394093040943083E-2</v>
      </c>
    </row>
    <row r="29" spans="2:16">
      <c r="B29" s="22" t="s">
        <v>59</v>
      </c>
      <c r="C29" s="89" t="s">
        <v>39</v>
      </c>
      <c r="D29" s="90">
        <v>1</v>
      </c>
      <c r="E29" s="15">
        <v>1</v>
      </c>
      <c r="F29" s="90">
        <v>0</v>
      </c>
      <c r="G29" s="15">
        <v>1</v>
      </c>
      <c r="H29" s="16"/>
      <c r="I29" s="90">
        <v>0</v>
      </c>
      <c r="J29" s="15"/>
      <c r="K29" s="90">
        <v>4</v>
      </c>
      <c r="L29" s="15">
        <v>1</v>
      </c>
      <c r="M29" s="90">
        <v>23</v>
      </c>
      <c r="N29" s="15">
        <v>1</v>
      </c>
      <c r="O29" s="19">
        <v>-0.82608695652173914</v>
      </c>
      <c r="P29" s="25"/>
    </row>
    <row r="30" spans="2:16">
      <c r="B30" s="23"/>
      <c r="C30" s="93" t="s">
        <v>39</v>
      </c>
      <c r="D30" s="35">
        <v>2802</v>
      </c>
      <c r="E30" s="10">
        <v>1</v>
      </c>
      <c r="F30" s="35">
        <v>2523</v>
      </c>
      <c r="G30" s="10">
        <v>1</v>
      </c>
      <c r="H30" s="11">
        <v>0.11058263971462545</v>
      </c>
      <c r="I30" s="35">
        <v>2937</v>
      </c>
      <c r="J30" s="12">
        <v>-4.5965270684371839E-2</v>
      </c>
      <c r="K30" s="35">
        <v>15610</v>
      </c>
      <c r="L30" s="10">
        <v>1</v>
      </c>
      <c r="M30" s="35">
        <v>16017</v>
      </c>
      <c r="N30" s="10">
        <v>1</v>
      </c>
      <c r="O30" s="20">
        <v>-2.541050134232381E-2</v>
      </c>
      <c r="P30" s="25"/>
    </row>
    <row r="31" spans="2:16" ht="14.45" customHeight="1">
      <c r="B31" s="137" t="s">
        <v>73</v>
      </c>
      <c r="C31" s="139"/>
      <c r="D31" s="137"/>
      <c r="E31" s="137"/>
      <c r="F31" s="137"/>
      <c r="G31" s="137"/>
    </row>
    <row r="32" spans="2:16">
      <c r="B32" s="140" t="s">
        <v>74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3" t="s">
        <v>47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21"/>
    </row>
    <row r="36" spans="2:15">
      <c r="B36" s="194" t="s">
        <v>48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9" t="s">
        <v>44</v>
      </c>
    </row>
    <row r="37" spans="2:15" ht="14.45" customHeight="1">
      <c r="B37" s="181" t="s">
        <v>30</v>
      </c>
      <c r="C37" s="181" t="s">
        <v>1</v>
      </c>
      <c r="D37" s="183" t="s">
        <v>105</v>
      </c>
      <c r="E37" s="184"/>
      <c r="F37" s="184"/>
      <c r="G37" s="184"/>
      <c r="H37" s="185"/>
      <c r="I37" s="184" t="s">
        <v>93</v>
      </c>
      <c r="J37" s="184"/>
      <c r="K37" s="183" t="s">
        <v>106</v>
      </c>
      <c r="L37" s="184"/>
      <c r="M37" s="184"/>
      <c r="N37" s="184"/>
      <c r="O37" s="185"/>
    </row>
    <row r="38" spans="2:15" ht="14.45" customHeight="1">
      <c r="B38" s="182"/>
      <c r="C38" s="182"/>
      <c r="D38" s="195" t="s">
        <v>107</v>
      </c>
      <c r="E38" s="196"/>
      <c r="F38" s="196"/>
      <c r="G38" s="196"/>
      <c r="H38" s="197"/>
      <c r="I38" s="196" t="s">
        <v>94</v>
      </c>
      <c r="J38" s="196"/>
      <c r="K38" s="195" t="s">
        <v>108</v>
      </c>
      <c r="L38" s="196"/>
      <c r="M38" s="196"/>
      <c r="N38" s="196"/>
      <c r="O38" s="197"/>
    </row>
    <row r="39" spans="2:15" ht="14.45" customHeight="1">
      <c r="B39" s="182"/>
      <c r="C39" s="198"/>
      <c r="D39" s="177">
        <v>2022</v>
      </c>
      <c r="E39" s="178"/>
      <c r="F39" s="186">
        <v>2021</v>
      </c>
      <c r="G39" s="186"/>
      <c r="H39" s="188" t="s">
        <v>31</v>
      </c>
      <c r="I39" s="190">
        <v>2022</v>
      </c>
      <c r="J39" s="177" t="s">
        <v>109</v>
      </c>
      <c r="K39" s="177">
        <v>2022</v>
      </c>
      <c r="L39" s="178"/>
      <c r="M39" s="186">
        <v>2021</v>
      </c>
      <c r="N39" s="178"/>
      <c r="O39" s="168" t="s">
        <v>31</v>
      </c>
    </row>
    <row r="40" spans="2:15" ht="14.45" customHeight="1">
      <c r="B40" s="169" t="s">
        <v>30</v>
      </c>
      <c r="C40" s="199" t="s">
        <v>33</v>
      </c>
      <c r="D40" s="179"/>
      <c r="E40" s="180"/>
      <c r="F40" s="187"/>
      <c r="G40" s="187"/>
      <c r="H40" s="189"/>
      <c r="I40" s="191"/>
      <c r="J40" s="192"/>
      <c r="K40" s="179"/>
      <c r="L40" s="180"/>
      <c r="M40" s="187"/>
      <c r="N40" s="180"/>
      <c r="O40" s="168"/>
    </row>
    <row r="41" spans="2:15" ht="14.45" customHeight="1">
      <c r="B41" s="169"/>
      <c r="C41" s="199"/>
      <c r="D41" s="158" t="s">
        <v>34</v>
      </c>
      <c r="E41" s="154" t="s">
        <v>2</v>
      </c>
      <c r="F41" s="157" t="s">
        <v>34</v>
      </c>
      <c r="G41" s="52" t="s">
        <v>2</v>
      </c>
      <c r="H41" s="171" t="s">
        <v>35</v>
      </c>
      <c r="I41" s="53" t="s">
        <v>34</v>
      </c>
      <c r="J41" s="173" t="s">
        <v>110</v>
      </c>
      <c r="K41" s="158" t="s">
        <v>34</v>
      </c>
      <c r="L41" s="51" t="s">
        <v>2</v>
      </c>
      <c r="M41" s="157" t="s">
        <v>34</v>
      </c>
      <c r="N41" s="51" t="s">
        <v>2</v>
      </c>
      <c r="O41" s="175" t="s">
        <v>35</v>
      </c>
    </row>
    <row r="42" spans="2:15" ht="14.45" customHeight="1">
      <c r="B42" s="170"/>
      <c r="C42" s="200"/>
      <c r="D42" s="155" t="s">
        <v>36</v>
      </c>
      <c r="E42" s="156" t="s">
        <v>37</v>
      </c>
      <c r="F42" s="49" t="s">
        <v>36</v>
      </c>
      <c r="G42" s="50" t="s">
        <v>37</v>
      </c>
      <c r="H42" s="172"/>
      <c r="I42" s="54" t="s">
        <v>36</v>
      </c>
      <c r="J42" s="174"/>
      <c r="K42" s="155" t="s">
        <v>36</v>
      </c>
      <c r="L42" s="156" t="s">
        <v>37</v>
      </c>
      <c r="M42" s="49" t="s">
        <v>36</v>
      </c>
      <c r="N42" s="156" t="s">
        <v>37</v>
      </c>
      <c r="O42" s="176"/>
    </row>
    <row r="43" spans="2:15" ht="14.45" customHeight="1">
      <c r="B43" s="153"/>
      <c r="C43" s="62" t="s">
        <v>15</v>
      </c>
      <c r="D43" s="78"/>
      <c r="E43" s="64"/>
      <c r="F43" s="79"/>
      <c r="G43" s="65"/>
      <c r="H43" s="66"/>
      <c r="I43" s="79"/>
      <c r="J43" s="68"/>
      <c r="K43" s="78">
        <v>1</v>
      </c>
      <c r="L43" s="64">
        <v>1</v>
      </c>
      <c r="M43" s="79"/>
      <c r="N43" s="65"/>
      <c r="O43" s="66"/>
    </row>
    <row r="44" spans="2:15">
      <c r="B44" s="22" t="s">
        <v>45</v>
      </c>
      <c r="C44" s="89" t="s">
        <v>39</v>
      </c>
      <c r="D44" s="90"/>
      <c r="E44" s="15"/>
      <c r="F44" s="90"/>
      <c r="G44" s="15"/>
      <c r="H44" s="16"/>
      <c r="I44" s="90">
        <v>1</v>
      </c>
      <c r="J44" s="15"/>
      <c r="K44" s="90">
        <v>1</v>
      </c>
      <c r="L44" s="15">
        <v>1</v>
      </c>
      <c r="M44" s="90"/>
      <c r="N44" s="15"/>
      <c r="O44" s="18"/>
    </row>
    <row r="45" spans="2:15">
      <c r="B45" s="69"/>
      <c r="C45" s="62" t="s">
        <v>3</v>
      </c>
      <c r="D45" s="78">
        <v>556</v>
      </c>
      <c r="E45" s="64">
        <v>0.27744510978043913</v>
      </c>
      <c r="F45" s="79">
        <v>224</v>
      </c>
      <c r="G45" s="65">
        <v>0.11534500514933059</v>
      </c>
      <c r="H45" s="66">
        <v>1.4821428571428572</v>
      </c>
      <c r="I45" s="79">
        <v>713</v>
      </c>
      <c r="J45" s="68">
        <v>-0.22019635343618515</v>
      </c>
      <c r="K45" s="78">
        <v>3250</v>
      </c>
      <c r="L45" s="64">
        <v>0.27742210840802389</v>
      </c>
      <c r="M45" s="79">
        <v>3277</v>
      </c>
      <c r="N45" s="65">
        <v>0.26306494340531428</v>
      </c>
      <c r="O45" s="66">
        <v>-8.2392432102532664E-3</v>
      </c>
    </row>
    <row r="46" spans="2:15">
      <c r="B46" s="69"/>
      <c r="C46" s="70" t="s">
        <v>12</v>
      </c>
      <c r="D46" s="80">
        <v>463</v>
      </c>
      <c r="E46" s="72">
        <v>0.23103792415169661</v>
      </c>
      <c r="F46" s="81">
        <v>439</v>
      </c>
      <c r="G46" s="82">
        <v>0.22605561277033986</v>
      </c>
      <c r="H46" s="73">
        <v>5.4669703872437303E-2</v>
      </c>
      <c r="I46" s="81">
        <v>463</v>
      </c>
      <c r="J46" s="83">
        <v>0</v>
      </c>
      <c r="K46" s="80">
        <v>2401</v>
      </c>
      <c r="L46" s="72">
        <v>0.20495091762697396</v>
      </c>
      <c r="M46" s="81">
        <v>2046</v>
      </c>
      <c r="N46" s="82">
        <v>0.16424500280966525</v>
      </c>
      <c r="O46" s="73">
        <v>0.17350928641251229</v>
      </c>
    </row>
    <row r="47" spans="2:15" ht="15" customHeight="1">
      <c r="B47" s="69"/>
      <c r="C47" s="70" t="s">
        <v>11</v>
      </c>
      <c r="D47" s="80">
        <v>411</v>
      </c>
      <c r="E47" s="72">
        <v>0.20508982035928144</v>
      </c>
      <c r="F47" s="81">
        <v>339</v>
      </c>
      <c r="G47" s="82">
        <v>0.17456230690010299</v>
      </c>
      <c r="H47" s="73">
        <v>0.21238938053097356</v>
      </c>
      <c r="I47" s="81">
        <v>508</v>
      </c>
      <c r="J47" s="83">
        <v>-0.19094488188976377</v>
      </c>
      <c r="K47" s="80">
        <v>2381</v>
      </c>
      <c r="L47" s="72">
        <v>0.20324370465215535</v>
      </c>
      <c r="M47" s="81">
        <v>1956</v>
      </c>
      <c r="N47" s="82">
        <v>0.15702014931363892</v>
      </c>
      <c r="O47" s="73">
        <v>0.2172801635991819</v>
      </c>
    </row>
    <row r="48" spans="2:15">
      <c r="B48" s="69"/>
      <c r="C48" s="70" t="s">
        <v>4</v>
      </c>
      <c r="D48" s="80">
        <v>136</v>
      </c>
      <c r="E48" s="72">
        <v>6.7864271457085831E-2</v>
      </c>
      <c r="F48" s="81">
        <v>368</v>
      </c>
      <c r="G48" s="82">
        <v>0.18949536560247168</v>
      </c>
      <c r="H48" s="73">
        <v>-0.63043478260869568</v>
      </c>
      <c r="I48" s="81">
        <v>176</v>
      </c>
      <c r="J48" s="83">
        <v>-0.22727272727272729</v>
      </c>
      <c r="K48" s="80">
        <v>1337</v>
      </c>
      <c r="L48" s="72">
        <v>0.11412718736662399</v>
      </c>
      <c r="M48" s="81">
        <v>1859</v>
      </c>
      <c r="N48" s="82">
        <v>0.14923336276792165</v>
      </c>
      <c r="O48" s="73">
        <v>-0.28079612694997313</v>
      </c>
    </row>
    <row r="49" spans="2:15" ht="15" customHeight="1">
      <c r="B49" s="110"/>
      <c r="C49" s="70" t="s">
        <v>13</v>
      </c>
      <c r="D49" s="80">
        <v>176</v>
      </c>
      <c r="E49" s="72">
        <v>8.7824351297405193E-2</v>
      </c>
      <c r="F49" s="81">
        <v>385</v>
      </c>
      <c r="G49" s="82">
        <v>0.19824922760041194</v>
      </c>
      <c r="H49" s="73">
        <v>-0.54285714285714293</v>
      </c>
      <c r="I49" s="81">
        <v>175</v>
      </c>
      <c r="J49" s="83">
        <v>5.7142857142857828E-3</v>
      </c>
      <c r="K49" s="80">
        <v>1152</v>
      </c>
      <c r="L49" s="72">
        <v>9.8335467349551856E-2</v>
      </c>
      <c r="M49" s="81">
        <v>2254</v>
      </c>
      <c r="N49" s="82">
        <v>0.18094244200048165</v>
      </c>
      <c r="O49" s="73">
        <v>-0.48890860692102933</v>
      </c>
    </row>
    <row r="50" spans="2:15">
      <c r="B50" s="69"/>
      <c r="C50" s="70" t="s">
        <v>14</v>
      </c>
      <c r="D50" s="80">
        <v>168</v>
      </c>
      <c r="E50" s="72">
        <v>8.3832335329341312E-2</v>
      </c>
      <c r="F50" s="81">
        <v>117</v>
      </c>
      <c r="G50" s="82">
        <v>6.0247167868177139E-2</v>
      </c>
      <c r="H50" s="73">
        <v>0.4358974358974359</v>
      </c>
      <c r="I50" s="81">
        <v>118</v>
      </c>
      <c r="J50" s="83">
        <v>0.42372881355932202</v>
      </c>
      <c r="K50" s="80">
        <v>637</v>
      </c>
      <c r="L50" s="72">
        <v>5.4374733247972686E-2</v>
      </c>
      <c r="M50" s="81">
        <v>436</v>
      </c>
      <c r="N50" s="82">
        <v>3.5000401380749779E-2</v>
      </c>
      <c r="O50" s="73">
        <v>0.46100917431192667</v>
      </c>
    </row>
    <row r="51" spans="2:15">
      <c r="B51" s="69"/>
      <c r="C51" s="70" t="s">
        <v>70</v>
      </c>
      <c r="D51" s="80">
        <v>36</v>
      </c>
      <c r="E51" s="72">
        <v>1.7964071856287425E-2</v>
      </c>
      <c r="F51" s="81">
        <v>26</v>
      </c>
      <c r="G51" s="82">
        <v>1.3388259526261586E-2</v>
      </c>
      <c r="H51" s="73">
        <v>0.38461538461538458</v>
      </c>
      <c r="I51" s="81">
        <v>73</v>
      </c>
      <c r="J51" s="83">
        <v>-0.50684931506849318</v>
      </c>
      <c r="K51" s="80">
        <v>280</v>
      </c>
      <c r="L51" s="72">
        <v>2.3900981647460521E-2</v>
      </c>
      <c r="M51" s="81">
        <v>164</v>
      </c>
      <c r="N51" s="82">
        <v>1.3165288592759091E-2</v>
      </c>
      <c r="O51" s="73">
        <v>0.70731707317073167</v>
      </c>
    </row>
    <row r="52" spans="2:15">
      <c r="B52" s="69"/>
      <c r="C52" s="70" t="s">
        <v>15</v>
      </c>
      <c r="D52" s="80">
        <v>58</v>
      </c>
      <c r="E52" s="72">
        <v>2.8942115768463075E-2</v>
      </c>
      <c r="F52" s="81">
        <v>44</v>
      </c>
      <c r="G52" s="82">
        <v>2.2657054582904221E-2</v>
      </c>
      <c r="H52" s="73">
        <v>0.31818181818181812</v>
      </c>
      <c r="I52" s="81">
        <v>43</v>
      </c>
      <c r="J52" s="83">
        <v>0.34883720930232553</v>
      </c>
      <c r="K52" s="80">
        <v>277</v>
      </c>
      <c r="L52" s="72">
        <v>2.3644899701237728E-2</v>
      </c>
      <c r="M52" s="81">
        <v>465</v>
      </c>
      <c r="N52" s="82">
        <v>3.7328409729469374E-2</v>
      </c>
      <c r="O52" s="73">
        <v>-0.4043010752688172</v>
      </c>
    </row>
    <row r="53" spans="2:15">
      <c r="B53" s="127"/>
      <c r="C53" s="84" t="s">
        <v>38</v>
      </c>
      <c r="D53" s="85">
        <v>0</v>
      </c>
      <c r="E53" s="86">
        <v>0</v>
      </c>
      <c r="F53" s="85">
        <v>0</v>
      </c>
      <c r="G53" s="91">
        <v>0</v>
      </c>
      <c r="H53" s="87"/>
      <c r="I53" s="85">
        <v>0</v>
      </c>
      <c r="J53" s="92"/>
      <c r="K53" s="85">
        <v>0</v>
      </c>
      <c r="L53" s="91">
        <v>0</v>
      </c>
      <c r="M53" s="85">
        <v>0</v>
      </c>
      <c r="N53" s="91">
        <v>0</v>
      </c>
      <c r="O53" s="88"/>
    </row>
    <row r="54" spans="2:15">
      <c r="B54" s="22" t="s">
        <v>46</v>
      </c>
      <c r="C54" s="89" t="s">
        <v>39</v>
      </c>
      <c r="D54" s="34">
        <v>2004</v>
      </c>
      <c r="E54" s="15">
        <v>1</v>
      </c>
      <c r="F54" s="34">
        <v>1942</v>
      </c>
      <c r="G54" s="15">
        <v>1</v>
      </c>
      <c r="H54" s="16">
        <v>3.1925849639546922E-2</v>
      </c>
      <c r="I54" s="34">
        <v>2269</v>
      </c>
      <c r="J54" s="17">
        <v>-0.11679153812252097</v>
      </c>
      <c r="K54" s="34">
        <v>11715</v>
      </c>
      <c r="L54" s="15">
        <v>1</v>
      </c>
      <c r="M54" s="34">
        <v>12457</v>
      </c>
      <c r="N54" s="17">
        <v>1</v>
      </c>
      <c r="O54" s="19">
        <v>-5.9564903267239289E-2</v>
      </c>
    </row>
    <row r="55" spans="2:15">
      <c r="B55" s="22" t="s">
        <v>59</v>
      </c>
      <c r="C55" s="89" t="s">
        <v>39</v>
      </c>
      <c r="D55" s="34">
        <v>0</v>
      </c>
      <c r="E55" s="15">
        <v>1</v>
      </c>
      <c r="F55" s="34">
        <v>0</v>
      </c>
      <c r="G55" s="15">
        <v>1</v>
      </c>
      <c r="H55" s="16"/>
      <c r="I55" s="34">
        <v>0</v>
      </c>
      <c r="J55" s="15"/>
      <c r="K55" s="34">
        <v>2</v>
      </c>
      <c r="L55" s="15">
        <v>1</v>
      </c>
      <c r="M55" s="34">
        <v>0</v>
      </c>
      <c r="N55" s="15">
        <v>1</v>
      </c>
      <c r="O55" s="19"/>
    </row>
    <row r="56" spans="2:15">
      <c r="B56" s="23"/>
      <c r="C56" s="93" t="s">
        <v>39</v>
      </c>
      <c r="D56" s="35">
        <v>2004</v>
      </c>
      <c r="E56" s="10">
        <v>1</v>
      </c>
      <c r="F56" s="35">
        <v>1942</v>
      </c>
      <c r="G56" s="10">
        <v>1</v>
      </c>
      <c r="H56" s="11">
        <v>3.1925849639546922E-2</v>
      </c>
      <c r="I56" s="35">
        <v>2270</v>
      </c>
      <c r="J56" s="12">
        <v>-0.11718061674008806</v>
      </c>
      <c r="K56" s="35">
        <v>11718</v>
      </c>
      <c r="L56" s="10">
        <v>1</v>
      </c>
      <c r="M56" s="35">
        <v>12457</v>
      </c>
      <c r="N56" s="10">
        <v>1</v>
      </c>
      <c r="O56" s="20">
        <v>-5.9324074817371786E-2</v>
      </c>
    </row>
    <row r="57" spans="2:15">
      <c r="B57" s="137" t="s">
        <v>73</v>
      </c>
      <c r="C57" s="139"/>
      <c r="D57" s="137"/>
      <c r="E57" s="137"/>
      <c r="F57" s="137"/>
      <c r="G57" s="137"/>
      <c r="H57" s="55"/>
      <c r="I57" s="56"/>
      <c r="J57" s="55"/>
      <c r="K57" s="55"/>
      <c r="L57" s="55"/>
      <c r="M57" s="55"/>
      <c r="N57" s="55"/>
      <c r="O57" s="55"/>
    </row>
    <row r="58" spans="2:15">
      <c r="B58" s="140" t="s">
        <v>74</v>
      </c>
      <c r="C58" s="137"/>
      <c r="D58" s="137"/>
      <c r="E58" s="137"/>
      <c r="F58" s="137"/>
      <c r="G58" s="137"/>
    </row>
    <row r="60" spans="2:15">
      <c r="B60" s="202" t="s">
        <v>57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133"/>
    </row>
    <row r="61" spans="2:15">
      <c r="B61" s="201" t="s">
        <v>58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134" t="s">
        <v>44</v>
      </c>
    </row>
    <row r="62" spans="2:15">
      <c r="B62" s="181" t="s">
        <v>30</v>
      </c>
      <c r="C62" s="181" t="s">
        <v>1</v>
      </c>
      <c r="D62" s="183" t="s">
        <v>105</v>
      </c>
      <c r="E62" s="184"/>
      <c r="F62" s="184"/>
      <c r="G62" s="184"/>
      <c r="H62" s="185"/>
      <c r="I62" s="184" t="s">
        <v>93</v>
      </c>
      <c r="J62" s="184"/>
      <c r="K62" s="183" t="s">
        <v>106</v>
      </c>
      <c r="L62" s="184"/>
      <c r="M62" s="184"/>
      <c r="N62" s="184"/>
      <c r="O62" s="185"/>
    </row>
    <row r="63" spans="2:15">
      <c r="B63" s="182"/>
      <c r="C63" s="182"/>
      <c r="D63" s="195" t="s">
        <v>107</v>
      </c>
      <c r="E63" s="196"/>
      <c r="F63" s="196"/>
      <c r="G63" s="196"/>
      <c r="H63" s="197"/>
      <c r="I63" s="196" t="s">
        <v>94</v>
      </c>
      <c r="J63" s="196"/>
      <c r="K63" s="195" t="s">
        <v>108</v>
      </c>
      <c r="L63" s="196"/>
      <c r="M63" s="196"/>
      <c r="N63" s="196"/>
      <c r="O63" s="197"/>
    </row>
    <row r="64" spans="2:15" ht="15" customHeight="1">
      <c r="B64" s="182"/>
      <c r="C64" s="182"/>
      <c r="D64" s="177">
        <v>2022</v>
      </c>
      <c r="E64" s="178"/>
      <c r="F64" s="186">
        <v>2021</v>
      </c>
      <c r="G64" s="186"/>
      <c r="H64" s="188" t="s">
        <v>31</v>
      </c>
      <c r="I64" s="190">
        <v>2022</v>
      </c>
      <c r="J64" s="177" t="s">
        <v>109</v>
      </c>
      <c r="K64" s="177">
        <v>2022</v>
      </c>
      <c r="L64" s="178"/>
      <c r="M64" s="186">
        <v>2021</v>
      </c>
      <c r="N64" s="178"/>
      <c r="O64" s="168" t="s">
        <v>31</v>
      </c>
    </row>
    <row r="65" spans="2:15">
      <c r="B65" s="169" t="s">
        <v>30</v>
      </c>
      <c r="C65" s="169" t="s">
        <v>33</v>
      </c>
      <c r="D65" s="179"/>
      <c r="E65" s="180"/>
      <c r="F65" s="187"/>
      <c r="G65" s="187"/>
      <c r="H65" s="189"/>
      <c r="I65" s="191"/>
      <c r="J65" s="192"/>
      <c r="K65" s="179"/>
      <c r="L65" s="180"/>
      <c r="M65" s="187"/>
      <c r="N65" s="180"/>
      <c r="O65" s="168"/>
    </row>
    <row r="66" spans="2:15" ht="15" customHeight="1">
      <c r="B66" s="169"/>
      <c r="C66" s="169"/>
      <c r="D66" s="158" t="s">
        <v>34</v>
      </c>
      <c r="E66" s="154" t="s">
        <v>2</v>
      </c>
      <c r="F66" s="157" t="s">
        <v>34</v>
      </c>
      <c r="G66" s="52" t="s">
        <v>2</v>
      </c>
      <c r="H66" s="171" t="s">
        <v>35</v>
      </c>
      <c r="I66" s="53" t="s">
        <v>34</v>
      </c>
      <c r="J66" s="173" t="s">
        <v>110</v>
      </c>
      <c r="K66" s="158" t="s">
        <v>34</v>
      </c>
      <c r="L66" s="51" t="s">
        <v>2</v>
      </c>
      <c r="M66" s="157" t="s">
        <v>34</v>
      </c>
      <c r="N66" s="51" t="s">
        <v>2</v>
      </c>
      <c r="O66" s="175" t="s">
        <v>35</v>
      </c>
    </row>
    <row r="67" spans="2:15" ht="25.5">
      <c r="B67" s="170"/>
      <c r="C67" s="170"/>
      <c r="D67" s="155" t="s">
        <v>36</v>
      </c>
      <c r="E67" s="156" t="s">
        <v>37</v>
      </c>
      <c r="F67" s="49" t="s">
        <v>36</v>
      </c>
      <c r="G67" s="50" t="s">
        <v>37</v>
      </c>
      <c r="H67" s="172"/>
      <c r="I67" s="54" t="s">
        <v>36</v>
      </c>
      <c r="J67" s="174"/>
      <c r="K67" s="155" t="s">
        <v>36</v>
      </c>
      <c r="L67" s="156" t="s">
        <v>37</v>
      </c>
      <c r="M67" s="49" t="s">
        <v>36</v>
      </c>
      <c r="N67" s="156" t="s">
        <v>37</v>
      </c>
      <c r="O67" s="176"/>
    </row>
    <row r="68" spans="2:15">
      <c r="B68" s="69"/>
      <c r="C68" s="62" t="s">
        <v>15</v>
      </c>
      <c r="D68" s="78">
        <v>156</v>
      </c>
      <c r="E68" s="64">
        <v>0.19548872180451127</v>
      </c>
      <c r="F68" s="79">
        <v>95</v>
      </c>
      <c r="G68" s="65">
        <v>0.16351118760757316</v>
      </c>
      <c r="H68" s="66">
        <v>0.64210526315789473</v>
      </c>
      <c r="I68" s="78">
        <v>160</v>
      </c>
      <c r="J68" s="68">
        <v>-2.5000000000000022E-2</v>
      </c>
      <c r="K68" s="78">
        <v>758</v>
      </c>
      <c r="L68" s="64">
        <v>0.19475847893114079</v>
      </c>
      <c r="M68" s="79">
        <v>562</v>
      </c>
      <c r="N68" s="65">
        <v>0.15786516853932583</v>
      </c>
      <c r="O68" s="66">
        <v>0.3487544483985765</v>
      </c>
    </row>
    <row r="69" spans="2:15">
      <c r="B69" s="69"/>
      <c r="C69" s="70" t="s">
        <v>4</v>
      </c>
      <c r="D69" s="80">
        <v>120</v>
      </c>
      <c r="E69" s="72">
        <v>0.15037593984962405</v>
      </c>
      <c r="F69" s="81">
        <v>134</v>
      </c>
      <c r="G69" s="82">
        <v>0.23063683304647159</v>
      </c>
      <c r="H69" s="73">
        <v>-0.10447761194029848</v>
      </c>
      <c r="I69" s="80">
        <v>119</v>
      </c>
      <c r="J69" s="83">
        <v>8.4033613445377853E-3</v>
      </c>
      <c r="K69" s="80">
        <v>717</v>
      </c>
      <c r="L69" s="72">
        <v>0.18422404933196301</v>
      </c>
      <c r="M69" s="81">
        <v>692</v>
      </c>
      <c r="N69" s="82">
        <v>0.19438202247191011</v>
      </c>
      <c r="O69" s="73">
        <v>3.6127167630057855E-2</v>
      </c>
    </row>
    <row r="70" spans="2:15">
      <c r="B70" s="69"/>
      <c r="C70" s="70" t="s">
        <v>12</v>
      </c>
      <c r="D70" s="80">
        <v>123</v>
      </c>
      <c r="E70" s="72">
        <v>0.15413533834586465</v>
      </c>
      <c r="F70" s="81">
        <v>75</v>
      </c>
      <c r="G70" s="82">
        <v>0.12908777969018934</v>
      </c>
      <c r="H70" s="73">
        <v>0.6399999999999999</v>
      </c>
      <c r="I70" s="81">
        <v>104</v>
      </c>
      <c r="J70" s="83">
        <v>0.18269230769230771</v>
      </c>
      <c r="K70" s="80">
        <v>639</v>
      </c>
      <c r="L70" s="72">
        <v>0.16418293936279549</v>
      </c>
      <c r="M70" s="81">
        <v>654</v>
      </c>
      <c r="N70" s="82">
        <v>0.18370786516853932</v>
      </c>
      <c r="O70" s="73">
        <v>-2.2935779816513735E-2</v>
      </c>
    </row>
    <row r="71" spans="2:15">
      <c r="B71" s="69"/>
      <c r="C71" s="70" t="s">
        <v>11</v>
      </c>
      <c r="D71" s="80">
        <v>134</v>
      </c>
      <c r="E71" s="72">
        <v>0.16791979949874686</v>
      </c>
      <c r="F71" s="81">
        <v>75</v>
      </c>
      <c r="G71" s="82">
        <v>0.12908777969018934</v>
      </c>
      <c r="H71" s="73">
        <v>0.78666666666666663</v>
      </c>
      <c r="I71" s="81">
        <v>100</v>
      </c>
      <c r="J71" s="83">
        <v>0.34000000000000008</v>
      </c>
      <c r="K71" s="80">
        <v>544</v>
      </c>
      <c r="L71" s="72">
        <v>0.13977389516957861</v>
      </c>
      <c r="M71" s="81">
        <v>350</v>
      </c>
      <c r="N71" s="82">
        <v>9.8314606741573038E-2</v>
      </c>
      <c r="O71" s="73">
        <v>0.55428571428571427</v>
      </c>
    </row>
    <row r="72" spans="2:15">
      <c r="B72" s="110"/>
      <c r="C72" s="70" t="s">
        <v>13</v>
      </c>
      <c r="D72" s="80">
        <v>104</v>
      </c>
      <c r="E72" s="72">
        <v>0.13032581453634084</v>
      </c>
      <c r="F72" s="81">
        <v>66</v>
      </c>
      <c r="G72" s="82">
        <v>0.11359724612736662</v>
      </c>
      <c r="H72" s="73">
        <v>0.57575757575757569</v>
      </c>
      <c r="I72" s="81">
        <v>59</v>
      </c>
      <c r="J72" s="83">
        <v>0.76271186440677963</v>
      </c>
      <c r="K72" s="80">
        <v>427</v>
      </c>
      <c r="L72" s="72">
        <v>0.10971223021582734</v>
      </c>
      <c r="M72" s="81">
        <v>504</v>
      </c>
      <c r="N72" s="82">
        <v>0.14157303370786517</v>
      </c>
      <c r="O72" s="73">
        <v>-0.15277777777777779</v>
      </c>
    </row>
    <row r="73" spans="2:15">
      <c r="B73" s="69"/>
      <c r="C73" s="70" t="s">
        <v>3</v>
      </c>
      <c r="D73" s="80">
        <v>55</v>
      </c>
      <c r="E73" s="72">
        <v>6.8922305764411024E-2</v>
      </c>
      <c r="F73" s="81">
        <v>79</v>
      </c>
      <c r="G73" s="82">
        <v>0.13597246127366611</v>
      </c>
      <c r="H73" s="73">
        <v>-0.30379746835443033</v>
      </c>
      <c r="I73" s="81">
        <v>60</v>
      </c>
      <c r="J73" s="83">
        <v>-8.333333333333337E-2</v>
      </c>
      <c r="K73" s="80">
        <v>393</v>
      </c>
      <c r="L73" s="72">
        <v>0.10097636176772867</v>
      </c>
      <c r="M73" s="81">
        <v>510</v>
      </c>
      <c r="N73" s="82">
        <v>0.14325842696629212</v>
      </c>
      <c r="O73" s="73">
        <v>-0.22941176470588232</v>
      </c>
    </row>
    <row r="74" spans="2:15">
      <c r="B74" s="69"/>
      <c r="C74" s="70" t="s">
        <v>14</v>
      </c>
      <c r="D74" s="80">
        <v>75</v>
      </c>
      <c r="E74" s="72">
        <v>9.3984962406015032E-2</v>
      </c>
      <c r="F74" s="81">
        <v>19</v>
      </c>
      <c r="G74" s="82">
        <v>3.2702237521514632E-2</v>
      </c>
      <c r="H74" s="73">
        <v>2.9473684210526314</v>
      </c>
      <c r="I74" s="81">
        <v>48</v>
      </c>
      <c r="J74" s="83">
        <v>0.5625</v>
      </c>
      <c r="K74" s="80">
        <v>270</v>
      </c>
      <c r="L74" s="72">
        <v>6.9373072970195279E-2</v>
      </c>
      <c r="M74" s="81">
        <v>161</v>
      </c>
      <c r="N74" s="82">
        <v>4.5224719101123592E-2</v>
      </c>
      <c r="O74" s="73">
        <v>0.67701863354037273</v>
      </c>
    </row>
    <row r="75" spans="2:15">
      <c r="B75" s="127"/>
      <c r="C75" s="84" t="s">
        <v>38</v>
      </c>
      <c r="D75" s="96">
        <f>+D76-SUM(D68:D74)</f>
        <v>31</v>
      </c>
      <c r="E75" s="143">
        <f>+E76-SUM(E68:E74)</f>
        <v>3.884711779448613E-2</v>
      </c>
      <c r="F75" s="96">
        <f>+F76-SUM(F68:F74)</f>
        <v>38</v>
      </c>
      <c r="G75" s="143">
        <f>+G76-SUM(G68:G74)</f>
        <v>6.5404475043029153E-2</v>
      </c>
      <c r="H75" s="87">
        <f>+D75/F75-1</f>
        <v>-0.18421052631578949</v>
      </c>
      <c r="I75" s="96">
        <f>+I76-SUM(I68:I74)</f>
        <v>17</v>
      </c>
      <c r="J75" s="86">
        <f>+D75/I75-1</f>
        <v>0.82352941176470584</v>
      </c>
      <c r="K75" s="96">
        <f>+K76-SUM(K68:K74)</f>
        <v>144</v>
      </c>
      <c r="L75" s="143">
        <f>+L76-SUM(L68:L74)</f>
        <v>3.6998972250770978E-2</v>
      </c>
      <c r="M75" s="96">
        <f>+M76-SUM(M68:M74)</f>
        <v>127</v>
      </c>
      <c r="N75" s="143">
        <f>+N76-SUM(N68:N74)</f>
        <v>3.5674157303370979E-2</v>
      </c>
      <c r="O75" s="87">
        <f>+K75/M75-1</f>
        <v>0.13385826771653542</v>
      </c>
    </row>
    <row r="76" spans="2:15">
      <c r="B76" s="23"/>
      <c r="C76" s="93" t="s">
        <v>39</v>
      </c>
      <c r="D76" s="35">
        <v>798</v>
      </c>
      <c r="E76" s="10">
        <v>1</v>
      </c>
      <c r="F76" s="35">
        <v>581</v>
      </c>
      <c r="G76" s="10">
        <v>1</v>
      </c>
      <c r="H76" s="11">
        <v>0.37349397590361444</v>
      </c>
      <c r="I76" s="35">
        <v>667</v>
      </c>
      <c r="J76" s="12">
        <v>0.19640179910044986</v>
      </c>
      <c r="K76" s="35">
        <v>3892</v>
      </c>
      <c r="L76" s="10">
        <v>1</v>
      </c>
      <c r="M76" s="35">
        <v>3560</v>
      </c>
      <c r="N76" s="10">
        <v>1</v>
      </c>
      <c r="O76" s="20">
        <v>9.3258426966292163E-2</v>
      </c>
    </row>
    <row r="77" spans="2:15">
      <c r="B77" s="135" t="s">
        <v>51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149">
        <v>44747</v>
      </c>
    </row>
    <row r="2" spans="2:15">
      <c r="B2" s="203" t="s">
        <v>43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4"/>
    </row>
    <row r="3" spans="2:15">
      <c r="B3" s="205" t="s">
        <v>42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3" t="s">
        <v>40</v>
      </c>
    </row>
    <row r="4" spans="2:15" ht="15" customHeight="1">
      <c r="B4" s="204" t="s">
        <v>0</v>
      </c>
      <c r="C4" s="181" t="s">
        <v>1</v>
      </c>
      <c r="D4" s="183" t="s">
        <v>105</v>
      </c>
      <c r="E4" s="184"/>
      <c r="F4" s="184"/>
      <c r="G4" s="184"/>
      <c r="H4" s="185"/>
      <c r="I4" s="184" t="s">
        <v>93</v>
      </c>
      <c r="J4" s="184"/>
      <c r="K4" s="183" t="s">
        <v>106</v>
      </c>
      <c r="L4" s="184"/>
      <c r="M4" s="184"/>
      <c r="N4" s="184"/>
      <c r="O4" s="185"/>
    </row>
    <row r="5" spans="2:15">
      <c r="B5" s="198"/>
      <c r="C5" s="182"/>
      <c r="D5" s="195" t="s">
        <v>107</v>
      </c>
      <c r="E5" s="196"/>
      <c r="F5" s="196"/>
      <c r="G5" s="196"/>
      <c r="H5" s="197"/>
      <c r="I5" s="196" t="s">
        <v>94</v>
      </c>
      <c r="J5" s="196"/>
      <c r="K5" s="195" t="s">
        <v>108</v>
      </c>
      <c r="L5" s="196"/>
      <c r="M5" s="196"/>
      <c r="N5" s="196"/>
      <c r="O5" s="197"/>
    </row>
    <row r="6" spans="2:15" ht="19.5" customHeight="1">
      <c r="B6" s="198"/>
      <c r="C6" s="198"/>
      <c r="D6" s="177">
        <v>2022</v>
      </c>
      <c r="E6" s="178"/>
      <c r="F6" s="186">
        <v>2021</v>
      </c>
      <c r="G6" s="186"/>
      <c r="H6" s="188" t="s">
        <v>31</v>
      </c>
      <c r="I6" s="190">
        <v>2022</v>
      </c>
      <c r="J6" s="177" t="s">
        <v>109</v>
      </c>
      <c r="K6" s="177">
        <v>2022</v>
      </c>
      <c r="L6" s="178"/>
      <c r="M6" s="186">
        <v>2021</v>
      </c>
      <c r="N6" s="178"/>
      <c r="O6" s="168" t="s">
        <v>31</v>
      </c>
    </row>
    <row r="7" spans="2:15" ht="19.5" customHeight="1">
      <c r="B7" s="199" t="s">
        <v>32</v>
      </c>
      <c r="C7" s="199" t="s">
        <v>33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5" customHeight="1">
      <c r="B8" s="199"/>
      <c r="C8" s="199"/>
      <c r="D8" s="158" t="s">
        <v>34</v>
      </c>
      <c r="E8" s="154" t="s">
        <v>2</v>
      </c>
      <c r="F8" s="157" t="s">
        <v>34</v>
      </c>
      <c r="G8" s="52" t="s">
        <v>2</v>
      </c>
      <c r="H8" s="171" t="s">
        <v>35</v>
      </c>
      <c r="I8" s="53" t="s">
        <v>34</v>
      </c>
      <c r="J8" s="173" t="s">
        <v>110</v>
      </c>
      <c r="K8" s="158" t="s">
        <v>34</v>
      </c>
      <c r="L8" s="51" t="s">
        <v>2</v>
      </c>
      <c r="M8" s="157" t="s">
        <v>34</v>
      </c>
      <c r="N8" s="51" t="s">
        <v>2</v>
      </c>
      <c r="O8" s="175" t="s">
        <v>35</v>
      </c>
    </row>
    <row r="9" spans="2:15" ht="15" customHeight="1">
      <c r="B9" s="200"/>
      <c r="C9" s="200"/>
      <c r="D9" s="155" t="s">
        <v>36</v>
      </c>
      <c r="E9" s="156" t="s">
        <v>37</v>
      </c>
      <c r="F9" s="49" t="s">
        <v>36</v>
      </c>
      <c r="G9" s="50" t="s">
        <v>37</v>
      </c>
      <c r="H9" s="172"/>
      <c r="I9" s="54" t="s">
        <v>36</v>
      </c>
      <c r="J9" s="174"/>
      <c r="K9" s="155" t="s">
        <v>36</v>
      </c>
      <c r="L9" s="156" t="s">
        <v>37</v>
      </c>
      <c r="M9" s="49" t="s">
        <v>36</v>
      </c>
      <c r="N9" s="156" t="s">
        <v>37</v>
      </c>
      <c r="O9" s="176"/>
    </row>
    <row r="10" spans="2:15">
      <c r="B10" s="61">
        <v>1</v>
      </c>
      <c r="C10" s="62" t="s">
        <v>12</v>
      </c>
      <c r="D10" s="63">
        <v>39</v>
      </c>
      <c r="E10" s="108">
        <v>0.3577981651376147</v>
      </c>
      <c r="F10" s="63">
        <v>45</v>
      </c>
      <c r="G10" s="68">
        <v>0.3</v>
      </c>
      <c r="H10" s="66">
        <v>-0.1333333333333333</v>
      </c>
      <c r="I10" s="67">
        <v>17</v>
      </c>
      <c r="J10" s="68">
        <v>1.2941176470588234</v>
      </c>
      <c r="K10" s="63">
        <v>187</v>
      </c>
      <c r="L10" s="108">
        <v>0.30909090909090908</v>
      </c>
      <c r="M10" s="63">
        <v>240</v>
      </c>
      <c r="N10" s="68">
        <v>0.36144578313253012</v>
      </c>
      <c r="O10" s="66">
        <v>-0.22083333333333333</v>
      </c>
    </row>
    <row r="11" spans="2:15">
      <c r="B11" s="69">
        <v>2</v>
      </c>
      <c r="C11" s="70" t="s">
        <v>54</v>
      </c>
      <c r="D11" s="71">
        <v>33</v>
      </c>
      <c r="E11" s="113">
        <v>0.30275229357798167</v>
      </c>
      <c r="F11" s="71">
        <v>62</v>
      </c>
      <c r="G11" s="83">
        <v>0.41333333333333333</v>
      </c>
      <c r="H11" s="73">
        <v>-0.467741935483871</v>
      </c>
      <c r="I11" s="94">
        <v>28</v>
      </c>
      <c r="J11" s="83">
        <v>0.1785714285714286</v>
      </c>
      <c r="K11" s="71">
        <v>169</v>
      </c>
      <c r="L11" s="113">
        <v>0.27933884297520661</v>
      </c>
      <c r="M11" s="71">
        <v>155</v>
      </c>
      <c r="N11" s="83">
        <v>0.23343373493975902</v>
      </c>
      <c r="O11" s="73">
        <v>9.0322580645161299E-2</v>
      </c>
    </row>
    <row r="12" spans="2:15">
      <c r="B12" s="69">
        <v>3</v>
      </c>
      <c r="C12" s="70" t="s">
        <v>4</v>
      </c>
      <c r="D12" s="71">
        <v>15</v>
      </c>
      <c r="E12" s="113">
        <v>0.13761467889908258</v>
      </c>
      <c r="F12" s="71">
        <v>6</v>
      </c>
      <c r="G12" s="83">
        <v>0.04</v>
      </c>
      <c r="H12" s="73">
        <v>1.5</v>
      </c>
      <c r="I12" s="94">
        <v>29</v>
      </c>
      <c r="J12" s="83">
        <v>-0.48275862068965514</v>
      </c>
      <c r="K12" s="71">
        <v>134</v>
      </c>
      <c r="L12" s="113">
        <v>0.22148760330578512</v>
      </c>
      <c r="M12" s="71">
        <v>27</v>
      </c>
      <c r="N12" s="83">
        <v>4.0662650602409638E-2</v>
      </c>
      <c r="O12" s="73">
        <v>3.9629629629629628</v>
      </c>
    </row>
    <row r="13" spans="2:15">
      <c r="B13" s="69">
        <v>4</v>
      </c>
      <c r="C13" s="70" t="s">
        <v>11</v>
      </c>
      <c r="D13" s="71">
        <v>0</v>
      </c>
      <c r="E13" s="113">
        <v>0</v>
      </c>
      <c r="F13" s="71">
        <v>0</v>
      </c>
      <c r="G13" s="83">
        <v>0</v>
      </c>
      <c r="H13" s="73"/>
      <c r="I13" s="94">
        <v>0</v>
      </c>
      <c r="J13" s="83"/>
      <c r="K13" s="71">
        <v>31</v>
      </c>
      <c r="L13" s="113">
        <v>5.1239669421487603E-2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15</v>
      </c>
      <c r="D14" s="96">
        <v>8</v>
      </c>
      <c r="E14" s="117">
        <v>7.3394495412844041E-2</v>
      </c>
      <c r="F14" s="96">
        <v>20</v>
      </c>
      <c r="G14" s="101">
        <v>0.13333333333333333</v>
      </c>
      <c r="H14" s="99">
        <v>-0.6</v>
      </c>
      <c r="I14" s="100">
        <v>4</v>
      </c>
      <c r="J14" s="101">
        <v>1</v>
      </c>
      <c r="K14" s="96">
        <v>24</v>
      </c>
      <c r="L14" s="117">
        <v>3.9669421487603308E-2</v>
      </c>
      <c r="M14" s="96">
        <v>55</v>
      </c>
      <c r="N14" s="101">
        <v>8.2831325301204822E-2</v>
      </c>
      <c r="O14" s="99">
        <v>-0.56363636363636371</v>
      </c>
    </row>
    <row r="15" spans="2:15">
      <c r="B15" s="166" t="s">
        <v>56</v>
      </c>
      <c r="C15" s="167"/>
      <c r="D15" s="27">
        <f>SUM(D10:D14)</f>
        <v>95</v>
      </c>
      <c r="E15" s="29">
        <f>D15/D17</f>
        <v>0.87155963302752293</v>
      </c>
      <c r="F15" s="27">
        <f>SUM(F10:F14)</f>
        <v>133</v>
      </c>
      <c r="G15" s="29">
        <f>F15/F17</f>
        <v>0.88666666666666671</v>
      </c>
      <c r="H15" s="43">
        <f>D15/F15-1</f>
        <v>-0.2857142857142857</v>
      </c>
      <c r="I15" s="27">
        <f>SUM(I10:I14)</f>
        <v>78</v>
      </c>
      <c r="J15" s="28">
        <f>D15/I15-1</f>
        <v>0.21794871794871784</v>
      </c>
      <c r="K15" s="27">
        <f>SUM(K10:K14)</f>
        <v>545</v>
      </c>
      <c r="L15" s="29">
        <f>K15/K17</f>
        <v>0.90082644628099173</v>
      </c>
      <c r="M15" s="27">
        <f>SUM(M10:M14)</f>
        <v>477</v>
      </c>
      <c r="N15" s="29">
        <f>M15/M17</f>
        <v>0.71837349397590367</v>
      </c>
      <c r="O15" s="30">
        <f>K15/M15-1</f>
        <v>0.1425576519916143</v>
      </c>
    </row>
    <row r="16" spans="2:15" s="26" customFormat="1">
      <c r="B16" s="166" t="s">
        <v>38</v>
      </c>
      <c r="C16" s="167"/>
      <c r="D16" s="45">
        <f>D17-D15</f>
        <v>14</v>
      </c>
      <c r="E16" s="160">
        <f t="shared" ref="E16:N16" si="0">E17-E15</f>
        <v>0.12844036697247707</v>
      </c>
      <c r="F16" s="45">
        <f t="shared" si="0"/>
        <v>17</v>
      </c>
      <c r="G16" s="160">
        <f t="shared" si="0"/>
        <v>0.11333333333333329</v>
      </c>
      <c r="H16" s="43">
        <f>D16/F16-1</f>
        <v>-0.17647058823529416</v>
      </c>
      <c r="I16" s="147">
        <f t="shared" si="0"/>
        <v>7</v>
      </c>
      <c r="J16" s="44">
        <f>D16/I16-1</f>
        <v>1</v>
      </c>
      <c r="K16" s="45">
        <f t="shared" si="0"/>
        <v>60</v>
      </c>
      <c r="L16" s="160">
        <f t="shared" si="0"/>
        <v>9.9173553719008267E-2</v>
      </c>
      <c r="M16" s="45">
        <f t="shared" si="0"/>
        <v>187</v>
      </c>
      <c r="N16" s="160">
        <f t="shared" si="0"/>
        <v>0.28162650602409611</v>
      </c>
      <c r="O16" s="43">
        <f>K16/M16-1</f>
        <v>-0.67914438502673802</v>
      </c>
    </row>
    <row r="17" spans="2:15">
      <c r="B17" s="164" t="s">
        <v>39</v>
      </c>
      <c r="C17" s="165"/>
      <c r="D17" s="46">
        <v>109</v>
      </c>
      <c r="E17" s="76">
        <v>1</v>
      </c>
      <c r="F17" s="46">
        <v>150</v>
      </c>
      <c r="G17" s="77">
        <v>1</v>
      </c>
      <c r="H17" s="41">
        <v>-0.27333333333333332</v>
      </c>
      <c r="I17" s="47">
        <v>85</v>
      </c>
      <c r="J17" s="148">
        <v>0.2823529411764707</v>
      </c>
      <c r="K17" s="46">
        <v>605</v>
      </c>
      <c r="L17" s="76">
        <v>1</v>
      </c>
      <c r="M17" s="46">
        <v>664</v>
      </c>
      <c r="N17" s="77">
        <v>0.99999999999999978</v>
      </c>
      <c r="O17" s="41">
        <v>-8.8855421686746983E-2</v>
      </c>
    </row>
    <row r="18" spans="2:15">
      <c r="B18" t="s">
        <v>75</v>
      </c>
    </row>
    <row r="19" spans="2:15">
      <c r="B19" s="31" t="s">
        <v>53</v>
      </c>
    </row>
    <row r="20" spans="2:15">
      <c r="B20" s="32" t="s">
        <v>91</v>
      </c>
    </row>
    <row r="21" spans="2:15">
      <c r="B21" s="140" t="s">
        <v>76</v>
      </c>
      <c r="C21" s="137"/>
      <c r="D21" s="137"/>
      <c r="E21" s="137"/>
      <c r="F21" s="137"/>
      <c r="G21" s="137"/>
    </row>
    <row r="22" spans="2:15">
      <c r="B22" s="13" t="s">
        <v>52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D310-CD94-4965-87F4-5580C6E7F1B8}">
  <sheetPr>
    <pageSetUpPr fitToPage="1"/>
  </sheetPr>
  <dimension ref="B1:W65"/>
  <sheetViews>
    <sheetView showGridLines="0" workbookViewId="0"/>
  </sheetViews>
  <sheetFormatPr defaultRowHeight="15"/>
  <cols>
    <col min="1" max="1" width="2" style="137" customWidth="1"/>
    <col min="2" max="2" width="8.140625" style="137" customWidth="1"/>
    <col min="3" max="3" width="20.28515625" style="137" customWidth="1"/>
    <col min="4" max="9" width="8.85546875" style="137" customWidth="1"/>
    <col min="10" max="10" width="9.42578125" style="137" customWidth="1"/>
    <col min="11" max="12" width="11.28515625" style="137" customWidth="1"/>
    <col min="13" max="14" width="8.85546875" style="137" customWidth="1"/>
    <col min="15" max="15" width="13.28515625" style="137" customWidth="1"/>
    <col min="16" max="16" width="9.42578125" style="137" customWidth="1"/>
    <col min="17" max="17" width="20.85546875" style="137" customWidth="1"/>
    <col min="18" max="22" width="11" style="137" customWidth="1"/>
    <col min="23" max="23" width="11.7109375" style="137" customWidth="1"/>
    <col min="24" max="256" width="8.85546875" style="137"/>
    <col min="257" max="257" width="2" style="137" customWidth="1"/>
    <col min="258" max="258" width="8.140625" style="137" customWidth="1"/>
    <col min="259" max="259" width="20.28515625" style="137" customWidth="1"/>
    <col min="260" max="265" width="8.85546875" style="137"/>
    <col min="266" max="266" width="9.42578125" style="137" customWidth="1"/>
    <col min="267" max="268" width="11.28515625" style="137" customWidth="1"/>
    <col min="269" max="270" width="8.85546875" style="137"/>
    <col min="271" max="271" width="13.28515625" style="137" customWidth="1"/>
    <col min="272" max="272" width="9.42578125" style="137" customWidth="1"/>
    <col min="273" max="273" width="20.85546875" style="137" customWidth="1"/>
    <col min="274" max="278" width="11" style="137" customWidth="1"/>
    <col min="279" max="279" width="11.7109375" style="137" customWidth="1"/>
    <col min="280" max="512" width="8.85546875" style="137"/>
    <col min="513" max="513" width="2" style="137" customWidth="1"/>
    <col min="514" max="514" width="8.140625" style="137" customWidth="1"/>
    <col min="515" max="515" width="20.28515625" style="137" customWidth="1"/>
    <col min="516" max="521" width="8.85546875" style="137"/>
    <col min="522" max="522" width="9.42578125" style="137" customWidth="1"/>
    <col min="523" max="524" width="11.28515625" style="137" customWidth="1"/>
    <col min="525" max="526" width="8.85546875" style="137"/>
    <col min="527" max="527" width="13.28515625" style="137" customWidth="1"/>
    <col min="528" max="528" width="9.42578125" style="137" customWidth="1"/>
    <col min="529" max="529" width="20.85546875" style="137" customWidth="1"/>
    <col min="530" max="534" width="11" style="137" customWidth="1"/>
    <col min="535" max="535" width="11.7109375" style="137" customWidth="1"/>
    <col min="536" max="768" width="8.85546875" style="137"/>
    <col min="769" max="769" width="2" style="137" customWidth="1"/>
    <col min="770" max="770" width="8.140625" style="137" customWidth="1"/>
    <col min="771" max="771" width="20.28515625" style="137" customWidth="1"/>
    <col min="772" max="777" width="8.85546875" style="137"/>
    <col min="778" max="778" width="9.42578125" style="137" customWidth="1"/>
    <col min="779" max="780" width="11.28515625" style="137" customWidth="1"/>
    <col min="781" max="782" width="8.85546875" style="137"/>
    <col min="783" max="783" width="13.28515625" style="137" customWidth="1"/>
    <col min="784" max="784" width="9.42578125" style="137" customWidth="1"/>
    <col min="785" max="785" width="20.85546875" style="137" customWidth="1"/>
    <col min="786" max="790" width="11" style="137" customWidth="1"/>
    <col min="791" max="791" width="11.7109375" style="137" customWidth="1"/>
    <col min="792" max="1024" width="8.85546875" style="137"/>
    <col min="1025" max="1025" width="2" style="137" customWidth="1"/>
    <col min="1026" max="1026" width="8.140625" style="137" customWidth="1"/>
    <col min="1027" max="1027" width="20.28515625" style="137" customWidth="1"/>
    <col min="1028" max="1033" width="8.85546875" style="137"/>
    <col min="1034" max="1034" width="9.42578125" style="137" customWidth="1"/>
    <col min="1035" max="1036" width="11.28515625" style="137" customWidth="1"/>
    <col min="1037" max="1038" width="8.85546875" style="137"/>
    <col min="1039" max="1039" width="13.28515625" style="137" customWidth="1"/>
    <col min="1040" max="1040" width="9.42578125" style="137" customWidth="1"/>
    <col min="1041" max="1041" width="20.85546875" style="137" customWidth="1"/>
    <col min="1042" max="1046" width="11" style="137" customWidth="1"/>
    <col min="1047" max="1047" width="11.7109375" style="137" customWidth="1"/>
    <col min="1048" max="1280" width="8.85546875" style="137"/>
    <col min="1281" max="1281" width="2" style="137" customWidth="1"/>
    <col min="1282" max="1282" width="8.140625" style="137" customWidth="1"/>
    <col min="1283" max="1283" width="20.28515625" style="137" customWidth="1"/>
    <col min="1284" max="1289" width="8.85546875" style="137"/>
    <col min="1290" max="1290" width="9.42578125" style="137" customWidth="1"/>
    <col min="1291" max="1292" width="11.28515625" style="137" customWidth="1"/>
    <col min="1293" max="1294" width="8.85546875" style="137"/>
    <col min="1295" max="1295" width="13.28515625" style="137" customWidth="1"/>
    <col min="1296" max="1296" width="9.42578125" style="137" customWidth="1"/>
    <col min="1297" max="1297" width="20.85546875" style="137" customWidth="1"/>
    <col min="1298" max="1302" width="11" style="137" customWidth="1"/>
    <col min="1303" max="1303" width="11.7109375" style="137" customWidth="1"/>
    <col min="1304" max="1536" width="8.85546875" style="137"/>
    <col min="1537" max="1537" width="2" style="137" customWidth="1"/>
    <col min="1538" max="1538" width="8.140625" style="137" customWidth="1"/>
    <col min="1539" max="1539" width="20.28515625" style="137" customWidth="1"/>
    <col min="1540" max="1545" width="8.85546875" style="137"/>
    <col min="1546" max="1546" width="9.42578125" style="137" customWidth="1"/>
    <col min="1547" max="1548" width="11.28515625" style="137" customWidth="1"/>
    <col min="1549" max="1550" width="8.85546875" style="137"/>
    <col min="1551" max="1551" width="13.28515625" style="137" customWidth="1"/>
    <col min="1552" max="1552" width="9.42578125" style="137" customWidth="1"/>
    <col min="1553" max="1553" width="20.85546875" style="137" customWidth="1"/>
    <col min="1554" max="1558" width="11" style="137" customWidth="1"/>
    <col min="1559" max="1559" width="11.7109375" style="137" customWidth="1"/>
    <col min="1560" max="1792" width="8.85546875" style="137"/>
    <col min="1793" max="1793" width="2" style="137" customWidth="1"/>
    <col min="1794" max="1794" width="8.140625" style="137" customWidth="1"/>
    <col min="1795" max="1795" width="20.28515625" style="137" customWidth="1"/>
    <col min="1796" max="1801" width="8.85546875" style="137"/>
    <col min="1802" max="1802" width="9.42578125" style="137" customWidth="1"/>
    <col min="1803" max="1804" width="11.28515625" style="137" customWidth="1"/>
    <col min="1805" max="1806" width="8.85546875" style="137"/>
    <col min="1807" max="1807" width="13.28515625" style="137" customWidth="1"/>
    <col min="1808" max="1808" width="9.42578125" style="137" customWidth="1"/>
    <col min="1809" max="1809" width="20.85546875" style="137" customWidth="1"/>
    <col min="1810" max="1814" width="11" style="137" customWidth="1"/>
    <col min="1815" max="1815" width="11.7109375" style="137" customWidth="1"/>
    <col min="1816" max="2048" width="8.85546875" style="137"/>
    <col min="2049" max="2049" width="2" style="137" customWidth="1"/>
    <col min="2050" max="2050" width="8.140625" style="137" customWidth="1"/>
    <col min="2051" max="2051" width="20.28515625" style="137" customWidth="1"/>
    <col min="2052" max="2057" width="8.85546875" style="137"/>
    <col min="2058" max="2058" width="9.42578125" style="137" customWidth="1"/>
    <col min="2059" max="2060" width="11.28515625" style="137" customWidth="1"/>
    <col min="2061" max="2062" width="8.85546875" style="137"/>
    <col min="2063" max="2063" width="13.28515625" style="137" customWidth="1"/>
    <col min="2064" max="2064" width="9.42578125" style="137" customWidth="1"/>
    <col min="2065" max="2065" width="20.85546875" style="137" customWidth="1"/>
    <col min="2066" max="2070" width="11" style="137" customWidth="1"/>
    <col min="2071" max="2071" width="11.7109375" style="137" customWidth="1"/>
    <col min="2072" max="2304" width="8.85546875" style="137"/>
    <col min="2305" max="2305" width="2" style="137" customWidth="1"/>
    <col min="2306" max="2306" width="8.140625" style="137" customWidth="1"/>
    <col min="2307" max="2307" width="20.28515625" style="137" customWidth="1"/>
    <col min="2308" max="2313" width="8.85546875" style="137"/>
    <col min="2314" max="2314" width="9.42578125" style="137" customWidth="1"/>
    <col min="2315" max="2316" width="11.28515625" style="137" customWidth="1"/>
    <col min="2317" max="2318" width="8.85546875" style="137"/>
    <col min="2319" max="2319" width="13.28515625" style="137" customWidth="1"/>
    <col min="2320" max="2320" width="9.42578125" style="137" customWidth="1"/>
    <col min="2321" max="2321" width="20.85546875" style="137" customWidth="1"/>
    <col min="2322" max="2326" width="11" style="137" customWidth="1"/>
    <col min="2327" max="2327" width="11.7109375" style="137" customWidth="1"/>
    <col min="2328" max="2560" width="8.85546875" style="137"/>
    <col min="2561" max="2561" width="2" style="137" customWidth="1"/>
    <col min="2562" max="2562" width="8.140625" style="137" customWidth="1"/>
    <col min="2563" max="2563" width="20.28515625" style="137" customWidth="1"/>
    <col min="2564" max="2569" width="8.85546875" style="137"/>
    <col min="2570" max="2570" width="9.42578125" style="137" customWidth="1"/>
    <col min="2571" max="2572" width="11.28515625" style="137" customWidth="1"/>
    <col min="2573" max="2574" width="8.85546875" style="137"/>
    <col min="2575" max="2575" width="13.28515625" style="137" customWidth="1"/>
    <col min="2576" max="2576" width="9.42578125" style="137" customWidth="1"/>
    <col min="2577" max="2577" width="20.85546875" style="137" customWidth="1"/>
    <col min="2578" max="2582" width="11" style="137" customWidth="1"/>
    <col min="2583" max="2583" width="11.7109375" style="137" customWidth="1"/>
    <col min="2584" max="2816" width="8.85546875" style="137"/>
    <col min="2817" max="2817" width="2" style="137" customWidth="1"/>
    <col min="2818" max="2818" width="8.140625" style="137" customWidth="1"/>
    <col min="2819" max="2819" width="20.28515625" style="137" customWidth="1"/>
    <col min="2820" max="2825" width="8.85546875" style="137"/>
    <col min="2826" max="2826" width="9.42578125" style="137" customWidth="1"/>
    <col min="2827" max="2828" width="11.28515625" style="137" customWidth="1"/>
    <col min="2829" max="2830" width="8.85546875" style="137"/>
    <col min="2831" max="2831" width="13.28515625" style="137" customWidth="1"/>
    <col min="2832" max="2832" width="9.42578125" style="137" customWidth="1"/>
    <col min="2833" max="2833" width="20.85546875" style="137" customWidth="1"/>
    <col min="2834" max="2838" width="11" style="137" customWidth="1"/>
    <col min="2839" max="2839" width="11.7109375" style="137" customWidth="1"/>
    <col min="2840" max="3072" width="8.85546875" style="137"/>
    <col min="3073" max="3073" width="2" style="137" customWidth="1"/>
    <col min="3074" max="3074" width="8.140625" style="137" customWidth="1"/>
    <col min="3075" max="3075" width="20.28515625" style="137" customWidth="1"/>
    <col min="3076" max="3081" width="8.85546875" style="137"/>
    <col min="3082" max="3082" width="9.42578125" style="137" customWidth="1"/>
    <col min="3083" max="3084" width="11.28515625" style="137" customWidth="1"/>
    <col min="3085" max="3086" width="8.85546875" style="137"/>
    <col min="3087" max="3087" width="13.28515625" style="137" customWidth="1"/>
    <col min="3088" max="3088" width="9.42578125" style="137" customWidth="1"/>
    <col min="3089" max="3089" width="20.85546875" style="137" customWidth="1"/>
    <col min="3090" max="3094" width="11" style="137" customWidth="1"/>
    <col min="3095" max="3095" width="11.7109375" style="137" customWidth="1"/>
    <col min="3096" max="3328" width="8.85546875" style="137"/>
    <col min="3329" max="3329" width="2" style="137" customWidth="1"/>
    <col min="3330" max="3330" width="8.140625" style="137" customWidth="1"/>
    <col min="3331" max="3331" width="20.28515625" style="137" customWidth="1"/>
    <col min="3332" max="3337" width="8.85546875" style="137"/>
    <col min="3338" max="3338" width="9.42578125" style="137" customWidth="1"/>
    <col min="3339" max="3340" width="11.28515625" style="137" customWidth="1"/>
    <col min="3341" max="3342" width="8.85546875" style="137"/>
    <col min="3343" max="3343" width="13.28515625" style="137" customWidth="1"/>
    <col min="3344" max="3344" width="9.42578125" style="137" customWidth="1"/>
    <col min="3345" max="3345" width="20.85546875" style="137" customWidth="1"/>
    <col min="3346" max="3350" width="11" style="137" customWidth="1"/>
    <col min="3351" max="3351" width="11.7109375" style="137" customWidth="1"/>
    <col min="3352" max="3584" width="8.85546875" style="137"/>
    <col min="3585" max="3585" width="2" style="137" customWidth="1"/>
    <col min="3586" max="3586" width="8.140625" style="137" customWidth="1"/>
    <col min="3587" max="3587" width="20.28515625" style="137" customWidth="1"/>
    <col min="3588" max="3593" width="8.85546875" style="137"/>
    <col min="3594" max="3594" width="9.42578125" style="137" customWidth="1"/>
    <col min="3595" max="3596" width="11.28515625" style="137" customWidth="1"/>
    <col min="3597" max="3598" width="8.85546875" style="137"/>
    <col min="3599" max="3599" width="13.28515625" style="137" customWidth="1"/>
    <col min="3600" max="3600" width="9.42578125" style="137" customWidth="1"/>
    <col min="3601" max="3601" width="20.85546875" style="137" customWidth="1"/>
    <col min="3602" max="3606" width="11" style="137" customWidth="1"/>
    <col min="3607" max="3607" width="11.7109375" style="137" customWidth="1"/>
    <col min="3608" max="3840" width="8.85546875" style="137"/>
    <col min="3841" max="3841" width="2" style="137" customWidth="1"/>
    <col min="3842" max="3842" width="8.140625" style="137" customWidth="1"/>
    <col min="3843" max="3843" width="20.28515625" style="137" customWidth="1"/>
    <col min="3844" max="3849" width="8.85546875" style="137"/>
    <col min="3850" max="3850" width="9.42578125" style="137" customWidth="1"/>
    <col min="3851" max="3852" width="11.28515625" style="137" customWidth="1"/>
    <col min="3853" max="3854" width="8.85546875" style="137"/>
    <col min="3855" max="3855" width="13.28515625" style="137" customWidth="1"/>
    <col min="3856" max="3856" width="9.42578125" style="137" customWidth="1"/>
    <col min="3857" max="3857" width="20.85546875" style="137" customWidth="1"/>
    <col min="3858" max="3862" width="11" style="137" customWidth="1"/>
    <col min="3863" max="3863" width="11.7109375" style="137" customWidth="1"/>
    <col min="3864" max="4096" width="8.85546875" style="137"/>
    <col min="4097" max="4097" width="2" style="137" customWidth="1"/>
    <col min="4098" max="4098" width="8.140625" style="137" customWidth="1"/>
    <col min="4099" max="4099" width="20.28515625" style="137" customWidth="1"/>
    <col min="4100" max="4105" width="8.85546875" style="137"/>
    <col min="4106" max="4106" width="9.42578125" style="137" customWidth="1"/>
    <col min="4107" max="4108" width="11.28515625" style="137" customWidth="1"/>
    <col min="4109" max="4110" width="8.85546875" style="137"/>
    <col min="4111" max="4111" width="13.28515625" style="137" customWidth="1"/>
    <col min="4112" max="4112" width="9.42578125" style="137" customWidth="1"/>
    <col min="4113" max="4113" width="20.85546875" style="137" customWidth="1"/>
    <col min="4114" max="4118" width="11" style="137" customWidth="1"/>
    <col min="4119" max="4119" width="11.7109375" style="137" customWidth="1"/>
    <col min="4120" max="4352" width="8.85546875" style="137"/>
    <col min="4353" max="4353" width="2" style="137" customWidth="1"/>
    <col min="4354" max="4354" width="8.140625" style="137" customWidth="1"/>
    <col min="4355" max="4355" width="20.28515625" style="137" customWidth="1"/>
    <col min="4356" max="4361" width="8.85546875" style="137"/>
    <col min="4362" max="4362" width="9.42578125" style="137" customWidth="1"/>
    <col min="4363" max="4364" width="11.28515625" style="137" customWidth="1"/>
    <col min="4365" max="4366" width="8.85546875" style="137"/>
    <col min="4367" max="4367" width="13.28515625" style="137" customWidth="1"/>
    <col min="4368" max="4368" width="9.42578125" style="137" customWidth="1"/>
    <col min="4369" max="4369" width="20.85546875" style="137" customWidth="1"/>
    <col min="4370" max="4374" width="11" style="137" customWidth="1"/>
    <col min="4375" max="4375" width="11.7109375" style="137" customWidth="1"/>
    <col min="4376" max="4608" width="8.85546875" style="137"/>
    <col min="4609" max="4609" width="2" style="137" customWidth="1"/>
    <col min="4610" max="4610" width="8.140625" style="137" customWidth="1"/>
    <col min="4611" max="4611" width="20.28515625" style="137" customWidth="1"/>
    <col min="4612" max="4617" width="8.85546875" style="137"/>
    <col min="4618" max="4618" width="9.42578125" style="137" customWidth="1"/>
    <col min="4619" max="4620" width="11.28515625" style="137" customWidth="1"/>
    <col min="4621" max="4622" width="8.85546875" style="137"/>
    <col min="4623" max="4623" width="13.28515625" style="137" customWidth="1"/>
    <col min="4624" max="4624" width="9.42578125" style="137" customWidth="1"/>
    <col min="4625" max="4625" width="20.85546875" style="137" customWidth="1"/>
    <col min="4626" max="4630" width="11" style="137" customWidth="1"/>
    <col min="4631" max="4631" width="11.7109375" style="137" customWidth="1"/>
    <col min="4632" max="4864" width="8.85546875" style="137"/>
    <col min="4865" max="4865" width="2" style="137" customWidth="1"/>
    <col min="4866" max="4866" width="8.140625" style="137" customWidth="1"/>
    <col min="4867" max="4867" width="20.28515625" style="137" customWidth="1"/>
    <col min="4868" max="4873" width="8.85546875" style="137"/>
    <col min="4874" max="4874" width="9.42578125" style="137" customWidth="1"/>
    <col min="4875" max="4876" width="11.28515625" style="137" customWidth="1"/>
    <col min="4877" max="4878" width="8.85546875" style="137"/>
    <col min="4879" max="4879" width="13.28515625" style="137" customWidth="1"/>
    <col min="4880" max="4880" width="9.42578125" style="137" customWidth="1"/>
    <col min="4881" max="4881" width="20.85546875" style="137" customWidth="1"/>
    <col min="4882" max="4886" width="11" style="137" customWidth="1"/>
    <col min="4887" max="4887" width="11.7109375" style="137" customWidth="1"/>
    <col min="4888" max="5120" width="8.85546875" style="137"/>
    <col min="5121" max="5121" width="2" style="137" customWidth="1"/>
    <col min="5122" max="5122" width="8.140625" style="137" customWidth="1"/>
    <col min="5123" max="5123" width="20.28515625" style="137" customWidth="1"/>
    <col min="5124" max="5129" width="8.85546875" style="137"/>
    <col min="5130" max="5130" width="9.42578125" style="137" customWidth="1"/>
    <col min="5131" max="5132" width="11.28515625" style="137" customWidth="1"/>
    <col min="5133" max="5134" width="8.85546875" style="137"/>
    <col min="5135" max="5135" width="13.28515625" style="137" customWidth="1"/>
    <col min="5136" max="5136" width="9.42578125" style="137" customWidth="1"/>
    <col min="5137" max="5137" width="20.85546875" style="137" customWidth="1"/>
    <col min="5138" max="5142" width="11" style="137" customWidth="1"/>
    <col min="5143" max="5143" width="11.7109375" style="137" customWidth="1"/>
    <col min="5144" max="5376" width="8.85546875" style="137"/>
    <col min="5377" max="5377" width="2" style="137" customWidth="1"/>
    <col min="5378" max="5378" width="8.140625" style="137" customWidth="1"/>
    <col min="5379" max="5379" width="20.28515625" style="137" customWidth="1"/>
    <col min="5380" max="5385" width="8.85546875" style="137"/>
    <col min="5386" max="5386" width="9.42578125" style="137" customWidth="1"/>
    <col min="5387" max="5388" width="11.28515625" style="137" customWidth="1"/>
    <col min="5389" max="5390" width="8.85546875" style="137"/>
    <col min="5391" max="5391" width="13.28515625" style="137" customWidth="1"/>
    <col min="5392" max="5392" width="9.42578125" style="137" customWidth="1"/>
    <col min="5393" max="5393" width="20.85546875" style="137" customWidth="1"/>
    <col min="5394" max="5398" width="11" style="137" customWidth="1"/>
    <col min="5399" max="5399" width="11.7109375" style="137" customWidth="1"/>
    <col min="5400" max="5632" width="8.85546875" style="137"/>
    <col min="5633" max="5633" width="2" style="137" customWidth="1"/>
    <col min="5634" max="5634" width="8.140625" style="137" customWidth="1"/>
    <col min="5635" max="5635" width="20.28515625" style="137" customWidth="1"/>
    <col min="5636" max="5641" width="8.85546875" style="137"/>
    <col min="5642" max="5642" width="9.42578125" style="137" customWidth="1"/>
    <col min="5643" max="5644" width="11.28515625" style="137" customWidth="1"/>
    <col min="5645" max="5646" width="8.85546875" style="137"/>
    <col min="5647" max="5647" width="13.28515625" style="137" customWidth="1"/>
    <col min="5648" max="5648" width="9.42578125" style="137" customWidth="1"/>
    <col min="5649" max="5649" width="20.85546875" style="137" customWidth="1"/>
    <col min="5650" max="5654" width="11" style="137" customWidth="1"/>
    <col min="5655" max="5655" width="11.7109375" style="137" customWidth="1"/>
    <col min="5656" max="5888" width="8.85546875" style="137"/>
    <col min="5889" max="5889" width="2" style="137" customWidth="1"/>
    <col min="5890" max="5890" width="8.140625" style="137" customWidth="1"/>
    <col min="5891" max="5891" width="20.28515625" style="137" customWidth="1"/>
    <col min="5892" max="5897" width="8.85546875" style="137"/>
    <col min="5898" max="5898" width="9.42578125" style="137" customWidth="1"/>
    <col min="5899" max="5900" width="11.28515625" style="137" customWidth="1"/>
    <col min="5901" max="5902" width="8.85546875" style="137"/>
    <col min="5903" max="5903" width="13.28515625" style="137" customWidth="1"/>
    <col min="5904" max="5904" width="9.42578125" style="137" customWidth="1"/>
    <col min="5905" max="5905" width="20.85546875" style="137" customWidth="1"/>
    <col min="5906" max="5910" width="11" style="137" customWidth="1"/>
    <col min="5911" max="5911" width="11.7109375" style="137" customWidth="1"/>
    <col min="5912" max="6144" width="8.85546875" style="137"/>
    <col min="6145" max="6145" width="2" style="137" customWidth="1"/>
    <col min="6146" max="6146" width="8.140625" style="137" customWidth="1"/>
    <col min="6147" max="6147" width="20.28515625" style="137" customWidth="1"/>
    <col min="6148" max="6153" width="8.85546875" style="137"/>
    <col min="6154" max="6154" width="9.42578125" style="137" customWidth="1"/>
    <col min="6155" max="6156" width="11.28515625" style="137" customWidth="1"/>
    <col min="6157" max="6158" width="8.85546875" style="137"/>
    <col min="6159" max="6159" width="13.28515625" style="137" customWidth="1"/>
    <col min="6160" max="6160" width="9.42578125" style="137" customWidth="1"/>
    <col min="6161" max="6161" width="20.85546875" style="137" customWidth="1"/>
    <col min="6162" max="6166" width="11" style="137" customWidth="1"/>
    <col min="6167" max="6167" width="11.7109375" style="137" customWidth="1"/>
    <col min="6168" max="6400" width="8.85546875" style="137"/>
    <col min="6401" max="6401" width="2" style="137" customWidth="1"/>
    <col min="6402" max="6402" width="8.140625" style="137" customWidth="1"/>
    <col min="6403" max="6403" width="20.28515625" style="137" customWidth="1"/>
    <col min="6404" max="6409" width="8.85546875" style="137"/>
    <col min="6410" max="6410" width="9.42578125" style="137" customWidth="1"/>
    <col min="6411" max="6412" width="11.28515625" style="137" customWidth="1"/>
    <col min="6413" max="6414" width="8.85546875" style="137"/>
    <col min="6415" max="6415" width="13.28515625" style="137" customWidth="1"/>
    <col min="6416" max="6416" width="9.42578125" style="137" customWidth="1"/>
    <col min="6417" max="6417" width="20.85546875" style="137" customWidth="1"/>
    <col min="6418" max="6422" width="11" style="137" customWidth="1"/>
    <col min="6423" max="6423" width="11.7109375" style="137" customWidth="1"/>
    <col min="6424" max="6656" width="8.85546875" style="137"/>
    <col min="6657" max="6657" width="2" style="137" customWidth="1"/>
    <col min="6658" max="6658" width="8.140625" style="137" customWidth="1"/>
    <col min="6659" max="6659" width="20.28515625" style="137" customWidth="1"/>
    <col min="6660" max="6665" width="8.85546875" style="137"/>
    <col min="6666" max="6666" width="9.42578125" style="137" customWidth="1"/>
    <col min="6667" max="6668" width="11.28515625" style="137" customWidth="1"/>
    <col min="6669" max="6670" width="8.85546875" style="137"/>
    <col min="6671" max="6671" width="13.28515625" style="137" customWidth="1"/>
    <col min="6672" max="6672" width="9.42578125" style="137" customWidth="1"/>
    <col min="6673" max="6673" width="20.85546875" style="137" customWidth="1"/>
    <col min="6674" max="6678" width="11" style="137" customWidth="1"/>
    <col min="6679" max="6679" width="11.7109375" style="137" customWidth="1"/>
    <col min="6680" max="6912" width="8.85546875" style="137"/>
    <col min="6913" max="6913" width="2" style="137" customWidth="1"/>
    <col min="6914" max="6914" width="8.140625" style="137" customWidth="1"/>
    <col min="6915" max="6915" width="20.28515625" style="137" customWidth="1"/>
    <col min="6916" max="6921" width="8.85546875" style="137"/>
    <col min="6922" max="6922" width="9.42578125" style="137" customWidth="1"/>
    <col min="6923" max="6924" width="11.28515625" style="137" customWidth="1"/>
    <col min="6925" max="6926" width="8.85546875" style="137"/>
    <col min="6927" max="6927" width="13.28515625" style="137" customWidth="1"/>
    <col min="6928" max="6928" width="9.42578125" style="137" customWidth="1"/>
    <col min="6929" max="6929" width="20.85546875" style="137" customWidth="1"/>
    <col min="6930" max="6934" width="11" style="137" customWidth="1"/>
    <col min="6935" max="6935" width="11.7109375" style="137" customWidth="1"/>
    <col min="6936" max="7168" width="8.85546875" style="137"/>
    <col min="7169" max="7169" width="2" style="137" customWidth="1"/>
    <col min="7170" max="7170" width="8.140625" style="137" customWidth="1"/>
    <col min="7171" max="7171" width="20.28515625" style="137" customWidth="1"/>
    <col min="7172" max="7177" width="8.85546875" style="137"/>
    <col min="7178" max="7178" width="9.42578125" style="137" customWidth="1"/>
    <col min="7179" max="7180" width="11.28515625" style="137" customWidth="1"/>
    <col min="7181" max="7182" width="8.85546875" style="137"/>
    <col min="7183" max="7183" width="13.28515625" style="137" customWidth="1"/>
    <col min="7184" max="7184" width="9.42578125" style="137" customWidth="1"/>
    <col min="7185" max="7185" width="20.85546875" style="137" customWidth="1"/>
    <col min="7186" max="7190" width="11" style="137" customWidth="1"/>
    <col min="7191" max="7191" width="11.7109375" style="137" customWidth="1"/>
    <col min="7192" max="7424" width="8.85546875" style="137"/>
    <col min="7425" max="7425" width="2" style="137" customWidth="1"/>
    <col min="7426" max="7426" width="8.140625" style="137" customWidth="1"/>
    <col min="7427" max="7427" width="20.28515625" style="137" customWidth="1"/>
    <col min="7428" max="7433" width="8.85546875" style="137"/>
    <col min="7434" max="7434" width="9.42578125" style="137" customWidth="1"/>
    <col min="7435" max="7436" width="11.28515625" style="137" customWidth="1"/>
    <col min="7437" max="7438" width="8.85546875" style="137"/>
    <col min="7439" max="7439" width="13.28515625" style="137" customWidth="1"/>
    <col min="7440" max="7440" width="9.42578125" style="137" customWidth="1"/>
    <col min="7441" max="7441" width="20.85546875" style="137" customWidth="1"/>
    <col min="7442" max="7446" width="11" style="137" customWidth="1"/>
    <col min="7447" max="7447" width="11.7109375" style="137" customWidth="1"/>
    <col min="7448" max="7680" width="8.85546875" style="137"/>
    <col min="7681" max="7681" width="2" style="137" customWidth="1"/>
    <col min="7682" max="7682" width="8.140625" style="137" customWidth="1"/>
    <col min="7683" max="7683" width="20.28515625" style="137" customWidth="1"/>
    <col min="7684" max="7689" width="8.85546875" style="137"/>
    <col min="7690" max="7690" width="9.42578125" style="137" customWidth="1"/>
    <col min="7691" max="7692" width="11.28515625" style="137" customWidth="1"/>
    <col min="7693" max="7694" width="8.85546875" style="137"/>
    <col min="7695" max="7695" width="13.28515625" style="137" customWidth="1"/>
    <col min="7696" max="7696" width="9.42578125" style="137" customWidth="1"/>
    <col min="7697" max="7697" width="20.85546875" style="137" customWidth="1"/>
    <col min="7698" max="7702" width="11" style="137" customWidth="1"/>
    <col min="7703" max="7703" width="11.7109375" style="137" customWidth="1"/>
    <col min="7704" max="7936" width="8.85546875" style="137"/>
    <col min="7937" max="7937" width="2" style="137" customWidth="1"/>
    <col min="7938" max="7938" width="8.140625" style="137" customWidth="1"/>
    <col min="7939" max="7939" width="20.28515625" style="137" customWidth="1"/>
    <col min="7940" max="7945" width="8.85546875" style="137"/>
    <col min="7946" max="7946" width="9.42578125" style="137" customWidth="1"/>
    <col min="7947" max="7948" width="11.28515625" style="137" customWidth="1"/>
    <col min="7949" max="7950" width="8.85546875" style="137"/>
    <col min="7951" max="7951" width="13.28515625" style="137" customWidth="1"/>
    <col min="7952" max="7952" width="9.42578125" style="137" customWidth="1"/>
    <col min="7953" max="7953" width="20.85546875" style="137" customWidth="1"/>
    <col min="7954" max="7958" width="11" style="137" customWidth="1"/>
    <col min="7959" max="7959" width="11.7109375" style="137" customWidth="1"/>
    <col min="7960" max="8192" width="8.85546875" style="137"/>
    <col min="8193" max="8193" width="2" style="137" customWidth="1"/>
    <col min="8194" max="8194" width="8.140625" style="137" customWidth="1"/>
    <col min="8195" max="8195" width="20.28515625" style="137" customWidth="1"/>
    <col min="8196" max="8201" width="8.85546875" style="137"/>
    <col min="8202" max="8202" width="9.42578125" style="137" customWidth="1"/>
    <col min="8203" max="8204" width="11.28515625" style="137" customWidth="1"/>
    <col min="8205" max="8206" width="8.85546875" style="137"/>
    <col min="8207" max="8207" width="13.28515625" style="137" customWidth="1"/>
    <col min="8208" max="8208" width="9.42578125" style="137" customWidth="1"/>
    <col min="8209" max="8209" width="20.85546875" style="137" customWidth="1"/>
    <col min="8210" max="8214" width="11" style="137" customWidth="1"/>
    <col min="8215" max="8215" width="11.7109375" style="137" customWidth="1"/>
    <col min="8216" max="8448" width="8.85546875" style="137"/>
    <col min="8449" max="8449" width="2" style="137" customWidth="1"/>
    <col min="8450" max="8450" width="8.140625" style="137" customWidth="1"/>
    <col min="8451" max="8451" width="20.28515625" style="137" customWidth="1"/>
    <col min="8452" max="8457" width="8.85546875" style="137"/>
    <col min="8458" max="8458" width="9.42578125" style="137" customWidth="1"/>
    <col min="8459" max="8460" width="11.28515625" style="137" customWidth="1"/>
    <col min="8461" max="8462" width="8.85546875" style="137"/>
    <col min="8463" max="8463" width="13.28515625" style="137" customWidth="1"/>
    <col min="8464" max="8464" width="9.42578125" style="137" customWidth="1"/>
    <col min="8465" max="8465" width="20.85546875" style="137" customWidth="1"/>
    <col min="8466" max="8470" width="11" style="137" customWidth="1"/>
    <col min="8471" max="8471" width="11.7109375" style="137" customWidth="1"/>
    <col min="8472" max="8704" width="8.85546875" style="137"/>
    <col min="8705" max="8705" width="2" style="137" customWidth="1"/>
    <col min="8706" max="8706" width="8.140625" style="137" customWidth="1"/>
    <col min="8707" max="8707" width="20.28515625" style="137" customWidth="1"/>
    <col min="8708" max="8713" width="8.85546875" style="137"/>
    <col min="8714" max="8714" width="9.42578125" style="137" customWidth="1"/>
    <col min="8715" max="8716" width="11.28515625" style="137" customWidth="1"/>
    <col min="8717" max="8718" width="8.85546875" style="137"/>
    <col min="8719" max="8719" width="13.28515625" style="137" customWidth="1"/>
    <col min="8720" max="8720" width="9.42578125" style="137" customWidth="1"/>
    <col min="8721" max="8721" width="20.85546875" style="137" customWidth="1"/>
    <col min="8722" max="8726" width="11" style="137" customWidth="1"/>
    <col min="8727" max="8727" width="11.7109375" style="137" customWidth="1"/>
    <col min="8728" max="8960" width="8.85546875" style="137"/>
    <col min="8961" max="8961" width="2" style="137" customWidth="1"/>
    <col min="8962" max="8962" width="8.140625" style="137" customWidth="1"/>
    <col min="8963" max="8963" width="20.28515625" style="137" customWidth="1"/>
    <col min="8964" max="8969" width="8.85546875" style="137"/>
    <col min="8970" max="8970" width="9.42578125" style="137" customWidth="1"/>
    <col min="8971" max="8972" width="11.28515625" style="137" customWidth="1"/>
    <col min="8973" max="8974" width="8.85546875" style="137"/>
    <col min="8975" max="8975" width="13.28515625" style="137" customWidth="1"/>
    <col min="8976" max="8976" width="9.42578125" style="137" customWidth="1"/>
    <col min="8977" max="8977" width="20.85546875" style="137" customWidth="1"/>
    <col min="8978" max="8982" width="11" style="137" customWidth="1"/>
    <col min="8983" max="8983" width="11.7109375" style="137" customWidth="1"/>
    <col min="8984" max="9216" width="8.85546875" style="137"/>
    <col min="9217" max="9217" width="2" style="137" customWidth="1"/>
    <col min="9218" max="9218" width="8.140625" style="137" customWidth="1"/>
    <col min="9219" max="9219" width="20.28515625" style="137" customWidth="1"/>
    <col min="9220" max="9225" width="8.85546875" style="137"/>
    <col min="9226" max="9226" width="9.42578125" style="137" customWidth="1"/>
    <col min="9227" max="9228" width="11.28515625" style="137" customWidth="1"/>
    <col min="9229" max="9230" width="8.85546875" style="137"/>
    <col min="9231" max="9231" width="13.28515625" style="137" customWidth="1"/>
    <col min="9232" max="9232" width="9.42578125" style="137" customWidth="1"/>
    <col min="9233" max="9233" width="20.85546875" style="137" customWidth="1"/>
    <col min="9234" max="9238" width="11" style="137" customWidth="1"/>
    <col min="9239" max="9239" width="11.7109375" style="137" customWidth="1"/>
    <col min="9240" max="9472" width="8.85546875" style="137"/>
    <col min="9473" max="9473" width="2" style="137" customWidth="1"/>
    <col min="9474" max="9474" width="8.140625" style="137" customWidth="1"/>
    <col min="9475" max="9475" width="20.28515625" style="137" customWidth="1"/>
    <col min="9476" max="9481" width="8.85546875" style="137"/>
    <col min="9482" max="9482" width="9.42578125" style="137" customWidth="1"/>
    <col min="9483" max="9484" width="11.28515625" style="137" customWidth="1"/>
    <col min="9485" max="9486" width="8.85546875" style="137"/>
    <col min="9487" max="9487" width="13.28515625" style="137" customWidth="1"/>
    <col min="9488" max="9488" width="9.42578125" style="137" customWidth="1"/>
    <col min="9489" max="9489" width="20.85546875" style="137" customWidth="1"/>
    <col min="9490" max="9494" width="11" style="137" customWidth="1"/>
    <col min="9495" max="9495" width="11.7109375" style="137" customWidth="1"/>
    <col min="9496" max="9728" width="8.85546875" style="137"/>
    <col min="9729" max="9729" width="2" style="137" customWidth="1"/>
    <col min="9730" max="9730" width="8.140625" style="137" customWidth="1"/>
    <col min="9731" max="9731" width="20.28515625" style="137" customWidth="1"/>
    <col min="9732" max="9737" width="8.85546875" style="137"/>
    <col min="9738" max="9738" width="9.42578125" style="137" customWidth="1"/>
    <col min="9739" max="9740" width="11.28515625" style="137" customWidth="1"/>
    <col min="9741" max="9742" width="8.85546875" style="137"/>
    <col min="9743" max="9743" width="13.28515625" style="137" customWidth="1"/>
    <col min="9744" max="9744" width="9.42578125" style="137" customWidth="1"/>
    <col min="9745" max="9745" width="20.85546875" style="137" customWidth="1"/>
    <col min="9746" max="9750" width="11" style="137" customWidth="1"/>
    <col min="9751" max="9751" width="11.7109375" style="137" customWidth="1"/>
    <col min="9752" max="9984" width="8.85546875" style="137"/>
    <col min="9985" max="9985" width="2" style="137" customWidth="1"/>
    <col min="9986" max="9986" width="8.140625" style="137" customWidth="1"/>
    <col min="9987" max="9987" width="20.28515625" style="137" customWidth="1"/>
    <col min="9988" max="9993" width="8.85546875" style="137"/>
    <col min="9994" max="9994" width="9.42578125" style="137" customWidth="1"/>
    <col min="9995" max="9996" width="11.28515625" style="137" customWidth="1"/>
    <col min="9997" max="9998" width="8.85546875" style="137"/>
    <col min="9999" max="9999" width="13.28515625" style="137" customWidth="1"/>
    <col min="10000" max="10000" width="9.42578125" style="137" customWidth="1"/>
    <col min="10001" max="10001" width="20.85546875" style="137" customWidth="1"/>
    <col min="10002" max="10006" width="11" style="137" customWidth="1"/>
    <col min="10007" max="10007" width="11.7109375" style="137" customWidth="1"/>
    <col min="10008" max="10240" width="8.85546875" style="137"/>
    <col min="10241" max="10241" width="2" style="137" customWidth="1"/>
    <col min="10242" max="10242" width="8.140625" style="137" customWidth="1"/>
    <col min="10243" max="10243" width="20.28515625" style="137" customWidth="1"/>
    <col min="10244" max="10249" width="8.85546875" style="137"/>
    <col min="10250" max="10250" width="9.42578125" style="137" customWidth="1"/>
    <col min="10251" max="10252" width="11.28515625" style="137" customWidth="1"/>
    <col min="10253" max="10254" width="8.85546875" style="137"/>
    <col min="10255" max="10255" width="13.28515625" style="137" customWidth="1"/>
    <col min="10256" max="10256" width="9.42578125" style="137" customWidth="1"/>
    <col min="10257" max="10257" width="20.85546875" style="137" customWidth="1"/>
    <col min="10258" max="10262" width="11" style="137" customWidth="1"/>
    <col min="10263" max="10263" width="11.7109375" style="137" customWidth="1"/>
    <col min="10264" max="10496" width="8.85546875" style="137"/>
    <col min="10497" max="10497" width="2" style="137" customWidth="1"/>
    <col min="10498" max="10498" width="8.140625" style="137" customWidth="1"/>
    <col min="10499" max="10499" width="20.28515625" style="137" customWidth="1"/>
    <col min="10500" max="10505" width="8.85546875" style="137"/>
    <col min="10506" max="10506" width="9.42578125" style="137" customWidth="1"/>
    <col min="10507" max="10508" width="11.28515625" style="137" customWidth="1"/>
    <col min="10509" max="10510" width="8.85546875" style="137"/>
    <col min="10511" max="10511" width="13.28515625" style="137" customWidth="1"/>
    <col min="10512" max="10512" width="9.42578125" style="137" customWidth="1"/>
    <col min="10513" max="10513" width="20.85546875" style="137" customWidth="1"/>
    <col min="10514" max="10518" width="11" style="137" customWidth="1"/>
    <col min="10519" max="10519" width="11.7109375" style="137" customWidth="1"/>
    <col min="10520" max="10752" width="8.85546875" style="137"/>
    <col min="10753" max="10753" width="2" style="137" customWidth="1"/>
    <col min="10754" max="10754" width="8.140625" style="137" customWidth="1"/>
    <col min="10755" max="10755" width="20.28515625" style="137" customWidth="1"/>
    <col min="10756" max="10761" width="8.85546875" style="137"/>
    <col min="10762" max="10762" width="9.42578125" style="137" customWidth="1"/>
    <col min="10763" max="10764" width="11.28515625" style="137" customWidth="1"/>
    <col min="10765" max="10766" width="8.85546875" style="137"/>
    <col min="10767" max="10767" width="13.28515625" style="137" customWidth="1"/>
    <col min="10768" max="10768" width="9.42578125" style="137" customWidth="1"/>
    <col min="10769" max="10769" width="20.85546875" style="137" customWidth="1"/>
    <col min="10770" max="10774" width="11" style="137" customWidth="1"/>
    <col min="10775" max="10775" width="11.7109375" style="137" customWidth="1"/>
    <col min="10776" max="11008" width="8.85546875" style="137"/>
    <col min="11009" max="11009" width="2" style="137" customWidth="1"/>
    <col min="11010" max="11010" width="8.140625" style="137" customWidth="1"/>
    <col min="11011" max="11011" width="20.28515625" style="137" customWidth="1"/>
    <col min="11012" max="11017" width="8.85546875" style="137"/>
    <col min="11018" max="11018" width="9.42578125" style="137" customWidth="1"/>
    <col min="11019" max="11020" width="11.28515625" style="137" customWidth="1"/>
    <col min="11021" max="11022" width="8.85546875" style="137"/>
    <col min="11023" max="11023" width="13.28515625" style="137" customWidth="1"/>
    <col min="11024" max="11024" width="9.42578125" style="137" customWidth="1"/>
    <col min="11025" max="11025" width="20.85546875" style="137" customWidth="1"/>
    <col min="11026" max="11030" width="11" style="137" customWidth="1"/>
    <col min="11031" max="11031" width="11.7109375" style="137" customWidth="1"/>
    <col min="11032" max="11264" width="8.85546875" style="137"/>
    <col min="11265" max="11265" width="2" style="137" customWidth="1"/>
    <col min="11266" max="11266" width="8.140625" style="137" customWidth="1"/>
    <col min="11267" max="11267" width="20.28515625" style="137" customWidth="1"/>
    <col min="11268" max="11273" width="8.85546875" style="137"/>
    <col min="11274" max="11274" width="9.42578125" style="137" customWidth="1"/>
    <col min="11275" max="11276" width="11.28515625" style="137" customWidth="1"/>
    <col min="11277" max="11278" width="8.85546875" style="137"/>
    <col min="11279" max="11279" width="13.28515625" style="137" customWidth="1"/>
    <col min="11280" max="11280" width="9.42578125" style="137" customWidth="1"/>
    <col min="11281" max="11281" width="20.85546875" style="137" customWidth="1"/>
    <col min="11282" max="11286" width="11" style="137" customWidth="1"/>
    <col min="11287" max="11287" width="11.7109375" style="137" customWidth="1"/>
    <col min="11288" max="11520" width="8.85546875" style="137"/>
    <col min="11521" max="11521" width="2" style="137" customWidth="1"/>
    <col min="11522" max="11522" width="8.140625" style="137" customWidth="1"/>
    <col min="11523" max="11523" width="20.28515625" style="137" customWidth="1"/>
    <col min="11524" max="11529" width="8.85546875" style="137"/>
    <col min="11530" max="11530" width="9.42578125" style="137" customWidth="1"/>
    <col min="11531" max="11532" width="11.28515625" style="137" customWidth="1"/>
    <col min="11533" max="11534" width="8.85546875" style="137"/>
    <col min="11535" max="11535" width="13.28515625" style="137" customWidth="1"/>
    <col min="11536" max="11536" width="9.42578125" style="137" customWidth="1"/>
    <col min="11537" max="11537" width="20.85546875" style="137" customWidth="1"/>
    <col min="11538" max="11542" width="11" style="137" customWidth="1"/>
    <col min="11543" max="11543" width="11.7109375" style="137" customWidth="1"/>
    <col min="11544" max="11776" width="8.85546875" style="137"/>
    <col min="11777" max="11777" width="2" style="137" customWidth="1"/>
    <col min="11778" max="11778" width="8.140625" style="137" customWidth="1"/>
    <col min="11779" max="11779" width="20.28515625" style="137" customWidth="1"/>
    <col min="11780" max="11785" width="8.85546875" style="137"/>
    <col min="11786" max="11786" width="9.42578125" style="137" customWidth="1"/>
    <col min="11787" max="11788" width="11.28515625" style="137" customWidth="1"/>
    <col min="11789" max="11790" width="8.85546875" style="137"/>
    <col min="11791" max="11791" width="13.28515625" style="137" customWidth="1"/>
    <col min="11792" max="11792" width="9.42578125" style="137" customWidth="1"/>
    <col min="11793" max="11793" width="20.85546875" style="137" customWidth="1"/>
    <col min="11794" max="11798" width="11" style="137" customWidth="1"/>
    <col min="11799" max="11799" width="11.7109375" style="137" customWidth="1"/>
    <col min="11800" max="12032" width="8.85546875" style="137"/>
    <col min="12033" max="12033" width="2" style="137" customWidth="1"/>
    <col min="12034" max="12034" width="8.140625" style="137" customWidth="1"/>
    <col min="12035" max="12035" width="20.28515625" style="137" customWidth="1"/>
    <col min="12036" max="12041" width="8.85546875" style="137"/>
    <col min="12042" max="12042" width="9.42578125" style="137" customWidth="1"/>
    <col min="12043" max="12044" width="11.28515625" style="137" customWidth="1"/>
    <col min="12045" max="12046" width="8.85546875" style="137"/>
    <col min="12047" max="12047" width="13.28515625" style="137" customWidth="1"/>
    <col min="12048" max="12048" width="9.42578125" style="137" customWidth="1"/>
    <col min="12049" max="12049" width="20.85546875" style="137" customWidth="1"/>
    <col min="12050" max="12054" width="11" style="137" customWidth="1"/>
    <col min="12055" max="12055" width="11.7109375" style="137" customWidth="1"/>
    <col min="12056" max="12288" width="8.85546875" style="137"/>
    <col min="12289" max="12289" width="2" style="137" customWidth="1"/>
    <col min="12290" max="12290" width="8.140625" style="137" customWidth="1"/>
    <col min="12291" max="12291" width="20.28515625" style="137" customWidth="1"/>
    <col min="12292" max="12297" width="8.85546875" style="137"/>
    <col min="12298" max="12298" width="9.42578125" style="137" customWidth="1"/>
    <col min="12299" max="12300" width="11.28515625" style="137" customWidth="1"/>
    <col min="12301" max="12302" width="8.85546875" style="137"/>
    <col min="12303" max="12303" width="13.28515625" style="137" customWidth="1"/>
    <col min="12304" max="12304" width="9.42578125" style="137" customWidth="1"/>
    <col min="12305" max="12305" width="20.85546875" style="137" customWidth="1"/>
    <col min="12306" max="12310" width="11" style="137" customWidth="1"/>
    <col min="12311" max="12311" width="11.7109375" style="137" customWidth="1"/>
    <col min="12312" max="12544" width="8.85546875" style="137"/>
    <col min="12545" max="12545" width="2" style="137" customWidth="1"/>
    <col min="12546" max="12546" width="8.140625" style="137" customWidth="1"/>
    <col min="12547" max="12547" width="20.28515625" style="137" customWidth="1"/>
    <col min="12548" max="12553" width="8.85546875" style="137"/>
    <col min="12554" max="12554" width="9.42578125" style="137" customWidth="1"/>
    <col min="12555" max="12556" width="11.28515625" style="137" customWidth="1"/>
    <col min="12557" max="12558" width="8.85546875" style="137"/>
    <col min="12559" max="12559" width="13.28515625" style="137" customWidth="1"/>
    <col min="12560" max="12560" width="9.42578125" style="137" customWidth="1"/>
    <col min="12561" max="12561" width="20.85546875" style="137" customWidth="1"/>
    <col min="12562" max="12566" width="11" style="137" customWidth="1"/>
    <col min="12567" max="12567" width="11.7109375" style="137" customWidth="1"/>
    <col min="12568" max="12800" width="8.85546875" style="137"/>
    <col min="12801" max="12801" width="2" style="137" customWidth="1"/>
    <col min="12802" max="12802" width="8.140625" style="137" customWidth="1"/>
    <col min="12803" max="12803" width="20.28515625" style="137" customWidth="1"/>
    <col min="12804" max="12809" width="8.85546875" style="137"/>
    <col min="12810" max="12810" width="9.42578125" style="137" customWidth="1"/>
    <col min="12811" max="12812" width="11.28515625" style="137" customWidth="1"/>
    <col min="12813" max="12814" width="8.85546875" style="137"/>
    <col min="12815" max="12815" width="13.28515625" style="137" customWidth="1"/>
    <col min="12816" max="12816" width="9.42578125" style="137" customWidth="1"/>
    <col min="12817" max="12817" width="20.85546875" style="137" customWidth="1"/>
    <col min="12818" max="12822" width="11" style="137" customWidth="1"/>
    <col min="12823" max="12823" width="11.7109375" style="137" customWidth="1"/>
    <col min="12824" max="13056" width="8.85546875" style="137"/>
    <col min="13057" max="13057" width="2" style="137" customWidth="1"/>
    <col min="13058" max="13058" width="8.140625" style="137" customWidth="1"/>
    <col min="13059" max="13059" width="20.28515625" style="137" customWidth="1"/>
    <col min="13060" max="13065" width="8.85546875" style="137"/>
    <col min="13066" max="13066" width="9.42578125" style="137" customWidth="1"/>
    <col min="13067" max="13068" width="11.28515625" style="137" customWidth="1"/>
    <col min="13069" max="13070" width="8.85546875" style="137"/>
    <col min="13071" max="13071" width="13.28515625" style="137" customWidth="1"/>
    <col min="13072" max="13072" width="9.42578125" style="137" customWidth="1"/>
    <col min="13073" max="13073" width="20.85546875" style="137" customWidth="1"/>
    <col min="13074" max="13078" width="11" style="137" customWidth="1"/>
    <col min="13079" max="13079" width="11.7109375" style="137" customWidth="1"/>
    <col min="13080" max="13312" width="8.85546875" style="137"/>
    <col min="13313" max="13313" width="2" style="137" customWidth="1"/>
    <col min="13314" max="13314" width="8.140625" style="137" customWidth="1"/>
    <col min="13315" max="13315" width="20.28515625" style="137" customWidth="1"/>
    <col min="13316" max="13321" width="8.85546875" style="137"/>
    <col min="13322" max="13322" width="9.42578125" style="137" customWidth="1"/>
    <col min="13323" max="13324" width="11.28515625" style="137" customWidth="1"/>
    <col min="13325" max="13326" width="8.85546875" style="137"/>
    <col min="13327" max="13327" width="13.28515625" style="137" customWidth="1"/>
    <col min="13328" max="13328" width="9.42578125" style="137" customWidth="1"/>
    <col min="13329" max="13329" width="20.85546875" style="137" customWidth="1"/>
    <col min="13330" max="13334" width="11" style="137" customWidth="1"/>
    <col min="13335" max="13335" width="11.7109375" style="137" customWidth="1"/>
    <col min="13336" max="13568" width="8.85546875" style="137"/>
    <col min="13569" max="13569" width="2" style="137" customWidth="1"/>
    <col min="13570" max="13570" width="8.140625" style="137" customWidth="1"/>
    <col min="13571" max="13571" width="20.28515625" style="137" customWidth="1"/>
    <col min="13572" max="13577" width="8.85546875" style="137"/>
    <col min="13578" max="13578" width="9.42578125" style="137" customWidth="1"/>
    <col min="13579" max="13580" width="11.28515625" style="137" customWidth="1"/>
    <col min="13581" max="13582" width="8.85546875" style="137"/>
    <col min="13583" max="13583" width="13.28515625" style="137" customWidth="1"/>
    <col min="13584" max="13584" width="9.42578125" style="137" customWidth="1"/>
    <col min="13585" max="13585" width="20.85546875" style="137" customWidth="1"/>
    <col min="13586" max="13590" width="11" style="137" customWidth="1"/>
    <col min="13591" max="13591" width="11.7109375" style="137" customWidth="1"/>
    <col min="13592" max="13824" width="8.85546875" style="137"/>
    <col min="13825" max="13825" width="2" style="137" customWidth="1"/>
    <col min="13826" max="13826" width="8.140625" style="137" customWidth="1"/>
    <col min="13827" max="13827" width="20.28515625" style="137" customWidth="1"/>
    <col min="13828" max="13833" width="8.85546875" style="137"/>
    <col min="13834" max="13834" width="9.42578125" style="137" customWidth="1"/>
    <col min="13835" max="13836" width="11.28515625" style="137" customWidth="1"/>
    <col min="13837" max="13838" width="8.85546875" style="137"/>
    <col min="13839" max="13839" width="13.28515625" style="137" customWidth="1"/>
    <col min="13840" max="13840" width="9.42578125" style="137" customWidth="1"/>
    <col min="13841" max="13841" width="20.85546875" style="137" customWidth="1"/>
    <col min="13842" max="13846" width="11" style="137" customWidth="1"/>
    <col min="13847" max="13847" width="11.7109375" style="137" customWidth="1"/>
    <col min="13848" max="14080" width="8.85546875" style="137"/>
    <col min="14081" max="14081" width="2" style="137" customWidth="1"/>
    <col min="14082" max="14082" width="8.140625" style="137" customWidth="1"/>
    <col min="14083" max="14083" width="20.28515625" style="137" customWidth="1"/>
    <col min="14084" max="14089" width="8.85546875" style="137"/>
    <col min="14090" max="14090" width="9.42578125" style="137" customWidth="1"/>
    <col min="14091" max="14092" width="11.28515625" style="137" customWidth="1"/>
    <col min="14093" max="14094" width="8.85546875" style="137"/>
    <col min="14095" max="14095" width="13.28515625" style="137" customWidth="1"/>
    <col min="14096" max="14096" width="9.42578125" style="137" customWidth="1"/>
    <col min="14097" max="14097" width="20.85546875" style="137" customWidth="1"/>
    <col min="14098" max="14102" width="11" style="137" customWidth="1"/>
    <col min="14103" max="14103" width="11.7109375" style="137" customWidth="1"/>
    <col min="14104" max="14336" width="8.85546875" style="137"/>
    <col min="14337" max="14337" width="2" style="137" customWidth="1"/>
    <col min="14338" max="14338" width="8.140625" style="137" customWidth="1"/>
    <col min="14339" max="14339" width="20.28515625" style="137" customWidth="1"/>
    <col min="14340" max="14345" width="8.85546875" style="137"/>
    <col min="14346" max="14346" width="9.42578125" style="137" customWidth="1"/>
    <col min="14347" max="14348" width="11.28515625" style="137" customWidth="1"/>
    <col min="14349" max="14350" width="8.85546875" style="137"/>
    <col min="14351" max="14351" width="13.28515625" style="137" customWidth="1"/>
    <col min="14352" max="14352" width="9.42578125" style="137" customWidth="1"/>
    <col min="14353" max="14353" width="20.85546875" style="137" customWidth="1"/>
    <col min="14354" max="14358" width="11" style="137" customWidth="1"/>
    <col min="14359" max="14359" width="11.7109375" style="137" customWidth="1"/>
    <col min="14360" max="14592" width="8.85546875" style="137"/>
    <col min="14593" max="14593" width="2" style="137" customWidth="1"/>
    <col min="14594" max="14594" width="8.140625" style="137" customWidth="1"/>
    <col min="14595" max="14595" width="20.28515625" style="137" customWidth="1"/>
    <col min="14596" max="14601" width="8.85546875" style="137"/>
    <col min="14602" max="14602" width="9.42578125" style="137" customWidth="1"/>
    <col min="14603" max="14604" width="11.28515625" style="137" customWidth="1"/>
    <col min="14605" max="14606" width="8.85546875" style="137"/>
    <col min="14607" max="14607" width="13.28515625" style="137" customWidth="1"/>
    <col min="14608" max="14608" width="9.42578125" style="137" customWidth="1"/>
    <col min="14609" max="14609" width="20.85546875" style="137" customWidth="1"/>
    <col min="14610" max="14614" width="11" style="137" customWidth="1"/>
    <col min="14615" max="14615" width="11.7109375" style="137" customWidth="1"/>
    <col min="14616" max="14848" width="8.85546875" style="137"/>
    <col min="14849" max="14849" width="2" style="137" customWidth="1"/>
    <col min="14850" max="14850" width="8.140625" style="137" customWidth="1"/>
    <col min="14851" max="14851" width="20.28515625" style="137" customWidth="1"/>
    <col min="14852" max="14857" width="8.85546875" style="137"/>
    <col min="14858" max="14858" width="9.42578125" style="137" customWidth="1"/>
    <col min="14859" max="14860" width="11.28515625" style="137" customWidth="1"/>
    <col min="14861" max="14862" width="8.85546875" style="137"/>
    <col min="14863" max="14863" width="13.28515625" style="137" customWidth="1"/>
    <col min="14864" max="14864" width="9.42578125" style="137" customWidth="1"/>
    <col min="14865" max="14865" width="20.85546875" style="137" customWidth="1"/>
    <col min="14866" max="14870" width="11" style="137" customWidth="1"/>
    <col min="14871" max="14871" width="11.7109375" style="137" customWidth="1"/>
    <col min="14872" max="15104" width="8.85546875" style="137"/>
    <col min="15105" max="15105" width="2" style="137" customWidth="1"/>
    <col min="15106" max="15106" width="8.140625" style="137" customWidth="1"/>
    <col min="15107" max="15107" width="20.28515625" style="137" customWidth="1"/>
    <col min="15108" max="15113" width="8.85546875" style="137"/>
    <col min="15114" max="15114" width="9.42578125" style="137" customWidth="1"/>
    <col min="15115" max="15116" width="11.28515625" style="137" customWidth="1"/>
    <col min="15117" max="15118" width="8.85546875" style="137"/>
    <col min="15119" max="15119" width="13.28515625" style="137" customWidth="1"/>
    <col min="15120" max="15120" width="9.42578125" style="137" customWidth="1"/>
    <col min="15121" max="15121" width="20.85546875" style="137" customWidth="1"/>
    <col min="15122" max="15126" width="11" style="137" customWidth="1"/>
    <col min="15127" max="15127" width="11.7109375" style="137" customWidth="1"/>
    <col min="15128" max="15360" width="8.85546875" style="137"/>
    <col min="15361" max="15361" width="2" style="137" customWidth="1"/>
    <col min="15362" max="15362" width="8.140625" style="137" customWidth="1"/>
    <col min="15363" max="15363" width="20.28515625" style="137" customWidth="1"/>
    <col min="15364" max="15369" width="8.85546875" style="137"/>
    <col min="15370" max="15370" width="9.42578125" style="137" customWidth="1"/>
    <col min="15371" max="15372" width="11.28515625" style="137" customWidth="1"/>
    <col min="15373" max="15374" width="8.85546875" style="137"/>
    <col min="15375" max="15375" width="13.28515625" style="137" customWidth="1"/>
    <col min="15376" max="15376" width="9.42578125" style="137" customWidth="1"/>
    <col min="15377" max="15377" width="20.85546875" style="137" customWidth="1"/>
    <col min="15378" max="15382" width="11" style="137" customWidth="1"/>
    <col min="15383" max="15383" width="11.7109375" style="137" customWidth="1"/>
    <col min="15384" max="15616" width="8.85546875" style="137"/>
    <col min="15617" max="15617" width="2" style="137" customWidth="1"/>
    <col min="15618" max="15618" width="8.140625" style="137" customWidth="1"/>
    <col min="15619" max="15619" width="20.28515625" style="137" customWidth="1"/>
    <col min="15620" max="15625" width="8.85546875" style="137"/>
    <col min="15626" max="15626" width="9.42578125" style="137" customWidth="1"/>
    <col min="15627" max="15628" width="11.28515625" style="137" customWidth="1"/>
    <col min="15629" max="15630" width="8.85546875" style="137"/>
    <col min="15631" max="15631" width="13.28515625" style="137" customWidth="1"/>
    <col min="15632" max="15632" width="9.42578125" style="137" customWidth="1"/>
    <col min="15633" max="15633" width="20.85546875" style="137" customWidth="1"/>
    <col min="15634" max="15638" width="11" style="137" customWidth="1"/>
    <col min="15639" max="15639" width="11.7109375" style="137" customWidth="1"/>
    <col min="15640" max="15872" width="8.85546875" style="137"/>
    <col min="15873" max="15873" width="2" style="137" customWidth="1"/>
    <col min="15874" max="15874" width="8.140625" style="137" customWidth="1"/>
    <col min="15875" max="15875" width="20.28515625" style="137" customWidth="1"/>
    <col min="15876" max="15881" width="8.85546875" style="137"/>
    <col min="15882" max="15882" width="9.42578125" style="137" customWidth="1"/>
    <col min="15883" max="15884" width="11.28515625" style="137" customWidth="1"/>
    <col min="15885" max="15886" width="8.85546875" style="137"/>
    <col min="15887" max="15887" width="13.28515625" style="137" customWidth="1"/>
    <col min="15888" max="15888" width="9.42578125" style="137" customWidth="1"/>
    <col min="15889" max="15889" width="20.85546875" style="137" customWidth="1"/>
    <col min="15890" max="15894" width="11" style="137" customWidth="1"/>
    <col min="15895" max="15895" width="11.7109375" style="137" customWidth="1"/>
    <col min="15896" max="16128" width="8.85546875" style="137"/>
    <col min="16129" max="16129" width="2" style="137" customWidth="1"/>
    <col min="16130" max="16130" width="8.140625" style="137" customWidth="1"/>
    <col min="16131" max="16131" width="20.28515625" style="137" customWidth="1"/>
    <col min="16132" max="16137" width="8.85546875" style="137"/>
    <col min="16138" max="16138" width="9.42578125" style="137" customWidth="1"/>
    <col min="16139" max="16140" width="11.28515625" style="137" customWidth="1"/>
    <col min="16141" max="16142" width="8.85546875" style="137"/>
    <col min="16143" max="16143" width="13.28515625" style="137" customWidth="1"/>
    <col min="16144" max="16144" width="9.42578125" style="137" customWidth="1"/>
    <col min="16145" max="16145" width="20.85546875" style="137" customWidth="1"/>
    <col min="16146" max="16150" width="11" style="137" customWidth="1"/>
    <col min="16151" max="16151" width="11.7109375" style="137" customWidth="1"/>
    <col min="16152" max="16384" width="8.85546875" style="137"/>
  </cols>
  <sheetData>
    <row r="1" spans="2:15">
      <c r="B1" s="137" t="s">
        <v>7</v>
      </c>
      <c r="D1" s="138"/>
      <c r="O1" s="149">
        <v>44747</v>
      </c>
    </row>
    <row r="2" spans="2:15" ht="14.45" customHeight="1">
      <c r="B2" s="220" t="s">
        <v>71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5" ht="14.45" customHeight="1">
      <c r="B3" s="221" t="s">
        <v>41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5" ht="14.45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03" t="s">
        <v>44</v>
      </c>
    </row>
    <row r="5" spans="2:15" ht="14.45" customHeight="1">
      <c r="B5" s="204" t="s">
        <v>0</v>
      </c>
      <c r="C5" s="181" t="s">
        <v>1</v>
      </c>
      <c r="D5" s="183" t="s">
        <v>105</v>
      </c>
      <c r="E5" s="184"/>
      <c r="F5" s="184"/>
      <c r="G5" s="184"/>
      <c r="H5" s="185"/>
      <c r="I5" s="184" t="s">
        <v>93</v>
      </c>
      <c r="J5" s="184"/>
      <c r="K5" s="183" t="s">
        <v>106</v>
      </c>
      <c r="L5" s="184"/>
      <c r="M5" s="184"/>
      <c r="N5" s="184"/>
      <c r="O5" s="185"/>
    </row>
    <row r="6" spans="2:15" ht="14.45" customHeight="1">
      <c r="B6" s="198"/>
      <c r="C6" s="182"/>
      <c r="D6" s="195" t="s">
        <v>107</v>
      </c>
      <c r="E6" s="196"/>
      <c r="F6" s="196"/>
      <c r="G6" s="196"/>
      <c r="H6" s="197"/>
      <c r="I6" s="196" t="s">
        <v>94</v>
      </c>
      <c r="J6" s="196"/>
      <c r="K6" s="195" t="s">
        <v>108</v>
      </c>
      <c r="L6" s="196"/>
      <c r="M6" s="196"/>
      <c r="N6" s="196"/>
      <c r="O6" s="197"/>
    </row>
    <row r="7" spans="2:15" ht="14.45" customHeight="1">
      <c r="B7" s="198"/>
      <c r="C7" s="198"/>
      <c r="D7" s="177">
        <v>2022</v>
      </c>
      <c r="E7" s="178"/>
      <c r="F7" s="186">
        <v>2021</v>
      </c>
      <c r="G7" s="186"/>
      <c r="H7" s="188" t="s">
        <v>31</v>
      </c>
      <c r="I7" s="190">
        <v>2022</v>
      </c>
      <c r="J7" s="177" t="s">
        <v>109</v>
      </c>
      <c r="K7" s="177">
        <v>2022</v>
      </c>
      <c r="L7" s="178"/>
      <c r="M7" s="186">
        <v>2021</v>
      </c>
      <c r="N7" s="178"/>
      <c r="O7" s="168" t="s">
        <v>31</v>
      </c>
    </row>
    <row r="8" spans="2:15" ht="14.45" customHeight="1">
      <c r="B8" s="199" t="s">
        <v>32</v>
      </c>
      <c r="C8" s="199" t="s">
        <v>33</v>
      </c>
      <c r="D8" s="179"/>
      <c r="E8" s="180"/>
      <c r="F8" s="187"/>
      <c r="G8" s="187"/>
      <c r="H8" s="189"/>
      <c r="I8" s="191"/>
      <c r="J8" s="192"/>
      <c r="K8" s="179"/>
      <c r="L8" s="180"/>
      <c r="M8" s="187"/>
      <c r="N8" s="180"/>
      <c r="O8" s="168"/>
    </row>
    <row r="9" spans="2:15" ht="14.45" customHeight="1">
      <c r="B9" s="199"/>
      <c r="C9" s="199"/>
      <c r="D9" s="158" t="s">
        <v>34</v>
      </c>
      <c r="E9" s="154" t="s">
        <v>2</v>
      </c>
      <c r="F9" s="157" t="s">
        <v>34</v>
      </c>
      <c r="G9" s="52" t="s">
        <v>2</v>
      </c>
      <c r="H9" s="171" t="s">
        <v>35</v>
      </c>
      <c r="I9" s="53" t="s">
        <v>34</v>
      </c>
      <c r="J9" s="173" t="s">
        <v>110</v>
      </c>
      <c r="K9" s="158" t="s">
        <v>34</v>
      </c>
      <c r="L9" s="51" t="s">
        <v>2</v>
      </c>
      <c r="M9" s="157" t="s">
        <v>34</v>
      </c>
      <c r="N9" s="51" t="s">
        <v>2</v>
      </c>
      <c r="O9" s="175" t="s">
        <v>35</v>
      </c>
    </row>
    <row r="10" spans="2:15" ht="14.45" customHeight="1">
      <c r="B10" s="200"/>
      <c r="C10" s="200"/>
      <c r="D10" s="155" t="s">
        <v>36</v>
      </c>
      <c r="E10" s="156" t="s">
        <v>37</v>
      </c>
      <c r="F10" s="49" t="s">
        <v>36</v>
      </c>
      <c r="G10" s="50" t="s">
        <v>37</v>
      </c>
      <c r="H10" s="172"/>
      <c r="I10" s="54" t="s">
        <v>36</v>
      </c>
      <c r="J10" s="174"/>
      <c r="K10" s="155" t="s">
        <v>36</v>
      </c>
      <c r="L10" s="156" t="s">
        <v>37</v>
      </c>
      <c r="M10" s="49" t="s">
        <v>36</v>
      </c>
      <c r="N10" s="156" t="s">
        <v>37</v>
      </c>
      <c r="O10" s="176"/>
    </row>
    <row r="11" spans="2:15" ht="14.45" customHeight="1">
      <c r="B11" s="61">
        <v>1</v>
      </c>
      <c r="C11" s="62" t="s">
        <v>14</v>
      </c>
      <c r="D11" s="63">
        <v>1284</v>
      </c>
      <c r="E11" s="64">
        <v>0.23244026068066617</v>
      </c>
      <c r="F11" s="63">
        <v>1797</v>
      </c>
      <c r="G11" s="65">
        <v>0.24701030927835052</v>
      </c>
      <c r="H11" s="66">
        <v>-0.28547579298831383</v>
      </c>
      <c r="I11" s="67">
        <v>1159</v>
      </c>
      <c r="J11" s="68">
        <v>0.10785159620362372</v>
      </c>
      <c r="K11" s="63">
        <v>7506</v>
      </c>
      <c r="L11" s="64">
        <v>0.23775736458663288</v>
      </c>
      <c r="M11" s="63">
        <v>7191</v>
      </c>
      <c r="N11" s="65">
        <v>0.18600620796689085</v>
      </c>
      <c r="O11" s="66">
        <v>4.3804755944931273E-2</v>
      </c>
    </row>
    <row r="12" spans="2:15" ht="14.45" customHeight="1">
      <c r="B12" s="69">
        <v>2</v>
      </c>
      <c r="C12" s="70" t="s">
        <v>19</v>
      </c>
      <c r="D12" s="71">
        <v>956</v>
      </c>
      <c r="E12" s="72">
        <v>0.1730629978276611</v>
      </c>
      <c r="F12" s="71">
        <v>735</v>
      </c>
      <c r="G12" s="82">
        <v>0.10103092783505155</v>
      </c>
      <c r="H12" s="73">
        <v>0.30068027210884352</v>
      </c>
      <c r="I12" s="94">
        <v>811</v>
      </c>
      <c r="J12" s="83">
        <v>0.17879161528976573</v>
      </c>
      <c r="K12" s="71">
        <v>4082</v>
      </c>
      <c r="L12" s="72">
        <v>0.12929996832435856</v>
      </c>
      <c r="M12" s="71">
        <v>4903</v>
      </c>
      <c r="N12" s="82">
        <v>0.12682359027418522</v>
      </c>
      <c r="O12" s="73">
        <v>-0.16744850091780539</v>
      </c>
    </row>
    <row r="13" spans="2:15" ht="14.45" customHeight="1">
      <c r="B13" s="69">
        <v>3</v>
      </c>
      <c r="C13" s="70" t="s">
        <v>15</v>
      </c>
      <c r="D13" s="71">
        <v>607</v>
      </c>
      <c r="E13" s="72">
        <v>0.10988414192614047</v>
      </c>
      <c r="F13" s="71">
        <v>633</v>
      </c>
      <c r="G13" s="82">
        <v>8.7010309278350517E-2</v>
      </c>
      <c r="H13" s="73">
        <v>-4.1074249605055346E-2</v>
      </c>
      <c r="I13" s="94">
        <v>671</v>
      </c>
      <c r="J13" s="83">
        <v>-9.538002980625937E-2</v>
      </c>
      <c r="K13" s="71">
        <v>3807</v>
      </c>
      <c r="L13" s="72">
        <v>0.12058916693063035</v>
      </c>
      <c r="M13" s="71">
        <v>3468</v>
      </c>
      <c r="N13" s="82">
        <v>8.970512157268494E-2</v>
      </c>
      <c r="O13" s="73">
        <v>9.7750865051903224E-2</v>
      </c>
    </row>
    <row r="14" spans="2:15" ht="14.45" customHeight="1">
      <c r="B14" s="69">
        <v>4</v>
      </c>
      <c r="C14" s="70" t="s">
        <v>16</v>
      </c>
      <c r="D14" s="71">
        <v>411</v>
      </c>
      <c r="E14" s="72">
        <v>7.4402606806661845E-2</v>
      </c>
      <c r="F14" s="71">
        <v>802</v>
      </c>
      <c r="G14" s="82">
        <v>0.1102405498281787</v>
      </c>
      <c r="H14" s="73">
        <v>-0.48753117206982544</v>
      </c>
      <c r="I14" s="94">
        <v>552</v>
      </c>
      <c r="J14" s="83">
        <v>-0.25543478260869568</v>
      </c>
      <c r="K14" s="71">
        <v>3010</v>
      </c>
      <c r="L14" s="72">
        <v>9.5343680709534362E-2</v>
      </c>
      <c r="M14" s="71">
        <v>4915</v>
      </c>
      <c r="N14" s="82">
        <v>0.12713398861872738</v>
      </c>
      <c r="O14" s="73">
        <v>-0.38758901322482198</v>
      </c>
    </row>
    <row r="15" spans="2:15" ht="14.45" customHeight="1">
      <c r="B15" s="95">
        <v>5</v>
      </c>
      <c r="C15" s="84" t="s">
        <v>50</v>
      </c>
      <c r="D15" s="96">
        <v>304</v>
      </c>
      <c r="E15" s="97">
        <v>5.5032585083272988E-2</v>
      </c>
      <c r="F15" s="96">
        <v>480</v>
      </c>
      <c r="G15" s="98">
        <v>6.5979381443298971E-2</v>
      </c>
      <c r="H15" s="99">
        <v>-0.3666666666666667</v>
      </c>
      <c r="I15" s="100">
        <v>367</v>
      </c>
      <c r="J15" s="101">
        <v>-0.17166212534059944</v>
      </c>
      <c r="K15" s="96">
        <v>2591</v>
      </c>
      <c r="L15" s="97">
        <v>8.2071586949635733E-2</v>
      </c>
      <c r="M15" s="96">
        <v>2635</v>
      </c>
      <c r="N15" s="98">
        <v>6.8158303155716499E-2</v>
      </c>
      <c r="O15" s="99">
        <v>-1.6698292220113875E-2</v>
      </c>
    </row>
    <row r="16" spans="2:15" ht="14.45" customHeight="1">
      <c r="B16" s="61">
        <v>6</v>
      </c>
      <c r="C16" s="62" t="s">
        <v>12</v>
      </c>
      <c r="D16" s="63">
        <v>477</v>
      </c>
      <c r="E16" s="64">
        <v>8.635047067342505E-2</v>
      </c>
      <c r="F16" s="63">
        <v>645</v>
      </c>
      <c r="G16" s="65">
        <v>8.8659793814432994E-2</v>
      </c>
      <c r="H16" s="66">
        <v>-0.26046511627906976</v>
      </c>
      <c r="I16" s="67">
        <v>422</v>
      </c>
      <c r="J16" s="68">
        <v>0.13033175355450233</v>
      </c>
      <c r="K16" s="63">
        <v>2436</v>
      </c>
      <c r="L16" s="64">
        <v>7.7161862527716188E-2</v>
      </c>
      <c r="M16" s="63">
        <v>3080</v>
      </c>
      <c r="N16" s="65">
        <v>7.9668908432488361E-2</v>
      </c>
      <c r="O16" s="66">
        <v>-0.20909090909090911</v>
      </c>
    </row>
    <row r="17" spans="2:23" ht="14.45" customHeight="1">
      <c r="B17" s="69">
        <v>7</v>
      </c>
      <c r="C17" s="70" t="s">
        <v>21</v>
      </c>
      <c r="D17" s="71">
        <v>312</v>
      </c>
      <c r="E17" s="72">
        <v>5.6480811006517015E-2</v>
      </c>
      <c r="F17" s="71">
        <v>408</v>
      </c>
      <c r="G17" s="82">
        <v>5.6082474226804124E-2</v>
      </c>
      <c r="H17" s="73">
        <v>-0.23529411764705888</v>
      </c>
      <c r="I17" s="94">
        <v>265</v>
      </c>
      <c r="J17" s="83">
        <v>0.1773584905660377</v>
      </c>
      <c r="K17" s="71">
        <v>1990</v>
      </c>
      <c r="L17" s="72">
        <v>6.3034526449160591E-2</v>
      </c>
      <c r="M17" s="71">
        <v>1806</v>
      </c>
      <c r="N17" s="82">
        <v>4.6714950853595449E-2</v>
      </c>
      <c r="O17" s="73">
        <v>0.10188261351052041</v>
      </c>
    </row>
    <row r="18" spans="2:23" ht="14.45" customHeight="1">
      <c r="B18" s="69">
        <v>8</v>
      </c>
      <c r="C18" s="70" t="s">
        <v>20</v>
      </c>
      <c r="D18" s="71">
        <v>349</v>
      </c>
      <c r="E18" s="72">
        <v>6.3178855901520642E-2</v>
      </c>
      <c r="F18" s="71">
        <v>500</v>
      </c>
      <c r="G18" s="82">
        <v>6.8728522336769765E-2</v>
      </c>
      <c r="H18" s="73">
        <v>-0.30200000000000005</v>
      </c>
      <c r="I18" s="94">
        <v>265</v>
      </c>
      <c r="J18" s="83">
        <v>0.31698113207547163</v>
      </c>
      <c r="K18" s="71">
        <v>1859</v>
      </c>
      <c r="L18" s="72">
        <v>5.8885017421602785E-2</v>
      </c>
      <c r="M18" s="71">
        <v>3032</v>
      </c>
      <c r="N18" s="82">
        <v>7.8427315054319713E-2</v>
      </c>
      <c r="O18" s="73">
        <v>-0.38687335092348285</v>
      </c>
    </row>
    <row r="19" spans="2:23" ht="14.45" customHeight="1">
      <c r="B19" s="69">
        <v>9</v>
      </c>
      <c r="C19" s="70" t="s">
        <v>18</v>
      </c>
      <c r="D19" s="71">
        <v>300</v>
      </c>
      <c r="E19" s="72">
        <v>5.4308472121650977E-2</v>
      </c>
      <c r="F19" s="71">
        <v>460</v>
      </c>
      <c r="G19" s="82">
        <v>6.3230240549828176E-2</v>
      </c>
      <c r="H19" s="73">
        <v>-0.34782608695652173</v>
      </c>
      <c r="I19" s="94">
        <v>267</v>
      </c>
      <c r="J19" s="83">
        <v>0.12359550561797761</v>
      </c>
      <c r="K19" s="71">
        <v>1541</v>
      </c>
      <c r="L19" s="72">
        <v>4.8812163446309786E-2</v>
      </c>
      <c r="M19" s="71">
        <v>2539</v>
      </c>
      <c r="N19" s="82">
        <v>6.5675116399379202E-2</v>
      </c>
      <c r="O19" s="73">
        <v>-0.39306813706183541</v>
      </c>
    </row>
    <row r="20" spans="2:23" ht="14.45" customHeight="1">
      <c r="B20" s="95">
        <v>10</v>
      </c>
      <c r="C20" s="84" t="s">
        <v>17</v>
      </c>
      <c r="D20" s="96">
        <v>147</v>
      </c>
      <c r="E20" s="97">
        <v>2.6611151339608979E-2</v>
      </c>
      <c r="F20" s="96">
        <v>300</v>
      </c>
      <c r="G20" s="98">
        <v>4.1237113402061855E-2</v>
      </c>
      <c r="H20" s="99">
        <v>-0.51</v>
      </c>
      <c r="I20" s="100">
        <v>170</v>
      </c>
      <c r="J20" s="101">
        <v>-0.13529411764705879</v>
      </c>
      <c r="K20" s="96">
        <v>821</v>
      </c>
      <c r="L20" s="97">
        <v>2.6005701615457712E-2</v>
      </c>
      <c r="M20" s="96">
        <v>1802</v>
      </c>
      <c r="N20" s="98">
        <v>4.6611484738748057E-2</v>
      </c>
      <c r="O20" s="99">
        <v>-0.54439511653718098</v>
      </c>
    </row>
    <row r="21" spans="2:23" ht="14.45" customHeight="1">
      <c r="B21" s="61">
        <v>11</v>
      </c>
      <c r="C21" s="62" t="s">
        <v>4</v>
      </c>
      <c r="D21" s="63">
        <v>41</v>
      </c>
      <c r="E21" s="64">
        <v>7.4221578566256337E-3</v>
      </c>
      <c r="F21" s="63">
        <v>26</v>
      </c>
      <c r="G21" s="65">
        <v>3.5738831615120276E-3</v>
      </c>
      <c r="H21" s="66">
        <v>0.57692307692307687</v>
      </c>
      <c r="I21" s="67">
        <v>64</v>
      </c>
      <c r="J21" s="68">
        <v>-0.359375</v>
      </c>
      <c r="K21" s="63">
        <v>309</v>
      </c>
      <c r="L21" s="64">
        <v>9.7877732024073492E-3</v>
      </c>
      <c r="M21" s="63">
        <v>539</v>
      </c>
      <c r="N21" s="65">
        <v>1.3942058975685463E-2</v>
      </c>
      <c r="O21" s="66">
        <v>-0.42671614100185529</v>
      </c>
    </row>
    <row r="22" spans="2:23" ht="14.45" customHeight="1">
      <c r="B22" s="69">
        <v>12</v>
      </c>
      <c r="C22" s="70" t="s">
        <v>79</v>
      </c>
      <c r="D22" s="71">
        <v>42</v>
      </c>
      <c r="E22" s="72">
        <v>7.6031860970311371E-3</v>
      </c>
      <c r="F22" s="71">
        <v>32</v>
      </c>
      <c r="G22" s="82">
        <v>4.3986254295532642E-3</v>
      </c>
      <c r="H22" s="73">
        <v>0.3125</v>
      </c>
      <c r="I22" s="94">
        <v>40</v>
      </c>
      <c r="J22" s="83">
        <v>5.0000000000000044E-2</v>
      </c>
      <c r="K22" s="71">
        <v>243</v>
      </c>
      <c r="L22" s="72">
        <v>7.6971808679125757E-3</v>
      </c>
      <c r="M22" s="71">
        <v>171</v>
      </c>
      <c r="N22" s="82">
        <v>4.4231764097258149E-3</v>
      </c>
      <c r="O22" s="73">
        <v>0.42105263157894735</v>
      </c>
    </row>
    <row r="23" spans="2:23" ht="14.45" customHeight="1">
      <c r="B23" s="69">
        <v>13</v>
      </c>
      <c r="C23" s="70" t="s">
        <v>88</v>
      </c>
      <c r="D23" s="71">
        <v>48</v>
      </c>
      <c r="E23" s="72">
        <v>8.6893555394641567E-3</v>
      </c>
      <c r="F23" s="71">
        <v>23</v>
      </c>
      <c r="G23" s="82">
        <v>3.1615120274914089E-3</v>
      </c>
      <c r="H23" s="73">
        <v>1.0869565217391304</v>
      </c>
      <c r="I23" s="94">
        <v>43</v>
      </c>
      <c r="J23" s="83">
        <v>0.11627906976744184</v>
      </c>
      <c r="K23" s="71">
        <v>177</v>
      </c>
      <c r="L23" s="72">
        <v>5.6065885334178021E-3</v>
      </c>
      <c r="M23" s="71">
        <v>198</v>
      </c>
      <c r="N23" s="82">
        <v>5.1215726849456805E-3</v>
      </c>
      <c r="O23" s="73">
        <v>-0.10606060606060608</v>
      </c>
    </row>
    <row r="24" spans="2:23" ht="14.45" customHeight="1">
      <c r="B24" s="69">
        <v>14</v>
      </c>
      <c r="C24" s="70" t="s">
        <v>78</v>
      </c>
      <c r="D24" s="71">
        <v>20</v>
      </c>
      <c r="E24" s="72">
        <v>3.6205648081100651E-3</v>
      </c>
      <c r="F24" s="71">
        <v>36</v>
      </c>
      <c r="G24" s="82">
        <v>4.9484536082474223E-3</v>
      </c>
      <c r="H24" s="73">
        <v>-0.44444444444444442</v>
      </c>
      <c r="I24" s="94">
        <v>17</v>
      </c>
      <c r="J24" s="83">
        <v>0.17647058823529416</v>
      </c>
      <c r="K24" s="71">
        <v>151</v>
      </c>
      <c r="L24" s="72">
        <v>4.7830218561925883E-3</v>
      </c>
      <c r="M24" s="71">
        <v>92</v>
      </c>
      <c r="N24" s="82">
        <v>2.3797206414899121E-3</v>
      </c>
      <c r="O24" s="73">
        <v>0.64130434782608692</v>
      </c>
    </row>
    <row r="25" spans="2:23">
      <c r="B25" s="95">
        <v>15</v>
      </c>
      <c r="C25" s="84" t="s">
        <v>92</v>
      </c>
      <c r="D25" s="96">
        <v>20</v>
      </c>
      <c r="E25" s="97">
        <v>3.6205648081100651E-3</v>
      </c>
      <c r="F25" s="96">
        <v>65</v>
      </c>
      <c r="G25" s="98">
        <v>8.9347079037800682E-3</v>
      </c>
      <c r="H25" s="99">
        <v>-0.69230769230769229</v>
      </c>
      <c r="I25" s="100">
        <v>13</v>
      </c>
      <c r="J25" s="101">
        <v>0.53846153846153855</v>
      </c>
      <c r="K25" s="96">
        <v>108</v>
      </c>
      <c r="L25" s="97">
        <v>3.4209692746278112E-3</v>
      </c>
      <c r="M25" s="96">
        <v>186</v>
      </c>
      <c r="N25" s="98">
        <v>4.8111743404035175E-3</v>
      </c>
      <c r="O25" s="99">
        <v>-0.41935483870967738</v>
      </c>
    </row>
    <row r="26" spans="2:23">
      <c r="B26" s="206" t="s">
        <v>55</v>
      </c>
      <c r="C26" s="207"/>
      <c r="D26" s="144">
        <f>SUM(D11:D25)</f>
        <v>5318</v>
      </c>
      <c r="E26" s="44">
        <f>D26/D28</f>
        <v>0.96270818247646628</v>
      </c>
      <c r="F26" s="144">
        <f>SUM(F11:F25)</f>
        <v>6942</v>
      </c>
      <c r="G26" s="44">
        <f>F26/F28</f>
        <v>0.9542268041237113</v>
      </c>
      <c r="H26" s="43">
        <f>D26/F26-1</f>
        <v>-0.23393834629789689</v>
      </c>
      <c r="I26" s="144">
        <f>SUM(I11:I25)</f>
        <v>5126</v>
      </c>
      <c r="J26" s="44">
        <f>D26/I26-1</f>
        <v>3.7456106125633992E-2</v>
      </c>
      <c r="K26" s="144">
        <f>SUM(K11:K25)</f>
        <v>30631</v>
      </c>
      <c r="L26" s="44">
        <f>K26/K28</f>
        <v>0.97025657269559706</v>
      </c>
      <c r="M26" s="144">
        <f>SUM(M11:M25)</f>
        <v>36557</v>
      </c>
      <c r="N26" s="44">
        <f>M26/M28</f>
        <v>0.94560269011898601</v>
      </c>
      <c r="O26" s="43">
        <f>K26/M26-1</f>
        <v>-0.16210301720600706</v>
      </c>
    </row>
    <row r="27" spans="2:23">
      <c r="B27" s="206" t="s">
        <v>38</v>
      </c>
      <c r="C27" s="207"/>
      <c r="D27" s="145">
        <f>D28-SUM(D11:D25)</f>
        <v>206</v>
      </c>
      <c r="E27" s="44">
        <f>D27/D28</f>
        <v>3.7291817523533673E-2</v>
      </c>
      <c r="F27" s="145">
        <f>F28-SUM(F11:F25)</f>
        <v>333</v>
      </c>
      <c r="G27" s="129">
        <f>F27/F28</f>
        <v>4.5773195876288662E-2</v>
      </c>
      <c r="H27" s="43">
        <f>D27/F27-1</f>
        <v>-0.38138138138138133</v>
      </c>
      <c r="I27" s="145">
        <f>I28-SUM(I11:I25)</f>
        <v>176</v>
      </c>
      <c r="J27" s="130">
        <f>D27/I27-1</f>
        <v>0.17045454545454541</v>
      </c>
      <c r="K27" s="145">
        <f>K28-SUM(K11:K25)</f>
        <v>939</v>
      </c>
      <c r="L27" s="44">
        <f>K27/K28</f>
        <v>2.9743427304402915E-2</v>
      </c>
      <c r="M27" s="145">
        <f>M28-SUM(M11:M25)</f>
        <v>2103</v>
      </c>
      <c r="N27" s="44">
        <f>M27/M28</f>
        <v>5.4397309881013968E-2</v>
      </c>
      <c r="O27" s="43">
        <f>K27/M27-1</f>
        <v>-0.55349500713266764</v>
      </c>
    </row>
    <row r="28" spans="2:23">
      <c r="B28" s="208" t="s">
        <v>39</v>
      </c>
      <c r="C28" s="209"/>
      <c r="D28" s="46">
        <v>5524</v>
      </c>
      <c r="E28" s="76">
        <v>1</v>
      </c>
      <c r="F28" s="46">
        <v>7275</v>
      </c>
      <c r="G28" s="77">
        <v>0.99999999999999989</v>
      </c>
      <c r="H28" s="41">
        <v>-0.24068728522336769</v>
      </c>
      <c r="I28" s="47">
        <v>5302</v>
      </c>
      <c r="J28" s="42">
        <v>4.1870992078461011E-2</v>
      </c>
      <c r="K28" s="46">
        <v>31570</v>
      </c>
      <c r="L28" s="76">
        <v>1</v>
      </c>
      <c r="M28" s="46">
        <v>38660</v>
      </c>
      <c r="N28" s="77">
        <v>0.99999999999999956</v>
      </c>
      <c r="O28" s="41">
        <v>-0.18339368856699434</v>
      </c>
    </row>
    <row r="29" spans="2:23">
      <c r="B29" s="137" t="s">
        <v>73</v>
      </c>
      <c r="C29" s="139"/>
    </row>
    <row r="30" spans="2:23">
      <c r="B30" s="140" t="s">
        <v>74</v>
      </c>
    </row>
    <row r="31" spans="2:23">
      <c r="B31" s="141"/>
    </row>
    <row r="32" spans="2:23">
      <c r="B32" s="220" t="s">
        <v>111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139"/>
      <c r="P32" s="220" t="s">
        <v>82</v>
      </c>
      <c r="Q32" s="220"/>
      <c r="R32" s="220"/>
      <c r="S32" s="220"/>
      <c r="T32" s="220"/>
      <c r="U32" s="220"/>
      <c r="V32" s="220"/>
      <c r="W32" s="220"/>
    </row>
    <row r="33" spans="2:23">
      <c r="B33" s="221" t="s">
        <v>112</v>
      </c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139"/>
      <c r="P33" s="221" t="s">
        <v>83</v>
      </c>
      <c r="Q33" s="221"/>
      <c r="R33" s="221"/>
      <c r="S33" s="221"/>
      <c r="T33" s="221"/>
      <c r="U33" s="221"/>
      <c r="V33" s="221"/>
      <c r="W33" s="221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44</v>
      </c>
      <c r="P34" s="142"/>
      <c r="Q34" s="142"/>
      <c r="R34" s="142"/>
      <c r="S34" s="142"/>
      <c r="T34" s="142"/>
      <c r="U34" s="142"/>
      <c r="V34" s="102"/>
      <c r="W34" s="103" t="s">
        <v>44</v>
      </c>
    </row>
    <row r="35" spans="2:23">
      <c r="B35" s="204" t="s">
        <v>0</v>
      </c>
      <c r="C35" s="204" t="s">
        <v>60</v>
      </c>
      <c r="D35" s="183" t="s">
        <v>105</v>
      </c>
      <c r="E35" s="184"/>
      <c r="F35" s="184"/>
      <c r="G35" s="184"/>
      <c r="H35" s="184"/>
      <c r="I35" s="185"/>
      <c r="J35" s="183" t="s">
        <v>93</v>
      </c>
      <c r="K35" s="184"/>
      <c r="L35" s="185"/>
      <c r="P35" s="204" t="s">
        <v>0</v>
      </c>
      <c r="Q35" s="204" t="s">
        <v>60</v>
      </c>
      <c r="R35" s="183" t="s">
        <v>106</v>
      </c>
      <c r="S35" s="184"/>
      <c r="T35" s="184"/>
      <c r="U35" s="184"/>
      <c r="V35" s="184"/>
      <c r="W35" s="185"/>
    </row>
    <row r="36" spans="2:23" ht="15" customHeight="1">
      <c r="B36" s="198"/>
      <c r="C36" s="198"/>
      <c r="D36" s="195" t="s">
        <v>107</v>
      </c>
      <c r="E36" s="196"/>
      <c r="F36" s="196"/>
      <c r="G36" s="196"/>
      <c r="H36" s="196"/>
      <c r="I36" s="197"/>
      <c r="J36" s="195" t="s">
        <v>94</v>
      </c>
      <c r="K36" s="196"/>
      <c r="L36" s="197"/>
      <c r="P36" s="198"/>
      <c r="Q36" s="198"/>
      <c r="R36" s="195" t="s">
        <v>108</v>
      </c>
      <c r="S36" s="196"/>
      <c r="T36" s="196"/>
      <c r="U36" s="196"/>
      <c r="V36" s="196"/>
      <c r="W36" s="197"/>
    </row>
    <row r="37" spans="2:23" ht="15" customHeight="1">
      <c r="B37" s="198"/>
      <c r="C37" s="198"/>
      <c r="D37" s="177">
        <v>2022</v>
      </c>
      <c r="E37" s="178"/>
      <c r="F37" s="177">
        <v>2021</v>
      </c>
      <c r="G37" s="178"/>
      <c r="H37" s="188" t="s">
        <v>31</v>
      </c>
      <c r="I37" s="216" t="s">
        <v>61</v>
      </c>
      <c r="J37" s="218">
        <v>2022</v>
      </c>
      <c r="K37" s="216" t="s">
        <v>95</v>
      </c>
      <c r="L37" s="216" t="s">
        <v>97</v>
      </c>
      <c r="P37" s="198"/>
      <c r="Q37" s="198"/>
      <c r="R37" s="177">
        <v>2022</v>
      </c>
      <c r="S37" s="178"/>
      <c r="T37" s="177">
        <v>2021</v>
      </c>
      <c r="U37" s="178"/>
      <c r="V37" s="188" t="s">
        <v>31</v>
      </c>
      <c r="W37" s="214" t="s">
        <v>84</v>
      </c>
    </row>
    <row r="38" spans="2:23" ht="14.45" customHeight="1">
      <c r="B38" s="199" t="s">
        <v>32</v>
      </c>
      <c r="C38" s="199" t="s">
        <v>60</v>
      </c>
      <c r="D38" s="179"/>
      <c r="E38" s="180"/>
      <c r="F38" s="179"/>
      <c r="G38" s="180"/>
      <c r="H38" s="189"/>
      <c r="I38" s="217"/>
      <c r="J38" s="219"/>
      <c r="K38" s="217"/>
      <c r="L38" s="217"/>
      <c r="P38" s="199" t="s">
        <v>32</v>
      </c>
      <c r="Q38" s="199" t="s">
        <v>60</v>
      </c>
      <c r="R38" s="179"/>
      <c r="S38" s="180"/>
      <c r="T38" s="179"/>
      <c r="U38" s="180"/>
      <c r="V38" s="189"/>
      <c r="W38" s="215"/>
    </row>
    <row r="39" spans="2:23" ht="15" customHeight="1">
      <c r="B39" s="199"/>
      <c r="C39" s="199"/>
      <c r="D39" s="158" t="s">
        <v>34</v>
      </c>
      <c r="E39" s="104" t="s">
        <v>2</v>
      </c>
      <c r="F39" s="158" t="s">
        <v>34</v>
      </c>
      <c r="G39" s="104" t="s">
        <v>2</v>
      </c>
      <c r="H39" s="171" t="s">
        <v>35</v>
      </c>
      <c r="I39" s="171" t="s">
        <v>62</v>
      </c>
      <c r="J39" s="105" t="s">
        <v>34</v>
      </c>
      <c r="K39" s="210" t="s">
        <v>96</v>
      </c>
      <c r="L39" s="210" t="s">
        <v>98</v>
      </c>
      <c r="P39" s="199"/>
      <c r="Q39" s="199"/>
      <c r="R39" s="158" t="s">
        <v>34</v>
      </c>
      <c r="S39" s="104" t="s">
        <v>2</v>
      </c>
      <c r="T39" s="158" t="s">
        <v>34</v>
      </c>
      <c r="U39" s="104" t="s">
        <v>2</v>
      </c>
      <c r="V39" s="171" t="s">
        <v>35</v>
      </c>
      <c r="W39" s="212" t="s">
        <v>85</v>
      </c>
    </row>
    <row r="40" spans="2:23" ht="14.25" customHeight="1">
      <c r="B40" s="200"/>
      <c r="C40" s="200"/>
      <c r="D40" s="155" t="s">
        <v>36</v>
      </c>
      <c r="E40" s="50" t="s">
        <v>37</v>
      </c>
      <c r="F40" s="155" t="s">
        <v>36</v>
      </c>
      <c r="G40" s="50" t="s">
        <v>37</v>
      </c>
      <c r="H40" s="172"/>
      <c r="I40" s="172"/>
      <c r="J40" s="155" t="s">
        <v>36</v>
      </c>
      <c r="K40" s="211"/>
      <c r="L40" s="211"/>
      <c r="P40" s="200"/>
      <c r="Q40" s="200"/>
      <c r="R40" s="155" t="s">
        <v>36</v>
      </c>
      <c r="S40" s="50" t="s">
        <v>37</v>
      </c>
      <c r="T40" s="155" t="s">
        <v>36</v>
      </c>
      <c r="U40" s="50" t="s">
        <v>37</v>
      </c>
      <c r="V40" s="172"/>
      <c r="W40" s="213"/>
    </row>
    <row r="41" spans="2:23">
      <c r="B41" s="61">
        <v>1</v>
      </c>
      <c r="C41" s="78" t="s">
        <v>63</v>
      </c>
      <c r="D41" s="63">
        <v>931</v>
      </c>
      <c r="E41" s="68">
        <v>0.16853729181752353</v>
      </c>
      <c r="F41" s="63">
        <v>1359</v>
      </c>
      <c r="G41" s="68">
        <v>0.1868041237113402</v>
      </c>
      <c r="H41" s="106">
        <v>-0.31493745401030171</v>
      </c>
      <c r="I41" s="107">
        <v>0</v>
      </c>
      <c r="J41" s="63">
        <v>987</v>
      </c>
      <c r="K41" s="108">
        <v>-5.673758865248224E-2</v>
      </c>
      <c r="L41" s="109">
        <v>0</v>
      </c>
      <c r="P41" s="61">
        <v>1</v>
      </c>
      <c r="Q41" s="78" t="s">
        <v>63</v>
      </c>
      <c r="R41" s="63">
        <v>5782</v>
      </c>
      <c r="S41" s="68">
        <v>0.18314855875831484</v>
      </c>
      <c r="T41" s="63">
        <v>5723</v>
      </c>
      <c r="U41" s="68">
        <v>0.14803414381789964</v>
      </c>
      <c r="V41" s="66">
        <v>1.0309278350515427E-2</v>
      </c>
      <c r="W41" s="109">
        <v>0</v>
      </c>
    </row>
    <row r="42" spans="2:23">
      <c r="B42" s="110">
        <v>2</v>
      </c>
      <c r="C42" s="80" t="s">
        <v>64</v>
      </c>
      <c r="D42" s="71">
        <v>607</v>
      </c>
      <c r="E42" s="83">
        <v>0.10988414192614047</v>
      </c>
      <c r="F42" s="71">
        <v>633</v>
      </c>
      <c r="G42" s="83">
        <v>8.7010309278350517E-2</v>
      </c>
      <c r="H42" s="111">
        <v>-4.1074249605055346E-2</v>
      </c>
      <c r="I42" s="112">
        <v>0</v>
      </c>
      <c r="J42" s="71">
        <v>671</v>
      </c>
      <c r="K42" s="113">
        <v>-9.538002980625937E-2</v>
      </c>
      <c r="L42" s="114">
        <v>0</v>
      </c>
      <c r="P42" s="110">
        <v>2</v>
      </c>
      <c r="Q42" s="80" t="s">
        <v>64</v>
      </c>
      <c r="R42" s="71">
        <v>3807</v>
      </c>
      <c r="S42" s="83">
        <v>0.12058916693063035</v>
      </c>
      <c r="T42" s="71">
        <v>3468</v>
      </c>
      <c r="U42" s="83">
        <v>8.970512157268494E-2</v>
      </c>
      <c r="V42" s="73">
        <v>9.7750865051903224E-2</v>
      </c>
      <c r="W42" s="114">
        <v>0</v>
      </c>
    </row>
    <row r="43" spans="2:23">
      <c r="B43" s="110">
        <v>3</v>
      </c>
      <c r="C43" s="80" t="s">
        <v>65</v>
      </c>
      <c r="D43" s="71">
        <v>537</v>
      </c>
      <c r="E43" s="83">
        <v>9.7212165097755251E-2</v>
      </c>
      <c r="F43" s="71">
        <v>101</v>
      </c>
      <c r="G43" s="83">
        <v>1.3883161512027491E-2</v>
      </c>
      <c r="H43" s="111">
        <v>4.3168316831683171</v>
      </c>
      <c r="I43" s="112">
        <v>15</v>
      </c>
      <c r="J43" s="71">
        <v>240</v>
      </c>
      <c r="K43" s="113">
        <v>1.2374999999999998</v>
      </c>
      <c r="L43" s="114">
        <v>3</v>
      </c>
      <c r="P43" s="110">
        <v>3</v>
      </c>
      <c r="Q43" s="80" t="s">
        <v>69</v>
      </c>
      <c r="R43" s="71">
        <v>1988</v>
      </c>
      <c r="S43" s="83">
        <v>6.2971175166297119E-2</v>
      </c>
      <c r="T43" s="71">
        <v>2435</v>
      </c>
      <c r="U43" s="83">
        <v>6.2984997413347135E-2</v>
      </c>
      <c r="V43" s="73">
        <v>-0.18357289527720744</v>
      </c>
      <c r="W43" s="114">
        <v>1</v>
      </c>
    </row>
    <row r="44" spans="2:23">
      <c r="B44" s="110">
        <v>4</v>
      </c>
      <c r="C44" s="80" t="s">
        <v>69</v>
      </c>
      <c r="D44" s="71">
        <v>397</v>
      </c>
      <c r="E44" s="83">
        <v>7.1868211440984792E-2</v>
      </c>
      <c r="F44" s="71">
        <v>537</v>
      </c>
      <c r="G44" s="83">
        <v>7.3814432989690718E-2</v>
      </c>
      <c r="H44" s="111">
        <v>-0.26070763500931093</v>
      </c>
      <c r="I44" s="112">
        <v>-1</v>
      </c>
      <c r="J44" s="71">
        <v>336</v>
      </c>
      <c r="K44" s="113">
        <v>0.18154761904761907</v>
      </c>
      <c r="L44" s="114">
        <v>-1</v>
      </c>
      <c r="P44" s="110">
        <v>4</v>
      </c>
      <c r="Q44" s="80" t="s">
        <v>65</v>
      </c>
      <c r="R44" s="71">
        <v>1613</v>
      </c>
      <c r="S44" s="83">
        <v>5.1092809629394997E-2</v>
      </c>
      <c r="T44" s="71">
        <v>1645</v>
      </c>
      <c r="U44" s="83">
        <v>4.2550439730988099E-2</v>
      </c>
      <c r="V44" s="73">
        <v>-1.9452887537993901E-2</v>
      </c>
      <c r="W44" s="114">
        <v>2</v>
      </c>
    </row>
    <row r="45" spans="2:23">
      <c r="B45" s="110">
        <v>5</v>
      </c>
      <c r="C45" s="85" t="s">
        <v>113</v>
      </c>
      <c r="D45" s="96">
        <v>288</v>
      </c>
      <c r="E45" s="101">
        <v>5.213613323678494E-2</v>
      </c>
      <c r="F45" s="96">
        <v>137</v>
      </c>
      <c r="G45" s="101">
        <v>1.8831615120274914E-2</v>
      </c>
      <c r="H45" s="115">
        <v>1.1021897810218979</v>
      </c>
      <c r="I45" s="116">
        <v>10</v>
      </c>
      <c r="J45" s="96">
        <v>59</v>
      </c>
      <c r="K45" s="117">
        <v>3.8813559322033901</v>
      </c>
      <c r="L45" s="118">
        <v>18</v>
      </c>
      <c r="P45" s="110">
        <v>5</v>
      </c>
      <c r="Q45" s="85" t="s">
        <v>86</v>
      </c>
      <c r="R45" s="96">
        <v>1109</v>
      </c>
      <c r="S45" s="101">
        <v>3.5128286347798542E-2</v>
      </c>
      <c r="T45" s="96">
        <v>1018</v>
      </c>
      <c r="U45" s="101">
        <v>2.6332126228660113E-2</v>
      </c>
      <c r="V45" s="99">
        <v>8.9390962671905605E-2</v>
      </c>
      <c r="W45" s="118">
        <v>7</v>
      </c>
    </row>
    <row r="46" spans="2:23">
      <c r="B46" s="119">
        <v>6</v>
      </c>
      <c r="C46" s="78" t="s">
        <v>99</v>
      </c>
      <c r="D46" s="63">
        <v>272</v>
      </c>
      <c r="E46" s="68">
        <v>4.9239681390296886E-2</v>
      </c>
      <c r="F46" s="63">
        <v>82</v>
      </c>
      <c r="G46" s="68">
        <v>1.127147766323024E-2</v>
      </c>
      <c r="H46" s="106">
        <v>2.3170731707317072</v>
      </c>
      <c r="I46" s="107">
        <v>18</v>
      </c>
      <c r="J46" s="63">
        <v>246</v>
      </c>
      <c r="K46" s="108">
        <v>0.10569105691056913</v>
      </c>
      <c r="L46" s="109">
        <v>-1</v>
      </c>
      <c r="P46" s="119">
        <v>6</v>
      </c>
      <c r="Q46" s="78" t="s">
        <v>89</v>
      </c>
      <c r="R46" s="63">
        <v>1072</v>
      </c>
      <c r="S46" s="68">
        <v>3.39562876148242E-2</v>
      </c>
      <c r="T46" s="63">
        <v>3115</v>
      </c>
      <c r="U46" s="68">
        <v>8.0574236937402996E-2</v>
      </c>
      <c r="V46" s="66">
        <v>-0.65585874799357946</v>
      </c>
      <c r="W46" s="109">
        <v>-3</v>
      </c>
    </row>
    <row r="47" spans="2:23">
      <c r="B47" s="110">
        <v>7</v>
      </c>
      <c r="C47" s="80" t="s">
        <v>100</v>
      </c>
      <c r="D47" s="71">
        <v>228</v>
      </c>
      <c r="E47" s="83">
        <v>4.1274438812454746E-2</v>
      </c>
      <c r="F47" s="71">
        <v>312</v>
      </c>
      <c r="G47" s="83">
        <v>4.2886597938144332E-2</v>
      </c>
      <c r="H47" s="111">
        <v>-0.26923076923076927</v>
      </c>
      <c r="I47" s="112">
        <v>-2</v>
      </c>
      <c r="J47" s="71">
        <v>162</v>
      </c>
      <c r="K47" s="113">
        <v>0.40740740740740744</v>
      </c>
      <c r="L47" s="114">
        <v>2</v>
      </c>
      <c r="P47" s="110">
        <v>7</v>
      </c>
      <c r="Q47" s="80" t="s">
        <v>99</v>
      </c>
      <c r="R47" s="71">
        <v>1041</v>
      </c>
      <c r="S47" s="83">
        <v>3.2974342730440288E-2</v>
      </c>
      <c r="T47" s="71">
        <v>1087</v>
      </c>
      <c r="U47" s="83">
        <v>2.8116916709777548E-2</v>
      </c>
      <c r="V47" s="73">
        <v>-4.2318307267709243E-2</v>
      </c>
      <c r="W47" s="114">
        <v>2</v>
      </c>
    </row>
    <row r="48" spans="2:23">
      <c r="B48" s="110">
        <v>8</v>
      </c>
      <c r="C48" s="80" t="s">
        <v>114</v>
      </c>
      <c r="D48" s="71">
        <v>158</v>
      </c>
      <c r="E48" s="83">
        <v>2.8602461984069516E-2</v>
      </c>
      <c r="F48" s="71">
        <v>187</v>
      </c>
      <c r="G48" s="83">
        <v>2.570446735395189E-2</v>
      </c>
      <c r="H48" s="111">
        <v>-0.15508021390374327</v>
      </c>
      <c r="I48" s="112">
        <v>4</v>
      </c>
      <c r="J48" s="71">
        <v>112</v>
      </c>
      <c r="K48" s="113">
        <v>0.41071428571428581</v>
      </c>
      <c r="L48" s="114">
        <v>5</v>
      </c>
      <c r="P48" s="110">
        <v>8</v>
      </c>
      <c r="Q48" s="80" t="s">
        <v>72</v>
      </c>
      <c r="R48" s="71">
        <v>1014</v>
      </c>
      <c r="S48" s="83">
        <v>3.2119100411783341E-2</v>
      </c>
      <c r="T48" s="71">
        <v>1322</v>
      </c>
      <c r="U48" s="83">
        <v>3.419555095706156E-2</v>
      </c>
      <c r="V48" s="73">
        <v>-0.23298033282904684</v>
      </c>
      <c r="W48" s="114">
        <v>-1</v>
      </c>
    </row>
    <row r="49" spans="2:23">
      <c r="B49" s="110">
        <v>9</v>
      </c>
      <c r="C49" s="80" t="s">
        <v>86</v>
      </c>
      <c r="D49" s="71">
        <v>151</v>
      </c>
      <c r="E49" s="83">
        <v>2.7335264301230993E-2</v>
      </c>
      <c r="F49" s="71">
        <v>272</v>
      </c>
      <c r="G49" s="83">
        <v>3.738831615120275E-2</v>
      </c>
      <c r="H49" s="111">
        <v>-0.44485294117647056</v>
      </c>
      <c r="I49" s="112">
        <v>-1</v>
      </c>
      <c r="J49" s="71">
        <v>174</v>
      </c>
      <c r="K49" s="113">
        <v>-0.13218390804597702</v>
      </c>
      <c r="L49" s="114">
        <v>-2</v>
      </c>
      <c r="P49" s="110">
        <v>9</v>
      </c>
      <c r="Q49" s="80" t="s">
        <v>80</v>
      </c>
      <c r="R49" s="71">
        <v>841</v>
      </c>
      <c r="S49" s="83">
        <v>2.6639214444092493E-2</v>
      </c>
      <c r="T49" s="71">
        <v>651</v>
      </c>
      <c r="U49" s="83">
        <v>1.6839110191412314E-2</v>
      </c>
      <c r="V49" s="73">
        <v>0.29185867895545314</v>
      </c>
      <c r="W49" s="114">
        <v>9</v>
      </c>
    </row>
    <row r="50" spans="2:23">
      <c r="B50" s="120">
        <v>10</v>
      </c>
      <c r="C50" s="85" t="s">
        <v>89</v>
      </c>
      <c r="D50" s="96">
        <v>150</v>
      </c>
      <c r="E50" s="101">
        <v>2.7154236060825489E-2</v>
      </c>
      <c r="F50" s="96">
        <v>435</v>
      </c>
      <c r="G50" s="101">
        <v>5.9793814432989693E-2</v>
      </c>
      <c r="H50" s="115">
        <v>-0.65517241379310343</v>
      </c>
      <c r="I50" s="116">
        <v>-6</v>
      </c>
      <c r="J50" s="96">
        <v>249</v>
      </c>
      <c r="K50" s="117">
        <v>-0.39759036144578308</v>
      </c>
      <c r="L50" s="118">
        <v>-6</v>
      </c>
      <c r="P50" s="120">
        <v>10</v>
      </c>
      <c r="Q50" s="85" t="s">
        <v>100</v>
      </c>
      <c r="R50" s="96">
        <v>826</v>
      </c>
      <c r="S50" s="101">
        <v>2.6164079822616409E-2</v>
      </c>
      <c r="T50" s="96">
        <v>1724</v>
      </c>
      <c r="U50" s="101">
        <v>4.4593895499224004E-2</v>
      </c>
      <c r="V50" s="99">
        <v>-0.52088167053364276</v>
      </c>
      <c r="W50" s="118">
        <v>-5</v>
      </c>
    </row>
    <row r="51" spans="2:23">
      <c r="B51" s="206" t="s">
        <v>66</v>
      </c>
      <c r="C51" s="207"/>
      <c r="D51" s="144">
        <f>SUM(D41:D50)</f>
        <v>3719</v>
      </c>
      <c r="E51" s="129">
        <f>D51/D53</f>
        <v>0.67324402606806666</v>
      </c>
      <c r="F51" s="144">
        <f>SUM(F41:F50)</f>
        <v>4055</v>
      </c>
      <c r="G51" s="129">
        <f>F51/F53</f>
        <v>0.55738831615120277</v>
      </c>
      <c r="H51" s="131">
        <f>D51/F51-1</f>
        <v>-8.286066584463625E-2</v>
      </c>
      <c r="I51" s="146"/>
      <c r="J51" s="144">
        <f>SUM(J41:J50)</f>
        <v>3236</v>
      </c>
      <c r="K51" s="29">
        <f>D51/J51-1</f>
        <v>0.14925834363411616</v>
      </c>
      <c r="L51" s="132"/>
      <c r="P51" s="206" t="s">
        <v>66</v>
      </c>
      <c r="Q51" s="207"/>
      <c r="R51" s="144">
        <f>SUM(R41:R50)</f>
        <v>19093</v>
      </c>
      <c r="S51" s="129">
        <f>R51/R53</f>
        <v>0.60478302185619259</v>
      </c>
      <c r="T51" s="144">
        <f>SUM(T41:T50)</f>
        <v>22188</v>
      </c>
      <c r="U51" s="129">
        <f>T51/T53</f>
        <v>0.57392653905845836</v>
      </c>
      <c r="V51" s="131">
        <f>R51/T51-1</f>
        <v>-0.13948981431404361</v>
      </c>
      <c r="W51" s="150"/>
    </row>
    <row r="52" spans="2:23">
      <c r="B52" s="206" t="s">
        <v>38</v>
      </c>
      <c r="C52" s="207"/>
      <c r="D52" s="144">
        <f>D53-D51</f>
        <v>1805</v>
      </c>
      <c r="E52" s="129">
        <f>D52/D53</f>
        <v>0.3267559739319334</v>
      </c>
      <c r="F52" s="144">
        <f>F53-F51</f>
        <v>3220</v>
      </c>
      <c r="G52" s="129">
        <f>F52/F53</f>
        <v>0.44261168384879723</v>
      </c>
      <c r="H52" s="131">
        <f>D52/F52-1</f>
        <v>-0.43944099378881984</v>
      </c>
      <c r="I52" s="145"/>
      <c r="J52" s="144">
        <f>J53-SUM(J41:J50)</f>
        <v>2066</v>
      </c>
      <c r="K52" s="29">
        <f>D52/J52-1</f>
        <v>-0.12633107454017423</v>
      </c>
      <c r="L52" s="132"/>
      <c r="P52" s="206" t="s">
        <v>38</v>
      </c>
      <c r="Q52" s="207"/>
      <c r="R52" s="144">
        <f>R53-R51</f>
        <v>12477</v>
      </c>
      <c r="S52" s="129">
        <f>R52/R53</f>
        <v>0.39521697814380741</v>
      </c>
      <c r="T52" s="144">
        <f>T53-T51</f>
        <v>16472</v>
      </c>
      <c r="U52" s="129">
        <f>T52/T53</f>
        <v>0.42607346094154164</v>
      </c>
      <c r="V52" s="131">
        <f>R52/T52-1</f>
        <v>-0.24253278290432245</v>
      </c>
      <c r="W52" s="151"/>
    </row>
    <row r="53" spans="2:23">
      <c r="B53" s="208" t="s">
        <v>67</v>
      </c>
      <c r="C53" s="209"/>
      <c r="D53" s="35">
        <v>5524</v>
      </c>
      <c r="E53" s="121">
        <v>1</v>
      </c>
      <c r="F53" s="35">
        <v>7275</v>
      </c>
      <c r="G53" s="121">
        <v>1</v>
      </c>
      <c r="H53" s="37">
        <v>-0.24068728522336769</v>
      </c>
      <c r="I53" s="37"/>
      <c r="J53" s="35">
        <v>5302</v>
      </c>
      <c r="K53" s="12">
        <v>4.1870992078461011E-2</v>
      </c>
      <c r="L53" s="122"/>
      <c r="P53" s="208" t="s">
        <v>67</v>
      </c>
      <c r="Q53" s="209"/>
      <c r="R53" s="35">
        <v>31570</v>
      </c>
      <c r="S53" s="121">
        <v>1</v>
      </c>
      <c r="T53" s="35">
        <v>38660</v>
      </c>
      <c r="U53" s="121">
        <v>1</v>
      </c>
      <c r="V53" s="152">
        <v>-0.18339368856699434</v>
      </c>
      <c r="W53" s="122"/>
    </row>
    <row r="54" spans="2:23">
      <c r="B54" s="137" t="s">
        <v>73</v>
      </c>
      <c r="P54" s="137" t="s">
        <v>73</v>
      </c>
    </row>
    <row r="55" spans="2:23">
      <c r="B55" s="140" t="s">
        <v>74</v>
      </c>
      <c r="P55" s="140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2022-07-05T07:02:44Z</dcterms:modified>
</cp:coreProperties>
</file>