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2\SC\"/>
    </mc:Choice>
  </mc:AlternateContent>
  <xr:revisionPtr revIDLastSave="0" documentId="13_ncr:1_{D2246E74-6961-4242-B39E-817618BEAF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23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3" l="1"/>
  <c r="G52" i="23"/>
  <c r="F52" i="23"/>
  <c r="T51" i="23"/>
  <c r="T52" i="23" s="1"/>
  <c r="U52" i="23" s="1"/>
  <c r="R51" i="23"/>
  <c r="R52" i="23" s="1"/>
  <c r="J51" i="23"/>
  <c r="F51" i="23"/>
  <c r="G51" i="23" s="1"/>
  <c r="E51" i="23"/>
  <c r="K51" i="23" s="1"/>
  <c r="D51" i="23"/>
  <c r="D52" i="23" s="1"/>
  <c r="O27" i="23"/>
  <c r="N27" i="23"/>
  <c r="M27" i="23"/>
  <c r="K27" i="23"/>
  <c r="L27" i="23" s="1"/>
  <c r="I27" i="23"/>
  <c r="J27" i="23" s="1"/>
  <c r="G27" i="23"/>
  <c r="F27" i="23"/>
  <c r="H27" i="23" s="1"/>
  <c r="E27" i="23"/>
  <c r="D27" i="23"/>
  <c r="M26" i="23"/>
  <c r="N26" i="23" s="1"/>
  <c r="K26" i="23"/>
  <c r="O26" i="23" s="1"/>
  <c r="J26" i="23"/>
  <c r="I26" i="23"/>
  <c r="F26" i="23"/>
  <c r="G26" i="23" s="1"/>
  <c r="E26" i="23"/>
  <c r="D26" i="23"/>
  <c r="H26" i="23" s="1"/>
  <c r="E52" i="23" l="1"/>
  <c r="K52" i="23" s="1"/>
  <c r="H52" i="23"/>
  <c r="S52" i="23"/>
  <c r="V52" i="23"/>
  <c r="L26" i="23"/>
  <c r="S51" i="23"/>
  <c r="U51" i="23"/>
  <c r="V51" i="23"/>
  <c r="H51" i="23"/>
  <c r="N27" i="9" l="1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<sst xmlns="http://schemas.openxmlformats.org/spreadsheetml/2006/main" count="601" uniqueCount="118">
  <si>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</si>
  <si>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</si>
  <si>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</si>
  <si>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</si>
  <si>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</si>
  <si>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</si>
  <si>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</si>
  <si>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</si>
  <si>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</si>
  <si>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</si>
  <si>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</si>
  <si>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</si>
  <si>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</si>
  <si>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</si>
  <si>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</si>
  <si>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</si>
  <si>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</si>
  <si>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</si>
  <si>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</si>
  <si>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</si>
  <si>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</si>
  <si>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</si>
  <si>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</si>
  <si>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</si>
  <si>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</si>
  <si>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</si>
  <si>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</si>
  <si>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</si>
  <si>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</si>
  <si>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</si>
  <si>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</si>
  <si>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</si>
  <si>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</si>
  <si>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</si>
  <si>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</si>
  <si>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</si>
  <si>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</si>
  <si>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</si>
  <si>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</si>
  <si>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</si>
  <si>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</si>
  <si>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</si>
  <si>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</si>
  <si>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</si>
  <si>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</si>
  <si>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</si>
  <si>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</si>
  <si>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</si>
  <si>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</si>
  <si>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</si>
  <si>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</si>
  <si>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</si>
  <si>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</si>
  <si>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</si>
  <si>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</si>
  <si>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</si>
  <si>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</si>
  <si>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</si>
  <si>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</si>
  <si>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</si>
  <si>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</si>
  <si>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</si>
  <si>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</si>
  <si>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</si>
  <si>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</si>
  <si>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</si>
  <si>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</si>
  <si>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</si>
  <si>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</si>
  <si>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</si>
  <si>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</si>
  <si>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</si>
  <si>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Volkswagen Crafter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</si>
  <si>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</si>
  <si>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</si>
  <si>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</si>
  <si>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</si>
  <si>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</si>
  <si>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</si>
  <si>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</si>
  <si>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SUZUKI</t>
  </si>
  <si>
    <t>Grudzień</t>
  </si>
  <si>
    <t>December</t>
  </si>
  <si>
    <t>MITSUBISHI</t>
  </si>
  <si>
    <t>Renault Trafic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</si>
  <si>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</si>
  <si>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</si>
  <si>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</si>
  <si>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</si>
  <si>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</si>
  <si>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</si>
  <si>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KNAUS</t>
  </si>
  <si>
    <t>ISUZU</t>
  </si>
  <si>
    <t>BENIMAR</t>
  </si>
  <si>
    <t>Toyota Proace</t>
  </si>
  <si>
    <t>2022
Lut</t>
  </si>
  <si>
    <t>2021
Lut</t>
  </si>
  <si>
    <t>2022
Sty - Lut</t>
  </si>
  <si>
    <t>2021
Sty - Lut</t>
  </si>
  <si>
    <t>Luty</t>
  </si>
  <si>
    <t>Rok narastająco Styczeń - Luty</t>
  </si>
  <si>
    <t>February</t>
  </si>
  <si>
    <t>YTD January - February</t>
  </si>
  <si>
    <t>Lut/Sty
Zmiana %</t>
  </si>
  <si>
    <t>Feb/Jan Ch %</t>
  </si>
  <si>
    <t>CARTHAGO</t>
  </si>
  <si>
    <t>Rejestracje nowych samochodów dostawczych do 3,5T, ranking modeli - Luty 2022</t>
  </si>
  <si>
    <t>Rejestracje nowych samochodów dostawczych do 3,5T, ranking modeli - 2022 narastająco</t>
  </si>
  <si>
    <t>Registrations of new LCV up to 3.5T, Top Models - February 2022</t>
  </si>
  <si>
    <t>Registrations of new LCV up to 3.5T, Top Models - 2022 YTD</t>
  </si>
  <si>
    <t>Lut/Sty
Zmiana poz</t>
  </si>
  <si>
    <t>Zmiana poz
r/r</t>
  </si>
  <si>
    <t>Feb/Jan Ch position</t>
  </si>
  <si>
    <t>Ch. Position
y/y</t>
  </si>
  <si>
    <t>Opel Movano</t>
  </si>
  <si>
    <t>Ford Transit Custom</t>
  </si>
  <si>
    <t>Toyota Hilux</t>
  </si>
  <si>
    <t>Opel Combo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</si>
</sst>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6"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0A5042A-4FD3-48C7-AEC8-6D244038E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103576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375BED8-5194-4AB9-8D94-1FDA3FBA1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5592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4631B9AD-6FCE-424F-B6CD-5BF85AA0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D1" s="36"/>
      <c r="E1" s="36"/>
      <c r="F1" s="36"/>
      <c r="G1" s="36"/>
      <c r="H1" s="61">
        <v>44623</v>
      </c>
    </row>
    <row r="2" spans="2:8">
      <c r="B2" t="s">
        <v>79</v>
      </c>
      <c r="H2" s="2" t="s">
        <v>27</v>
      </c>
    </row>
    <row r="3" spans="2:8" ht="26.25" customHeight="1">
      <c r="B3" s="163" t="s">
        <v>25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24" t="s">
        <v>95</v>
      </c>
      <c r="D4" s="124" t="s">
        <v>96</v>
      </c>
      <c r="E4" s="7" t="s">
        <v>8</v>
      </c>
      <c r="F4" s="124" t="s">
        <v>97</v>
      </c>
      <c r="G4" s="124" t="s">
        <v>98</v>
      </c>
      <c r="H4" s="7" t="s">
        <v>8</v>
      </c>
    </row>
    <row r="5" spans="2:8" ht="26.25" customHeight="1">
      <c r="B5" s="3" t="s">
        <v>9</v>
      </c>
      <c r="C5" s="125">
        <v>2312</v>
      </c>
      <c r="D5" s="125">
        <v>2770</v>
      </c>
      <c r="E5" s="57">
        <v>-0.16534296028880868</v>
      </c>
      <c r="F5" s="125">
        <v>4566</v>
      </c>
      <c r="G5" s="125">
        <v>4255</v>
      </c>
      <c r="H5" s="57">
        <v>7.3090481786133976E-2</v>
      </c>
    </row>
    <row r="6" spans="2:8" ht="26.25" customHeight="1">
      <c r="B6" s="4" t="s">
        <v>22</v>
      </c>
      <c r="C6" s="126">
        <v>536</v>
      </c>
      <c r="D6" s="126">
        <v>527</v>
      </c>
      <c r="E6" s="58">
        <v>1.7077798861480087E-2</v>
      </c>
      <c r="F6" s="126">
        <v>938</v>
      </c>
      <c r="G6" s="126">
        <v>841</v>
      </c>
      <c r="H6" s="58">
        <v>0.11533888228299638</v>
      </c>
    </row>
    <row r="7" spans="2:8" ht="26.25" customHeight="1">
      <c r="B7" s="4" t="s">
        <v>23</v>
      </c>
      <c r="C7" s="126">
        <v>68</v>
      </c>
      <c r="D7" s="126">
        <v>50</v>
      </c>
      <c r="E7" s="58">
        <v>0.3600000000000001</v>
      </c>
      <c r="F7" s="126">
        <v>123</v>
      </c>
      <c r="G7" s="126">
        <v>130</v>
      </c>
      <c r="H7" s="58">
        <v>-5.3846153846153877E-2</v>
      </c>
    </row>
    <row r="8" spans="2:8" ht="26.25" customHeight="1">
      <c r="B8" s="5" t="s">
        <v>24</v>
      </c>
      <c r="C8" s="126">
        <v>1708</v>
      </c>
      <c r="D8" s="126">
        <v>2193</v>
      </c>
      <c r="E8" s="59">
        <v>-0.22115823073415408</v>
      </c>
      <c r="F8" s="126">
        <v>3505</v>
      </c>
      <c r="G8" s="126">
        <v>3284</v>
      </c>
      <c r="H8" s="59">
        <v>6.7295980511571152E-2</v>
      </c>
    </row>
    <row r="9" spans="2:8" ht="26.25" customHeight="1">
      <c r="B9" s="3" t="s">
        <v>10</v>
      </c>
      <c r="C9" s="125">
        <v>82</v>
      </c>
      <c r="D9" s="125">
        <v>114</v>
      </c>
      <c r="E9" s="57">
        <v>-0.2807017543859649</v>
      </c>
      <c r="F9" s="125">
        <v>188</v>
      </c>
      <c r="G9" s="125">
        <v>207</v>
      </c>
      <c r="H9" s="57">
        <v>-9.1787439613526534E-2</v>
      </c>
    </row>
    <row r="10" spans="2:8" ht="26.25" customHeight="1">
      <c r="B10" s="8" t="s">
        <v>26</v>
      </c>
      <c r="C10" s="127">
        <v>2394</v>
      </c>
      <c r="D10" s="127">
        <v>2884</v>
      </c>
      <c r="E10" s="60">
        <v>-0.16990291262135926</v>
      </c>
      <c r="F10" s="127">
        <v>4754</v>
      </c>
      <c r="G10" s="127">
        <v>4462</v>
      </c>
      <c r="H10" s="60">
        <v>6.5441506051098219E-2</v>
      </c>
    </row>
    <row r="11" spans="2:8" ht="26.25" customHeight="1">
      <c r="B11" s="129" t="s">
        <v>51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45" priority="2" operator="lessThan">
      <formula>0</formula>
    </cfRule>
  </conditionalFormatting>
  <conditionalFormatting sqref="H10 E10 E5:E7 H5:H7">
    <cfRule type="cellIs" dxfId="144" priority="3" operator="lessThan">
      <formula>0</formula>
    </cfRule>
  </conditionalFormatting>
  <conditionalFormatting sqref="E8 H8">
    <cfRule type="cellIs" dxfId="143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44623</v>
      </c>
    </row>
    <row r="2" spans="2:15" ht="14.5" customHeight="1">
      <c r="B2" s="172" t="s">
        <v>28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2:15" ht="14.5" customHeight="1">
      <c r="B3" s="173" t="s">
        <v>29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44</v>
      </c>
    </row>
    <row r="5" spans="2:15" ht="14.25" customHeight="1">
      <c r="B5" s="194" t="s">
        <v>0</v>
      </c>
      <c r="C5" s="194" t="s">
        <v>1</v>
      </c>
      <c r="D5" s="177" t="s">
        <v>99</v>
      </c>
      <c r="E5" s="168"/>
      <c r="F5" s="168"/>
      <c r="G5" s="168"/>
      <c r="H5" s="178"/>
      <c r="I5" s="168" t="s">
        <v>85</v>
      </c>
      <c r="J5" s="168"/>
      <c r="K5" s="177" t="s">
        <v>100</v>
      </c>
      <c r="L5" s="168"/>
      <c r="M5" s="168"/>
      <c r="N5" s="168"/>
      <c r="O5" s="178"/>
    </row>
    <row r="6" spans="2:15" ht="14.5" customHeight="1">
      <c r="B6" s="195"/>
      <c r="C6" s="195"/>
      <c r="D6" s="174" t="s">
        <v>101</v>
      </c>
      <c r="E6" s="175"/>
      <c r="F6" s="175"/>
      <c r="G6" s="175"/>
      <c r="H6" s="176"/>
      <c r="I6" s="175" t="s">
        <v>87</v>
      </c>
      <c r="J6" s="175"/>
      <c r="K6" s="174" t="s">
        <v>102</v>
      </c>
      <c r="L6" s="175"/>
      <c r="M6" s="175"/>
      <c r="N6" s="175"/>
      <c r="O6" s="176"/>
    </row>
    <row r="7" spans="2:15" ht="14.5" customHeight="1">
      <c r="B7" s="195"/>
      <c r="C7" s="195"/>
      <c r="D7" s="166">
        <v>2022</v>
      </c>
      <c r="E7" s="169"/>
      <c r="F7" s="179">
        <v>2021</v>
      </c>
      <c r="G7" s="179"/>
      <c r="H7" s="196" t="s">
        <v>31</v>
      </c>
      <c r="I7" s="198">
        <v>2022</v>
      </c>
      <c r="J7" s="166" t="s">
        <v>103</v>
      </c>
      <c r="K7" s="166">
        <v>2022</v>
      </c>
      <c r="L7" s="169"/>
      <c r="M7" s="179">
        <v>2021</v>
      </c>
      <c r="N7" s="169"/>
      <c r="O7" s="185" t="s">
        <v>31</v>
      </c>
    </row>
    <row r="8" spans="2:15" ht="14.5" customHeight="1">
      <c r="B8" s="186" t="s">
        <v>32</v>
      </c>
      <c r="C8" s="186" t="s">
        <v>33</v>
      </c>
      <c r="D8" s="170"/>
      <c r="E8" s="171"/>
      <c r="F8" s="180"/>
      <c r="G8" s="180"/>
      <c r="H8" s="197"/>
      <c r="I8" s="199"/>
      <c r="J8" s="167"/>
      <c r="K8" s="170"/>
      <c r="L8" s="171"/>
      <c r="M8" s="180"/>
      <c r="N8" s="171"/>
      <c r="O8" s="185"/>
    </row>
    <row r="9" spans="2:15" ht="14.25" customHeight="1">
      <c r="B9" s="186"/>
      <c r="C9" s="186"/>
      <c r="D9" s="161" t="s">
        <v>34</v>
      </c>
      <c r="E9" s="157" t="s">
        <v>2</v>
      </c>
      <c r="F9" s="160" t="s">
        <v>34</v>
      </c>
      <c r="G9" s="52" t="s">
        <v>2</v>
      </c>
      <c r="H9" s="188" t="s">
        <v>35</v>
      </c>
      <c r="I9" s="53" t="s">
        <v>34</v>
      </c>
      <c r="J9" s="190" t="s">
        <v>104</v>
      </c>
      <c r="K9" s="161" t="s">
        <v>34</v>
      </c>
      <c r="L9" s="51" t="s">
        <v>2</v>
      </c>
      <c r="M9" s="160" t="s">
        <v>34</v>
      </c>
      <c r="N9" s="51" t="s">
        <v>2</v>
      </c>
      <c r="O9" s="192" t="s">
        <v>35</v>
      </c>
    </row>
    <row r="10" spans="2:15" ht="14.5" customHeight="1">
      <c r="B10" s="187"/>
      <c r="C10" s="187"/>
      <c r="D10" s="158" t="s">
        <v>36</v>
      </c>
      <c r="E10" s="159" t="s">
        <v>37</v>
      </c>
      <c r="F10" s="49" t="s">
        <v>36</v>
      </c>
      <c r="G10" s="50" t="s">
        <v>37</v>
      </c>
      <c r="H10" s="189"/>
      <c r="I10" s="54" t="s">
        <v>36</v>
      </c>
      <c r="J10" s="191"/>
      <c r="K10" s="158" t="s">
        <v>36</v>
      </c>
      <c r="L10" s="159" t="s">
        <v>37</v>
      </c>
      <c r="M10" s="49" t="s">
        <v>36</v>
      </c>
      <c r="N10" s="159" t="s">
        <v>37</v>
      </c>
      <c r="O10" s="193"/>
    </row>
    <row r="11" spans="2:15" ht="14.5" customHeight="1">
      <c r="B11" s="62">
        <v>1</v>
      </c>
      <c r="C11" s="63" t="s">
        <v>3</v>
      </c>
      <c r="D11" s="64">
        <v>422</v>
      </c>
      <c r="E11" s="109">
        <v>0.18252595155709342</v>
      </c>
      <c r="F11" s="64">
        <v>716</v>
      </c>
      <c r="G11" s="69">
        <v>0.25848375451263539</v>
      </c>
      <c r="H11" s="67">
        <v>-0.41061452513966479</v>
      </c>
      <c r="I11" s="68">
        <v>584</v>
      </c>
      <c r="J11" s="69">
        <v>-0.2773972602739726</v>
      </c>
      <c r="K11" s="64">
        <v>1006</v>
      </c>
      <c r="L11" s="109">
        <v>0.22032413491020586</v>
      </c>
      <c r="M11" s="64">
        <v>1078</v>
      </c>
      <c r="N11" s="69">
        <v>0.25334900117508813</v>
      </c>
      <c r="O11" s="67">
        <v>-6.6790352504638273E-2</v>
      </c>
    </row>
    <row r="12" spans="2:15" ht="14.5" customHeight="1">
      <c r="B12" s="70">
        <v>2</v>
      </c>
      <c r="C12" s="71" t="s">
        <v>12</v>
      </c>
      <c r="D12" s="72">
        <v>436</v>
      </c>
      <c r="E12" s="114">
        <v>0.18858131487889274</v>
      </c>
      <c r="F12" s="72">
        <v>364</v>
      </c>
      <c r="G12" s="84">
        <v>0.13140794223826716</v>
      </c>
      <c r="H12" s="74">
        <v>0.19780219780219777</v>
      </c>
      <c r="I12" s="95">
        <v>478</v>
      </c>
      <c r="J12" s="84">
        <v>-8.786610878661083E-2</v>
      </c>
      <c r="K12" s="72">
        <v>914</v>
      </c>
      <c r="L12" s="114">
        <v>0.20017520805957073</v>
      </c>
      <c r="M12" s="72">
        <v>528</v>
      </c>
      <c r="N12" s="84">
        <v>0.12408930669800235</v>
      </c>
      <c r="O12" s="74">
        <v>0.73106060606060597</v>
      </c>
    </row>
    <row r="13" spans="2:15" ht="14.5" customHeight="1">
      <c r="B13" s="70">
        <v>3</v>
      </c>
      <c r="C13" s="71" t="s">
        <v>4</v>
      </c>
      <c r="D13" s="72">
        <v>471</v>
      </c>
      <c r="E13" s="114">
        <v>0.20371972318339102</v>
      </c>
      <c r="F13" s="72">
        <v>395</v>
      </c>
      <c r="G13" s="84">
        <v>0.14259927797833935</v>
      </c>
      <c r="H13" s="74">
        <v>0.19240506329113916</v>
      </c>
      <c r="I13" s="95">
        <v>306</v>
      </c>
      <c r="J13" s="84">
        <v>0.53921568627450989</v>
      </c>
      <c r="K13" s="72">
        <v>777</v>
      </c>
      <c r="L13" s="114">
        <v>0.17017082785808146</v>
      </c>
      <c r="M13" s="72">
        <v>591</v>
      </c>
      <c r="N13" s="84">
        <v>0.13889541715628673</v>
      </c>
      <c r="O13" s="74">
        <v>0.31472081218274117</v>
      </c>
    </row>
    <row r="14" spans="2:15" ht="14.5" customHeight="1">
      <c r="B14" s="70">
        <v>4</v>
      </c>
      <c r="C14" s="71" t="s">
        <v>11</v>
      </c>
      <c r="D14" s="72">
        <v>393</v>
      </c>
      <c r="E14" s="114">
        <v>0.16998269896193771</v>
      </c>
      <c r="F14" s="72">
        <v>529</v>
      </c>
      <c r="G14" s="84">
        <v>0.19097472924187725</v>
      </c>
      <c r="H14" s="74">
        <v>-0.25708884688090738</v>
      </c>
      <c r="I14" s="95">
        <v>368</v>
      </c>
      <c r="J14" s="84">
        <v>6.7934782608695565E-2</v>
      </c>
      <c r="K14" s="72">
        <v>761</v>
      </c>
      <c r="L14" s="114">
        <v>0.16666666666666666</v>
      </c>
      <c r="M14" s="72">
        <v>840</v>
      </c>
      <c r="N14" s="84">
        <v>0.19741480611045828</v>
      </c>
      <c r="O14" s="74">
        <v>-9.4047619047619047E-2</v>
      </c>
    </row>
    <row r="15" spans="2:15" ht="14.5" customHeight="1">
      <c r="B15" s="70">
        <v>5</v>
      </c>
      <c r="C15" s="71" t="s">
        <v>13</v>
      </c>
      <c r="D15" s="72">
        <v>302</v>
      </c>
      <c r="E15" s="114">
        <v>0.13062283737024222</v>
      </c>
      <c r="F15" s="72">
        <v>526</v>
      </c>
      <c r="G15" s="76">
        <v>0.18989169675090253</v>
      </c>
      <c r="H15" s="74">
        <v>-0.42585551330798477</v>
      </c>
      <c r="I15" s="75">
        <v>283</v>
      </c>
      <c r="J15" s="76">
        <v>6.7137809187279185E-2</v>
      </c>
      <c r="K15" s="72">
        <v>585</v>
      </c>
      <c r="L15" s="114">
        <v>0.12812089356110382</v>
      </c>
      <c r="M15" s="72">
        <v>764</v>
      </c>
      <c r="N15" s="76">
        <v>0.17955346650998824</v>
      </c>
      <c r="O15" s="74">
        <v>-0.23429319371727753</v>
      </c>
    </row>
    <row r="16" spans="2:15" ht="14.5" customHeight="1">
      <c r="B16" s="70">
        <v>6</v>
      </c>
      <c r="C16" s="71" t="s">
        <v>15</v>
      </c>
      <c r="D16" s="72">
        <v>149</v>
      </c>
      <c r="E16" s="114">
        <v>6.4446366782006922E-2</v>
      </c>
      <c r="F16" s="72">
        <v>120</v>
      </c>
      <c r="G16" s="76">
        <v>4.3321299638989168E-2</v>
      </c>
      <c r="H16" s="74">
        <v>0.2416666666666667</v>
      </c>
      <c r="I16" s="75">
        <v>83</v>
      </c>
      <c r="J16" s="76">
        <v>0.79518072289156616</v>
      </c>
      <c r="K16" s="72">
        <v>232</v>
      </c>
      <c r="L16" s="114">
        <v>5.0810337275514671E-2</v>
      </c>
      <c r="M16" s="72">
        <v>229</v>
      </c>
      <c r="N16" s="76">
        <v>5.381903642773208E-2</v>
      </c>
      <c r="O16" s="74">
        <v>1.3100436681222627E-2</v>
      </c>
    </row>
    <row r="17" spans="2:15" ht="14.5" customHeight="1">
      <c r="B17" s="70">
        <v>7</v>
      </c>
      <c r="C17" s="71" t="s">
        <v>14</v>
      </c>
      <c r="D17" s="72">
        <v>83</v>
      </c>
      <c r="E17" s="114">
        <v>3.5899653979238756E-2</v>
      </c>
      <c r="F17" s="72">
        <v>83</v>
      </c>
      <c r="G17" s="84">
        <v>2.9963898916967508E-2</v>
      </c>
      <c r="H17" s="74">
        <v>0</v>
      </c>
      <c r="I17" s="95">
        <v>85</v>
      </c>
      <c r="J17" s="84">
        <v>-2.352941176470591E-2</v>
      </c>
      <c r="K17" s="72">
        <v>168</v>
      </c>
      <c r="L17" s="114">
        <v>3.6793692509855452E-2</v>
      </c>
      <c r="M17" s="72">
        <v>154</v>
      </c>
      <c r="N17" s="84">
        <v>3.6192714453584018E-2</v>
      </c>
      <c r="O17" s="74">
        <v>9.0909090909090828E-2</v>
      </c>
    </row>
    <row r="18" spans="2:15">
      <c r="B18" s="183" t="s">
        <v>69</v>
      </c>
      <c r="C18" s="184"/>
      <c r="D18" s="45">
        <f>SUM(D11:D17)</f>
        <v>2256</v>
      </c>
      <c r="E18" s="29">
        <f>D18/D20</f>
        <v>0.97577854671280273</v>
      </c>
      <c r="F18" s="27">
        <f>SUM(F11:F17)</f>
        <v>2733</v>
      </c>
      <c r="G18" s="29">
        <f>F18/F20</f>
        <v>0.98664259927797837</v>
      </c>
      <c r="H18" s="43">
        <f>D18/F18-1</f>
        <v>-0.17453347969264543</v>
      </c>
      <c r="I18" s="27">
        <f>SUM(I11:I17)</f>
        <v>2187</v>
      </c>
      <c r="J18" s="29">
        <f>D18/I18-1</f>
        <v>3.1550068587105518E-2</v>
      </c>
      <c r="K18" s="27">
        <f>SUM(K11:K17)</f>
        <v>4443</v>
      </c>
      <c r="L18" s="29">
        <f>K18/K20</f>
        <v>0.97306176084099871</v>
      </c>
      <c r="M18" s="27">
        <f>SUM(M11:M17)</f>
        <v>4184</v>
      </c>
      <c r="N18" s="29">
        <f>M18/M20</f>
        <v>0.98331374853113984</v>
      </c>
      <c r="O18" s="43">
        <f>K18/M18-1</f>
        <v>6.1902485659655726E-2</v>
      </c>
    </row>
    <row r="19" spans="2:15">
      <c r="B19" s="183" t="s">
        <v>38</v>
      </c>
      <c r="C19" s="184"/>
      <c r="D19" s="27">
        <f>D20-D18</f>
        <v>56</v>
      </c>
      <c r="E19" s="29">
        <f>D19/D20</f>
        <v>2.4221453287197232E-2</v>
      </c>
      <c r="F19" s="27">
        <f>F20-F18</f>
        <v>37</v>
      </c>
      <c r="G19" s="29">
        <f>F19/F20</f>
        <v>1.3357400722021661E-2</v>
      </c>
      <c r="H19" s="43">
        <f>D19/F19-1</f>
        <v>0.5135135135135136</v>
      </c>
      <c r="I19" s="27">
        <f>I20-I18</f>
        <v>67</v>
      </c>
      <c r="J19" s="29">
        <f>D19/I19-1</f>
        <v>-0.16417910447761197</v>
      </c>
      <c r="K19" s="27">
        <f>K20-K18</f>
        <v>123</v>
      </c>
      <c r="L19" s="44">
        <f>K19/K20</f>
        <v>2.6938239159001315E-2</v>
      </c>
      <c r="M19" s="27">
        <f>M20-M18</f>
        <v>71</v>
      </c>
      <c r="N19" s="29">
        <f>M19/M20</f>
        <v>1.6686251468860165E-2</v>
      </c>
      <c r="O19" s="43">
        <f>K19/M19-1</f>
        <v>0.73239436619718301</v>
      </c>
    </row>
    <row r="20" spans="2:15">
      <c r="B20" s="181" t="s">
        <v>39</v>
      </c>
      <c r="C20" s="182"/>
      <c r="D20" s="46">
        <v>2312</v>
      </c>
      <c r="E20" s="77">
        <v>1</v>
      </c>
      <c r="F20" s="46">
        <v>2770</v>
      </c>
      <c r="G20" s="78">
        <v>1</v>
      </c>
      <c r="H20" s="41">
        <v>-0.16534296028880868</v>
      </c>
      <c r="I20" s="47">
        <v>2254</v>
      </c>
      <c r="J20" s="42">
        <v>2.5732031943212164E-2</v>
      </c>
      <c r="K20" s="46">
        <v>4566</v>
      </c>
      <c r="L20" s="77">
        <v>1</v>
      </c>
      <c r="M20" s="46">
        <v>4255</v>
      </c>
      <c r="N20" s="78">
        <v>1</v>
      </c>
      <c r="O20" s="41">
        <v>7.3090481786133976E-2</v>
      </c>
    </row>
    <row r="21" spans="2:15">
      <c r="B21" s="48" t="s">
        <v>51</v>
      </c>
    </row>
    <row r="22" spans="2:15">
      <c r="B22" s="138" t="s">
        <v>75</v>
      </c>
    </row>
    <row r="23" spans="2:15">
      <c r="B23" s="141" t="s">
        <v>76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42" priority="93" operator="lessThan">
      <formula>0</formula>
    </cfRule>
  </conditionalFormatting>
  <conditionalFormatting sqref="H19">
    <cfRule type="cellIs" dxfId="141" priority="94" operator="lessThan">
      <formula>0</formula>
    </cfRule>
  </conditionalFormatting>
  <conditionalFormatting sqref="J18:J19">
    <cfRule type="cellIs" dxfId="140" priority="92" operator="lessThan">
      <formula>0</formula>
    </cfRule>
  </conditionalFormatting>
  <conditionalFormatting sqref="O19">
    <cfRule type="cellIs" dxfId="139" priority="91" operator="lessThan">
      <formula>0</formula>
    </cfRule>
  </conditionalFormatting>
  <conditionalFormatting sqref="O18">
    <cfRule type="cellIs" dxfId="138" priority="90" operator="lessThan">
      <formula>0</formula>
    </cfRule>
  </conditionalFormatting>
  <conditionalFormatting sqref="O20 J20 H20">
    <cfRule type="cellIs" dxfId="137" priority="13" operator="lessThan">
      <formula>0</formula>
    </cfRule>
  </conditionalFormatting>
  <conditionalFormatting sqref="H11:H15 J11:J15 O11:O15">
    <cfRule type="cellIs" dxfId="136" priority="6" operator="lessThan">
      <formula>0</formula>
    </cfRule>
  </conditionalFormatting>
  <conditionalFormatting sqref="H16:H17 J16:J17 O16:O17">
    <cfRule type="cellIs" dxfId="135" priority="5" operator="lessThan">
      <formula>0</formula>
    </cfRule>
  </conditionalFormatting>
  <conditionalFormatting sqref="D11:E17 G11:J17 L11:L17 N11:O17">
    <cfRule type="cellIs" dxfId="134" priority="4" operator="equal">
      <formula>0</formula>
    </cfRule>
  </conditionalFormatting>
  <conditionalFormatting sqref="F11:F17">
    <cfRule type="cellIs" dxfId="133" priority="3" operator="equal">
      <formula>0</formula>
    </cfRule>
  </conditionalFormatting>
  <conditionalFormatting sqref="K11:K17">
    <cfRule type="cellIs" dxfId="132" priority="2" operator="equal">
      <formula>0</formula>
    </cfRule>
  </conditionalFormatting>
  <conditionalFormatting sqref="M11:M17">
    <cfRule type="cellIs" dxfId="13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/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44623</v>
      </c>
    </row>
    <row r="2" spans="2:15" ht="14.5" customHeight="1">
      <c r="B2" s="172" t="s">
        <v>28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1"/>
    </row>
    <row r="3" spans="2:15" ht="14.5" customHeight="1">
      <c r="B3" s="173" t="s">
        <v>29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9" t="s">
        <v>44</v>
      </c>
    </row>
    <row r="4" spans="2:15" ht="14.5" customHeight="1">
      <c r="B4" s="194" t="s">
        <v>30</v>
      </c>
      <c r="C4" s="194" t="s">
        <v>1</v>
      </c>
      <c r="D4" s="177" t="s">
        <v>99</v>
      </c>
      <c r="E4" s="168"/>
      <c r="F4" s="168"/>
      <c r="G4" s="168"/>
      <c r="H4" s="178"/>
      <c r="I4" s="168" t="s">
        <v>85</v>
      </c>
      <c r="J4" s="168"/>
      <c r="K4" s="177" t="s">
        <v>100</v>
      </c>
      <c r="L4" s="168"/>
      <c r="M4" s="168"/>
      <c r="N4" s="168"/>
      <c r="O4" s="178"/>
    </row>
    <row r="5" spans="2:15" ht="14.5" customHeight="1">
      <c r="B5" s="195"/>
      <c r="C5" s="195"/>
      <c r="D5" s="174" t="s">
        <v>101</v>
      </c>
      <c r="E5" s="175"/>
      <c r="F5" s="175"/>
      <c r="G5" s="175"/>
      <c r="H5" s="176"/>
      <c r="I5" s="175" t="s">
        <v>87</v>
      </c>
      <c r="J5" s="175"/>
      <c r="K5" s="174" t="s">
        <v>102</v>
      </c>
      <c r="L5" s="175"/>
      <c r="M5" s="175"/>
      <c r="N5" s="175"/>
      <c r="O5" s="176"/>
    </row>
    <row r="6" spans="2:15" ht="14.5" customHeight="1">
      <c r="B6" s="195"/>
      <c r="C6" s="202"/>
      <c r="D6" s="166">
        <v>2022</v>
      </c>
      <c r="E6" s="169"/>
      <c r="F6" s="179">
        <v>2021</v>
      </c>
      <c r="G6" s="179"/>
      <c r="H6" s="196" t="s">
        <v>31</v>
      </c>
      <c r="I6" s="198">
        <v>2022</v>
      </c>
      <c r="J6" s="166" t="s">
        <v>103</v>
      </c>
      <c r="K6" s="166">
        <v>2022</v>
      </c>
      <c r="L6" s="169"/>
      <c r="M6" s="179">
        <v>2021</v>
      </c>
      <c r="N6" s="169"/>
      <c r="O6" s="185" t="s">
        <v>31</v>
      </c>
    </row>
    <row r="7" spans="2:15" ht="14.5" customHeight="1">
      <c r="B7" s="186" t="s">
        <v>30</v>
      </c>
      <c r="C7" s="200" t="s">
        <v>33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4.5" customHeight="1">
      <c r="B8" s="186"/>
      <c r="C8" s="200"/>
      <c r="D8" s="161" t="s">
        <v>34</v>
      </c>
      <c r="E8" s="157" t="s">
        <v>2</v>
      </c>
      <c r="F8" s="160" t="s">
        <v>34</v>
      </c>
      <c r="G8" s="52" t="s">
        <v>2</v>
      </c>
      <c r="H8" s="188" t="s">
        <v>35</v>
      </c>
      <c r="I8" s="53" t="s">
        <v>34</v>
      </c>
      <c r="J8" s="190" t="s">
        <v>104</v>
      </c>
      <c r="K8" s="161" t="s">
        <v>34</v>
      </c>
      <c r="L8" s="51" t="s">
        <v>2</v>
      </c>
      <c r="M8" s="160" t="s">
        <v>34</v>
      </c>
      <c r="N8" s="51" t="s">
        <v>2</v>
      </c>
      <c r="O8" s="192" t="s">
        <v>35</v>
      </c>
    </row>
    <row r="9" spans="2:15" ht="14.5" customHeight="1">
      <c r="B9" s="187"/>
      <c r="C9" s="201"/>
      <c r="D9" s="158" t="s">
        <v>36</v>
      </c>
      <c r="E9" s="159" t="s">
        <v>37</v>
      </c>
      <c r="F9" s="49" t="s">
        <v>36</v>
      </c>
      <c r="G9" s="50" t="s">
        <v>37</v>
      </c>
      <c r="H9" s="189"/>
      <c r="I9" s="54" t="s">
        <v>36</v>
      </c>
      <c r="J9" s="191"/>
      <c r="K9" s="158" t="s">
        <v>36</v>
      </c>
      <c r="L9" s="159" t="s">
        <v>37</v>
      </c>
      <c r="M9" s="49" t="s">
        <v>36</v>
      </c>
      <c r="N9" s="159" t="s">
        <v>37</v>
      </c>
      <c r="O9" s="193"/>
    </row>
    <row r="10" spans="2:15" ht="14.5" customHeight="1">
      <c r="B10" s="70"/>
      <c r="C10" s="63" t="s">
        <v>15</v>
      </c>
      <c r="D10" s="79">
        <v>98</v>
      </c>
      <c r="E10" s="65">
        <v>0.52972972972972976</v>
      </c>
      <c r="F10" s="80">
        <v>59</v>
      </c>
      <c r="G10" s="66">
        <v>0.36419753086419754</v>
      </c>
      <c r="H10" s="67">
        <v>0.66101694915254239</v>
      </c>
      <c r="I10" s="80">
        <v>43</v>
      </c>
      <c r="J10" s="69">
        <v>1.2790697674418605</v>
      </c>
      <c r="K10" s="79">
        <v>141</v>
      </c>
      <c r="L10" s="65">
        <v>0.45928338762214982</v>
      </c>
      <c r="M10" s="80">
        <v>129</v>
      </c>
      <c r="N10" s="66">
        <v>0.4358108108108108</v>
      </c>
      <c r="O10" s="67">
        <v>9.3023255813953432E-2</v>
      </c>
    </row>
    <row r="11" spans="2:15" ht="14.5" customHeight="1">
      <c r="B11" s="70"/>
      <c r="C11" s="71" t="s">
        <v>4</v>
      </c>
      <c r="D11" s="81">
        <v>28</v>
      </c>
      <c r="E11" s="73">
        <v>0.15135135135135136</v>
      </c>
      <c r="F11" s="82">
        <v>30</v>
      </c>
      <c r="G11" s="83">
        <v>0.18518518518518517</v>
      </c>
      <c r="H11" s="74">
        <v>-6.6666666666666652E-2</v>
      </c>
      <c r="I11" s="82">
        <v>24</v>
      </c>
      <c r="J11" s="84">
        <v>0.16666666666666674</v>
      </c>
      <c r="K11" s="81">
        <v>52</v>
      </c>
      <c r="L11" s="73">
        <v>0.16938110749185667</v>
      </c>
      <c r="M11" s="82">
        <v>57</v>
      </c>
      <c r="N11" s="83">
        <v>0.19256756756756757</v>
      </c>
      <c r="O11" s="74">
        <v>-8.7719298245614086E-2</v>
      </c>
    </row>
    <row r="12" spans="2:15" ht="14.5" customHeight="1">
      <c r="B12" s="70"/>
      <c r="C12" s="71" t="s">
        <v>12</v>
      </c>
      <c r="D12" s="81">
        <v>31</v>
      </c>
      <c r="E12" s="73">
        <v>0.16756756756756758</v>
      </c>
      <c r="F12" s="82">
        <v>40</v>
      </c>
      <c r="G12" s="83">
        <v>0.24691358024691357</v>
      </c>
      <c r="H12" s="74">
        <v>-0.22499999999999998</v>
      </c>
      <c r="I12" s="82">
        <v>18</v>
      </c>
      <c r="J12" s="84">
        <v>0.72222222222222232</v>
      </c>
      <c r="K12" s="81">
        <v>49</v>
      </c>
      <c r="L12" s="73">
        <v>0.15960912052117263</v>
      </c>
      <c r="M12" s="82">
        <v>57</v>
      </c>
      <c r="N12" s="83">
        <v>0.19256756756756757</v>
      </c>
      <c r="O12" s="74">
        <v>-0.14035087719298245</v>
      </c>
    </row>
    <row r="13" spans="2:15" ht="14.5" customHeight="1">
      <c r="B13" s="70"/>
      <c r="C13" s="71" t="s">
        <v>49</v>
      </c>
      <c r="D13" s="81">
        <v>12</v>
      </c>
      <c r="E13" s="73">
        <v>6.4864864864864868E-2</v>
      </c>
      <c r="F13" s="82">
        <v>10</v>
      </c>
      <c r="G13" s="83">
        <v>6.1728395061728392E-2</v>
      </c>
      <c r="H13" s="74">
        <v>0.19999999999999996</v>
      </c>
      <c r="I13" s="82">
        <v>13</v>
      </c>
      <c r="J13" s="84">
        <v>-7.6923076923076872E-2</v>
      </c>
      <c r="K13" s="81">
        <v>25</v>
      </c>
      <c r="L13" s="73">
        <v>8.143322475570032E-2</v>
      </c>
      <c r="M13" s="82">
        <v>15</v>
      </c>
      <c r="N13" s="83">
        <v>5.0675675675675678E-2</v>
      </c>
      <c r="O13" s="74">
        <v>0.66666666666666674</v>
      </c>
    </row>
    <row r="14" spans="2:15" ht="14.5" customHeight="1">
      <c r="B14" s="111"/>
      <c r="C14" s="71" t="s">
        <v>3</v>
      </c>
      <c r="D14" s="81">
        <v>8</v>
      </c>
      <c r="E14" s="73">
        <v>4.3243243243243246E-2</v>
      </c>
      <c r="F14" s="82">
        <v>11</v>
      </c>
      <c r="G14" s="83">
        <v>6.7901234567901231E-2</v>
      </c>
      <c r="H14" s="74">
        <v>-0.27272727272727271</v>
      </c>
      <c r="I14" s="82">
        <v>13</v>
      </c>
      <c r="J14" s="84">
        <v>-0.38461538461538458</v>
      </c>
      <c r="K14" s="81">
        <v>21</v>
      </c>
      <c r="L14" s="73">
        <v>6.8403908794788276E-2</v>
      </c>
      <c r="M14" s="82">
        <v>15</v>
      </c>
      <c r="N14" s="83">
        <v>5.0675675675675678E-2</v>
      </c>
      <c r="O14" s="74">
        <v>0.39999999999999991</v>
      </c>
    </row>
    <row r="15" spans="2:15" ht="14.5" customHeight="1">
      <c r="B15" s="70"/>
      <c r="C15" s="71" t="s">
        <v>20</v>
      </c>
      <c r="D15" s="81">
        <v>2</v>
      </c>
      <c r="E15" s="73">
        <v>1.0810810810810811E-2</v>
      </c>
      <c r="F15" s="82">
        <v>2</v>
      </c>
      <c r="G15" s="83">
        <v>1.2345679012345678E-2</v>
      </c>
      <c r="H15" s="74">
        <v>0</v>
      </c>
      <c r="I15" s="82">
        <v>6</v>
      </c>
      <c r="J15" s="84">
        <v>-0.66666666666666674</v>
      </c>
      <c r="K15" s="81">
        <v>8</v>
      </c>
      <c r="L15" s="73">
        <v>2.6058631921824105E-2</v>
      </c>
      <c r="M15" s="82">
        <v>2</v>
      </c>
      <c r="N15" s="83">
        <v>6.7567567567567571E-3</v>
      </c>
      <c r="O15" s="74">
        <v>3</v>
      </c>
    </row>
    <row r="16" spans="2:15" ht="14.5" customHeight="1">
      <c r="B16" s="70"/>
      <c r="C16" s="71" t="s">
        <v>11</v>
      </c>
      <c r="D16" s="81">
        <v>4</v>
      </c>
      <c r="E16" s="73">
        <v>2.1621621621621623E-2</v>
      </c>
      <c r="F16" s="82">
        <v>1</v>
      </c>
      <c r="G16" s="83">
        <v>6.1728395061728392E-3</v>
      </c>
      <c r="H16" s="74">
        <v>3</v>
      </c>
      <c r="I16" s="82">
        <v>2</v>
      </c>
      <c r="J16" s="84">
        <v>1</v>
      </c>
      <c r="K16" s="81">
        <v>6</v>
      </c>
      <c r="L16" s="73">
        <v>1.9543973941368076E-2</v>
      </c>
      <c r="M16" s="82">
        <v>1</v>
      </c>
      <c r="N16" s="83">
        <v>3.3783783783783786E-3</v>
      </c>
      <c r="O16" s="74">
        <v>5</v>
      </c>
    </row>
    <row r="17" spans="2:15" ht="14.5" customHeight="1">
      <c r="B17" s="128"/>
      <c r="C17" s="85" t="s">
        <v>38</v>
      </c>
      <c r="D17" s="86">
        <v>2</v>
      </c>
      <c r="E17" s="87">
        <v>1.0810810810810811E-2</v>
      </c>
      <c r="F17" s="86">
        <v>9</v>
      </c>
      <c r="G17" s="87">
        <v>5.5555555555555552E-2</v>
      </c>
      <c r="H17" s="88">
        <v>-0.77777777777777779</v>
      </c>
      <c r="I17" s="86">
        <v>5</v>
      </c>
      <c r="J17" s="87">
        <v>4.0983606557377046E-2</v>
      </c>
      <c r="K17" s="86">
        <v>5</v>
      </c>
      <c r="L17" s="87">
        <v>1.6286644951140065E-2</v>
      </c>
      <c r="M17" s="86">
        <v>20</v>
      </c>
      <c r="N17" s="87">
        <v>6.7567567567567571E-2</v>
      </c>
      <c r="O17" s="89">
        <v>-0.75</v>
      </c>
    </row>
    <row r="18" spans="2:15" ht="14.5" customHeight="1">
      <c r="B18" s="23" t="s">
        <v>5</v>
      </c>
      <c r="C18" s="90" t="s">
        <v>39</v>
      </c>
      <c r="D18" s="91">
        <v>185</v>
      </c>
      <c r="E18" s="15">
        <v>1</v>
      </c>
      <c r="F18" s="91">
        <v>162</v>
      </c>
      <c r="G18" s="15">
        <v>1.0000000000000002</v>
      </c>
      <c r="H18" s="16">
        <v>0.14197530864197527</v>
      </c>
      <c r="I18" s="91">
        <v>122</v>
      </c>
      <c r="J18" s="17">
        <v>0.51639344262295084</v>
      </c>
      <c r="K18" s="91">
        <v>307</v>
      </c>
      <c r="L18" s="15">
        <v>1</v>
      </c>
      <c r="M18" s="91">
        <v>296</v>
      </c>
      <c r="N18" s="17">
        <v>1.0000000000000002</v>
      </c>
      <c r="O18" s="19">
        <v>3.716216216216206E-2</v>
      </c>
    </row>
    <row r="19" spans="2:15" ht="14.5" customHeight="1">
      <c r="B19" s="70"/>
      <c r="C19" s="63" t="s">
        <v>3</v>
      </c>
      <c r="D19" s="79">
        <v>414</v>
      </c>
      <c r="E19" s="65">
        <v>0.19473189087488241</v>
      </c>
      <c r="F19" s="80">
        <v>705</v>
      </c>
      <c r="G19" s="66">
        <v>0.27241112828438951</v>
      </c>
      <c r="H19" s="67">
        <v>-0.41276595744680855</v>
      </c>
      <c r="I19" s="80">
        <v>571</v>
      </c>
      <c r="J19" s="69">
        <v>-0.27495621716287211</v>
      </c>
      <c r="K19" s="79">
        <v>985</v>
      </c>
      <c r="L19" s="65">
        <v>0.23143796992481203</v>
      </c>
      <c r="M19" s="80">
        <v>1063</v>
      </c>
      <c r="N19" s="66">
        <v>0.26986544808326984</v>
      </c>
      <c r="O19" s="67">
        <v>-7.3377234242709366E-2</v>
      </c>
    </row>
    <row r="20" spans="2:15" ht="14.5" customHeight="1">
      <c r="B20" s="70"/>
      <c r="C20" s="71" t="s">
        <v>12</v>
      </c>
      <c r="D20" s="81">
        <v>405</v>
      </c>
      <c r="E20" s="73">
        <v>0.19049858889934149</v>
      </c>
      <c r="F20" s="82">
        <v>324</v>
      </c>
      <c r="G20" s="83">
        <v>0.12519319938176199</v>
      </c>
      <c r="H20" s="74">
        <v>0.25</v>
      </c>
      <c r="I20" s="82">
        <v>459</v>
      </c>
      <c r="J20" s="84">
        <v>-0.11764705882352944</v>
      </c>
      <c r="K20" s="81">
        <v>864</v>
      </c>
      <c r="L20" s="73">
        <v>0.20300751879699247</v>
      </c>
      <c r="M20" s="82">
        <v>471</v>
      </c>
      <c r="N20" s="83">
        <v>0.11957349581111958</v>
      </c>
      <c r="O20" s="74">
        <v>0.83439490445859876</v>
      </c>
    </row>
    <row r="21" spans="2:15" ht="14.5" customHeight="1">
      <c r="B21" s="70"/>
      <c r="C21" s="71" t="s">
        <v>11</v>
      </c>
      <c r="D21" s="81">
        <v>389</v>
      </c>
      <c r="E21" s="73">
        <v>0.18297271872060206</v>
      </c>
      <c r="F21" s="82">
        <v>528</v>
      </c>
      <c r="G21" s="83">
        <v>0.20401854714064915</v>
      </c>
      <c r="H21" s="74">
        <v>-0.2632575757575758</v>
      </c>
      <c r="I21" s="82">
        <v>366</v>
      </c>
      <c r="J21" s="84">
        <v>6.2841530054644767E-2</v>
      </c>
      <c r="K21" s="81">
        <v>755</v>
      </c>
      <c r="L21" s="73">
        <v>0.17739661654135339</v>
      </c>
      <c r="M21" s="82">
        <v>839</v>
      </c>
      <c r="N21" s="83">
        <v>0.212998222899213</v>
      </c>
      <c r="O21" s="74">
        <v>-0.10011918951132304</v>
      </c>
    </row>
    <row r="22" spans="2:15" ht="14.5" customHeight="1">
      <c r="B22" s="70"/>
      <c r="C22" s="71" t="s">
        <v>4</v>
      </c>
      <c r="D22" s="81">
        <v>443</v>
      </c>
      <c r="E22" s="73">
        <v>0.20837253057384761</v>
      </c>
      <c r="F22" s="82">
        <v>346</v>
      </c>
      <c r="G22" s="83">
        <v>0.13369397217928902</v>
      </c>
      <c r="H22" s="74">
        <v>0.28034682080924855</v>
      </c>
      <c r="I22" s="82">
        <v>282</v>
      </c>
      <c r="J22" s="84">
        <v>0.57092198581560294</v>
      </c>
      <c r="K22" s="81">
        <v>725</v>
      </c>
      <c r="L22" s="73">
        <v>0.17034774436090225</v>
      </c>
      <c r="M22" s="82">
        <v>515</v>
      </c>
      <c r="N22" s="83">
        <v>0.13074384361513075</v>
      </c>
      <c r="O22" s="74">
        <v>0.40776699029126218</v>
      </c>
    </row>
    <row r="23" spans="2:15" ht="14.5" customHeight="1">
      <c r="B23" s="111"/>
      <c r="C23" s="71" t="s">
        <v>13</v>
      </c>
      <c r="D23" s="81">
        <v>302</v>
      </c>
      <c r="E23" s="73">
        <v>0.14205079962370648</v>
      </c>
      <c r="F23" s="82">
        <v>526</v>
      </c>
      <c r="G23" s="83">
        <v>0.20324574961360123</v>
      </c>
      <c r="H23" s="74">
        <v>-0.42585551330798477</v>
      </c>
      <c r="I23" s="82">
        <v>283</v>
      </c>
      <c r="J23" s="84">
        <v>6.7137809187279185E-2</v>
      </c>
      <c r="K23" s="81">
        <v>585</v>
      </c>
      <c r="L23" s="73">
        <v>0.13745300751879699</v>
      </c>
      <c r="M23" s="82">
        <v>764</v>
      </c>
      <c r="N23" s="83">
        <v>0.19395785732419396</v>
      </c>
      <c r="O23" s="74">
        <v>-0.23429319371727753</v>
      </c>
    </row>
    <row r="24" spans="2:15" ht="14.5" customHeight="1">
      <c r="B24" s="70"/>
      <c r="C24" s="71" t="s">
        <v>14</v>
      </c>
      <c r="D24" s="81">
        <v>82</v>
      </c>
      <c r="E24" s="73">
        <v>3.8570084666039513E-2</v>
      </c>
      <c r="F24" s="82">
        <v>80</v>
      </c>
      <c r="G24" s="83">
        <v>3.0911901081916538E-2</v>
      </c>
      <c r="H24" s="74">
        <v>2.4999999999999911E-2</v>
      </c>
      <c r="I24" s="82">
        <v>84</v>
      </c>
      <c r="J24" s="84">
        <v>-2.3809523809523836E-2</v>
      </c>
      <c r="K24" s="81">
        <v>166</v>
      </c>
      <c r="L24" s="73">
        <v>3.9003759398496242E-2</v>
      </c>
      <c r="M24" s="82">
        <v>147</v>
      </c>
      <c r="N24" s="83">
        <v>3.7319116527037316E-2</v>
      </c>
      <c r="O24" s="74">
        <v>0.12925170068027203</v>
      </c>
    </row>
    <row r="25" spans="2:15" ht="14.5" customHeight="1">
      <c r="B25" s="70"/>
      <c r="C25" s="71" t="s">
        <v>15</v>
      </c>
      <c r="D25" s="81">
        <v>50</v>
      </c>
      <c r="E25" s="73">
        <v>2.3518344308560677E-2</v>
      </c>
      <c r="F25" s="82">
        <v>61</v>
      </c>
      <c r="G25" s="83">
        <v>2.357032457496136E-2</v>
      </c>
      <c r="H25" s="74">
        <v>-0.18032786885245899</v>
      </c>
      <c r="I25" s="82">
        <v>39</v>
      </c>
      <c r="J25" s="84">
        <v>0.28205128205128216</v>
      </c>
      <c r="K25" s="81">
        <v>89</v>
      </c>
      <c r="L25" s="73">
        <v>2.0911654135338346E-2</v>
      </c>
      <c r="M25" s="82">
        <v>100</v>
      </c>
      <c r="N25" s="83">
        <v>2.5387154100025386E-2</v>
      </c>
      <c r="O25" s="74">
        <v>-0.10999999999999999</v>
      </c>
    </row>
    <row r="26" spans="2:15" ht="14.5" customHeight="1">
      <c r="B26" s="70"/>
      <c r="C26" s="71" t="s">
        <v>71</v>
      </c>
      <c r="D26" s="81">
        <v>37</v>
      </c>
      <c r="E26" s="73">
        <v>1.7403574788334902E-2</v>
      </c>
      <c r="F26" s="82">
        <v>17</v>
      </c>
      <c r="G26" s="83">
        <v>6.5687789799072646E-3</v>
      </c>
      <c r="H26" s="74">
        <v>1.1764705882352939</v>
      </c>
      <c r="I26" s="82">
        <v>43</v>
      </c>
      <c r="J26" s="84">
        <v>-0.13953488372093026</v>
      </c>
      <c r="K26" s="81">
        <v>80</v>
      </c>
      <c r="L26" s="73">
        <v>1.8796992481203006E-2</v>
      </c>
      <c r="M26" s="82">
        <v>37</v>
      </c>
      <c r="N26" s="83">
        <v>9.3932470170093926E-3</v>
      </c>
      <c r="O26" s="74">
        <v>1.1621621621621623</v>
      </c>
    </row>
    <row r="27" spans="2:15" ht="14.5" customHeight="1">
      <c r="B27" s="128"/>
      <c r="C27" s="85" t="s">
        <v>38</v>
      </c>
      <c r="D27" s="86">
        <v>4</v>
      </c>
      <c r="E27" s="87">
        <v>1.8814675446848542E-3</v>
      </c>
      <c r="F27" s="86">
        <v>1</v>
      </c>
      <c r="G27" s="92">
        <v>3.8639876352395672E-4</v>
      </c>
      <c r="H27" s="88">
        <v>3</v>
      </c>
      <c r="I27" s="86">
        <v>3</v>
      </c>
      <c r="J27" s="93">
        <v>0.33333333333333326</v>
      </c>
      <c r="K27" s="86">
        <v>7</v>
      </c>
      <c r="L27" s="92">
        <v>1.6447368421052631E-3</v>
      </c>
      <c r="M27" s="86">
        <v>3</v>
      </c>
      <c r="N27" s="92">
        <v>7.6161462300076163E-4</v>
      </c>
      <c r="O27" s="89">
        <v>1.3333333333333335</v>
      </c>
    </row>
    <row r="28" spans="2:15" ht="14.5" customHeight="1">
      <c r="B28" s="22" t="s">
        <v>6</v>
      </c>
      <c r="C28" s="90" t="s">
        <v>39</v>
      </c>
      <c r="D28" s="34">
        <v>2126</v>
      </c>
      <c r="E28" s="15">
        <v>0.99999999999999989</v>
      </c>
      <c r="F28" s="34">
        <v>2588</v>
      </c>
      <c r="G28" s="15">
        <v>1</v>
      </c>
      <c r="H28" s="16">
        <v>-0.17851622874806805</v>
      </c>
      <c r="I28" s="34">
        <v>2130</v>
      </c>
      <c r="J28" s="17">
        <v>-1.87793427230043E-3</v>
      </c>
      <c r="K28" s="34">
        <v>4256</v>
      </c>
      <c r="L28" s="15">
        <v>0.99999999999999989</v>
      </c>
      <c r="M28" s="34">
        <v>3939</v>
      </c>
      <c r="N28" s="17">
        <v>0.99999999999999989</v>
      </c>
      <c r="O28" s="19">
        <v>8.0477278497080418E-2</v>
      </c>
    </row>
    <row r="29" spans="2:15" ht="14.5" customHeight="1">
      <c r="B29" s="22" t="s">
        <v>60</v>
      </c>
      <c r="C29" s="90" t="s">
        <v>39</v>
      </c>
      <c r="D29" s="91">
        <v>1</v>
      </c>
      <c r="E29" s="15">
        <v>1</v>
      </c>
      <c r="F29" s="91">
        <v>20</v>
      </c>
      <c r="G29" s="15">
        <v>1</v>
      </c>
      <c r="H29" s="16">
        <v>-0.95</v>
      </c>
      <c r="I29" s="91">
        <v>2</v>
      </c>
      <c r="J29" s="17">
        <v>-0.5</v>
      </c>
      <c r="K29" s="91">
        <v>3</v>
      </c>
      <c r="L29" s="15">
        <v>1</v>
      </c>
      <c r="M29" s="91">
        <v>20</v>
      </c>
      <c r="N29" s="17">
        <v>1</v>
      </c>
      <c r="O29" s="19">
        <v>-0.85</v>
      </c>
    </row>
    <row r="30" spans="2:15" ht="14.5" customHeight="1">
      <c r="B30" s="23"/>
      <c r="C30" s="94" t="s">
        <v>39</v>
      </c>
      <c r="D30" s="35">
        <v>2312</v>
      </c>
      <c r="E30" s="10">
        <v>1</v>
      </c>
      <c r="F30" s="35">
        <v>2770</v>
      </c>
      <c r="G30" s="10">
        <v>1</v>
      </c>
      <c r="H30" s="11">
        <v>-0.16534296028880868</v>
      </c>
      <c r="I30" s="35">
        <v>2254</v>
      </c>
      <c r="J30" s="12">
        <v>2.5732031943212164E-2</v>
      </c>
      <c r="K30" s="35">
        <v>4566</v>
      </c>
      <c r="L30" s="10">
        <v>1</v>
      </c>
      <c r="M30" s="35">
        <v>4255</v>
      </c>
      <c r="N30" s="10">
        <v>1</v>
      </c>
      <c r="O30" s="20">
        <v>7.3090481786133976E-2</v>
      </c>
    </row>
    <row r="31" spans="2:15" ht="14.5" customHeight="1">
      <c r="B31" s="138" t="s">
        <v>75</v>
      </c>
      <c r="C31" s="140"/>
      <c r="D31" s="138"/>
      <c r="E31" s="138"/>
      <c r="F31" s="138"/>
      <c r="G31" s="138"/>
    </row>
    <row r="32" spans="2:15">
      <c r="B32" s="141" t="s">
        <v>76</v>
      </c>
      <c r="C32" s="138"/>
      <c r="D32" s="138"/>
      <c r="E32" s="138"/>
      <c r="F32" s="138"/>
      <c r="G32" s="138"/>
    </row>
    <row r="34" spans="2:15">
      <c r="B34" s="172" t="s">
        <v>47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21"/>
    </row>
    <row r="35" spans="2:15">
      <c r="B35" s="173" t="s">
        <v>48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9" t="s">
        <v>44</v>
      </c>
    </row>
    <row r="36" spans="2:15" ht="14.5" customHeight="1">
      <c r="B36" s="194" t="s">
        <v>30</v>
      </c>
      <c r="C36" s="194" t="s">
        <v>1</v>
      </c>
      <c r="D36" s="177" t="s">
        <v>99</v>
      </c>
      <c r="E36" s="168"/>
      <c r="F36" s="168"/>
      <c r="G36" s="168"/>
      <c r="H36" s="178"/>
      <c r="I36" s="168" t="s">
        <v>85</v>
      </c>
      <c r="J36" s="168"/>
      <c r="K36" s="177" t="s">
        <v>100</v>
      </c>
      <c r="L36" s="168"/>
      <c r="M36" s="168"/>
      <c r="N36" s="168"/>
      <c r="O36" s="178"/>
    </row>
    <row r="37" spans="2:15" ht="14.5" customHeight="1">
      <c r="B37" s="195"/>
      <c r="C37" s="195"/>
      <c r="D37" s="174" t="s">
        <v>101</v>
      </c>
      <c r="E37" s="175"/>
      <c r="F37" s="175"/>
      <c r="G37" s="175"/>
      <c r="H37" s="176"/>
      <c r="I37" s="175" t="s">
        <v>87</v>
      </c>
      <c r="J37" s="175"/>
      <c r="K37" s="174" t="s">
        <v>102</v>
      </c>
      <c r="L37" s="175"/>
      <c r="M37" s="175"/>
      <c r="N37" s="175"/>
      <c r="O37" s="176"/>
    </row>
    <row r="38" spans="2:15" ht="14.5" customHeight="1">
      <c r="B38" s="195"/>
      <c r="C38" s="202"/>
      <c r="D38" s="166">
        <v>2022</v>
      </c>
      <c r="E38" s="169"/>
      <c r="F38" s="179">
        <v>2021</v>
      </c>
      <c r="G38" s="179"/>
      <c r="H38" s="196" t="s">
        <v>31</v>
      </c>
      <c r="I38" s="198">
        <v>2022</v>
      </c>
      <c r="J38" s="166" t="s">
        <v>103</v>
      </c>
      <c r="K38" s="166">
        <v>2022</v>
      </c>
      <c r="L38" s="169"/>
      <c r="M38" s="179">
        <v>2021</v>
      </c>
      <c r="N38" s="169"/>
      <c r="O38" s="185" t="s">
        <v>31</v>
      </c>
    </row>
    <row r="39" spans="2:15" ht="18.75" customHeight="1">
      <c r="B39" s="186" t="s">
        <v>30</v>
      </c>
      <c r="C39" s="200" t="s">
        <v>33</v>
      </c>
      <c r="D39" s="170"/>
      <c r="E39" s="171"/>
      <c r="F39" s="180"/>
      <c r="G39" s="180"/>
      <c r="H39" s="197"/>
      <c r="I39" s="199"/>
      <c r="J39" s="167"/>
      <c r="K39" s="170"/>
      <c r="L39" s="171"/>
      <c r="M39" s="180"/>
      <c r="N39" s="171"/>
      <c r="O39" s="185"/>
    </row>
    <row r="40" spans="2:15" ht="14.5" customHeight="1">
      <c r="B40" s="186"/>
      <c r="C40" s="200"/>
      <c r="D40" s="161" t="s">
        <v>34</v>
      </c>
      <c r="E40" s="157" t="s">
        <v>2</v>
      </c>
      <c r="F40" s="160" t="s">
        <v>34</v>
      </c>
      <c r="G40" s="52" t="s">
        <v>2</v>
      </c>
      <c r="H40" s="188" t="s">
        <v>35</v>
      </c>
      <c r="I40" s="53" t="s">
        <v>34</v>
      </c>
      <c r="J40" s="190" t="s">
        <v>104</v>
      </c>
      <c r="K40" s="161" t="s">
        <v>34</v>
      </c>
      <c r="L40" s="51" t="s">
        <v>2</v>
      </c>
      <c r="M40" s="160" t="s">
        <v>34</v>
      </c>
      <c r="N40" s="51" t="s">
        <v>2</v>
      </c>
      <c r="O40" s="192" t="s">
        <v>35</v>
      </c>
    </row>
    <row r="41" spans="2:15" ht="25">
      <c r="B41" s="187"/>
      <c r="C41" s="201"/>
      <c r="D41" s="158" t="s">
        <v>36</v>
      </c>
      <c r="E41" s="159" t="s">
        <v>37</v>
      </c>
      <c r="F41" s="49" t="s">
        <v>36</v>
      </c>
      <c r="G41" s="50" t="s">
        <v>37</v>
      </c>
      <c r="H41" s="189"/>
      <c r="I41" s="54" t="s">
        <v>36</v>
      </c>
      <c r="J41" s="191"/>
      <c r="K41" s="158" t="s">
        <v>36</v>
      </c>
      <c r="L41" s="159" t="s">
        <v>37</v>
      </c>
      <c r="M41" s="49" t="s">
        <v>36</v>
      </c>
      <c r="N41" s="159" t="s">
        <v>37</v>
      </c>
      <c r="O41" s="193"/>
    </row>
    <row r="42" spans="2:15">
      <c r="B42" s="22" t="s">
        <v>5</v>
      </c>
      <c r="C42" s="90" t="s">
        <v>39</v>
      </c>
      <c r="D42" s="34">
        <v>0</v>
      </c>
      <c r="E42" s="15">
        <v>0</v>
      </c>
      <c r="F42" s="34">
        <v>0</v>
      </c>
      <c r="G42" s="15">
        <v>0</v>
      </c>
      <c r="H42" s="16"/>
      <c r="I42" s="34">
        <v>0</v>
      </c>
      <c r="J42" s="17">
        <v>0</v>
      </c>
      <c r="K42" s="34">
        <v>0</v>
      </c>
      <c r="L42" s="15">
        <v>0</v>
      </c>
      <c r="M42" s="34">
        <v>0</v>
      </c>
      <c r="N42" s="17">
        <v>0</v>
      </c>
      <c r="O42" s="19"/>
    </row>
    <row r="43" spans="2:15">
      <c r="B43" s="70"/>
      <c r="C43" s="63" t="s">
        <v>3</v>
      </c>
      <c r="D43" s="79">
        <v>347</v>
      </c>
      <c r="E43" s="65">
        <v>0.2031615925058548</v>
      </c>
      <c r="F43" s="80">
        <v>635</v>
      </c>
      <c r="G43" s="66">
        <v>0.28955768353853167</v>
      </c>
      <c r="H43" s="67">
        <v>-0.45354330708661417</v>
      </c>
      <c r="I43" s="80">
        <v>519</v>
      </c>
      <c r="J43" s="69">
        <v>-0.33140655105973027</v>
      </c>
      <c r="K43" s="79">
        <v>866</v>
      </c>
      <c r="L43" s="65">
        <v>0.24707560627674752</v>
      </c>
      <c r="M43" s="80">
        <v>961</v>
      </c>
      <c r="N43" s="66">
        <v>0.29263093788063338</v>
      </c>
      <c r="O43" s="67">
        <v>-9.8855359001040588E-2</v>
      </c>
    </row>
    <row r="44" spans="2:15">
      <c r="B44" s="70"/>
      <c r="C44" s="71" t="s">
        <v>12</v>
      </c>
      <c r="D44" s="81">
        <v>324</v>
      </c>
      <c r="E44" s="73">
        <v>0.18969555035128804</v>
      </c>
      <c r="F44" s="82">
        <v>241</v>
      </c>
      <c r="G44" s="83">
        <v>0.10989512083903329</v>
      </c>
      <c r="H44" s="74">
        <v>0.34439834024896276</v>
      </c>
      <c r="I44" s="82">
        <v>391</v>
      </c>
      <c r="J44" s="84">
        <v>-0.17135549872122757</v>
      </c>
      <c r="K44" s="81">
        <v>715</v>
      </c>
      <c r="L44" s="73">
        <v>0.20399429386590584</v>
      </c>
      <c r="M44" s="82">
        <v>345</v>
      </c>
      <c r="N44" s="83">
        <v>0.10505481120584653</v>
      </c>
      <c r="O44" s="74">
        <v>1.0724637681159419</v>
      </c>
    </row>
    <row r="45" spans="2:15">
      <c r="B45" s="70"/>
      <c r="C45" s="71" t="s">
        <v>11</v>
      </c>
      <c r="D45" s="81">
        <v>336</v>
      </c>
      <c r="E45" s="73">
        <v>0.19672131147540983</v>
      </c>
      <c r="F45" s="82">
        <v>464</v>
      </c>
      <c r="G45" s="83">
        <v>0.21158230734154126</v>
      </c>
      <c r="H45" s="74">
        <v>-0.27586206896551724</v>
      </c>
      <c r="I45" s="82">
        <v>305</v>
      </c>
      <c r="J45" s="84">
        <v>0.10163934426229515</v>
      </c>
      <c r="K45" s="81">
        <v>641</v>
      </c>
      <c r="L45" s="73">
        <v>0.18288159771754636</v>
      </c>
      <c r="M45" s="82">
        <v>738</v>
      </c>
      <c r="N45" s="83">
        <v>0.22472594397076737</v>
      </c>
      <c r="O45" s="74">
        <v>-0.13143631436314362</v>
      </c>
    </row>
    <row r="46" spans="2:15">
      <c r="B46" s="70"/>
      <c r="C46" s="71" t="s">
        <v>4</v>
      </c>
      <c r="D46" s="81">
        <v>324</v>
      </c>
      <c r="E46" s="73">
        <v>0.18969555035128804</v>
      </c>
      <c r="F46" s="82">
        <v>273</v>
      </c>
      <c r="G46" s="83">
        <v>0.12448700410396717</v>
      </c>
      <c r="H46" s="74">
        <v>0.18681318681318682</v>
      </c>
      <c r="I46" s="82">
        <v>216</v>
      </c>
      <c r="J46" s="84">
        <v>0.5</v>
      </c>
      <c r="K46" s="81">
        <v>540</v>
      </c>
      <c r="L46" s="73">
        <v>0.15406562054208273</v>
      </c>
      <c r="M46" s="82">
        <v>387</v>
      </c>
      <c r="N46" s="83">
        <v>0.11784409257003654</v>
      </c>
      <c r="O46" s="74">
        <v>0.39534883720930236</v>
      </c>
    </row>
    <row r="47" spans="2:15">
      <c r="B47" s="111"/>
      <c r="C47" s="71" t="s">
        <v>13</v>
      </c>
      <c r="D47" s="81">
        <v>232</v>
      </c>
      <c r="E47" s="73">
        <v>0.13583138173302109</v>
      </c>
      <c r="F47" s="82">
        <v>450</v>
      </c>
      <c r="G47" s="83">
        <v>0.20519835841313269</v>
      </c>
      <c r="H47" s="74">
        <v>-0.48444444444444446</v>
      </c>
      <c r="I47" s="82">
        <v>238</v>
      </c>
      <c r="J47" s="84">
        <v>-2.5210084033613467E-2</v>
      </c>
      <c r="K47" s="81">
        <v>470</v>
      </c>
      <c r="L47" s="73">
        <v>0.1340941512125535</v>
      </c>
      <c r="M47" s="82">
        <v>626</v>
      </c>
      <c r="N47" s="83">
        <v>0.19062119366626065</v>
      </c>
      <c r="O47" s="74">
        <v>-0.24920127795527158</v>
      </c>
    </row>
    <row r="48" spans="2:15">
      <c r="B48" s="70"/>
      <c r="C48" s="71" t="s">
        <v>14</v>
      </c>
      <c r="D48" s="81">
        <v>62</v>
      </c>
      <c r="E48" s="73">
        <v>3.6299765807962528E-2</v>
      </c>
      <c r="F48" s="82">
        <v>57</v>
      </c>
      <c r="G48" s="83">
        <v>2.5991792065663474E-2</v>
      </c>
      <c r="H48" s="74">
        <v>8.7719298245614086E-2</v>
      </c>
      <c r="I48" s="82">
        <v>50</v>
      </c>
      <c r="J48" s="84">
        <v>0.24</v>
      </c>
      <c r="K48" s="81">
        <v>112</v>
      </c>
      <c r="L48" s="73">
        <v>3.1954350927246793E-2</v>
      </c>
      <c r="M48" s="82">
        <v>107</v>
      </c>
      <c r="N48" s="83">
        <v>3.2582216808769791E-2</v>
      </c>
      <c r="O48" s="74">
        <v>4.6728971962616717E-2</v>
      </c>
    </row>
    <row r="49" spans="2:15">
      <c r="B49" s="70"/>
      <c r="C49" s="71" t="s">
        <v>71</v>
      </c>
      <c r="D49" s="81">
        <v>37</v>
      </c>
      <c r="E49" s="73">
        <v>2.1662763466042154E-2</v>
      </c>
      <c r="F49" s="82">
        <v>17</v>
      </c>
      <c r="G49" s="83">
        <v>7.7519379844961239E-3</v>
      </c>
      <c r="H49" s="74">
        <v>1.1764705882352939</v>
      </c>
      <c r="I49" s="82">
        <v>43</v>
      </c>
      <c r="J49" s="84">
        <v>-0.13953488372093026</v>
      </c>
      <c r="K49" s="81">
        <v>80</v>
      </c>
      <c r="L49" s="73">
        <v>2.2824536376604851E-2</v>
      </c>
      <c r="M49" s="82">
        <v>37</v>
      </c>
      <c r="N49" s="83">
        <v>1.1266747868453105E-2</v>
      </c>
      <c r="O49" s="74">
        <v>1.1621621621621623</v>
      </c>
    </row>
    <row r="50" spans="2:15">
      <c r="B50" s="70"/>
      <c r="C50" s="71" t="s">
        <v>15</v>
      </c>
      <c r="D50" s="81">
        <v>45</v>
      </c>
      <c r="E50" s="73">
        <v>2.6346604215456676E-2</v>
      </c>
      <c r="F50" s="82">
        <v>56</v>
      </c>
      <c r="G50" s="83">
        <v>2.5535795713634291E-2</v>
      </c>
      <c r="H50" s="74">
        <v>-0.1964285714285714</v>
      </c>
      <c r="I50" s="82">
        <v>34</v>
      </c>
      <c r="J50" s="84">
        <v>0.32352941176470584</v>
      </c>
      <c r="K50" s="81">
        <v>79</v>
      </c>
      <c r="L50" s="73">
        <v>2.2539229671897289E-2</v>
      </c>
      <c r="M50" s="82">
        <v>83</v>
      </c>
      <c r="N50" s="83">
        <v>2.5274056029232644E-2</v>
      </c>
      <c r="O50" s="74">
        <v>-4.8192771084337394E-2</v>
      </c>
    </row>
    <row r="51" spans="2:15">
      <c r="B51" s="128"/>
      <c r="C51" s="85" t="s">
        <v>38</v>
      </c>
      <c r="D51" s="86">
        <v>0</v>
      </c>
      <c r="E51" s="87">
        <v>0</v>
      </c>
      <c r="F51" s="86">
        <v>0</v>
      </c>
      <c r="G51" s="92">
        <v>0</v>
      </c>
      <c r="H51" s="88"/>
      <c r="I51" s="86">
        <v>0</v>
      </c>
      <c r="J51" s="93"/>
      <c r="K51" s="86">
        <v>0</v>
      </c>
      <c r="L51" s="92">
        <v>0</v>
      </c>
      <c r="M51" s="86">
        <v>0</v>
      </c>
      <c r="N51" s="92">
        <v>0</v>
      </c>
      <c r="O51" s="89"/>
    </row>
    <row r="52" spans="2:15">
      <c r="B52" s="22" t="s">
        <v>6</v>
      </c>
      <c r="C52" s="90" t="s">
        <v>39</v>
      </c>
      <c r="D52" s="34">
        <v>1707</v>
      </c>
      <c r="E52" s="15">
        <v>0.99941451990632313</v>
      </c>
      <c r="F52" s="34">
        <v>2193</v>
      </c>
      <c r="G52" s="15">
        <v>1</v>
      </c>
      <c r="H52" s="16">
        <v>-0.22161422708618328</v>
      </c>
      <c r="I52" s="34">
        <v>1796</v>
      </c>
      <c r="J52" s="17">
        <v>-4.9554565701559028E-2</v>
      </c>
      <c r="K52" s="34">
        <v>3503</v>
      </c>
      <c r="L52" s="15">
        <v>0.99942938659058478</v>
      </c>
      <c r="M52" s="34">
        <v>3284</v>
      </c>
      <c r="N52" s="17">
        <v>1</v>
      </c>
      <c r="O52" s="19">
        <v>6.6686967113276596E-2</v>
      </c>
    </row>
    <row r="53" spans="2:15">
      <c r="B53" s="22" t="s">
        <v>60</v>
      </c>
      <c r="C53" s="90" t="s">
        <v>39</v>
      </c>
      <c r="D53" s="91">
        <v>1</v>
      </c>
      <c r="E53" s="15">
        <v>1</v>
      </c>
      <c r="F53" s="91">
        <v>0</v>
      </c>
      <c r="G53" s="15">
        <v>1</v>
      </c>
      <c r="H53" s="16"/>
      <c r="I53" s="91">
        <v>1</v>
      </c>
      <c r="J53" s="17">
        <v>0</v>
      </c>
      <c r="K53" s="91">
        <v>2</v>
      </c>
      <c r="L53" s="15">
        <v>1</v>
      </c>
      <c r="M53" s="91">
        <v>0</v>
      </c>
      <c r="N53" s="15">
        <v>1</v>
      </c>
      <c r="O53" s="19"/>
    </row>
    <row r="54" spans="2:15">
      <c r="B54" s="23"/>
      <c r="C54" s="94" t="s">
        <v>39</v>
      </c>
      <c r="D54" s="35">
        <v>1708</v>
      </c>
      <c r="E54" s="10">
        <v>1</v>
      </c>
      <c r="F54" s="35">
        <v>2193</v>
      </c>
      <c r="G54" s="10">
        <v>1</v>
      </c>
      <c r="H54" s="11">
        <v>-0.22115823073415408</v>
      </c>
      <c r="I54" s="35">
        <v>1797</v>
      </c>
      <c r="J54" s="12">
        <v>-4.9526989426822432E-2</v>
      </c>
      <c r="K54" s="35">
        <v>3505</v>
      </c>
      <c r="L54" s="10">
        <v>1</v>
      </c>
      <c r="M54" s="35">
        <v>3284</v>
      </c>
      <c r="N54" s="10">
        <v>1</v>
      </c>
      <c r="O54" s="20">
        <v>6.7295980511571152E-2</v>
      </c>
    </row>
    <row r="55" spans="2:15">
      <c r="B55" s="32" t="s">
        <v>51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2: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172" t="s">
        <v>58</v>
      </c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21"/>
    </row>
    <row r="58" spans="2:15">
      <c r="B58" s="173" t="s">
        <v>59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9" t="s">
        <v>44</v>
      </c>
    </row>
    <row r="59" spans="2:15">
      <c r="B59" s="194" t="s">
        <v>30</v>
      </c>
      <c r="C59" s="194" t="s">
        <v>1</v>
      </c>
      <c r="D59" s="177" t="s">
        <v>99</v>
      </c>
      <c r="E59" s="168"/>
      <c r="F59" s="168"/>
      <c r="G59" s="168"/>
      <c r="H59" s="178"/>
      <c r="I59" s="168" t="s">
        <v>85</v>
      </c>
      <c r="J59" s="168"/>
      <c r="K59" s="177" t="s">
        <v>100</v>
      </c>
      <c r="L59" s="168"/>
      <c r="M59" s="168"/>
      <c r="N59" s="168"/>
      <c r="O59" s="178"/>
    </row>
    <row r="60" spans="2:15">
      <c r="B60" s="195"/>
      <c r="C60" s="195"/>
      <c r="D60" s="174" t="s">
        <v>101</v>
      </c>
      <c r="E60" s="175"/>
      <c r="F60" s="175"/>
      <c r="G60" s="175"/>
      <c r="H60" s="176"/>
      <c r="I60" s="175" t="s">
        <v>87</v>
      </c>
      <c r="J60" s="175"/>
      <c r="K60" s="174" t="s">
        <v>102</v>
      </c>
      <c r="L60" s="175"/>
      <c r="M60" s="175"/>
      <c r="N60" s="175"/>
      <c r="O60" s="176"/>
    </row>
    <row r="61" spans="2:15" ht="15" customHeight="1">
      <c r="B61" s="195"/>
      <c r="C61" s="202"/>
      <c r="D61" s="166">
        <v>2022</v>
      </c>
      <c r="E61" s="169"/>
      <c r="F61" s="179">
        <v>2021</v>
      </c>
      <c r="G61" s="179"/>
      <c r="H61" s="196" t="s">
        <v>31</v>
      </c>
      <c r="I61" s="198">
        <v>2022</v>
      </c>
      <c r="J61" s="166" t="s">
        <v>103</v>
      </c>
      <c r="K61" s="166">
        <v>2022</v>
      </c>
      <c r="L61" s="169"/>
      <c r="M61" s="179">
        <v>2021</v>
      </c>
      <c r="N61" s="169"/>
      <c r="O61" s="185" t="s">
        <v>31</v>
      </c>
    </row>
    <row r="62" spans="2:15" ht="14.5" customHeight="1">
      <c r="B62" s="186" t="s">
        <v>30</v>
      </c>
      <c r="C62" s="200" t="s">
        <v>33</v>
      </c>
      <c r="D62" s="170"/>
      <c r="E62" s="171"/>
      <c r="F62" s="180"/>
      <c r="G62" s="180"/>
      <c r="H62" s="197"/>
      <c r="I62" s="199"/>
      <c r="J62" s="167"/>
      <c r="K62" s="170"/>
      <c r="L62" s="171"/>
      <c r="M62" s="180"/>
      <c r="N62" s="171"/>
      <c r="O62" s="185"/>
    </row>
    <row r="63" spans="2:15" ht="15" customHeight="1">
      <c r="B63" s="186"/>
      <c r="C63" s="200"/>
      <c r="D63" s="161" t="s">
        <v>34</v>
      </c>
      <c r="E63" s="157" t="s">
        <v>2</v>
      </c>
      <c r="F63" s="160" t="s">
        <v>34</v>
      </c>
      <c r="G63" s="52" t="s">
        <v>2</v>
      </c>
      <c r="H63" s="188" t="s">
        <v>35</v>
      </c>
      <c r="I63" s="53" t="s">
        <v>34</v>
      </c>
      <c r="J63" s="190" t="s">
        <v>104</v>
      </c>
      <c r="K63" s="161" t="s">
        <v>34</v>
      </c>
      <c r="L63" s="51" t="s">
        <v>2</v>
      </c>
      <c r="M63" s="160" t="s">
        <v>34</v>
      </c>
      <c r="N63" s="51" t="s">
        <v>2</v>
      </c>
      <c r="O63" s="192" t="s">
        <v>35</v>
      </c>
    </row>
    <row r="64" spans="2:15" ht="14.25" customHeight="1">
      <c r="B64" s="187"/>
      <c r="C64" s="201"/>
      <c r="D64" s="158" t="s">
        <v>36</v>
      </c>
      <c r="E64" s="159" t="s">
        <v>37</v>
      </c>
      <c r="F64" s="49" t="s">
        <v>36</v>
      </c>
      <c r="G64" s="50" t="s">
        <v>37</v>
      </c>
      <c r="H64" s="189"/>
      <c r="I64" s="54" t="s">
        <v>36</v>
      </c>
      <c r="J64" s="191"/>
      <c r="K64" s="158" t="s">
        <v>36</v>
      </c>
      <c r="L64" s="159" t="s">
        <v>37</v>
      </c>
      <c r="M64" s="49" t="s">
        <v>36</v>
      </c>
      <c r="N64" s="159" t="s">
        <v>37</v>
      </c>
      <c r="O64" s="193"/>
    </row>
    <row r="65" spans="2:15">
      <c r="B65" s="70"/>
      <c r="C65" s="63" t="s">
        <v>15</v>
      </c>
      <c r="D65" s="79">
        <v>98</v>
      </c>
      <c r="E65" s="65">
        <v>0.52972972972972976</v>
      </c>
      <c r="F65" s="80">
        <v>59</v>
      </c>
      <c r="G65" s="66">
        <v>0.36419753086419754</v>
      </c>
      <c r="H65" s="67">
        <v>0.66101694915254239</v>
      </c>
      <c r="I65" s="79">
        <v>43</v>
      </c>
      <c r="J65" s="69">
        <v>1.2790697674418605</v>
      </c>
      <c r="K65" s="79">
        <v>141</v>
      </c>
      <c r="L65" s="65">
        <v>0.45928338762214982</v>
      </c>
      <c r="M65" s="80">
        <v>129</v>
      </c>
      <c r="N65" s="66">
        <v>0.4358108108108108</v>
      </c>
      <c r="O65" s="67">
        <v>9.3023255813953432E-2</v>
      </c>
    </row>
    <row r="66" spans="2:15">
      <c r="B66" s="70"/>
      <c r="C66" s="71" t="s">
        <v>4</v>
      </c>
      <c r="D66" s="81">
        <v>28</v>
      </c>
      <c r="E66" s="73">
        <v>0.15135135135135136</v>
      </c>
      <c r="F66" s="82">
        <v>30</v>
      </c>
      <c r="G66" s="83">
        <v>0.18518518518518517</v>
      </c>
      <c r="H66" s="74">
        <v>-6.6666666666666652E-2</v>
      </c>
      <c r="I66" s="81">
        <v>24</v>
      </c>
      <c r="J66" s="84">
        <v>0.16666666666666674</v>
      </c>
      <c r="K66" s="81">
        <v>52</v>
      </c>
      <c r="L66" s="73">
        <v>0.16938110749185667</v>
      </c>
      <c r="M66" s="82">
        <v>57</v>
      </c>
      <c r="N66" s="83">
        <v>0.19256756756756757</v>
      </c>
      <c r="O66" s="74">
        <v>-8.7719298245614086E-2</v>
      </c>
    </row>
    <row r="67" spans="2:15">
      <c r="B67" s="70"/>
      <c r="C67" s="71" t="s">
        <v>12</v>
      </c>
      <c r="D67" s="81">
        <v>31</v>
      </c>
      <c r="E67" s="73">
        <v>0.16756756756756758</v>
      </c>
      <c r="F67" s="82">
        <v>40</v>
      </c>
      <c r="G67" s="83">
        <v>0.24691358024691357</v>
      </c>
      <c r="H67" s="74">
        <v>-0.22499999999999998</v>
      </c>
      <c r="I67" s="82"/>
      <c r="J67" s="84"/>
      <c r="K67" s="81">
        <v>49</v>
      </c>
      <c r="L67" s="73">
        <v>0.15960912052117263</v>
      </c>
      <c r="M67" s="82">
        <v>57</v>
      </c>
      <c r="N67" s="83">
        <v>0.19256756756756757</v>
      </c>
      <c r="O67" s="74">
        <v>-0.14035087719298245</v>
      </c>
    </row>
    <row r="68" spans="2:15" ht="14.5" customHeight="1">
      <c r="B68" s="70"/>
      <c r="C68" s="71" t="s">
        <v>49</v>
      </c>
      <c r="D68" s="81">
        <v>12</v>
      </c>
      <c r="E68" s="73">
        <v>6.4864864864864868E-2</v>
      </c>
      <c r="F68" s="82">
        <v>10</v>
      </c>
      <c r="G68" s="83">
        <v>6.1728395061728392E-2</v>
      </c>
      <c r="H68" s="74">
        <v>0.19999999999999996</v>
      </c>
      <c r="I68" s="82"/>
      <c r="J68" s="84"/>
      <c r="K68" s="81">
        <v>25</v>
      </c>
      <c r="L68" s="73">
        <v>8.143322475570032E-2</v>
      </c>
      <c r="M68" s="82">
        <v>15</v>
      </c>
      <c r="N68" s="83">
        <v>5.0675675675675678E-2</v>
      </c>
      <c r="O68" s="74">
        <v>0.66666666666666674</v>
      </c>
    </row>
    <row r="69" spans="2:15" ht="14.5" customHeight="1">
      <c r="B69" s="111"/>
      <c r="C69" s="71" t="s">
        <v>3</v>
      </c>
      <c r="D69" s="81">
        <v>8</v>
      </c>
      <c r="E69" s="73">
        <v>4.3243243243243246E-2</v>
      </c>
      <c r="F69" s="82">
        <v>11</v>
      </c>
      <c r="G69" s="83">
        <v>6.7901234567901231E-2</v>
      </c>
      <c r="H69" s="74">
        <v>-0.27272727272727271</v>
      </c>
      <c r="I69" s="82">
        <v>13</v>
      </c>
      <c r="J69" s="84">
        <v>-0.38461538461538458</v>
      </c>
      <c r="K69" s="81">
        <v>21</v>
      </c>
      <c r="L69" s="73">
        <v>6.8403908794788276E-2</v>
      </c>
      <c r="M69" s="82">
        <v>15</v>
      </c>
      <c r="N69" s="83">
        <v>5.0675675675675678E-2</v>
      </c>
      <c r="O69" s="74">
        <v>0.39999999999999991</v>
      </c>
    </row>
    <row r="70" spans="2:15" ht="14.5" customHeight="1">
      <c r="B70" s="70"/>
      <c r="C70" s="71" t="s">
        <v>20</v>
      </c>
      <c r="D70" s="81">
        <v>2</v>
      </c>
      <c r="E70" s="73">
        <v>1.0810810810810811E-2</v>
      </c>
      <c r="F70" s="82">
        <v>2</v>
      </c>
      <c r="G70" s="83">
        <v>1.2345679012345678E-2</v>
      </c>
      <c r="H70" s="74">
        <v>0</v>
      </c>
      <c r="I70" s="82">
        <v>6</v>
      </c>
      <c r="J70" s="84">
        <v>-0.66666666666666674</v>
      </c>
      <c r="K70" s="81">
        <v>8</v>
      </c>
      <c r="L70" s="73">
        <v>2.6058631921824105E-2</v>
      </c>
      <c r="M70" s="82">
        <v>2</v>
      </c>
      <c r="N70" s="83">
        <v>6.7567567567567571E-3</v>
      </c>
      <c r="O70" s="74">
        <v>3</v>
      </c>
    </row>
    <row r="71" spans="2:15" ht="14.5" customHeight="1">
      <c r="B71" s="70"/>
      <c r="C71" s="71" t="s">
        <v>11</v>
      </c>
      <c r="D71" s="81">
        <v>4</v>
      </c>
      <c r="E71" s="73">
        <v>2.1621621621621623E-2</v>
      </c>
      <c r="F71" s="82">
        <v>1</v>
      </c>
      <c r="G71" s="83">
        <v>6.1728395061728392E-3</v>
      </c>
      <c r="H71" s="74">
        <v>3</v>
      </c>
      <c r="I71" s="82">
        <v>2</v>
      </c>
      <c r="J71" s="84">
        <v>1</v>
      </c>
      <c r="K71" s="81">
        <v>6</v>
      </c>
      <c r="L71" s="73">
        <v>1.9543973941368076E-2</v>
      </c>
      <c r="M71" s="82">
        <v>1</v>
      </c>
      <c r="N71" s="83">
        <v>3.3783783783783786E-3</v>
      </c>
      <c r="O71" s="74">
        <v>5</v>
      </c>
    </row>
    <row r="72" spans="2:15">
      <c r="B72" s="70"/>
      <c r="C72" s="85" t="s">
        <v>38</v>
      </c>
      <c r="D72" s="86">
        <v>2</v>
      </c>
      <c r="E72" s="87">
        <v>1.0810810810810811E-2</v>
      </c>
      <c r="F72" s="86">
        <v>9</v>
      </c>
      <c r="G72" s="92">
        <v>5.5555555555555552E-2</v>
      </c>
      <c r="H72" s="88">
        <v>-0.77777777777777779</v>
      </c>
      <c r="I72" s="86">
        <v>3</v>
      </c>
      <c r="J72" s="93">
        <v>-0.33333333333333337</v>
      </c>
      <c r="K72" s="86">
        <v>5</v>
      </c>
      <c r="L72" s="92">
        <v>1.6286644951140065E-2</v>
      </c>
      <c r="M72" s="86">
        <v>20</v>
      </c>
      <c r="N72" s="92">
        <v>6.7567567567567571E-2</v>
      </c>
      <c r="O72" s="89">
        <v>-0.75</v>
      </c>
    </row>
    <row r="73" spans="2:15" ht="15" customHeight="1">
      <c r="B73" s="23" t="s">
        <v>5</v>
      </c>
      <c r="C73" s="90" t="s">
        <v>39</v>
      </c>
      <c r="D73" s="34">
        <v>185</v>
      </c>
      <c r="E73" s="15">
        <v>1</v>
      </c>
      <c r="F73" s="34">
        <v>162</v>
      </c>
      <c r="G73" s="15">
        <v>1.0000000000000002</v>
      </c>
      <c r="H73" s="16">
        <v>0.14197530864197527</v>
      </c>
      <c r="I73" s="34">
        <v>91</v>
      </c>
      <c r="J73" s="17">
        <v>-0.60554561717352406</v>
      </c>
      <c r="K73" s="34">
        <v>307</v>
      </c>
      <c r="L73" s="15">
        <v>1</v>
      </c>
      <c r="M73" s="34">
        <v>296</v>
      </c>
      <c r="N73" s="17">
        <v>1.0000000000000002</v>
      </c>
      <c r="O73" s="19">
        <v>3.716216216216206E-2</v>
      </c>
    </row>
    <row r="74" spans="2:15">
      <c r="B74" s="70"/>
      <c r="C74" s="63" t="s">
        <v>4</v>
      </c>
      <c r="D74" s="79">
        <v>119</v>
      </c>
      <c r="E74" s="65">
        <v>0.28400954653937949</v>
      </c>
      <c r="F74" s="80">
        <v>73</v>
      </c>
      <c r="G74" s="66">
        <v>0.18481012658227849</v>
      </c>
      <c r="H74" s="67">
        <v>0.63013698630136994</v>
      </c>
      <c r="I74" s="80">
        <v>66</v>
      </c>
      <c r="J74" s="69">
        <v>0.80303030303030298</v>
      </c>
      <c r="K74" s="79">
        <v>185</v>
      </c>
      <c r="L74" s="65">
        <v>0.24568393094289509</v>
      </c>
      <c r="M74" s="80">
        <v>128</v>
      </c>
      <c r="N74" s="66">
        <v>0.19541984732824427</v>
      </c>
      <c r="O74" s="67">
        <v>0.4453125</v>
      </c>
    </row>
    <row r="75" spans="2:15" ht="15" customHeight="1">
      <c r="B75" s="70"/>
      <c r="C75" s="71" t="s">
        <v>12</v>
      </c>
      <c r="D75" s="81">
        <v>81</v>
      </c>
      <c r="E75" s="73">
        <v>0.19331742243436753</v>
      </c>
      <c r="F75" s="82">
        <v>83</v>
      </c>
      <c r="G75" s="83">
        <v>0.21012658227848102</v>
      </c>
      <c r="H75" s="74">
        <v>-2.4096385542168641E-2</v>
      </c>
      <c r="I75" s="82">
        <v>68</v>
      </c>
      <c r="J75" s="84">
        <v>0.19117647058823528</v>
      </c>
      <c r="K75" s="81">
        <v>149</v>
      </c>
      <c r="L75" s="73">
        <v>0.19787516600265603</v>
      </c>
      <c r="M75" s="82">
        <v>126</v>
      </c>
      <c r="N75" s="83">
        <v>0.19236641221374046</v>
      </c>
      <c r="O75" s="74">
        <v>0.18253968253968256</v>
      </c>
    </row>
    <row r="76" spans="2:15">
      <c r="B76" s="70"/>
      <c r="C76" s="71" t="s">
        <v>3</v>
      </c>
      <c r="D76" s="81">
        <v>67</v>
      </c>
      <c r="E76" s="73">
        <v>0.15990453460620524</v>
      </c>
      <c r="F76" s="82">
        <v>70</v>
      </c>
      <c r="G76" s="83">
        <v>0.17721518987341772</v>
      </c>
      <c r="H76" s="74">
        <v>-4.2857142857142816E-2</v>
      </c>
      <c r="I76" s="82">
        <v>52</v>
      </c>
      <c r="J76" s="84">
        <v>0.28846153846153855</v>
      </c>
      <c r="K76" s="81">
        <v>119</v>
      </c>
      <c r="L76" s="73">
        <v>0.15803452855245684</v>
      </c>
      <c r="M76" s="82">
        <v>102</v>
      </c>
      <c r="N76" s="83">
        <v>0.15572519083969466</v>
      </c>
      <c r="O76" s="74">
        <v>0.16666666666666674</v>
      </c>
    </row>
    <row r="77" spans="2:15" ht="15" customHeight="1">
      <c r="B77" s="70"/>
      <c r="C77" s="71" t="s">
        <v>13</v>
      </c>
      <c r="D77" s="81">
        <v>70</v>
      </c>
      <c r="E77" s="73">
        <v>0.16706443914081145</v>
      </c>
      <c r="F77" s="82">
        <v>76</v>
      </c>
      <c r="G77" s="83">
        <v>0.19240506329113924</v>
      </c>
      <c r="H77" s="74">
        <v>-7.8947368421052655E-2</v>
      </c>
      <c r="I77" s="82">
        <v>45</v>
      </c>
      <c r="J77" s="84">
        <v>0.55555555555555558</v>
      </c>
      <c r="K77" s="81">
        <v>115</v>
      </c>
      <c r="L77" s="73">
        <v>0.15272244355909695</v>
      </c>
      <c r="M77" s="82">
        <v>138</v>
      </c>
      <c r="N77" s="83">
        <v>0.21068702290076335</v>
      </c>
      <c r="O77" s="74">
        <v>-0.16666666666666663</v>
      </c>
    </row>
    <row r="78" spans="2:15">
      <c r="B78" s="111"/>
      <c r="C78" s="71" t="s">
        <v>11</v>
      </c>
      <c r="D78" s="81">
        <v>53</v>
      </c>
      <c r="E78" s="73">
        <v>0.12649164677804295</v>
      </c>
      <c r="F78" s="82">
        <v>64</v>
      </c>
      <c r="G78" s="83">
        <v>0.16202531645569621</v>
      </c>
      <c r="H78" s="74">
        <v>-0.171875</v>
      </c>
      <c r="I78" s="82">
        <v>61</v>
      </c>
      <c r="J78" s="84">
        <v>-0.13114754098360659</v>
      </c>
      <c r="K78" s="81">
        <v>114</v>
      </c>
      <c r="L78" s="73">
        <v>0.15139442231075698</v>
      </c>
      <c r="M78" s="82">
        <v>101</v>
      </c>
      <c r="N78" s="83">
        <v>0.15419847328244274</v>
      </c>
      <c r="O78" s="74">
        <v>0.12871287128712861</v>
      </c>
    </row>
    <row r="79" spans="2:15" ht="15" customHeight="1">
      <c r="B79" s="70"/>
      <c r="C79" s="71" t="s">
        <v>14</v>
      </c>
      <c r="D79" s="81">
        <v>20</v>
      </c>
      <c r="E79" s="73">
        <v>4.77326968973747E-2</v>
      </c>
      <c r="F79" s="82">
        <v>23</v>
      </c>
      <c r="G79" s="83">
        <v>5.8227848101265821E-2</v>
      </c>
      <c r="H79" s="74">
        <v>-0.13043478260869568</v>
      </c>
      <c r="I79" s="82">
        <v>34</v>
      </c>
      <c r="J79" s="84">
        <v>-0.41176470588235292</v>
      </c>
      <c r="K79" s="81">
        <v>54</v>
      </c>
      <c r="L79" s="73">
        <v>7.1713147410358571E-2</v>
      </c>
      <c r="M79" s="82">
        <v>40</v>
      </c>
      <c r="N79" s="83">
        <v>6.1068702290076333E-2</v>
      </c>
      <c r="O79" s="74">
        <v>0.35000000000000009</v>
      </c>
    </row>
    <row r="80" spans="2:15" ht="15" customHeight="1">
      <c r="B80" s="70"/>
      <c r="C80" s="71" t="s">
        <v>15</v>
      </c>
      <c r="D80" s="81">
        <v>5</v>
      </c>
      <c r="E80" s="73">
        <v>1.1933174224343675E-2</v>
      </c>
      <c r="F80" s="82">
        <v>5</v>
      </c>
      <c r="G80" s="83">
        <v>1.2658227848101266E-2</v>
      </c>
      <c r="H80" s="74">
        <v>0</v>
      </c>
      <c r="I80" s="82">
        <v>5</v>
      </c>
      <c r="J80" s="84">
        <v>0</v>
      </c>
      <c r="K80" s="81">
        <v>10</v>
      </c>
      <c r="L80" s="73">
        <v>1.3280212483399735E-2</v>
      </c>
      <c r="M80" s="82">
        <v>17</v>
      </c>
      <c r="N80" s="83">
        <v>2.5954198473282442E-2</v>
      </c>
      <c r="O80" s="74">
        <v>-0.41176470588235292</v>
      </c>
    </row>
    <row r="81" spans="2:15" ht="15" customHeight="1">
      <c r="B81" s="128"/>
      <c r="C81" s="85" t="s">
        <v>38</v>
      </c>
      <c r="D81" s="86">
        <v>4</v>
      </c>
      <c r="E81" s="87">
        <v>9.5465393794749408E-3</v>
      </c>
      <c r="F81" s="86">
        <v>1</v>
      </c>
      <c r="G81" s="92">
        <v>2.5316455696202532E-3</v>
      </c>
      <c r="H81" s="88">
        <v>3</v>
      </c>
      <c r="I81" s="86">
        <v>3</v>
      </c>
      <c r="J81" s="93">
        <v>0.33333333333333326</v>
      </c>
      <c r="K81" s="86">
        <v>7</v>
      </c>
      <c r="L81" s="92">
        <v>9.2961487383798145E-3</v>
      </c>
      <c r="M81" s="86">
        <v>3</v>
      </c>
      <c r="N81" s="92">
        <v>4.5801526717557254E-3</v>
      </c>
      <c r="O81" s="89">
        <v>1.3333333333333335</v>
      </c>
    </row>
    <row r="82" spans="2:15" ht="15" customHeight="1">
      <c r="B82" s="22" t="s">
        <v>6</v>
      </c>
      <c r="C82" s="90" t="s">
        <v>39</v>
      </c>
      <c r="D82" s="34">
        <v>419</v>
      </c>
      <c r="E82" s="15">
        <v>1</v>
      </c>
      <c r="F82" s="34">
        <v>395</v>
      </c>
      <c r="G82" s="15">
        <v>1</v>
      </c>
      <c r="H82" s="16">
        <v>6.0759493670886178E-2</v>
      </c>
      <c r="I82" s="34">
        <v>334</v>
      </c>
      <c r="J82" s="17">
        <v>0.25449101796407181</v>
      </c>
      <c r="K82" s="34">
        <v>753</v>
      </c>
      <c r="L82" s="15">
        <v>1</v>
      </c>
      <c r="M82" s="34">
        <v>655</v>
      </c>
      <c r="N82" s="17">
        <v>1</v>
      </c>
      <c r="O82" s="19">
        <v>0.14961832061068692</v>
      </c>
    </row>
    <row r="83" spans="2:15">
      <c r="B83" s="22" t="s">
        <v>60</v>
      </c>
      <c r="C83" s="90" t="s">
        <v>39</v>
      </c>
      <c r="D83" s="91">
        <v>0</v>
      </c>
      <c r="E83" s="15">
        <v>1</v>
      </c>
      <c r="F83" s="91">
        <v>20</v>
      </c>
      <c r="G83" s="15">
        <v>1</v>
      </c>
      <c r="H83" s="16">
        <v>-1</v>
      </c>
      <c r="I83" s="91">
        <v>1</v>
      </c>
      <c r="J83" s="17">
        <v>-1</v>
      </c>
      <c r="K83" s="91">
        <v>1</v>
      </c>
      <c r="L83" s="15">
        <v>1</v>
      </c>
      <c r="M83" s="91">
        <v>20</v>
      </c>
      <c r="N83" s="15">
        <v>1</v>
      </c>
      <c r="O83" s="19">
        <v>-0.95</v>
      </c>
    </row>
    <row r="84" spans="2:15" ht="15" customHeight="1">
      <c r="B84" s="23"/>
      <c r="C84" s="94" t="s">
        <v>39</v>
      </c>
      <c r="D84" s="35">
        <v>604</v>
      </c>
      <c r="E84" s="10">
        <v>1</v>
      </c>
      <c r="F84" s="35">
        <v>577</v>
      </c>
      <c r="G84" s="10">
        <v>1</v>
      </c>
      <c r="H84" s="11">
        <v>4.6793760831889131E-2</v>
      </c>
      <c r="I84" s="35">
        <v>457</v>
      </c>
      <c r="J84" s="12">
        <v>0.3216630196936543</v>
      </c>
      <c r="K84" s="35">
        <v>1061</v>
      </c>
      <c r="L84" s="10">
        <v>1</v>
      </c>
      <c r="M84" s="35">
        <v>971</v>
      </c>
      <c r="N84" s="10">
        <v>1</v>
      </c>
      <c r="O84" s="20">
        <v>9.2687950566426425E-2</v>
      </c>
    </row>
    <row r="85" spans="2:15">
      <c r="B85" s="32" t="s">
        <v>51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18" priority="43" operator="lessThan">
      <formula>0</formula>
    </cfRule>
  </conditionalFormatting>
  <conditionalFormatting sqref="H10:H14 J10:J14 O10:O14">
    <cfRule type="cellIs" dxfId="117" priority="42" operator="lessThan">
      <formula>0</formula>
    </cfRule>
  </conditionalFormatting>
  <conditionalFormatting sqref="J18 J15:J16">
    <cfRule type="cellIs" dxfId="116" priority="41" operator="lessThan">
      <formula>0</formula>
    </cfRule>
  </conditionalFormatting>
  <conditionalFormatting sqref="D19:O26 D10:O16">
    <cfRule type="cellIs" dxfId="115" priority="40" operator="equal">
      <formula>0</formula>
    </cfRule>
  </conditionalFormatting>
  <conditionalFormatting sqref="H27:H28 O27:O28 H17:H18 O17:O18">
    <cfRule type="cellIs" dxfId="114" priority="39" operator="lessThan">
      <formula>0</formula>
    </cfRule>
  </conditionalFormatting>
  <conditionalFormatting sqref="H19:H23 J19:J23 O19:O23">
    <cfRule type="cellIs" dxfId="113" priority="38" operator="lessThan">
      <formula>0</formula>
    </cfRule>
  </conditionalFormatting>
  <conditionalFormatting sqref="H30 O30">
    <cfRule type="cellIs" dxfId="112" priority="37" operator="lessThan">
      <formula>0</formula>
    </cfRule>
  </conditionalFormatting>
  <conditionalFormatting sqref="H30 O30 J30">
    <cfRule type="cellIs" dxfId="111" priority="36" operator="lessThan">
      <formula>0</formula>
    </cfRule>
  </conditionalFormatting>
  <conditionalFormatting sqref="H48:H51 J48:J51 O48:O51">
    <cfRule type="cellIs" dxfId="110" priority="35" operator="lessThan">
      <formula>0</formula>
    </cfRule>
  </conditionalFormatting>
  <conditionalFormatting sqref="H51 O51">
    <cfRule type="cellIs" dxfId="109" priority="34" operator="lessThan">
      <formula>0</formula>
    </cfRule>
  </conditionalFormatting>
  <conditionalFormatting sqref="H43:H47 J43:J47 O43:O47">
    <cfRule type="cellIs" dxfId="108" priority="32" operator="lessThan">
      <formula>0</formula>
    </cfRule>
  </conditionalFormatting>
  <conditionalFormatting sqref="D43:O50">
    <cfRule type="cellIs" dxfId="107" priority="31" operator="equal">
      <formula>0</formula>
    </cfRule>
  </conditionalFormatting>
  <conditionalFormatting sqref="H53 J53 O53">
    <cfRule type="cellIs" dxfId="106" priority="30" operator="lessThan">
      <formula>0</formula>
    </cfRule>
  </conditionalFormatting>
  <conditionalFormatting sqref="H52 J52 O52">
    <cfRule type="cellIs" dxfId="105" priority="29" operator="lessThan">
      <formula>0</formula>
    </cfRule>
  </conditionalFormatting>
  <conditionalFormatting sqref="H52 O52">
    <cfRule type="cellIs" dxfId="104" priority="28" operator="lessThan">
      <formula>0</formula>
    </cfRule>
  </conditionalFormatting>
  <conditionalFormatting sqref="H54 O54">
    <cfRule type="cellIs" dxfId="103" priority="27" operator="lessThan">
      <formula>0</formula>
    </cfRule>
  </conditionalFormatting>
  <conditionalFormatting sqref="H54 O54 J54">
    <cfRule type="cellIs" dxfId="102" priority="26" operator="lessThan">
      <formula>0</formula>
    </cfRule>
  </conditionalFormatting>
  <conditionalFormatting sqref="H65:H69 J65:J69 O65:O69">
    <cfRule type="cellIs" dxfId="101" priority="25" operator="lessThan">
      <formula>0</formula>
    </cfRule>
  </conditionalFormatting>
  <conditionalFormatting sqref="J70:J71 O70:O71 H70:H71">
    <cfRule type="cellIs" dxfId="100" priority="24" operator="lessThan">
      <formula>0</formula>
    </cfRule>
  </conditionalFormatting>
  <conditionalFormatting sqref="D74:O80 D65:O71">
    <cfRule type="cellIs" dxfId="99" priority="23" operator="equal">
      <formula>0</formula>
    </cfRule>
  </conditionalFormatting>
  <conditionalFormatting sqref="H79:H81 J79:J81 O79:O81">
    <cfRule type="cellIs" dxfId="98" priority="22" operator="lessThan">
      <formula>0</formula>
    </cfRule>
  </conditionalFormatting>
  <conditionalFormatting sqref="H74:H78 J74:J78 O74:O78">
    <cfRule type="cellIs" dxfId="97" priority="21" operator="lessThan">
      <formula>0</formula>
    </cfRule>
  </conditionalFormatting>
  <conditionalFormatting sqref="H72 O72">
    <cfRule type="cellIs" dxfId="96" priority="20" operator="lessThan">
      <formula>0</formula>
    </cfRule>
  </conditionalFormatting>
  <conditionalFormatting sqref="H72 J72 O72">
    <cfRule type="cellIs" dxfId="95" priority="19" operator="lessThan">
      <formula>0</formula>
    </cfRule>
  </conditionalFormatting>
  <conditionalFormatting sqref="H81 O81">
    <cfRule type="cellIs" dxfId="94" priority="16" operator="lessThan">
      <formula>0</formula>
    </cfRule>
  </conditionalFormatting>
  <conditionalFormatting sqref="H83 J83 O83">
    <cfRule type="cellIs" dxfId="93" priority="15" operator="lessThan">
      <formula>0</formula>
    </cfRule>
  </conditionalFormatting>
  <conditionalFormatting sqref="H82 J82 O82">
    <cfRule type="cellIs" dxfId="92" priority="14" operator="lessThan">
      <formula>0</formula>
    </cfRule>
  </conditionalFormatting>
  <conditionalFormatting sqref="H82 O82">
    <cfRule type="cellIs" dxfId="91" priority="13" operator="lessThan">
      <formula>0</formula>
    </cfRule>
  </conditionalFormatting>
  <conditionalFormatting sqref="H84 O84">
    <cfRule type="cellIs" dxfId="90" priority="12" operator="lessThan">
      <formula>0</formula>
    </cfRule>
  </conditionalFormatting>
  <conditionalFormatting sqref="H84 O84 J84">
    <cfRule type="cellIs" dxfId="89" priority="11" operator="lessThan">
      <formula>0</formula>
    </cfRule>
  </conditionalFormatting>
  <conditionalFormatting sqref="H73 J73 O73">
    <cfRule type="cellIs" dxfId="88" priority="8" operator="lessThan">
      <formula>0</formula>
    </cfRule>
  </conditionalFormatting>
  <conditionalFormatting sqref="H73 O73">
    <cfRule type="cellIs" dxfId="87" priority="7" operator="lessThan">
      <formula>0</formula>
    </cfRule>
  </conditionalFormatting>
  <conditionalFormatting sqref="H42 J42 O42">
    <cfRule type="cellIs" dxfId="86" priority="4" operator="lessThan">
      <formula>0</formula>
    </cfRule>
  </conditionalFormatting>
  <conditionalFormatting sqref="H42 O42">
    <cfRule type="cellIs" dxfId="85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44623</v>
      </c>
    </row>
    <row r="2" spans="2:15">
      <c r="B2" s="172" t="s">
        <v>28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21"/>
    </row>
    <row r="3" spans="2:15">
      <c r="B3" s="173" t="s">
        <v>29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33" t="s">
        <v>44</v>
      </c>
    </row>
    <row r="4" spans="2:15" ht="14.5" customHeight="1">
      <c r="B4" s="194" t="s">
        <v>30</v>
      </c>
      <c r="C4" s="194" t="s">
        <v>1</v>
      </c>
      <c r="D4" s="177" t="s">
        <v>99</v>
      </c>
      <c r="E4" s="168"/>
      <c r="F4" s="168"/>
      <c r="G4" s="168"/>
      <c r="H4" s="178"/>
      <c r="I4" s="168" t="s">
        <v>85</v>
      </c>
      <c r="J4" s="168"/>
      <c r="K4" s="177" t="s">
        <v>100</v>
      </c>
      <c r="L4" s="168"/>
      <c r="M4" s="168"/>
      <c r="N4" s="168"/>
      <c r="O4" s="178"/>
    </row>
    <row r="5" spans="2:15" ht="14.5" customHeight="1">
      <c r="B5" s="195"/>
      <c r="C5" s="195"/>
      <c r="D5" s="174" t="s">
        <v>101</v>
      </c>
      <c r="E5" s="175"/>
      <c r="F5" s="175"/>
      <c r="G5" s="175"/>
      <c r="H5" s="176"/>
      <c r="I5" s="175" t="s">
        <v>87</v>
      </c>
      <c r="J5" s="175"/>
      <c r="K5" s="174" t="s">
        <v>102</v>
      </c>
      <c r="L5" s="175"/>
      <c r="M5" s="175"/>
      <c r="N5" s="175"/>
      <c r="O5" s="176"/>
    </row>
    <row r="6" spans="2:15" ht="14.5" customHeight="1">
      <c r="B6" s="195"/>
      <c r="C6" s="202"/>
      <c r="D6" s="166">
        <v>2022</v>
      </c>
      <c r="E6" s="169"/>
      <c r="F6" s="179">
        <v>2021</v>
      </c>
      <c r="G6" s="179"/>
      <c r="H6" s="196" t="s">
        <v>31</v>
      </c>
      <c r="I6" s="198">
        <v>2022</v>
      </c>
      <c r="J6" s="166" t="s">
        <v>103</v>
      </c>
      <c r="K6" s="166">
        <v>2022</v>
      </c>
      <c r="L6" s="169"/>
      <c r="M6" s="179">
        <v>2021</v>
      </c>
      <c r="N6" s="169"/>
      <c r="O6" s="185" t="s">
        <v>31</v>
      </c>
    </row>
    <row r="7" spans="2:15" ht="15" customHeight="1">
      <c r="B7" s="186" t="s">
        <v>30</v>
      </c>
      <c r="C7" s="200" t="s">
        <v>33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5" customHeight="1">
      <c r="B8" s="186"/>
      <c r="C8" s="200"/>
      <c r="D8" s="161" t="s">
        <v>34</v>
      </c>
      <c r="E8" s="157" t="s">
        <v>2</v>
      </c>
      <c r="F8" s="160" t="s">
        <v>34</v>
      </c>
      <c r="G8" s="52" t="s">
        <v>2</v>
      </c>
      <c r="H8" s="188" t="s">
        <v>35</v>
      </c>
      <c r="I8" s="53" t="s">
        <v>34</v>
      </c>
      <c r="J8" s="190" t="s">
        <v>104</v>
      </c>
      <c r="K8" s="161" t="s">
        <v>34</v>
      </c>
      <c r="L8" s="51" t="s">
        <v>2</v>
      </c>
      <c r="M8" s="160" t="s">
        <v>34</v>
      </c>
      <c r="N8" s="51" t="s">
        <v>2</v>
      </c>
      <c r="O8" s="192" t="s">
        <v>35</v>
      </c>
    </row>
    <row r="9" spans="2:15" ht="15" customHeight="1">
      <c r="B9" s="187"/>
      <c r="C9" s="201"/>
      <c r="D9" s="158" t="s">
        <v>36</v>
      </c>
      <c r="E9" s="159" t="s">
        <v>37</v>
      </c>
      <c r="F9" s="49" t="s">
        <v>36</v>
      </c>
      <c r="G9" s="50" t="s">
        <v>37</v>
      </c>
      <c r="H9" s="189"/>
      <c r="I9" s="54" t="s">
        <v>36</v>
      </c>
      <c r="J9" s="191"/>
      <c r="K9" s="158" t="s">
        <v>36</v>
      </c>
      <c r="L9" s="159" t="s">
        <v>37</v>
      </c>
      <c r="M9" s="49" t="s">
        <v>36</v>
      </c>
      <c r="N9" s="159" t="s">
        <v>37</v>
      </c>
      <c r="O9" s="193"/>
    </row>
    <row r="10" spans="2:15">
      <c r="B10" s="70"/>
      <c r="C10" s="63" t="s">
        <v>12</v>
      </c>
      <c r="D10" s="79">
        <v>21</v>
      </c>
      <c r="E10" s="65">
        <v>0.80769230769230771</v>
      </c>
      <c r="F10" s="80">
        <v>20</v>
      </c>
      <c r="G10" s="66">
        <v>0.68965517241379315</v>
      </c>
      <c r="H10" s="67">
        <v>5.0000000000000044E-2</v>
      </c>
      <c r="I10" s="80">
        <v>14</v>
      </c>
      <c r="J10" s="69">
        <v>0.5</v>
      </c>
      <c r="K10" s="79">
        <v>35</v>
      </c>
      <c r="L10" s="65">
        <v>0.7</v>
      </c>
      <c r="M10" s="80">
        <v>31</v>
      </c>
      <c r="N10" s="66">
        <v>0.52542372881355937</v>
      </c>
      <c r="O10" s="67">
        <v>0.12903225806451624</v>
      </c>
    </row>
    <row r="11" spans="2:15">
      <c r="B11" s="70"/>
      <c r="C11" s="71" t="s">
        <v>20</v>
      </c>
      <c r="D11" s="81">
        <v>2</v>
      </c>
      <c r="E11" s="73">
        <v>7.6923076923076927E-2</v>
      </c>
      <c r="F11" s="82">
        <v>2</v>
      </c>
      <c r="G11" s="83">
        <v>6.8965517241379309E-2</v>
      </c>
      <c r="H11" s="74">
        <v>0</v>
      </c>
      <c r="I11" s="82">
        <v>6</v>
      </c>
      <c r="J11" s="84">
        <v>-0.66666666666666674</v>
      </c>
      <c r="K11" s="81">
        <v>8</v>
      </c>
      <c r="L11" s="73">
        <v>0.16</v>
      </c>
      <c r="M11" s="82">
        <v>2</v>
      </c>
      <c r="N11" s="83">
        <v>3.3898305084745763E-2</v>
      </c>
      <c r="O11" s="74">
        <v>3</v>
      </c>
    </row>
    <row r="12" spans="2:15">
      <c r="B12" s="70"/>
      <c r="C12" s="71" t="s">
        <v>15</v>
      </c>
      <c r="D12" s="81">
        <v>2</v>
      </c>
      <c r="E12" s="73">
        <v>7.6923076923076927E-2</v>
      </c>
      <c r="F12" s="82">
        <v>3</v>
      </c>
      <c r="G12" s="83">
        <v>0.10344827586206896</v>
      </c>
      <c r="H12" s="74">
        <v>-0.33333333333333337</v>
      </c>
      <c r="I12" s="82">
        <v>2</v>
      </c>
      <c r="J12" s="84">
        <v>0</v>
      </c>
      <c r="K12" s="81">
        <v>4</v>
      </c>
      <c r="L12" s="73">
        <v>0.08</v>
      </c>
      <c r="M12" s="82">
        <v>16</v>
      </c>
      <c r="N12" s="83">
        <v>0.2711864406779661</v>
      </c>
      <c r="O12" s="74">
        <v>-0.75</v>
      </c>
    </row>
    <row r="13" spans="2:15">
      <c r="B13" s="70"/>
      <c r="C13" s="71" t="s">
        <v>91</v>
      </c>
      <c r="D13" s="81">
        <v>0</v>
      </c>
      <c r="E13" s="73">
        <v>0</v>
      </c>
      <c r="F13" s="82">
        <v>0</v>
      </c>
      <c r="G13" s="83">
        <v>0</v>
      </c>
      <c r="H13" s="74"/>
      <c r="I13" s="82">
        <v>1</v>
      </c>
      <c r="J13" s="84">
        <v>-1</v>
      </c>
      <c r="K13" s="81">
        <v>1</v>
      </c>
      <c r="L13" s="73">
        <v>0.02</v>
      </c>
      <c r="M13" s="82">
        <v>1</v>
      </c>
      <c r="N13" s="83">
        <v>1.6949152542372881E-2</v>
      </c>
      <c r="O13" s="74">
        <v>0</v>
      </c>
    </row>
    <row r="14" spans="2:15">
      <c r="B14" s="111"/>
      <c r="C14" s="71" t="s">
        <v>4</v>
      </c>
      <c r="D14" s="81">
        <v>0</v>
      </c>
      <c r="E14" s="73">
        <v>0</v>
      </c>
      <c r="F14" s="82">
        <v>1</v>
      </c>
      <c r="G14" s="83">
        <v>3.4482758620689655E-2</v>
      </c>
      <c r="H14" s="74">
        <v>-1</v>
      </c>
      <c r="I14" s="82">
        <v>1</v>
      </c>
      <c r="J14" s="84">
        <v>-1</v>
      </c>
      <c r="K14" s="81">
        <v>1</v>
      </c>
      <c r="L14" s="73">
        <v>0.02</v>
      </c>
      <c r="M14" s="82">
        <v>2</v>
      </c>
      <c r="N14" s="83">
        <v>3.3898305084745763E-2</v>
      </c>
      <c r="O14" s="74">
        <v>-0.5</v>
      </c>
    </row>
    <row r="15" spans="2:15">
      <c r="B15" s="70"/>
      <c r="C15" s="71" t="s">
        <v>105</v>
      </c>
      <c r="D15" s="81">
        <v>1</v>
      </c>
      <c r="E15" s="73">
        <v>3.8461538461538464E-2</v>
      </c>
      <c r="F15" s="82">
        <v>2</v>
      </c>
      <c r="G15" s="83">
        <v>6.8965517241379309E-2</v>
      </c>
      <c r="H15" s="74">
        <v>-0.5</v>
      </c>
      <c r="I15" s="82">
        <v>0</v>
      </c>
      <c r="J15" s="84"/>
      <c r="K15" s="81">
        <v>1</v>
      </c>
      <c r="L15" s="73">
        <v>0.02</v>
      </c>
      <c r="M15" s="82">
        <v>2</v>
      </c>
      <c r="N15" s="83">
        <v>3.3898305084745763E-2</v>
      </c>
      <c r="O15" s="74">
        <v>-0.5</v>
      </c>
    </row>
    <row r="16" spans="2:15">
      <c r="B16" s="70"/>
      <c r="C16" s="71" t="s">
        <v>49</v>
      </c>
      <c r="D16" s="81">
        <v>0</v>
      </c>
      <c r="E16" s="73">
        <v>0</v>
      </c>
      <c r="F16" s="82">
        <v>0</v>
      </c>
      <c r="G16" s="83">
        <v>0</v>
      </c>
      <c r="H16" s="74"/>
      <c r="I16" s="82">
        <v>0</v>
      </c>
      <c r="J16" s="84"/>
      <c r="K16" s="81">
        <v>0</v>
      </c>
      <c r="L16" s="73">
        <v>0</v>
      </c>
      <c r="M16" s="82">
        <v>1</v>
      </c>
      <c r="N16" s="83">
        <v>1.6949152542372881E-2</v>
      </c>
      <c r="O16" s="74">
        <v>-1</v>
      </c>
    </row>
    <row r="17" spans="2:16">
      <c r="B17" s="121"/>
      <c r="C17" s="85" t="s">
        <v>38</v>
      </c>
      <c r="D17" s="86">
        <v>0</v>
      </c>
      <c r="E17" s="87">
        <v>0</v>
      </c>
      <c r="F17" s="86">
        <v>1</v>
      </c>
      <c r="G17" s="87">
        <v>3.4482758620689655E-2</v>
      </c>
      <c r="H17" s="88">
        <v>-1</v>
      </c>
      <c r="I17" s="86">
        <v>0</v>
      </c>
      <c r="J17" s="87">
        <v>0</v>
      </c>
      <c r="K17" s="86">
        <v>0</v>
      </c>
      <c r="L17" s="87">
        <v>0</v>
      </c>
      <c r="M17" s="86">
        <v>4</v>
      </c>
      <c r="N17" s="87">
        <v>6.7796610169491525E-2</v>
      </c>
      <c r="O17" s="89">
        <v>-1</v>
      </c>
    </row>
    <row r="18" spans="2:16">
      <c r="B18" s="22" t="s">
        <v>45</v>
      </c>
      <c r="C18" s="90" t="s">
        <v>39</v>
      </c>
      <c r="D18" s="34">
        <v>26</v>
      </c>
      <c r="E18" s="15">
        <v>1</v>
      </c>
      <c r="F18" s="34">
        <v>29</v>
      </c>
      <c r="G18" s="15">
        <v>1</v>
      </c>
      <c r="H18" s="16">
        <v>-0.10344827586206895</v>
      </c>
      <c r="I18" s="34">
        <v>24</v>
      </c>
      <c r="J18" s="17">
        <v>8.3333333333333259E-2</v>
      </c>
      <c r="K18" s="34">
        <v>50</v>
      </c>
      <c r="L18" s="15">
        <v>1</v>
      </c>
      <c r="M18" s="34">
        <v>59</v>
      </c>
      <c r="N18" s="17">
        <v>1</v>
      </c>
      <c r="O18" s="19">
        <v>-0.15254237288135597</v>
      </c>
    </row>
    <row r="19" spans="2:16">
      <c r="B19" s="70"/>
      <c r="C19" s="63" t="s">
        <v>3</v>
      </c>
      <c r="D19" s="79">
        <v>422</v>
      </c>
      <c r="E19" s="65">
        <v>0.18468271334792122</v>
      </c>
      <c r="F19" s="80">
        <v>716</v>
      </c>
      <c r="G19" s="66">
        <v>0.26313855200294012</v>
      </c>
      <c r="H19" s="67">
        <v>-0.41061452513966479</v>
      </c>
      <c r="I19" s="80">
        <v>584</v>
      </c>
      <c r="J19" s="69">
        <v>-0.2773972602739726</v>
      </c>
      <c r="K19" s="79">
        <v>1006</v>
      </c>
      <c r="L19" s="65">
        <v>0.22291158874362951</v>
      </c>
      <c r="M19" s="80">
        <v>1078</v>
      </c>
      <c r="N19" s="66">
        <v>0.25814176245210729</v>
      </c>
      <c r="O19" s="67">
        <v>-6.6790352504638273E-2</v>
      </c>
    </row>
    <row r="20" spans="2:16">
      <c r="B20" s="70"/>
      <c r="C20" s="71" t="s">
        <v>12</v>
      </c>
      <c r="D20" s="81">
        <v>415</v>
      </c>
      <c r="E20" s="73">
        <v>0.18161925601750548</v>
      </c>
      <c r="F20" s="82">
        <v>344</v>
      </c>
      <c r="G20" s="83">
        <v>0.12642410878353547</v>
      </c>
      <c r="H20" s="74">
        <v>0.20639534883720922</v>
      </c>
      <c r="I20" s="82">
        <v>463</v>
      </c>
      <c r="J20" s="84">
        <v>-0.10367170626349897</v>
      </c>
      <c r="K20" s="81">
        <v>878</v>
      </c>
      <c r="L20" s="73">
        <v>0.19454908043430091</v>
      </c>
      <c r="M20" s="82">
        <v>497</v>
      </c>
      <c r="N20" s="83">
        <v>0.11901340996168583</v>
      </c>
      <c r="O20" s="74">
        <v>0.7665995975855131</v>
      </c>
    </row>
    <row r="21" spans="2:16">
      <c r="B21" s="70"/>
      <c r="C21" s="71" t="s">
        <v>4</v>
      </c>
      <c r="D21" s="81">
        <v>471</v>
      </c>
      <c r="E21" s="73">
        <v>0.20612691466083152</v>
      </c>
      <c r="F21" s="82">
        <v>375</v>
      </c>
      <c r="G21" s="83">
        <v>0.13781697905181919</v>
      </c>
      <c r="H21" s="74">
        <v>0.25600000000000001</v>
      </c>
      <c r="I21" s="82">
        <v>305</v>
      </c>
      <c r="J21" s="84">
        <v>0.54426229508196711</v>
      </c>
      <c r="K21" s="81">
        <v>776</v>
      </c>
      <c r="L21" s="73">
        <v>0.17194770662530467</v>
      </c>
      <c r="M21" s="82">
        <v>570</v>
      </c>
      <c r="N21" s="83">
        <v>0.13649425287356323</v>
      </c>
      <c r="O21" s="74">
        <v>0.36140350877192984</v>
      </c>
    </row>
    <row r="22" spans="2:16">
      <c r="B22" s="70"/>
      <c r="C22" s="71" t="s">
        <v>11</v>
      </c>
      <c r="D22" s="81">
        <v>393</v>
      </c>
      <c r="E22" s="73">
        <v>0.17199124726477025</v>
      </c>
      <c r="F22" s="82">
        <v>529</v>
      </c>
      <c r="G22" s="83">
        <v>0.19441381844909961</v>
      </c>
      <c r="H22" s="74">
        <v>-0.25708884688090738</v>
      </c>
      <c r="I22" s="82">
        <v>368</v>
      </c>
      <c r="J22" s="84">
        <v>6.7934782608695565E-2</v>
      </c>
      <c r="K22" s="81">
        <v>761</v>
      </c>
      <c r="L22" s="73">
        <v>0.16862397518280522</v>
      </c>
      <c r="M22" s="82">
        <v>840</v>
      </c>
      <c r="N22" s="83">
        <v>0.20114942528735633</v>
      </c>
      <c r="O22" s="74">
        <v>-9.4047619047619047E-2</v>
      </c>
    </row>
    <row r="23" spans="2:16">
      <c r="B23" s="111"/>
      <c r="C23" s="71" t="s">
        <v>13</v>
      </c>
      <c r="D23" s="81">
        <v>302</v>
      </c>
      <c r="E23" s="73">
        <v>0.13216630196936544</v>
      </c>
      <c r="F23" s="82">
        <v>526</v>
      </c>
      <c r="G23" s="83">
        <v>0.19331128261668504</v>
      </c>
      <c r="H23" s="74">
        <v>-0.42585551330798477</v>
      </c>
      <c r="I23" s="82">
        <v>283</v>
      </c>
      <c r="J23" s="84">
        <v>6.7137809187279185E-2</v>
      </c>
      <c r="K23" s="81">
        <v>585</v>
      </c>
      <c r="L23" s="73">
        <v>0.12962552625747839</v>
      </c>
      <c r="M23" s="82">
        <v>764</v>
      </c>
      <c r="N23" s="83">
        <v>0.18295019157088122</v>
      </c>
      <c r="O23" s="74">
        <v>-0.23429319371727753</v>
      </c>
    </row>
    <row r="24" spans="2:16">
      <c r="B24" s="70"/>
      <c r="C24" s="71" t="s">
        <v>15</v>
      </c>
      <c r="D24" s="81">
        <v>146</v>
      </c>
      <c r="E24" s="73">
        <v>6.3894967177242884E-2</v>
      </c>
      <c r="F24" s="82">
        <v>117</v>
      </c>
      <c r="G24" s="83">
        <v>4.2998897464167588E-2</v>
      </c>
      <c r="H24" s="74">
        <v>0.24786324786324787</v>
      </c>
      <c r="I24" s="82">
        <v>80</v>
      </c>
      <c r="J24" s="84">
        <v>0.82499999999999996</v>
      </c>
      <c r="K24" s="81">
        <v>226</v>
      </c>
      <c r="L24" s="73">
        <v>5.0077553733658318E-2</v>
      </c>
      <c r="M24" s="82">
        <v>213</v>
      </c>
      <c r="N24" s="83">
        <v>5.1005747126436782E-2</v>
      </c>
      <c r="O24" s="74">
        <v>6.1032863849765251E-2</v>
      </c>
    </row>
    <row r="25" spans="2:16">
      <c r="B25" s="70"/>
      <c r="C25" s="71" t="s">
        <v>14</v>
      </c>
      <c r="D25" s="81">
        <v>83</v>
      </c>
      <c r="E25" s="73">
        <v>3.6323851203501095E-2</v>
      </c>
      <c r="F25" s="82">
        <v>82</v>
      </c>
      <c r="G25" s="83">
        <v>3.0135979419331129E-2</v>
      </c>
      <c r="H25" s="74">
        <v>1.2195121951219523E-2</v>
      </c>
      <c r="I25" s="82">
        <v>85</v>
      </c>
      <c r="J25" s="84">
        <v>-2.352941176470591E-2</v>
      </c>
      <c r="K25" s="81">
        <v>168</v>
      </c>
      <c r="L25" s="73">
        <v>3.7225792155993795E-2</v>
      </c>
      <c r="M25" s="82">
        <v>151</v>
      </c>
      <c r="N25" s="83">
        <v>3.6159003831417624E-2</v>
      </c>
      <c r="O25" s="74">
        <v>0.11258278145695355</v>
      </c>
    </row>
    <row r="26" spans="2:16">
      <c r="B26" s="70"/>
      <c r="C26" s="71" t="s">
        <v>71</v>
      </c>
      <c r="D26" s="81">
        <v>37</v>
      </c>
      <c r="E26" s="73">
        <v>1.6192560175054705E-2</v>
      </c>
      <c r="F26" s="82">
        <v>17</v>
      </c>
      <c r="G26" s="83">
        <v>6.2477030503491366E-3</v>
      </c>
      <c r="H26" s="74">
        <v>1.1764705882352939</v>
      </c>
      <c r="I26" s="82">
        <v>43</v>
      </c>
      <c r="J26" s="84">
        <v>-0.13953488372093026</v>
      </c>
      <c r="K26" s="81">
        <v>80</v>
      </c>
      <c r="L26" s="73">
        <v>1.7726567693330378E-2</v>
      </c>
      <c r="M26" s="82">
        <v>37</v>
      </c>
      <c r="N26" s="83">
        <v>8.860153256704981E-3</v>
      </c>
      <c r="O26" s="74">
        <v>1.1621621621621623</v>
      </c>
    </row>
    <row r="27" spans="2:16">
      <c r="B27" s="128"/>
      <c r="C27" s="85" t="s">
        <v>38</v>
      </c>
      <c r="D27" s="97">
        <f>+D28-SUM(D19:D26)</f>
        <v>16</v>
      </c>
      <c r="E27" s="87">
        <f>+E28-SUM(E19:E26)</f>
        <v>7.0021881838074895E-3</v>
      </c>
      <c r="F27" s="97">
        <f>+F28-SUM(F19:F26)</f>
        <v>15</v>
      </c>
      <c r="G27" s="87">
        <f>+G28-SUM(G19:G26)</f>
        <v>5.5126791620726534E-3</v>
      </c>
      <c r="H27" s="88">
        <f>+D27/F27-1</f>
        <v>6.6666666666666652E-2</v>
      </c>
      <c r="I27" s="86">
        <f>+I28-SUM(I20:I26)</f>
        <v>601</v>
      </c>
      <c r="J27" s="87">
        <f>+D27/I27-1</f>
        <v>-0.9733777038269551</v>
      </c>
      <c r="K27" s="97">
        <f>+K28-SUM(K19:K26)</f>
        <v>33</v>
      </c>
      <c r="L27" s="87">
        <f>+L28-SUM(L19:L26)</f>
        <v>7.3122091734988404E-3</v>
      </c>
      <c r="M27" s="97">
        <f>+M28-SUM(M19:M26)</f>
        <v>26</v>
      </c>
      <c r="N27" s="87">
        <f>+N28-SUM(N19:N26)</f>
        <v>6.2260536398466293E-3</v>
      </c>
      <c r="O27" s="88">
        <f>+K27/M27-1</f>
        <v>0.26923076923076916</v>
      </c>
    </row>
    <row r="28" spans="2:16">
      <c r="B28" s="22" t="s">
        <v>46</v>
      </c>
      <c r="C28" s="90" t="s">
        <v>39</v>
      </c>
      <c r="D28" s="34">
        <v>2285</v>
      </c>
      <c r="E28" s="15">
        <v>1</v>
      </c>
      <c r="F28" s="34">
        <v>2721</v>
      </c>
      <c r="G28" s="15">
        <v>1</v>
      </c>
      <c r="H28" s="16">
        <v>-0.16023520764424848</v>
      </c>
      <c r="I28" s="34">
        <v>2228</v>
      </c>
      <c r="J28" s="17">
        <v>2.5583482944344649E-2</v>
      </c>
      <c r="K28" s="34">
        <v>4513</v>
      </c>
      <c r="L28" s="15">
        <v>1</v>
      </c>
      <c r="M28" s="34">
        <v>4176</v>
      </c>
      <c r="N28" s="17">
        <v>1</v>
      </c>
      <c r="O28" s="19">
        <v>8.0699233716475138E-2</v>
      </c>
    </row>
    <row r="29" spans="2:16">
      <c r="B29" s="22" t="s">
        <v>60</v>
      </c>
      <c r="C29" s="90" t="s">
        <v>39</v>
      </c>
      <c r="D29" s="91">
        <v>1</v>
      </c>
      <c r="E29" s="15">
        <v>1</v>
      </c>
      <c r="F29" s="91">
        <v>20</v>
      </c>
      <c r="G29" s="15">
        <v>1</v>
      </c>
      <c r="H29" s="16">
        <v>-0.95</v>
      </c>
      <c r="I29" s="91">
        <v>2</v>
      </c>
      <c r="J29" s="15">
        <v>-0.5</v>
      </c>
      <c r="K29" s="91">
        <v>3</v>
      </c>
      <c r="L29" s="15">
        <v>1</v>
      </c>
      <c r="M29" s="91">
        <v>20</v>
      </c>
      <c r="N29" s="15">
        <v>1</v>
      </c>
      <c r="O29" s="19">
        <v>-0.85</v>
      </c>
      <c r="P29" s="25"/>
    </row>
    <row r="30" spans="2:16">
      <c r="B30" s="23"/>
      <c r="C30" s="94" t="s">
        <v>39</v>
      </c>
      <c r="D30" s="35">
        <v>2312</v>
      </c>
      <c r="E30" s="10">
        <v>1</v>
      </c>
      <c r="F30" s="35">
        <v>2770</v>
      </c>
      <c r="G30" s="10">
        <v>1</v>
      </c>
      <c r="H30" s="11">
        <v>-0.16534296028880868</v>
      </c>
      <c r="I30" s="35">
        <v>2254</v>
      </c>
      <c r="J30" s="12">
        <v>2.5732031943212164E-2</v>
      </c>
      <c r="K30" s="35">
        <v>4566</v>
      </c>
      <c r="L30" s="10">
        <v>1</v>
      </c>
      <c r="M30" s="35">
        <v>4255</v>
      </c>
      <c r="N30" s="10">
        <v>1</v>
      </c>
      <c r="O30" s="20">
        <v>7.3090481786133976E-2</v>
      </c>
      <c r="P30" s="25"/>
    </row>
    <row r="31" spans="2:16" ht="14.5" customHeight="1">
      <c r="B31" s="138" t="s">
        <v>75</v>
      </c>
      <c r="C31" s="140"/>
      <c r="D31" s="138"/>
      <c r="E31" s="138"/>
      <c r="F31" s="138"/>
      <c r="G31" s="138"/>
    </row>
    <row r="32" spans="2:16">
      <c r="B32" s="141" t="s">
        <v>76</v>
      </c>
      <c r="C32" s="138"/>
      <c r="D32" s="138"/>
      <c r="E32" s="138"/>
      <c r="F32" s="138"/>
      <c r="G32" s="138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2" t="s">
        <v>47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21"/>
    </row>
    <row r="36" spans="2:15">
      <c r="B36" s="173" t="s">
        <v>48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9" t="s">
        <v>44</v>
      </c>
    </row>
    <row r="37" spans="2:15" ht="14.5" customHeight="1">
      <c r="B37" s="194" t="s">
        <v>30</v>
      </c>
      <c r="C37" s="194" t="s">
        <v>1</v>
      </c>
      <c r="D37" s="177" t="s">
        <v>85</v>
      </c>
      <c r="E37" s="168"/>
      <c r="F37" s="168"/>
      <c r="G37" s="168"/>
      <c r="H37" s="178"/>
      <c r="I37" s="168" t="s">
        <v>81</v>
      </c>
      <c r="J37" s="168"/>
      <c r="K37" s="177" t="s">
        <v>86</v>
      </c>
      <c r="L37" s="168"/>
      <c r="M37" s="168"/>
      <c r="N37" s="168"/>
      <c r="O37" s="178"/>
    </row>
    <row r="38" spans="2:15" ht="14.5" customHeight="1">
      <c r="B38" s="195"/>
      <c r="C38" s="195"/>
      <c r="D38" s="174" t="s">
        <v>87</v>
      </c>
      <c r="E38" s="175"/>
      <c r="F38" s="175"/>
      <c r="G38" s="175"/>
      <c r="H38" s="176"/>
      <c r="I38" s="175" t="s">
        <v>82</v>
      </c>
      <c r="J38" s="175"/>
      <c r="K38" s="174" t="s">
        <v>88</v>
      </c>
      <c r="L38" s="175"/>
      <c r="M38" s="175"/>
      <c r="N38" s="175"/>
      <c r="O38" s="176"/>
    </row>
    <row r="39" spans="2:15" ht="14.5" customHeight="1">
      <c r="B39" s="195"/>
      <c r="C39" s="202"/>
      <c r="D39" s="166">
        <v>2021</v>
      </c>
      <c r="E39" s="169"/>
      <c r="F39" s="179">
        <v>2020</v>
      </c>
      <c r="G39" s="179"/>
      <c r="H39" s="196" t="s">
        <v>31</v>
      </c>
      <c r="I39" s="198">
        <v>2021</v>
      </c>
      <c r="J39" s="166" t="s">
        <v>89</v>
      </c>
      <c r="K39" s="166">
        <v>2021</v>
      </c>
      <c r="L39" s="169"/>
      <c r="M39" s="179">
        <v>2020</v>
      </c>
      <c r="N39" s="169"/>
      <c r="O39" s="185" t="s">
        <v>31</v>
      </c>
    </row>
    <row r="40" spans="2:15" ht="14.5" customHeight="1">
      <c r="B40" s="186" t="s">
        <v>30</v>
      </c>
      <c r="C40" s="200" t="s">
        <v>33</v>
      </c>
      <c r="D40" s="170"/>
      <c r="E40" s="171"/>
      <c r="F40" s="180"/>
      <c r="G40" s="180"/>
      <c r="H40" s="197"/>
      <c r="I40" s="199"/>
      <c r="J40" s="167"/>
      <c r="K40" s="170"/>
      <c r="L40" s="171"/>
      <c r="M40" s="180"/>
      <c r="N40" s="171"/>
      <c r="O40" s="185"/>
    </row>
    <row r="41" spans="2:15" ht="14.5" customHeight="1">
      <c r="B41" s="186"/>
      <c r="C41" s="200"/>
      <c r="D41" s="156" t="s">
        <v>34</v>
      </c>
      <c r="E41" s="152" t="s">
        <v>2</v>
      </c>
      <c r="F41" s="155" t="s">
        <v>34</v>
      </c>
      <c r="G41" s="52" t="s">
        <v>2</v>
      </c>
      <c r="H41" s="188" t="s">
        <v>35</v>
      </c>
      <c r="I41" s="53" t="s">
        <v>34</v>
      </c>
      <c r="J41" s="190" t="s">
        <v>90</v>
      </c>
      <c r="K41" s="156" t="s">
        <v>34</v>
      </c>
      <c r="L41" s="51" t="s">
        <v>2</v>
      </c>
      <c r="M41" s="155" t="s">
        <v>34</v>
      </c>
      <c r="N41" s="51" t="s">
        <v>2</v>
      </c>
      <c r="O41" s="192" t="s">
        <v>35</v>
      </c>
    </row>
    <row r="42" spans="2:15" ht="14.5" customHeight="1">
      <c r="B42" s="187"/>
      <c r="C42" s="201"/>
      <c r="D42" s="153" t="s">
        <v>36</v>
      </c>
      <c r="E42" s="154" t="s">
        <v>37</v>
      </c>
      <c r="F42" s="49" t="s">
        <v>36</v>
      </c>
      <c r="G42" s="50" t="s">
        <v>37</v>
      </c>
      <c r="H42" s="189"/>
      <c r="I42" s="54" t="s">
        <v>36</v>
      </c>
      <c r="J42" s="191"/>
      <c r="K42" s="153" t="s">
        <v>36</v>
      </c>
      <c r="L42" s="154" t="s">
        <v>37</v>
      </c>
      <c r="M42" s="49" t="s">
        <v>36</v>
      </c>
      <c r="N42" s="154" t="s">
        <v>37</v>
      </c>
      <c r="O42" s="193"/>
    </row>
    <row r="43" spans="2:15">
      <c r="B43" s="22" t="s">
        <v>45</v>
      </c>
      <c r="C43" s="90" t="s">
        <v>39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347</v>
      </c>
      <c r="E44" s="65">
        <v>0.20328060925600469</v>
      </c>
      <c r="F44" s="80">
        <v>635</v>
      </c>
      <c r="G44" s="66">
        <v>0.28955768353853167</v>
      </c>
      <c r="H44" s="67">
        <v>-0.45354330708661417</v>
      </c>
      <c r="I44" s="80">
        <v>519</v>
      </c>
      <c r="J44" s="69">
        <v>-0.33140655105973027</v>
      </c>
      <c r="K44" s="79">
        <v>866</v>
      </c>
      <c r="L44" s="65">
        <v>0.2472166714244933</v>
      </c>
      <c r="M44" s="80">
        <v>961</v>
      </c>
      <c r="N44" s="66">
        <v>0.29263093788063338</v>
      </c>
      <c r="O44" s="67">
        <v>-9.8855359001040588E-2</v>
      </c>
    </row>
    <row r="45" spans="2:15">
      <c r="B45" s="70"/>
      <c r="C45" s="71" t="s">
        <v>12</v>
      </c>
      <c r="D45" s="81">
        <v>324</v>
      </c>
      <c r="E45" s="73">
        <v>0.18980667838312829</v>
      </c>
      <c r="F45" s="82">
        <v>241</v>
      </c>
      <c r="G45" s="83">
        <v>0.10989512083903329</v>
      </c>
      <c r="H45" s="74">
        <v>0.34439834024896276</v>
      </c>
      <c r="I45" s="82">
        <v>391</v>
      </c>
      <c r="J45" s="84">
        <v>-0.17135549872122757</v>
      </c>
      <c r="K45" s="81">
        <v>715</v>
      </c>
      <c r="L45" s="73">
        <v>0.20411076220382529</v>
      </c>
      <c r="M45" s="82">
        <v>345</v>
      </c>
      <c r="N45" s="83">
        <v>0.10505481120584653</v>
      </c>
      <c r="O45" s="74">
        <v>1.0724637681159419</v>
      </c>
    </row>
    <row r="46" spans="2:15" ht="15" customHeight="1">
      <c r="B46" s="70"/>
      <c r="C46" s="71" t="s">
        <v>11</v>
      </c>
      <c r="D46" s="81">
        <v>336</v>
      </c>
      <c r="E46" s="73">
        <v>0.19683655536028119</v>
      </c>
      <c r="F46" s="82">
        <v>464</v>
      </c>
      <c r="G46" s="83">
        <v>0.21158230734154126</v>
      </c>
      <c r="H46" s="74">
        <v>-0.27586206896551724</v>
      </c>
      <c r="I46" s="82">
        <v>305</v>
      </c>
      <c r="J46" s="84">
        <v>0.10163934426229515</v>
      </c>
      <c r="K46" s="81">
        <v>641</v>
      </c>
      <c r="L46" s="73">
        <v>0.18298601198972309</v>
      </c>
      <c r="M46" s="82">
        <v>738</v>
      </c>
      <c r="N46" s="83">
        <v>0.22472594397076737</v>
      </c>
      <c r="O46" s="74">
        <v>-0.13143631436314362</v>
      </c>
    </row>
    <row r="47" spans="2:15">
      <c r="B47" s="70"/>
      <c r="C47" s="71" t="s">
        <v>4</v>
      </c>
      <c r="D47" s="81">
        <v>324</v>
      </c>
      <c r="E47" s="73">
        <v>0.18980667838312829</v>
      </c>
      <c r="F47" s="82">
        <v>273</v>
      </c>
      <c r="G47" s="83">
        <v>0.12448700410396717</v>
      </c>
      <c r="H47" s="74">
        <v>0.18681318681318682</v>
      </c>
      <c r="I47" s="82">
        <v>216</v>
      </c>
      <c r="J47" s="84">
        <v>0.5</v>
      </c>
      <c r="K47" s="81">
        <v>540</v>
      </c>
      <c r="L47" s="73">
        <v>0.15415358264344847</v>
      </c>
      <c r="M47" s="82">
        <v>387</v>
      </c>
      <c r="N47" s="83">
        <v>0.11784409257003654</v>
      </c>
      <c r="O47" s="74">
        <v>0.39534883720930236</v>
      </c>
    </row>
    <row r="48" spans="2:15" ht="15" customHeight="1">
      <c r="B48" s="111"/>
      <c r="C48" s="71" t="s">
        <v>13</v>
      </c>
      <c r="D48" s="81">
        <v>232</v>
      </c>
      <c r="E48" s="73">
        <v>0.13591095489162272</v>
      </c>
      <c r="F48" s="82">
        <v>450</v>
      </c>
      <c r="G48" s="83">
        <v>0.20519835841313269</v>
      </c>
      <c r="H48" s="74">
        <v>-0.48444444444444446</v>
      </c>
      <c r="I48" s="82">
        <v>238</v>
      </c>
      <c r="J48" s="84">
        <v>-2.5210084033613467E-2</v>
      </c>
      <c r="K48" s="81">
        <v>470</v>
      </c>
      <c r="L48" s="73">
        <v>0.13417071081929774</v>
      </c>
      <c r="M48" s="82">
        <v>626</v>
      </c>
      <c r="N48" s="83">
        <v>0.19062119366626065</v>
      </c>
      <c r="O48" s="74">
        <v>-0.24920127795527158</v>
      </c>
    </row>
    <row r="49" spans="2:15">
      <c r="B49" s="70"/>
      <c r="C49" s="71" t="s">
        <v>14</v>
      </c>
      <c r="D49" s="81">
        <v>62</v>
      </c>
      <c r="E49" s="73">
        <v>3.6321031048623317E-2</v>
      </c>
      <c r="F49" s="82">
        <v>57</v>
      </c>
      <c r="G49" s="83">
        <v>2.5991792065663474E-2</v>
      </c>
      <c r="H49" s="74">
        <v>8.7719298245614086E-2</v>
      </c>
      <c r="I49" s="82">
        <v>50</v>
      </c>
      <c r="J49" s="84">
        <v>0.24</v>
      </c>
      <c r="K49" s="81">
        <v>112</v>
      </c>
      <c r="L49" s="73">
        <v>3.1972594918641163E-2</v>
      </c>
      <c r="M49" s="82">
        <v>107</v>
      </c>
      <c r="N49" s="83">
        <v>3.2582216808769791E-2</v>
      </c>
      <c r="O49" s="74">
        <v>4.6728971962616717E-2</v>
      </c>
    </row>
    <row r="50" spans="2:15">
      <c r="B50" s="70"/>
      <c r="C50" s="71" t="s">
        <v>71</v>
      </c>
      <c r="D50" s="81">
        <v>37</v>
      </c>
      <c r="E50" s="73">
        <v>2.1675454012888107E-2</v>
      </c>
      <c r="F50" s="82">
        <v>17</v>
      </c>
      <c r="G50" s="83">
        <v>7.7519379844961239E-3</v>
      </c>
      <c r="H50" s="74">
        <v>1.1764705882352939</v>
      </c>
      <c r="I50" s="82">
        <v>43</v>
      </c>
      <c r="J50" s="84">
        <v>-0.13953488372093026</v>
      </c>
      <c r="K50" s="81">
        <v>80</v>
      </c>
      <c r="L50" s="73">
        <v>2.2837567799029405E-2</v>
      </c>
      <c r="M50" s="82">
        <v>37</v>
      </c>
      <c r="N50" s="83">
        <v>1.1266747868453105E-2</v>
      </c>
      <c r="O50" s="74">
        <v>1.1621621621621623</v>
      </c>
    </row>
    <row r="51" spans="2:15">
      <c r="B51" s="70"/>
      <c r="C51" s="71" t="s">
        <v>15</v>
      </c>
      <c r="D51" s="81">
        <v>45</v>
      </c>
      <c r="E51" s="73">
        <v>2.6362038664323375E-2</v>
      </c>
      <c r="F51" s="82">
        <v>56</v>
      </c>
      <c r="G51" s="83">
        <v>2.5535795713634291E-2</v>
      </c>
      <c r="H51" s="74">
        <v>-0.1964285714285714</v>
      </c>
      <c r="I51" s="82">
        <v>34</v>
      </c>
      <c r="J51" s="84">
        <v>0.32352941176470584</v>
      </c>
      <c r="K51" s="81">
        <v>79</v>
      </c>
      <c r="L51" s="73">
        <v>2.2552098201541537E-2</v>
      </c>
      <c r="M51" s="82">
        <v>83</v>
      </c>
      <c r="N51" s="83">
        <v>2.5274056029232644E-2</v>
      </c>
      <c r="O51" s="74">
        <v>-4.8192771084337394E-2</v>
      </c>
    </row>
    <row r="52" spans="2:15">
      <c r="B52" s="128"/>
      <c r="C52" s="85" t="s">
        <v>38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0</v>
      </c>
      <c r="N52" s="92">
        <v>0</v>
      </c>
      <c r="O52" s="89"/>
    </row>
    <row r="53" spans="2:15">
      <c r="B53" s="22" t="s">
        <v>46</v>
      </c>
      <c r="C53" s="90" t="s">
        <v>39</v>
      </c>
      <c r="D53" s="34">
        <v>1707</v>
      </c>
      <c r="E53" s="15">
        <v>1</v>
      </c>
      <c r="F53" s="34">
        <v>2193</v>
      </c>
      <c r="G53" s="15">
        <v>1</v>
      </c>
      <c r="H53" s="16">
        <v>-0.22161422708618328</v>
      </c>
      <c r="I53" s="34">
        <v>1796</v>
      </c>
      <c r="J53" s="17">
        <v>-4.9554565701559028E-2</v>
      </c>
      <c r="K53" s="34">
        <v>3503</v>
      </c>
      <c r="L53" s="15">
        <v>1</v>
      </c>
      <c r="M53" s="34">
        <v>3284</v>
      </c>
      <c r="N53" s="17">
        <v>1</v>
      </c>
      <c r="O53" s="19">
        <v>6.6686967113276596E-2</v>
      </c>
    </row>
    <row r="54" spans="2:15">
      <c r="B54" s="22" t="s">
        <v>60</v>
      </c>
      <c r="C54" s="90" t="s">
        <v>39</v>
      </c>
      <c r="D54" s="34">
        <v>1</v>
      </c>
      <c r="E54" s="15">
        <v>1</v>
      </c>
      <c r="F54" s="34">
        <v>0</v>
      </c>
      <c r="G54" s="15">
        <v>1</v>
      </c>
      <c r="H54" s="16"/>
      <c r="I54" s="34">
        <v>1</v>
      </c>
      <c r="J54" s="15">
        <v>0</v>
      </c>
      <c r="K54" s="34">
        <v>2</v>
      </c>
      <c r="L54" s="15">
        <v>1</v>
      </c>
      <c r="M54" s="34">
        <v>0</v>
      </c>
      <c r="N54" s="15">
        <v>1</v>
      </c>
      <c r="O54" s="19"/>
    </row>
    <row r="55" spans="2:15">
      <c r="B55" s="23"/>
      <c r="C55" s="94" t="s">
        <v>39</v>
      </c>
      <c r="D55" s="35">
        <v>1708</v>
      </c>
      <c r="E55" s="10">
        <v>1</v>
      </c>
      <c r="F55" s="35">
        <v>2193</v>
      </c>
      <c r="G55" s="10">
        <v>1</v>
      </c>
      <c r="H55" s="11">
        <v>-0.22115823073415408</v>
      </c>
      <c r="I55" s="35">
        <v>1797</v>
      </c>
      <c r="J55" s="12">
        <v>-4.9526989426822432E-2</v>
      </c>
      <c r="K55" s="35">
        <v>3505</v>
      </c>
      <c r="L55" s="10">
        <v>1</v>
      </c>
      <c r="M55" s="35">
        <v>3284</v>
      </c>
      <c r="N55" s="10">
        <v>1</v>
      </c>
      <c r="O55" s="20">
        <v>6.7295980511571152E-2</v>
      </c>
    </row>
    <row r="56" spans="2:15">
      <c r="B56" s="138" t="s">
        <v>75</v>
      </c>
      <c r="C56" s="140"/>
      <c r="D56" s="138"/>
      <c r="E56" s="138"/>
      <c r="F56" s="138"/>
      <c r="G56" s="138"/>
      <c r="H56" s="55"/>
      <c r="I56" s="56"/>
      <c r="J56" s="55"/>
      <c r="K56" s="55"/>
      <c r="L56" s="55"/>
      <c r="M56" s="55"/>
      <c r="N56" s="55"/>
      <c r="O56" s="55"/>
    </row>
    <row r="57" spans="2:15">
      <c r="B57" s="141" t="s">
        <v>76</v>
      </c>
      <c r="C57" s="138"/>
      <c r="D57" s="138"/>
      <c r="E57" s="138"/>
      <c r="F57" s="138"/>
      <c r="G57" s="138"/>
    </row>
    <row r="59" spans="2:15">
      <c r="B59" s="203" t="s">
        <v>58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134"/>
    </row>
    <row r="60" spans="2:15">
      <c r="B60" s="204" t="s">
        <v>59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135" t="s">
        <v>44</v>
      </c>
    </row>
    <row r="61" spans="2:15">
      <c r="B61" s="194" t="s">
        <v>30</v>
      </c>
      <c r="C61" s="194" t="s">
        <v>1</v>
      </c>
      <c r="D61" s="177" t="s">
        <v>99</v>
      </c>
      <c r="E61" s="168"/>
      <c r="F61" s="168"/>
      <c r="G61" s="168"/>
      <c r="H61" s="178"/>
      <c r="I61" s="168" t="s">
        <v>85</v>
      </c>
      <c r="J61" s="168"/>
      <c r="K61" s="177" t="s">
        <v>100</v>
      </c>
      <c r="L61" s="168"/>
      <c r="M61" s="168"/>
      <c r="N61" s="168"/>
      <c r="O61" s="178"/>
    </row>
    <row r="62" spans="2:15">
      <c r="B62" s="195"/>
      <c r="C62" s="195"/>
      <c r="D62" s="174" t="s">
        <v>101</v>
      </c>
      <c r="E62" s="175"/>
      <c r="F62" s="175"/>
      <c r="G62" s="175"/>
      <c r="H62" s="176"/>
      <c r="I62" s="175" t="s">
        <v>87</v>
      </c>
      <c r="J62" s="175"/>
      <c r="K62" s="174" t="s">
        <v>102</v>
      </c>
      <c r="L62" s="175"/>
      <c r="M62" s="175"/>
      <c r="N62" s="175"/>
      <c r="O62" s="176"/>
    </row>
    <row r="63" spans="2:15" ht="15" customHeight="1">
      <c r="B63" s="195"/>
      <c r="C63" s="195"/>
      <c r="D63" s="166">
        <v>2022</v>
      </c>
      <c r="E63" s="169"/>
      <c r="F63" s="179">
        <v>2021</v>
      </c>
      <c r="G63" s="179"/>
      <c r="H63" s="196" t="s">
        <v>31</v>
      </c>
      <c r="I63" s="198">
        <v>2022</v>
      </c>
      <c r="J63" s="166" t="s">
        <v>103</v>
      </c>
      <c r="K63" s="166">
        <v>2022</v>
      </c>
      <c r="L63" s="169"/>
      <c r="M63" s="179">
        <v>2021</v>
      </c>
      <c r="N63" s="169"/>
      <c r="O63" s="185" t="s">
        <v>31</v>
      </c>
    </row>
    <row r="64" spans="2:15">
      <c r="B64" s="186" t="s">
        <v>30</v>
      </c>
      <c r="C64" s="186" t="s">
        <v>33</v>
      </c>
      <c r="D64" s="170"/>
      <c r="E64" s="171"/>
      <c r="F64" s="180"/>
      <c r="G64" s="180"/>
      <c r="H64" s="197"/>
      <c r="I64" s="199"/>
      <c r="J64" s="167"/>
      <c r="K64" s="170"/>
      <c r="L64" s="171"/>
      <c r="M64" s="180"/>
      <c r="N64" s="171"/>
      <c r="O64" s="185"/>
    </row>
    <row r="65" spans="2:15" ht="15" customHeight="1">
      <c r="B65" s="186"/>
      <c r="C65" s="186"/>
      <c r="D65" s="161" t="s">
        <v>34</v>
      </c>
      <c r="E65" s="157" t="s">
        <v>2</v>
      </c>
      <c r="F65" s="160" t="s">
        <v>34</v>
      </c>
      <c r="G65" s="52" t="s">
        <v>2</v>
      </c>
      <c r="H65" s="188" t="s">
        <v>35</v>
      </c>
      <c r="I65" s="53" t="s">
        <v>34</v>
      </c>
      <c r="J65" s="190" t="s">
        <v>104</v>
      </c>
      <c r="K65" s="161" t="s">
        <v>34</v>
      </c>
      <c r="L65" s="51" t="s">
        <v>2</v>
      </c>
      <c r="M65" s="160" t="s">
        <v>34</v>
      </c>
      <c r="N65" s="51" t="s">
        <v>2</v>
      </c>
      <c r="O65" s="192" t="s">
        <v>35</v>
      </c>
    </row>
    <row r="66" spans="2:15" ht="25">
      <c r="B66" s="187"/>
      <c r="C66" s="187"/>
      <c r="D66" s="158" t="s">
        <v>36</v>
      </c>
      <c r="E66" s="159" t="s">
        <v>37</v>
      </c>
      <c r="F66" s="49" t="s">
        <v>36</v>
      </c>
      <c r="G66" s="50" t="s">
        <v>37</v>
      </c>
      <c r="H66" s="189"/>
      <c r="I66" s="54" t="s">
        <v>36</v>
      </c>
      <c r="J66" s="191"/>
      <c r="K66" s="158" t="s">
        <v>36</v>
      </c>
      <c r="L66" s="159" t="s">
        <v>37</v>
      </c>
      <c r="M66" s="49" t="s">
        <v>36</v>
      </c>
      <c r="N66" s="159" t="s">
        <v>37</v>
      </c>
      <c r="O66" s="193"/>
    </row>
    <row r="67" spans="2:15">
      <c r="B67" s="70"/>
      <c r="C67" s="63" t="s">
        <v>4</v>
      </c>
      <c r="D67" s="79">
        <v>147</v>
      </c>
      <c r="E67" s="65">
        <v>0.2433774834437086</v>
      </c>
      <c r="F67" s="80">
        <v>122</v>
      </c>
      <c r="G67" s="66">
        <v>0.21143847487001732</v>
      </c>
      <c r="H67" s="67">
        <v>0.20491803278688514</v>
      </c>
      <c r="I67" s="79">
        <v>90</v>
      </c>
      <c r="J67" s="69">
        <v>0.6333333333333333</v>
      </c>
      <c r="K67" s="79">
        <v>237</v>
      </c>
      <c r="L67" s="65">
        <v>0.22337417530631479</v>
      </c>
      <c r="M67" s="80">
        <v>204</v>
      </c>
      <c r="N67" s="66">
        <v>0.21009268795056643</v>
      </c>
      <c r="O67" s="67">
        <v>0.16176470588235303</v>
      </c>
    </row>
    <row r="68" spans="2:15">
      <c r="B68" s="70"/>
      <c r="C68" s="71" t="s">
        <v>12</v>
      </c>
      <c r="D68" s="81">
        <v>112</v>
      </c>
      <c r="E68" s="73">
        <v>0.18543046357615894</v>
      </c>
      <c r="F68" s="82">
        <v>123</v>
      </c>
      <c r="G68" s="83">
        <v>0.21317157712305027</v>
      </c>
      <c r="H68" s="74">
        <v>-8.9430894308943132E-2</v>
      </c>
      <c r="I68" s="81">
        <v>87</v>
      </c>
      <c r="J68" s="84">
        <v>0.28735632183908044</v>
      </c>
      <c r="K68" s="81">
        <v>199</v>
      </c>
      <c r="L68" s="73">
        <v>0.1875589066918002</v>
      </c>
      <c r="M68" s="82">
        <v>183</v>
      </c>
      <c r="N68" s="83">
        <v>0.18846549948506694</v>
      </c>
      <c r="O68" s="74">
        <v>8.7431693989071135E-2</v>
      </c>
    </row>
    <row r="69" spans="2:15">
      <c r="B69" s="70"/>
      <c r="C69" s="71" t="s">
        <v>15</v>
      </c>
      <c r="D69" s="81">
        <v>103</v>
      </c>
      <c r="E69" s="73">
        <v>0.17052980132450332</v>
      </c>
      <c r="F69" s="82">
        <v>64</v>
      </c>
      <c r="G69" s="83">
        <v>0.11091854419410745</v>
      </c>
      <c r="H69" s="74">
        <v>0.609375</v>
      </c>
      <c r="I69" s="82">
        <v>48</v>
      </c>
      <c r="J69" s="84">
        <v>1.1458333333333335</v>
      </c>
      <c r="K69" s="81">
        <v>151</v>
      </c>
      <c r="L69" s="73">
        <v>0.14231856738925541</v>
      </c>
      <c r="M69" s="82">
        <v>146</v>
      </c>
      <c r="N69" s="83">
        <v>0.15036045314109167</v>
      </c>
      <c r="O69" s="74">
        <v>3.4246575342465668E-2</v>
      </c>
    </row>
    <row r="70" spans="2:15">
      <c r="B70" s="70"/>
      <c r="C70" s="71" t="s">
        <v>3</v>
      </c>
      <c r="D70" s="81">
        <v>75</v>
      </c>
      <c r="E70" s="73">
        <v>0.12417218543046357</v>
      </c>
      <c r="F70" s="82">
        <v>81</v>
      </c>
      <c r="G70" s="83">
        <v>0.14038128249566725</v>
      </c>
      <c r="H70" s="74">
        <v>-7.407407407407407E-2</v>
      </c>
      <c r="I70" s="82">
        <v>65</v>
      </c>
      <c r="J70" s="84">
        <v>0.15384615384615374</v>
      </c>
      <c r="K70" s="81">
        <v>140</v>
      </c>
      <c r="L70" s="73">
        <v>0.13195098963242224</v>
      </c>
      <c r="M70" s="82">
        <v>117</v>
      </c>
      <c r="N70" s="83">
        <v>0.12049433573635428</v>
      </c>
      <c r="O70" s="74">
        <v>0.19658119658119655</v>
      </c>
    </row>
    <row r="71" spans="2:15">
      <c r="B71" s="111"/>
      <c r="C71" s="71" t="s">
        <v>11</v>
      </c>
      <c r="D71" s="81">
        <v>57</v>
      </c>
      <c r="E71" s="73">
        <v>9.4370860927152314E-2</v>
      </c>
      <c r="F71" s="82">
        <v>65</v>
      </c>
      <c r="G71" s="83">
        <v>0.11265164644714037</v>
      </c>
      <c r="H71" s="74">
        <v>-0.12307692307692308</v>
      </c>
      <c r="I71" s="82">
        <v>63</v>
      </c>
      <c r="J71" s="84">
        <v>-9.5238095238095233E-2</v>
      </c>
      <c r="K71" s="81">
        <v>120</v>
      </c>
      <c r="L71" s="73">
        <v>0.11310084825636192</v>
      </c>
      <c r="M71" s="82">
        <v>102</v>
      </c>
      <c r="N71" s="83">
        <v>0.10504634397528322</v>
      </c>
      <c r="O71" s="74">
        <v>0.17647058823529416</v>
      </c>
    </row>
    <row r="72" spans="2:15">
      <c r="B72" s="70"/>
      <c r="C72" s="71" t="s">
        <v>13</v>
      </c>
      <c r="D72" s="81">
        <v>70</v>
      </c>
      <c r="E72" s="73">
        <v>0.11589403973509933</v>
      </c>
      <c r="F72" s="82">
        <v>76</v>
      </c>
      <c r="G72" s="83">
        <v>0.1317157712305026</v>
      </c>
      <c r="H72" s="74">
        <v>-7.8947368421052655E-2</v>
      </c>
      <c r="I72" s="82">
        <v>45</v>
      </c>
      <c r="J72" s="84">
        <v>0.55555555555555558</v>
      </c>
      <c r="K72" s="81">
        <v>115</v>
      </c>
      <c r="L72" s="73">
        <v>0.10838831291234684</v>
      </c>
      <c r="M72" s="82">
        <v>138</v>
      </c>
      <c r="N72" s="83">
        <v>0.14212152420185376</v>
      </c>
      <c r="O72" s="74">
        <v>-0.16666666666666663</v>
      </c>
    </row>
    <row r="73" spans="2:15">
      <c r="B73" s="70"/>
      <c r="C73" s="71" t="s">
        <v>14</v>
      </c>
      <c r="D73" s="81">
        <v>21</v>
      </c>
      <c r="E73" s="73">
        <v>3.4768211920529798E-2</v>
      </c>
      <c r="F73" s="82">
        <v>26</v>
      </c>
      <c r="G73" s="83">
        <v>4.5060658578856154E-2</v>
      </c>
      <c r="H73" s="74">
        <v>-0.19230769230769229</v>
      </c>
      <c r="I73" s="82">
        <v>35</v>
      </c>
      <c r="J73" s="84">
        <v>-0.4</v>
      </c>
      <c r="K73" s="81">
        <v>56</v>
      </c>
      <c r="L73" s="73">
        <v>5.2780395852968898E-2</v>
      </c>
      <c r="M73" s="82">
        <v>47</v>
      </c>
      <c r="N73" s="83">
        <v>4.8403707518022657E-2</v>
      </c>
      <c r="O73" s="74">
        <v>0.1914893617021276</v>
      </c>
    </row>
    <row r="74" spans="2:15">
      <c r="B74" s="128"/>
      <c r="C74" s="85" t="s">
        <v>38</v>
      </c>
      <c r="D74" s="97">
        <f>+D75-SUM(D67:D73)</f>
        <v>19</v>
      </c>
      <c r="E74" s="144">
        <f>+E75-SUM(E67:E73)</f>
        <v>3.1456953642383989E-2</v>
      </c>
      <c r="F74" s="97">
        <f>+F75-SUM(F67:F73)</f>
        <v>20</v>
      </c>
      <c r="G74" s="144">
        <f>+G75-SUM(G67:G73)</f>
        <v>3.4662045060658619E-2</v>
      </c>
      <c r="H74" s="88">
        <f>+D74/F74-1</f>
        <v>-5.0000000000000044E-2</v>
      </c>
      <c r="I74" s="97">
        <f>+I75-SUM(I67:I73)</f>
        <v>24</v>
      </c>
      <c r="J74" s="87">
        <f>+D74/I74-1</f>
        <v>-0.20833333333333337</v>
      </c>
      <c r="K74" s="97">
        <f>+K75-SUM(K67:K73)</f>
        <v>43</v>
      </c>
      <c r="L74" s="144">
        <f>+L75-SUM(L67:L73)</f>
        <v>4.0527803958529729E-2</v>
      </c>
      <c r="M74" s="97">
        <f>+M75-SUM(M67:M73)</f>
        <v>34</v>
      </c>
      <c r="N74" s="144">
        <f>+N75-SUM(N67:N73)</f>
        <v>3.501544799176104E-2</v>
      </c>
      <c r="O74" s="88">
        <f>+K74/M74-1</f>
        <v>0.26470588235294112</v>
      </c>
    </row>
    <row r="75" spans="2:15">
      <c r="B75" s="23"/>
      <c r="C75" s="94" t="s">
        <v>39</v>
      </c>
      <c r="D75" s="35">
        <v>604</v>
      </c>
      <c r="E75" s="10">
        <v>1</v>
      </c>
      <c r="F75" s="35">
        <v>577</v>
      </c>
      <c r="G75" s="10">
        <v>1</v>
      </c>
      <c r="H75" s="11">
        <v>4.6793760831889131E-2</v>
      </c>
      <c r="I75" s="35">
        <v>457</v>
      </c>
      <c r="J75" s="12">
        <v>0.3216630196936543</v>
      </c>
      <c r="K75" s="35">
        <v>1061</v>
      </c>
      <c r="L75" s="10">
        <v>1</v>
      </c>
      <c r="M75" s="35">
        <v>971</v>
      </c>
      <c r="N75" s="10">
        <v>1</v>
      </c>
      <c r="O75" s="20">
        <v>9.2687950566426425E-2</v>
      </c>
    </row>
    <row r="76" spans="2:15">
      <c r="B76" s="136" t="s">
        <v>51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</row>
  </sheetData>
  <mergeCells count="69">
    <mergeCell ref="O63:O64"/>
    <mergeCell ref="O65:O66"/>
    <mergeCell ref="D37:H37"/>
    <mergeCell ref="I37:J37"/>
    <mergeCell ref="K37:O37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H39:H40"/>
    <mergeCell ref="I39:I40"/>
    <mergeCell ref="J39:J40"/>
    <mergeCell ref="K39:L40"/>
    <mergeCell ref="B59:N59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1" priority="48" operator="lessThan">
      <formula>0</formula>
    </cfRule>
  </conditionalFormatting>
  <conditionalFormatting sqref="H11:H14 J11:J14 O11:O14">
    <cfRule type="cellIs" dxfId="80" priority="47" operator="lessThan">
      <formula>0</formula>
    </cfRule>
  </conditionalFormatting>
  <conditionalFormatting sqref="J15:J16">
    <cfRule type="cellIs" dxfId="79" priority="46" operator="lessThan">
      <formula>0</formula>
    </cfRule>
  </conditionalFormatting>
  <conditionalFormatting sqref="H10 J10 O10">
    <cfRule type="cellIs" dxfId="78" priority="45" operator="lessThan">
      <formula>0</formula>
    </cfRule>
  </conditionalFormatting>
  <conditionalFormatting sqref="D19:O26 D10:O16">
    <cfRule type="cellIs" dxfId="77" priority="44" operator="equal">
      <formula>0</formula>
    </cfRule>
  </conditionalFormatting>
  <conditionalFormatting sqref="H17 O17">
    <cfRule type="cellIs" dxfId="76" priority="43" operator="lessThan">
      <formula>0</formula>
    </cfRule>
  </conditionalFormatting>
  <conditionalFormatting sqref="H19:H23 J19:J23 O19:O23">
    <cfRule type="cellIs" dxfId="75" priority="42" operator="lessThan">
      <formula>0</formula>
    </cfRule>
  </conditionalFormatting>
  <conditionalFormatting sqref="H18 J18 O18">
    <cfRule type="cellIs" dxfId="74" priority="41" operator="lessThan">
      <formula>0</formula>
    </cfRule>
  </conditionalFormatting>
  <conditionalFormatting sqref="H18 O18">
    <cfRule type="cellIs" dxfId="73" priority="40" operator="lessThan">
      <formula>0</formula>
    </cfRule>
  </conditionalFormatting>
  <conditionalFormatting sqref="H28 J28 O28">
    <cfRule type="cellIs" dxfId="72" priority="38" operator="lessThan">
      <formula>0</formula>
    </cfRule>
  </conditionalFormatting>
  <conditionalFormatting sqref="H28 O28">
    <cfRule type="cellIs" dxfId="71" priority="37" operator="lessThan">
      <formula>0</formula>
    </cfRule>
  </conditionalFormatting>
  <conditionalFormatting sqref="H29 O29">
    <cfRule type="cellIs" dxfId="70" priority="36" operator="lessThan">
      <formula>0</formula>
    </cfRule>
  </conditionalFormatting>
  <conditionalFormatting sqref="H29 O29 J29">
    <cfRule type="cellIs" dxfId="69" priority="35" operator="lessThan">
      <formula>0</formula>
    </cfRule>
  </conditionalFormatting>
  <conditionalFormatting sqref="H30 O30">
    <cfRule type="cellIs" dxfId="68" priority="34" operator="lessThan">
      <formula>0</formula>
    </cfRule>
  </conditionalFormatting>
  <conditionalFormatting sqref="H30 O30 J30">
    <cfRule type="cellIs" dxfId="67" priority="33" operator="lessThan">
      <formula>0</formula>
    </cfRule>
  </conditionalFormatting>
  <conditionalFormatting sqref="H43 O43 J43">
    <cfRule type="cellIs" dxfId="66" priority="32" operator="lessThan">
      <formula>0</formula>
    </cfRule>
  </conditionalFormatting>
  <conditionalFormatting sqref="H49:H51 J49:J51 O49:O51">
    <cfRule type="cellIs" dxfId="65" priority="30" operator="lessThan">
      <formula>0</formula>
    </cfRule>
  </conditionalFormatting>
  <conditionalFormatting sqref="H44:H48 J44:J48 O44:O48">
    <cfRule type="cellIs" dxfId="64" priority="31" operator="lessThan">
      <formula>0</formula>
    </cfRule>
  </conditionalFormatting>
  <conditionalFormatting sqref="H52 J52 O52">
    <cfRule type="cellIs" dxfId="63" priority="28" operator="lessThan">
      <formula>0</formula>
    </cfRule>
  </conditionalFormatting>
  <conditionalFormatting sqref="H52 O52">
    <cfRule type="cellIs" dxfId="62" priority="29" operator="lessThan">
      <formula>0</formula>
    </cfRule>
  </conditionalFormatting>
  <conditionalFormatting sqref="H55 O55">
    <cfRule type="cellIs" dxfId="61" priority="27" operator="lessThan">
      <formula>0</formula>
    </cfRule>
  </conditionalFormatting>
  <conditionalFormatting sqref="H55 O55 J55">
    <cfRule type="cellIs" dxfId="60" priority="26" operator="lessThan">
      <formula>0</formula>
    </cfRule>
  </conditionalFormatting>
  <conditionalFormatting sqref="H53 J53 O53">
    <cfRule type="cellIs" dxfId="59" priority="25" operator="lessThan">
      <formula>0</formula>
    </cfRule>
  </conditionalFormatting>
  <conditionalFormatting sqref="H53 O53">
    <cfRule type="cellIs" dxfId="58" priority="24" operator="lessThan">
      <formula>0</formula>
    </cfRule>
  </conditionalFormatting>
  <conditionalFormatting sqref="H54 O54">
    <cfRule type="cellIs" dxfId="57" priority="23" operator="lessThan">
      <formula>0</formula>
    </cfRule>
  </conditionalFormatting>
  <conditionalFormatting sqref="H54 O54 J54">
    <cfRule type="cellIs" dxfId="56" priority="22" operator="lessThan">
      <formula>0</formula>
    </cfRule>
  </conditionalFormatting>
  <conditionalFormatting sqref="H74 O74">
    <cfRule type="cellIs" dxfId="55" priority="21" operator="lessThan">
      <formula>0</formula>
    </cfRule>
  </conditionalFormatting>
  <conditionalFormatting sqref="H67:H71 J67:J71 O67:O71">
    <cfRule type="cellIs" dxfId="54" priority="20" operator="lessThan">
      <formula>0</formula>
    </cfRule>
  </conditionalFormatting>
  <conditionalFormatting sqref="H74 O74">
    <cfRule type="cellIs" dxfId="53" priority="49" operator="lessThan">
      <formula>0</formula>
    </cfRule>
  </conditionalFormatting>
  <conditionalFormatting sqref="J72:J73 O72:O73 H72:H73">
    <cfRule type="cellIs" dxfId="52" priority="18" operator="lessThan">
      <formula>0</formula>
    </cfRule>
  </conditionalFormatting>
  <conditionalFormatting sqref="D67:O73">
    <cfRule type="cellIs" dxfId="51" priority="17" operator="equal">
      <formula>0</formula>
    </cfRule>
  </conditionalFormatting>
  <conditionalFormatting sqref="H75 O75">
    <cfRule type="cellIs" dxfId="50" priority="16" operator="lessThan">
      <formula>0</formula>
    </cfRule>
  </conditionalFormatting>
  <conditionalFormatting sqref="H75 O75 J75">
    <cfRule type="cellIs" dxfId="49" priority="15" operator="lessThan">
      <formula>0</formula>
    </cfRule>
  </conditionalFormatting>
  <conditionalFormatting sqref="H27">
    <cfRule type="cellIs" dxfId="48" priority="13" operator="lessThan">
      <formula>0</formula>
    </cfRule>
  </conditionalFormatting>
  <conditionalFormatting sqref="H27">
    <cfRule type="cellIs" dxfId="47" priority="14" operator="lessThan">
      <formula>0</formula>
    </cfRule>
  </conditionalFormatting>
  <conditionalFormatting sqref="O27">
    <cfRule type="cellIs" dxfId="46" priority="11" operator="lessThan">
      <formula>0</formula>
    </cfRule>
  </conditionalFormatting>
  <conditionalFormatting sqref="O27">
    <cfRule type="cellIs" dxfId="45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44623</v>
      </c>
    </row>
    <row r="2" spans="2:15">
      <c r="B2" s="205" t="s">
        <v>43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14"/>
    </row>
    <row r="3" spans="2:15">
      <c r="B3" s="207" t="s">
        <v>42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33" t="s">
        <v>40</v>
      </c>
    </row>
    <row r="4" spans="2:15" ht="15" customHeight="1">
      <c r="B4" s="206" t="s">
        <v>0</v>
      </c>
      <c r="C4" s="194" t="s">
        <v>1</v>
      </c>
      <c r="D4" s="177" t="s">
        <v>99</v>
      </c>
      <c r="E4" s="168"/>
      <c r="F4" s="168"/>
      <c r="G4" s="168"/>
      <c r="H4" s="178"/>
      <c r="I4" s="168" t="s">
        <v>85</v>
      </c>
      <c r="J4" s="168"/>
      <c r="K4" s="177" t="s">
        <v>100</v>
      </c>
      <c r="L4" s="168"/>
      <c r="M4" s="168"/>
      <c r="N4" s="168"/>
      <c r="O4" s="178"/>
    </row>
    <row r="5" spans="2:15">
      <c r="B5" s="202"/>
      <c r="C5" s="195"/>
      <c r="D5" s="174" t="s">
        <v>101</v>
      </c>
      <c r="E5" s="175"/>
      <c r="F5" s="175"/>
      <c r="G5" s="175"/>
      <c r="H5" s="176"/>
      <c r="I5" s="175" t="s">
        <v>87</v>
      </c>
      <c r="J5" s="175"/>
      <c r="K5" s="174" t="s">
        <v>102</v>
      </c>
      <c r="L5" s="175"/>
      <c r="M5" s="175"/>
      <c r="N5" s="175"/>
      <c r="O5" s="176"/>
    </row>
    <row r="6" spans="2:15" ht="19.5" customHeight="1">
      <c r="B6" s="202"/>
      <c r="C6" s="202"/>
      <c r="D6" s="166">
        <v>2022</v>
      </c>
      <c r="E6" s="169"/>
      <c r="F6" s="179">
        <v>2021</v>
      </c>
      <c r="G6" s="179"/>
      <c r="H6" s="196" t="s">
        <v>31</v>
      </c>
      <c r="I6" s="198">
        <v>2022</v>
      </c>
      <c r="J6" s="166" t="s">
        <v>103</v>
      </c>
      <c r="K6" s="166">
        <v>2022</v>
      </c>
      <c r="L6" s="169"/>
      <c r="M6" s="179">
        <v>2021</v>
      </c>
      <c r="N6" s="169"/>
      <c r="O6" s="185" t="s">
        <v>31</v>
      </c>
    </row>
    <row r="7" spans="2:15" ht="19.5" customHeight="1">
      <c r="B7" s="200" t="s">
        <v>32</v>
      </c>
      <c r="C7" s="200" t="s">
        <v>33</v>
      </c>
      <c r="D7" s="170"/>
      <c r="E7" s="171"/>
      <c r="F7" s="180"/>
      <c r="G7" s="180"/>
      <c r="H7" s="197"/>
      <c r="I7" s="199"/>
      <c r="J7" s="167"/>
      <c r="K7" s="170"/>
      <c r="L7" s="171"/>
      <c r="M7" s="180"/>
      <c r="N7" s="171"/>
      <c r="O7" s="185"/>
    </row>
    <row r="8" spans="2:15" ht="15" customHeight="1">
      <c r="B8" s="200"/>
      <c r="C8" s="200"/>
      <c r="D8" s="161" t="s">
        <v>34</v>
      </c>
      <c r="E8" s="157" t="s">
        <v>2</v>
      </c>
      <c r="F8" s="160" t="s">
        <v>34</v>
      </c>
      <c r="G8" s="52" t="s">
        <v>2</v>
      </c>
      <c r="H8" s="188" t="s">
        <v>35</v>
      </c>
      <c r="I8" s="53" t="s">
        <v>34</v>
      </c>
      <c r="J8" s="190" t="s">
        <v>104</v>
      </c>
      <c r="K8" s="161" t="s">
        <v>34</v>
      </c>
      <c r="L8" s="51" t="s">
        <v>2</v>
      </c>
      <c r="M8" s="160" t="s">
        <v>34</v>
      </c>
      <c r="N8" s="51" t="s">
        <v>2</v>
      </c>
      <c r="O8" s="192" t="s">
        <v>35</v>
      </c>
    </row>
    <row r="9" spans="2:15" ht="15" customHeight="1">
      <c r="B9" s="201"/>
      <c r="C9" s="201"/>
      <c r="D9" s="158" t="s">
        <v>36</v>
      </c>
      <c r="E9" s="159" t="s">
        <v>37</v>
      </c>
      <c r="F9" s="49" t="s">
        <v>36</v>
      </c>
      <c r="G9" s="50" t="s">
        <v>37</v>
      </c>
      <c r="H9" s="189"/>
      <c r="I9" s="54" t="s">
        <v>36</v>
      </c>
      <c r="J9" s="191"/>
      <c r="K9" s="158" t="s">
        <v>36</v>
      </c>
      <c r="L9" s="159" t="s">
        <v>37</v>
      </c>
      <c r="M9" s="49" t="s">
        <v>36</v>
      </c>
      <c r="N9" s="159" t="s">
        <v>37</v>
      </c>
      <c r="O9" s="193"/>
    </row>
    <row r="10" spans="2:15">
      <c r="B10" s="62">
        <v>1</v>
      </c>
      <c r="C10" s="63" t="s">
        <v>54</v>
      </c>
      <c r="D10" s="64">
        <v>12</v>
      </c>
      <c r="E10" s="109">
        <v>0.14634146341463414</v>
      </c>
      <c r="F10" s="64">
        <v>7</v>
      </c>
      <c r="G10" s="69">
        <v>6.1403508771929821E-2</v>
      </c>
      <c r="H10" s="67">
        <v>0.71428571428571419</v>
      </c>
      <c r="I10" s="68">
        <v>61</v>
      </c>
      <c r="J10" s="69">
        <v>-0.80327868852459017</v>
      </c>
      <c r="K10" s="64">
        <v>73</v>
      </c>
      <c r="L10" s="109">
        <v>0.38829787234042551</v>
      </c>
      <c r="M10" s="64">
        <v>25</v>
      </c>
      <c r="N10" s="69">
        <v>0.12077294685990338</v>
      </c>
      <c r="O10" s="67">
        <v>1.92</v>
      </c>
    </row>
    <row r="11" spans="2:15">
      <c r="B11" s="70">
        <v>2</v>
      </c>
      <c r="C11" s="71" t="s">
        <v>12</v>
      </c>
      <c r="D11" s="72">
        <v>25</v>
      </c>
      <c r="E11" s="114">
        <v>0.3048780487804878</v>
      </c>
      <c r="F11" s="72">
        <v>38</v>
      </c>
      <c r="G11" s="84">
        <v>0.33333333333333331</v>
      </c>
      <c r="H11" s="74">
        <v>-0.34210526315789469</v>
      </c>
      <c r="I11" s="95">
        <v>26</v>
      </c>
      <c r="J11" s="84">
        <v>-3.8461538461538436E-2</v>
      </c>
      <c r="K11" s="72">
        <v>51</v>
      </c>
      <c r="L11" s="114">
        <v>0.27127659574468083</v>
      </c>
      <c r="M11" s="72">
        <v>85</v>
      </c>
      <c r="N11" s="84">
        <v>0.41062801932367149</v>
      </c>
      <c r="O11" s="74">
        <v>-0.4</v>
      </c>
    </row>
    <row r="12" spans="2:15">
      <c r="B12" s="70">
        <v>3</v>
      </c>
      <c r="C12" s="71" t="s">
        <v>4</v>
      </c>
      <c r="D12" s="72">
        <v>23</v>
      </c>
      <c r="E12" s="114">
        <v>0.28048780487804881</v>
      </c>
      <c r="F12" s="72">
        <v>1</v>
      </c>
      <c r="G12" s="84">
        <v>8.771929824561403E-3</v>
      </c>
      <c r="H12" s="74">
        <v>22</v>
      </c>
      <c r="I12" s="95">
        <v>11</v>
      </c>
      <c r="J12" s="84">
        <v>1.0909090909090908</v>
      </c>
      <c r="K12" s="72">
        <v>34</v>
      </c>
      <c r="L12" s="114">
        <v>0.18085106382978725</v>
      </c>
      <c r="M12" s="72">
        <v>11</v>
      </c>
      <c r="N12" s="84">
        <v>5.3140096618357488E-2</v>
      </c>
      <c r="O12" s="74">
        <v>2.0909090909090908</v>
      </c>
    </row>
    <row r="13" spans="2:15">
      <c r="B13" s="70">
        <v>4</v>
      </c>
      <c r="C13" s="71" t="s">
        <v>11</v>
      </c>
      <c r="D13" s="72">
        <v>10</v>
      </c>
      <c r="E13" s="114">
        <v>0.12195121951219512</v>
      </c>
      <c r="F13" s="72">
        <v>0</v>
      </c>
      <c r="G13" s="84">
        <v>0</v>
      </c>
      <c r="H13" s="74"/>
      <c r="I13" s="95">
        <v>1</v>
      </c>
      <c r="J13" s="84">
        <v>9</v>
      </c>
      <c r="K13" s="72">
        <v>11</v>
      </c>
      <c r="L13" s="114">
        <v>5.8510638297872342E-2</v>
      </c>
      <c r="M13" s="72">
        <v>0</v>
      </c>
      <c r="N13" s="84">
        <v>0</v>
      </c>
      <c r="O13" s="74"/>
    </row>
    <row r="14" spans="2:15">
      <c r="B14" s="96">
        <v>5</v>
      </c>
      <c r="C14" s="85" t="s">
        <v>15</v>
      </c>
      <c r="D14" s="97">
        <v>4</v>
      </c>
      <c r="E14" s="118">
        <v>4.878048780487805E-2</v>
      </c>
      <c r="F14" s="97">
        <v>16</v>
      </c>
      <c r="G14" s="102">
        <v>0.14035087719298245</v>
      </c>
      <c r="H14" s="100">
        <v>-0.75</v>
      </c>
      <c r="I14" s="101">
        <v>0</v>
      </c>
      <c r="J14" s="102"/>
      <c r="K14" s="97">
        <v>4</v>
      </c>
      <c r="L14" s="118">
        <v>2.1276595744680851E-2</v>
      </c>
      <c r="M14" s="97">
        <v>18</v>
      </c>
      <c r="N14" s="102">
        <v>8.6956521739130432E-2</v>
      </c>
      <c r="O14" s="100">
        <v>-0.77777777777777779</v>
      </c>
    </row>
    <row r="15" spans="2:15">
      <c r="B15" s="183" t="s">
        <v>57</v>
      </c>
      <c r="C15" s="184"/>
      <c r="D15" s="27">
        <f>SUM(D10:D14)</f>
        <v>74</v>
      </c>
      <c r="E15" s="29">
        <f>D15/D17</f>
        <v>0.90243902439024393</v>
      </c>
      <c r="F15" s="27">
        <f>SUM(F10:F14)</f>
        <v>62</v>
      </c>
      <c r="G15" s="29">
        <f>F15/F17</f>
        <v>0.54385964912280704</v>
      </c>
      <c r="H15" s="43">
        <f>D15/F15-1</f>
        <v>0.19354838709677424</v>
      </c>
      <c r="I15" s="27">
        <f>SUM(I10:I14)</f>
        <v>99</v>
      </c>
      <c r="J15" s="28">
        <f>D15/I15-1</f>
        <v>-0.25252525252525249</v>
      </c>
      <c r="K15" s="27">
        <f>SUM(K10:K14)</f>
        <v>173</v>
      </c>
      <c r="L15" s="29">
        <f>K15/K17</f>
        <v>0.92021276595744683</v>
      </c>
      <c r="M15" s="27">
        <f>SUM(M10:M14)</f>
        <v>139</v>
      </c>
      <c r="N15" s="29">
        <f>M15/M17</f>
        <v>0.67149758454106279</v>
      </c>
      <c r="O15" s="30">
        <f>K15/M15-1</f>
        <v>0.24460431654676262</v>
      </c>
    </row>
    <row r="16" spans="2:15" s="26" customFormat="1">
      <c r="B16" s="183" t="s">
        <v>38</v>
      </c>
      <c r="C16" s="184"/>
      <c r="D16" s="148">
        <f>D17-D15</f>
        <v>8</v>
      </c>
      <c r="E16" s="151">
        <f t="shared" ref="E16:N16" si="0">E17-E15</f>
        <v>9.7560975609756073E-2</v>
      </c>
      <c r="F16" s="148">
        <f t="shared" si="0"/>
        <v>52</v>
      </c>
      <c r="G16" s="151">
        <f t="shared" si="0"/>
        <v>0.45614035087719318</v>
      </c>
      <c r="H16" s="43">
        <f>D16/F16-1</f>
        <v>-0.84615384615384615</v>
      </c>
      <c r="I16" s="148">
        <f t="shared" si="0"/>
        <v>7</v>
      </c>
      <c r="J16" s="44">
        <f>D16/I16-1</f>
        <v>0.14285714285714279</v>
      </c>
      <c r="K16" s="148">
        <f t="shared" si="0"/>
        <v>15</v>
      </c>
      <c r="L16" s="151">
        <f t="shared" si="0"/>
        <v>7.9787234042553168E-2</v>
      </c>
      <c r="M16" s="148">
        <f t="shared" si="0"/>
        <v>68</v>
      </c>
      <c r="N16" s="151">
        <f t="shared" si="0"/>
        <v>0.32850241545893744</v>
      </c>
      <c r="O16" s="43">
        <f>K16/M16-1</f>
        <v>-0.77941176470588236</v>
      </c>
    </row>
    <row r="17" spans="2:15">
      <c r="B17" s="181" t="s">
        <v>39</v>
      </c>
      <c r="C17" s="182"/>
      <c r="D17" s="46">
        <v>82</v>
      </c>
      <c r="E17" s="77">
        <v>1</v>
      </c>
      <c r="F17" s="46">
        <v>114</v>
      </c>
      <c r="G17" s="78">
        <v>1.0000000000000002</v>
      </c>
      <c r="H17" s="41">
        <v>-0.2807017543859649</v>
      </c>
      <c r="I17" s="47">
        <v>106</v>
      </c>
      <c r="J17" s="149">
        <v>-0.22641509433962259</v>
      </c>
      <c r="K17" s="46">
        <v>188</v>
      </c>
      <c r="L17" s="77">
        <v>1</v>
      </c>
      <c r="M17" s="46">
        <v>207</v>
      </c>
      <c r="N17" s="78">
        <v>1.0000000000000002</v>
      </c>
      <c r="O17" s="41">
        <v>-9.1787439613526534E-2</v>
      </c>
    </row>
    <row r="18" spans="2:15">
      <c r="B18" t="s">
        <v>77</v>
      </c>
    </row>
    <row r="19" spans="2:15">
      <c r="B19" s="31" t="s">
        <v>53</v>
      </c>
    </row>
    <row r="20" spans="2:15">
      <c r="B20" s="32" t="s">
        <v>55</v>
      </c>
    </row>
    <row r="21" spans="2:15">
      <c r="B21" s="141" t="s">
        <v>78</v>
      </c>
      <c r="C21" s="138"/>
      <c r="D21" s="138"/>
      <c r="E21" s="138"/>
      <c r="F21" s="138"/>
      <c r="G21" s="138"/>
    </row>
    <row r="22" spans="2:15">
      <c r="B22" s="13" t="s">
        <v>52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847D-6D63-4400-BA61-91D346A6C1D8}">
  <sheetPr>
    <pageSetUpPr fitToPage="1"/>
  </sheetPr>
  <dimension ref="B1:W65"/>
  <sheetViews>
    <sheetView showGridLines="0" workbookViewId="0"/>
  </sheetViews>
  <sheetFormatPr defaultRowHeight="14.5"/>
  <cols>
    <col min="1" max="1" width="2" style="138" customWidth="1"/>
    <col min="2" max="2" width="8.1796875" style="138" customWidth="1"/>
    <col min="3" max="3" width="20.26953125" style="138" customWidth="1"/>
    <col min="4" max="9" width="8.81640625" style="138" customWidth="1"/>
    <col min="10" max="10" width="9.453125" style="138" customWidth="1"/>
    <col min="11" max="12" width="11.26953125" style="138" customWidth="1"/>
    <col min="13" max="14" width="8.81640625" style="138" customWidth="1"/>
    <col min="15" max="15" width="13.26953125" style="138" customWidth="1"/>
    <col min="16" max="16" width="9.453125" style="138" customWidth="1"/>
    <col min="17" max="17" width="20.81640625" style="138" customWidth="1"/>
    <col min="18" max="22" width="11" style="138" customWidth="1"/>
    <col min="23" max="23" width="11.7265625" style="138" customWidth="1"/>
    <col min="24" max="256" width="8.7265625" style="138"/>
    <col min="257" max="257" width="2" style="138" customWidth="1"/>
    <col min="258" max="258" width="8.1796875" style="138" customWidth="1"/>
    <col min="259" max="259" width="20.26953125" style="138" customWidth="1"/>
    <col min="260" max="265" width="8.81640625" style="138" customWidth="1"/>
    <col min="266" max="266" width="9.453125" style="138" customWidth="1"/>
    <col min="267" max="268" width="11.26953125" style="138" customWidth="1"/>
    <col min="269" max="270" width="8.81640625" style="138" customWidth="1"/>
    <col min="271" max="271" width="13.26953125" style="138" customWidth="1"/>
    <col min="272" max="272" width="9.453125" style="138" customWidth="1"/>
    <col min="273" max="273" width="20.81640625" style="138" customWidth="1"/>
    <col min="274" max="278" width="11" style="138" customWidth="1"/>
    <col min="279" max="279" width="11.7265625" style="138" customWidth="1"/>
    <col min="280" max="512" width="8.7265625" style="138"/>
    <col min="513" max="513" width="2" style="138" customWidth="1"/>
    <col min="514" max="514" width="8.1796875" style="138" customWidth="1"/>
    <col min="515" max="515" width="20.26953125" style="138" customWidth="1"/>
    <col min="516" max="521" width="8.81640625" style="138" customWidth="1"/>
    <col min="522" max="522" width="9.453125" style="138" customWidth="1"/>
    <col min="523" max="524" width="11.26953125" style="138" customWidth="1"/>
    <col min="525" max="526" width="8.81640625" style="138" customWidth="1"/>
    <col min="527" max="527" width="13.26953125" style="138" customWidth="1"/>
    <col min="528" max="528" width="9.453125" style="138" customWidth="1"/>
    <col min="529" max="529" width="20.81640625" style="138" customWidth="1"/>
    <col min="530" max="534" width="11" style="138" customWidth="1"/>
    <col min="535" max="535" width="11.7265625" style="138" customWidth="1"/>
    <col min="536" max="768" width="8.7265625" style="138"/>
    <col min="769" max="769" width="2" style="138" customWidth="1"/>
    <col min="770" max="770" width="8.1796875" style="138" customWidth="1"/>
    <col min="771" max="771" width="20.26953125" style="138" customWidth="1"/>
    <col min="772" max="777" width="8.81640625" style="138" customWidth="1"/>
    <col min="778" max="778" width="9.453125" style="138" customWidth="1"/>
    <col min="779" max="780" width="11.26953125" style="138" customWidth="1"/>
    <col min="781" max="782" width="8.81640625" style="138" customWidth="1"/>
    <col min="783" max="783" width="13.26953125" style="138" customWidth="1"/>
    <col min="784" max="784" width="9.453125" style="138" customWidth="1"/>
    <col min="785" max="785" width="20.81640625" style="138" customWidth="1"/>
    <col min="786" max="790" width="11" style="138" customWidth="1"/>
    <col min="791" max="791" width="11.7265625" style="138" customWidth="1"/>
    <col min="792" max="1024" width="8.7265625" style="138"/>
    <col min="1025" max="1025" width="2" style="138" customWidth="1"/>
    <col min="1026" max="1026" width="8.1796875" style="138" customWidth="1"/>
    <col min="1027" max="1027" width="20.26953125" style="138" customWidth="1"/>
    <col min="1028" max="1033" width="8.81640625" style="138" customWidth="1"/>
    <col min="1034" max="1034" width="9.453125" style="138" customWidth="1"/>
    <col min="1035" max="1036" width="11.26953125" style="138" customWidth="1"/>
    <col min="1037" max="1038" width="8.81640625" style="138" customWidth="1"/>
    <col min="1039" max="1039" width="13.26953125" style="138" customWidth="1"/>
    <col min="1040" max="1040" width="9.453125" style="138" customWidth="1"/>
    <col min="1041" max="1041" width="20.81640625" style="138" customWidth="1"/>
    <col min="1042" max="1046" width="11" style="138" customWidth="1"/>
    <col min="1047" max="1047" width="11.7265625" style="138" customWidth="1"/>
    <col min="1048" max="1280" width="8.7265625" style="138"/>
    <col min="1281" max="1281" width="2" style="138" customWidth="1"/>
    <col min="1282" max="1282" width="8.1796875" style="138" customWidth="1"/>
    <col min="1283" max="1283" width="20.26953125" style="138" customWidth="1"/>
    <col min="1284" max="1289" width="8.81640625" style="138" customWidth="1"/>
    <col min="1290" max="1290" width="9.453125" style="138" customWidth="1"/>
    <col min="1291" max="1292" width="11.26953125" style="138" customWidth="1"/>
    <col min="1293" max="1294" width="8.81640625" style="138" customWidth="1"/>
    <col min="1295" max="1295" width="13.26953125" style="138" customWidth="1"/>
    <col min="1296" max="1296" width="9.453125" style="138" customWidth="1"/>
    <col min="1297" max="1297" width="20.81640625" style="138" customWidth="1"/>
    <col min="1298" max="1302" width="11" style="138" customWidth="1"/>
    <col min="1303" max="1303" width="11.7265625" style="138" customWidth="1"/>
    <col min="1304" max="1536" width="8.7265625" style="138"/>
    <col min="1537" max="1537" width="2" style="138" customWidth="1"/>
    <col min="1538" max="1538" width="8.1796875" style="138" customWidth="1"/>
    <col min="1539" max="1539" width="20.26953125" style="138" customWidth="1"/>
    <col min="1540" max="1545" width="8.81640625" style="138" customWidth="1"/>
    <col min="1546" max="1546" width="9.453125" style="138" customWidth="1"/>
    <col min="1547" max="1548" width="11.26953125" style="138" customWidth="1"/>
    <col min="1549" max="1550" width="8.81640625" style="138" customWidth="1"/>
    <col min="1551" max="1551" width="13.26953125" style="138" customWidth="1"/>
    <col min="1552" max="1552" width="9.453125" style="138" customWidth="1"/>
    <col min="1553" max="1553" width="20.81640625" style="138" customWidth="1"/>
    <col min="1554" max="1558" width="11" style="138" customWidth="1"/>
    <col min="1559" max="1559" width="11.7265625" style="138" customWidth="1"/>
    <col min="1560" max="1792" width="8.7265625" style="138"/>
    <col min="1793" max="1793" width="2" style="138" customWidth="1"/>
    <col min="1794" max="1794" width="8.1796875" style="138" customWidth="1"/>
    <col min="1795" max="1795" width="20.26953125" style="138" customWidth="1"/>
    <col min="1796" max="1801" width="8.81640625" style="138" customWidth="1"/>
    <col min="1802" max="1802" width="9.453125" style="138" customWidth="1"/>
    <col min="1803" max="1804" width="11.26953125" style="138" customWidth="1"/>
    <col min="1805" max="1806" width="8.81640625" style="138" customWidth="1"/>
    <col min="1807" max="1807" width="13.26953125" style="138" customWidth="1"/>
    <col min="1808" max="1808" width="9.453125" style="138" customWidth="1"/>
    <col min="1809" max="1809" width="20.81640625" style="138" customWidth="1"/>
    <col min="1810" max="1814" width="11" style="138" customWidth="1"/>
    <col min="1815" max="1815" width="11.7265625" style="138" customWidth="1"/>
    <col min="1816" max="2048" width="8.7265625" style="138"/>
    <col min="2049" max="2049" width="2" style="138" customWidth="1"/>
    <col min="2050" max="2050" width="8.1796875" style="138" customWidth="1"/>
    <col min="2051" max="2051" width="20.26953125" style="138" customWidth="1"/>
    <col min="2052" max="2057" width="8.81640625" style="138" customWidth="1"/>
    <col min="2058" max="2058" width="9.453125" style="138" customWidth="1"/>
    <col min="2059" max="2060" width="11.26953125" style="138" customWidth="1"/>
    <col min="2061" max="2062" width="8.81640625" style="138" customWidth="1"/>
    <col min="2063" max="2063" width="13.26953125" style="138" customWidth="1"/>
    <col min="2064" max="2064" width="9.453125" style="138" customWidth="1"/>
    <col min="2065" max="2065" width="20.81640625" style="138" customWidth="1"/>
    <col min="2066" max="2070" width="11" style="138" customWidth="1"/>
    <col min="2071" max="2071" width="11.7265625" style="138" customWidth="1"/>
    <col min="2072" max="2304" width="8.7265625" style="138"/>
    <col min="2305" max="2305" width="2" style="138" customWidth="1"/>
    <col min="2306" max="2306" width="8.1796875" style="138" customWidth="1"/>
    <col min="2307" max="2307" width="20.26953125" style="138" customWidth="1"/>
    <col min="2308" max="2313" width="8.81640625" style="138" customWidth="1"/>
    <col min="2314" max="2314" width="9.453125" style="138" customWidth="1"/>
    <col min="2315" max="2316" width="11.26953125" style="138" customWidth="1"/>
    <col min="2317" max="2318" width="8.81640625" style="138" customWidth="1"/>
    <col min="2319" max="2319" width="13.26953125" style="138" customWidth="1"/>
    <col min="2320" max="2320" width="9.453125" style="138" customWidth="1"/>
    <col min="2321" max="2321" width="20.81640625" style="138" customWidth="1"/>
    <col min="2322" max="2326" width="11" style="138" customWidth="1"/>
    <col min="2327" max="2327" width="11.7265625" style="138" customWidth="1"/>
    <col min="2328" max="2560" width="8.7265625" style="138"/>
    <col min="2561" max="2561" width="2" style="138" customWidth="1"/>
    <col min="2562" max="2562" width="8.1796875" style="138" customWidth="1"/>
    <col min="2563" max="2563" width="20.26953125" style="138" customWidth="1"/>
    <col min="2564" max="2569" width="8.81640625" style="138" customWidth="1"/>
    <col min="2570" max="2570" width="9.453125" style="138" customWidth="1"/>
    <col min="2571" max="2572" width="11.26953125" style="138" customWidth="1"/>
    <col min="2573" max="2574" width="8.81640625" style="138" customWidth="1"/>
    <col min="2575" max="2575" width="13.26953125" style="138" customWidth="1"/>
    <col min="2576" max="2576" width="9.453125" style="138" customWidth="1"/>
    <col min="2577" max="2577" width="20.81640625" style="138" customWidth="1"/>
    <col min="2578" max="2582" width="11" style="138" customWidth="1"/>
    <col min="2583" max="2583" width="11.7265625" style="138" customWidth="1"/>
    <col min="2584" max="2816" width="8.7265625" style="138"/>
    <col min="2817" max="2817" width="2" style="138" customWidth="1"/>
    <col min="2818" max="2818" width="8.1796875" style="138" customWidth="1"/>
    <col min="2819" max="2819" width="20.26953125" style="138" customWidth="1"/>
    <col min="2820" max="2825" width="8.81640625" style="138" customWidth="1"/>
    <col min="2826" max="2826" width="9.453125" style="138" customWidth="1"/>
    <col min="2827" max="2828" width="11.26953125" style="138" customWidth="1"/>
    <col min="2829" max="2830" width="8.81640625" style="138" customWidth="1"/>
    <col min="2831" max="2831" width="13.26953125" style="138" customWidth="1"/>
    <col min="2832" max="2832" width="9.453125" style="138" customWidth="1"/>
    <col min="2833" max="2833" width="20.81640625" style="138" customWidth="1"/>
    <col min="2834" max="2838" width="11" style="138" customWidth="1"/>
    <col min="2839" max="2839" width="11.7265625" style="138" customWidth="1"/>
    <col min="2840" max="3072" width="8.7265625" style="138"/>
    <col min="3073" max="3073" width="2" style="138" customWidth="1"/>
    <col min="3074" max="3074" width="8.1796875" style="138" customWidth="1"/>
    <col min="3075" max="3075" width="20.26953125" style="138" customWidth="1"/>
    <col min="3076" max="3081" width="8.81640625" style="138" customWidth="1"/>
    <col min="3082" max="3082" width="9.453125" style="138" customWidth="1"/>
    <col min="3083" max="3084" width="11.26953125" style="138" customWidth="1"/>
    <col min="3085" max="3086" width="8.81640625" style="138" customWidth="1"/>
    <col min="3087" max="3087" width="13.26953125" style="138" customWidth="1"/>
    <col min="3088" max="3088" width="9.453125" style="138" customWidth="1"/>
    <col min="3089" max="3089" width="20.81640625" style="138" customWidth="1"/>
    <col min="3090" max="3094" width="11" style="138" customWidth="1"/>
    <col min="3095" max="3095" width="11.7265625" style="138" customWidth="1"/>
    <col min="3096" max="3328" width="8.7265625" style="138"/>
    <col min="3329" max="3329" width="2" style="138" customWidth="1"/>
    <col min="3330" max="3330" width="8.1796875" style="138" customWidth="1"/>
    <col min="3331" max="3331" width="20.26953125" style="138" customWidth="1"/>
    <col min="3332" max="3337" width="8.81640625" style="138" customWidth="1"/>
    <col min="3338" max="3338" width="9.453125" style="138" customWidth="1"/>
    <col min="3339" max="3340" width="11.26953125" style="138" customWidth="1"/>
    <col min="3341" max="3342" width="8.81640625" style="138" customWidth="1"/>
    <col min="3343" max="3343" width="13.26953125" style="138" customWidth="1"/>
    <col min="3344" max="3344" width="9.453125" style="138" customWidth="1"/>
    <col min="3345" max="3345" width="20.81640625" style="138" customWidth="1"/>
    <col min="3346" max="3350" width="11" style="138" customWidth="1"/>
    <col min="3351" max="3351" width="11.7265625" style="138" customWidth="1"/>
    <col min="3352" max="3584" width="8.7265625" style="138"/>
    <col min="3585" max="3585" width="2" style="138" customWidth="1"/>
    <col min="3586" max="3586" width="8.1796875" style="138" customWidth="1"/>
    <col min="3587" max="3587" width="20.26953125" style="138" customWidth="1"/>
    <col min="3588" max="3593" width="8.81640625" style="138" customWidth="1"/>
    <col min="3594" max="3594" width="9.453125" style="138" customWidth="1"/>
    <col min="3595" max="3596" width="11.26953125" style="138" customWidth="1"/>
    <col min="3597" max="3598" width="8.81640625" style="138" customWidth="1"/>
    <col min="3599" max="3599" width="13.26953125" style="138" customWidth="1"/>
    <col min="3600" max="3600" width="9.453125" style="138" customWidth="1"/>
    <col min="3601" max="3601" width="20.81640625" style="138" customWidth="1"/>
    <col min="3602" max="3606" width="11" style="138" customWidth="1"/>
    <col min="3607" max="3607" width="11.7265625" style="138" customWidth="1"/>
    <col min="3608" max="3840" width="8.7265625" style="138"/>
    <col min="3841" max="3841" width="2" style="138" customWidth="1"/>
    <col min="3842" max="3842" width="8.1796875" style="138" customWidth="1"/>
    <col min="3843" max="3843" width="20.26953125" style="138" customWidth="1"/>
    <col min="3844" max="3849" width="8.81640625" style="138" customWidth="1"/>
    <col min="3850" max="3850" width="9.453125" style="138" customWidth="1"/>
    <col min="3851" max="3852" width="11.26953125" style="138" customWidth="1"/>
    <col min="3853" max="3854" width="8.81640625" style="138" customWidth="1"/>
    <col min="3855" max="3855" width="13.26953125" style="138" customWidth="1"/>
    <col min="3856" max="3856" width="9.453125" style="138" customWidth="1"/>
    <col min="3857" max="3857" width="20.81640625" style="138" customWidth="1"/>
    <col min="3858" max="3862" width="11" style="138" customWidth="1"/>
    <col min="3863" max="3863" width="11.7265625" style="138" customWidth="1"/>
    <col min="3864" max="4096" width="8.7265625" style="138"/>
    <col min="4097" max="4097" width="2" style="138" customWidth="1"/>
    <col min="4098" max="4098" width="8.1796875" style="138" customWidth="1"/>
    <col min="4099" max="4099" width="20.26953125" style="138" customWidth="1"/>
    <col min="4100" max="4105" width="8.81640625" style="138" customWidth="1"/>
    <col min="4106" max="4106" width="9.453125" style="138" customWidth="1"/>
    <col min="4107" max="4108" width="11.26953125" style="138" customWidth="1"/>
    <col min="4109" max="4110" width="8.81640625" style="138" customWidth="1"/>
    <col min="4111" max="4111" width="13.26953125" style="138" customWidth="1"/>
    <col min="4112" max="4112" width="9.453125" style="138" customWidth="1"/>
    <col min="4113" max="4113" width="20.81640625" style="138" customWidth="1"/>
    <col min="4114" max="4118" width="11" style="138" customWidth="1"/>
    <col min="4119" max="4119" width="11.7265625" style="138" customWidth="1"/>
    <col min="4120" max="4352" width="8.7265625" style="138"/>
    <col min="4353" max="4353" width="2" style="138" customWidth="1"/>
    <col min="4354" max="4354" width="8.1796875" style="138" customWidth="1"/>
    <col min="4355" max="4355" width="20.26953125" style="138" customWidth="1"/>
    <col min="4356" max="4361" width="8.81640625" style="138" customWidth="1"/>
    <col min="4362" max="4362" width="9.453125" style="138" customWidth="1"/>
    <col min="4363" max="4364" width="11.26953125" style="138" customWidth="1"/>
    <col min="4365" max="4366" width="8.81640625" style="138" customWidth="1"/>
    <col min="4367" max="4367" width="13.26953125" style="138" customWidth="1"/>
    <col min="4368" max="4368" width="9.453125" style="138" customWidth="1"/>
    <col min="4369" max="4369" width="20.81640625" style="138" customWidth="1"/>
    <col min="4370" max="4374" width="11" style="138" customWidth="1"/>
    <col min="4375" max="4375" width="11.7265625" style="138" customWidth="1"/>
    <col min="4376" max="4608" width="8.7265625" style="138"/>
    <col min="4609" max="4609" width="2" style="138" customWidth="1"/>
    <col min="4610" max="4610" width="8.1796875" style="138" customWidth="1"/>
    <col min="4611" max="4611" width="20.26953125" style="138" customWidth="1"/>
    <col min="4612" max="4617" width="8.81640625" style="138" customWidth="1"/>
    <col min="4618" max="4618" width="9.453125" style="138" customWidth="1"/>
    <col min="4619" max="4620" width="11.26953125" style="138" customWidth="1"/>
    <col min="4621" max="4622" width="8.81640625" style="138" customWidth="1"/>
    <col min="4623" max="4623" width="13.26953125" style="138" customWidth="1"/>
    <col min="4624" max="4624" width="9.453125" style="138" customWidth="1"/>
    <col min="4625" max="4625" width="20.81640625" style="138" customWidth="1"/>
    <col min="4626" max="4630" width="11" style="138" customWidth="1"/>
    <col min="4631" max="4631" width="11.7265625" style="138" customWidth="1"/>
    <col min="4632" max="4864" width="8.7265625" style="138"/>
    <col min="4865" max="4865" width="2" style="138" customWidth="1"/>
    <col min="4866" max="4866" width="8.1796875" style="138" customWidth="1"/>
    <col min="4867" max="4867" width="20.26953125" style="138" customWidth="1"/>
    <col min="4868" max="4873" width="8.81640625" style="138" customWidth="1"/>
    <col min="4874" max="4874" width="9.453125" style="138" customWidth="1"/>
    <col min="4875" max="4876" width="11.26953125" style="138" customWidth="1"/>
    <col min="4877" max="4878" width="8.81640625" style="138" customWidth="1"/>
    <col min="4879" max="4879" width="13.26953125" style="138" customWidth="1"/>
    <col min="4880" max="4880" width="9.453125" style="138" customWidth="1"/>
    <col min="4881" max="4881" width="20.81640625" style="138" customWidth="1"/>
    <col min="4882" max="4886" width="11" style="138" customWidth="1"/>
    <col min="4887" max="4887" width="11.7265625" style="138" customWidth="1"/>
    <col min="4888" max="5120" width="8.7265625" style="138"/>
    <col min="5121" max="5121" width="2" style="138" customWidth="1"/>
    <col min="5122" max="5122" width="8.1796875" style="138" customWidth="1"/>
    <col min="5123" max="5123" width="20.26953125" style="138" customWidth="1"/>
    <col min="5124" max="5129" width="8.81640625" style="138" customWidth="1"/>
    <col min="5130" max="5130" width="9.453125" style="138" customWidth="1"/>
    <col min="5131" max="5132" width="11.26953125" style="138" customWidth="1"/>
    <col min="5133" max="5134" width="8.81640625" style="138" customWidth="1"/>
    <col min="5135" max="5135" width="13.26953125" style="138" customWidth="1"/>
    <col min="5136" max="5136" width="9.453125" style="138" customWidth="1"/>
    <col min="5137" max="5137" width="20.81640625" style="138" customWidth="1"/>
    <col min="5138" max="5142" width="11" style="138" customWidth="1"/>
    <col min="5143" max="5143" width="11.7265625" style="138" customWidth="1"/>
    <col min="5144" max="5376" width="8.7265625" style="138"/>
    <col min="5377" max="5377" width="2" style="138" customWidth="1"/>
    <col min="5378" max="5378" width="8.1796875" style="138" customWidth="1"/>
    <col min="5379" max="5379" width="20.26953125" style="138" customWidth="1"/>
    <col min="5380" max="5385" width="8.81640625" style="138" customWidth="1"/>
    <col min="5386" max="5386" width="9.453125" style="138" customWidth="1"/>
    <col min="5387" max="5388" width="11.26953125" style="138" customWidth="1"/>
    <col min="5389" max="5390" width="8.81640625" style="138" customWidth="1"/>
    <col min="5391" max="5391" width="13.26953125" style="138" customWidth="1"/>
    <col min="5392" max="5392" width="9.453125" style="138" customWidth="1"/>
    <col min="5393" max="5393" width="20.81640625" style="138" customWidth="1"/>
    <col min="5394" max="5398" width="11" style="138" customWidth="1"/>
    <col min="5399" max="5399" width="11.7265625" style="138" customWidth="1"/>
    <col min="5400" max="5632" width="8.7265625" style="138"/>
    <col min="5633" max="5633" width="2" style="138" customWidth="1"/>
    <col min="5634" max="5634" width="8.1796875" style="138" customWidth="1"/>
    <col min="5635" max="5635" width="20.26953125" style="138" customWidth="1"/>
    <col min="5636" max="5641" width="8.81640625" style="138" customWidth="1"/>
    <col min="5642" max="5642" width="9.453125" style="138" customWidth="1"/>
    <col min="5643" max="5644" width="11.26953125" style="138" customWidth="1"/>
    <col min="5645" max="5646" width="8.81640625" style="138" customWidth="1"/>
    <col min="5647" max="5647" width="13.26953125" style="138" customWidth="1"/>
    <col min="5648" max="5648" width="9.453125" style="138" customWidth="1"/>
    <col min="5649" max="5649" width="20.81640625" style="138" customWidth="1"/>
    <col min="5650" max="5654" width="11" style="138" customWidth="1"/>
    <col min="5655" max="5655" width="11.7265625" style="138" customWidth="1"/>
    <col min="5656" max="5888" width="8.7265625" style="138"/>
    <col min="5889" max="5889" width="2" style="138" customWidth="1"/>
    <col min="5890" max="5890" width="8.1796875" style="138" customWidth="1"/>
    <col min="5891" max="5891" width="20.26953125" style="138" customWidth="1"/>
    <col min="5892" max="5897" width="8.81640625" style="138" customWidth="1"/>
    <col min="5898" max="5898" width="9.453125" style="138" customWidth="1"/>
    <col min="5899" max="5900" width="11.26953125" style="138" customWidth="1"/>
    <col min="5901" max="5902" width="8.81640625" style="138" customWidth="1"/>
    <col min="5903" max="5903" width="13.26953125" style="138" customWidth="1"/>
    <col min="5904" max="5904" width="9.453125" style="138" customWidth="1"/>
    <col min="5905" max="5905" width="20.81640625" style="138" customWidth="1"/>
    <col min="5906" max="5910" width="11" style="138" customWidth="1"/>
    <col min="5911" max="5911" width="11.7265625" style="138" customWidth="1"/>
    <col min="5912" max="6144" width="8.7265625" style="138"/>
    <col min="6145" max="6145" width="2" style="138" customWidth="1"/>
    <col min="6146" max="6146" width="8.1796875" style="138" customWidth="1"/>
    <col min="6147" max="6147" width="20.26953125" style="138" customWidth="1"/>
    <col min="6148" max="6153" width="8.81640625" style="138" customWidth="1"/>
    <col min="6154" max="6154" width="9.453125" style="138" customWidth="1"/>
    <col min="6155" max="6156" width="11.26953125" style="138" customWidth="1"/>
    <col min="6157" max="6158" width="8.81640625" style="138" customWidth="1"/>
    <col min="6159" max="6159" width="13.26953125" style="138" customWidth="1"/>
    <col min="6160" max="6160" width="9.453125" style="138" customWidth="1"/>
    <col min="6161" max="6161" width="20.81640625" style="138" customWidth="1"/>
    <col min="6162" max="6166" width="11" style="138" customWidth="1"/>
    <col min="6167" max="6167" width="11.7265625" style="138" customWidth="1"/>
    <col min="6168" max="6400" width="8.7265625" style="138"/>
    <col min="6401" max="6401" width="2" style="138" customWidth="1"/>
    <col min="6402" max="6402" width="8.1796875" style="138" customWidth="1"/>
    <col min="6403" max="6403" width="20.26953125" style="138" customWidth="1"/>
    <col min="6404" max="6409" width="8.81640625" style="138" customWidth="1"/>
    <col min="6410" max="6410" width="9.453125" style="138" customWidth="1"/>
    <col min="6411" max="6412" width="11.26953125" style="138" customWidth="1"/>
    <col min="6413" max="6414" width="8.81640625" style="138" customWidth="1"/>
    <col min="6415" max="6415" width="13.26953125" style="138" customWidth="1"/>
    <col min="6416" max="6416" width="9.453125" style="138" customWidth="1"/>
    <col min="6417" max="6417" width="20.81640625" style="138" customWidth="1"/>
    <col min="6418" max="6422" width="11" style="138" customWidth="1"/>
    <col min="6423" max="6423" width="11.7265625" style="138" customWidth="1"/>
    <col min="6424" max="6656" width="8.7265625" style="138"/>
    <col min="6657" max="6657" width="2" style="138" customWidth="1"/>
    <col min="6658" max="6658" width="8.1796875" style="138" customWidth="1"/>
    <col min="6659" max="6659" width="20.26953125" style="138" customWidth="1"/>
    <col min="6660" max="6665" width="8.81640625" style="138" customWidth="1"/>
    <col min="6666" max="6666" width="9.453125" style="138" customWidth="1"/>
    <col min="6667" max="6668" width="11.26953125" style="138" customWidth="1"/>
    <col min="6669" max="6670" width="8.81640625" style="138" customWidth="1"/>
    <col min="6671" max="6671" width="13.26953125" style="138" customWidth="1"/>
    <col min="6672" max="6672" width="9.453125" style="138" customWidth="1"/>
    <col min="6673" max="6673" width="20.81640625" style="138" customWidth="1"/>
    <col min="6674" max="6678" width="11" style="138" customWidth="1"/>
    <col min="6679" max="6679" width="11.7265625" style="138" customWidth="1"/>
    <col min="6680" max="6912" width="8.7265625" style="138"/>
    <col min="6913" max="6913" width="2" style="138" customWidth="1"/>
    <col min="6914" max="6914" width="8.1796875" style="138" customWidth="1"/>
    <col min="6915" max="6915" width="20.26953125" style="138" customWidth="1"/>
    <col min="6916" max="6921" width="8.81640625" style="138" customWidth="1"/>
    <col min="6922" max="6922" width="9.453125" style="138" customWidth="1"/>
    <col min="6923" max="6924" width="11.26953125" style="138" customWidth="1"/>
    <col min="6925" max="6926" width="8.81640625" style="138" customWidth="1"/>
    <col min="6927" max="6927" width="13.26953125" style="138" customWidth="1"/>
    <col min="6928" max="6928" width="9.453125" style="138" customWidth="1"/>
    <col min="6929" max="6929" width="20.81640625" style="138" customWidth="1"/>
    <col min="6930" max="6934" width="11" style="138" customWidth="1"/>
    <col min="6935" max="6935" width="11.7265625" style="138" customWidth="1"/>
    <col min="6936" max="7168" width="8.7265625" style="138"/>
    <col min="7169" max="7169" width="2" style="138" customWidth="1"/>
    <col min="7170" max="7170" width="8.1796875" style="138" customWidth="1"/>
    <col min="7171" max="7171" width="20.26953125" style="138" customWidth="1"/>
    <col min="7172" max="7177" width="8.81640625" style="138" customWidth="1"/>
    <col min="7178" max="7178" width="9.453125" style="138" customWidth="1"/>
    <col min="7179" max="7180" width="11.26953125" style="138" customWidth="1"/>
    <col min="7181" max="7182" width="8.81640625" style="138" customWidth="1"/>
    <col min="7183" max="7183" width="13.26953125" style="138" customWidth="1"/>
    <col min="7184" max="7184" width="9.453125" style="138" customWidth="1"/>
    <col min="7185" max="7185" width="20.81640625" style="138" customWidth="1"/>
    <col min="7186" max="7190" width="11" style="138" customWidth="1"/>
    <col min="7191" max="7191" width="11.7265625" style="138" customWidth="1"/>
    <col min="7192" max="7424" width="8.7265625" style="138"/>
    <col min="7425" max="7425" width="2" style="138" customWidth="1"/>
    <col min="7426" max="7426" width="8.1796875" style="138" customWidth="1"/>
    <col min="7427" max="7427" width="20.26953125" style="138" customWidth="1"/>
    <col min="7428" max="7433" width="8.81640625" style="138" customWidth="1"/>
    <col min="7434" max="7434" width="9.453125" style="138" customWidth="1"/>
    <col min="7435" max="7436" width="11.26953125" style="138" customWidth="1"/>
    <col min="7437" max="7438" width="8.81640625" style="138" customWidth="1"/>
    <col min="7439" max="7439" width="13.26953125" style="138" customWidth="1"/>
    <col min="7440" max="7440" width="9.453125" style="138" customWidth="1"/>
    <col min="7441" max="7441" width="20.81640625" style="138" customWidth="1"/>
    <col min="7442" max="7446" width="11" style="138" customWidth="1"/>
    <col min="7447" max="7447" width="11.7265625" style="138" customWidth="1"/>
    <col min="7448" max="7680" width="8.7265625" style="138"/>
    <col min="7681" max="7681" width="2" style="138" customWidth="1"/>
    <col min="7682" max="7682" width="8.1796875" style="138" customWidth="1"/>
    <col min="7683" max="7683" width="20.26953125" style="138" customWidth="1"/>
    <col min="7684" max="7689" width="8.81640625" style="138" customWidth="1"/>
    <col min="7690" max="7690" width="9.453125" style="138" customWidth="1"/>
    <col min="7691" max="7692" width="11.26953125" style="138" customWidth="1"/>
    <col min="7693" max="7694" width="8.81640625" style="138" customWidth="1"/>
    <col min="7695" max="7695" width="13.26953125" style="138" customWidth="1"/>
    <col min="7696" max="7696" width="9.453125" style="138" customWidth="1"/>
    <col min="7697" max="7697" width="20.81640625" style="138" customWidth="1"/>
    <col min="7698" max="7702" width="11" style="138" customWidth="1"/>
    <col min="7703" max="7703" width="11.7265625" style="138" customWidth="1"/>
    <col min="7704" max="7936" width="8.7265625" style="138"/>
    <col min="7937" max="7937" width="2" style="138" customWidth="1"/>
    <col min="7938" max="7938" width="8.1796875" style="138" customWidth="1"/>
    <col min="7939" max="7939" width="20.26953125" style="138" customWidth="1"/>
    <col min="7940" max="7945" width="8.81640625" style="138" customWidth="1"/>
    <col min="7946" max="7946" width="9.453125" style="138" customWidth="1"/>
    <col min="7947" max="7948" width="11.26953125" style="138" customWidth="1"/>
    <col min="7949" max="7950" width="8.81640625" style="138" customWidth="1"/>
    <col min="7951" max="7951" width="13.26953125" style="138" customWidth="1"/>
    <col min="7952" max="7952" width="9.453125" style="138" customWidth="1"/>
    <col min="7953" max="7953" width="20.81640625" style="138" customWidth="1"/>
    <col min="7954" max="7958" width="11" style="138" customWidth="1"/>
    <col min="7959" max="7959" width="11.7265625" style="138" customWidth="1"/>
    <col min="7960" max="8192" width="8.7265625" style="138"/>
    <col min="8193" max="8193" width="2" style="138" customWidth="1"/>
    <col min="8194" max="8194" width="8.1796875" style="138" customWidth="1"/>
    <col min="8195" max="8195" width="20.26953125" style="138" customWidth="1"/>
    <col min="8196" max="8201" width="8.81640625" style="138" customWidth="1"/>
    <col min="8202" max="8202" width="9.453125" style="138" customWidth="1"/>
    <col min="8203" max="8204" width="11.26953125" style="138" customWidth="1"/>
    <col min="8205" max="8206" width="8.81640625" style="138" customWidth="1"/>
    <col min="8207" max="8207" width="13.26953125" style="138" customWidth="1"/>
    <col min="8208" max="8208" width="9.453125" style="138" customWidth="1"/>
    <col min="8209" max="8209" width="20.81640625" style="138" customWidth="1"/>
    <col min="8210" max="8214" width="11" style="138" customWidth="1"/>
    <col min="8215" max="8215" width="11.7265625" style="138" customWidth="1"/>
    <col min="8216" max="8448" width="8.7265625" style="138"/>
    <col min="8449" max="8449" width="2" style="138" customWidth="1"/>
    <col min="8450" max="8450" width="8.1796875" style="138" customWidth="1"/>
    <col min="8451" max="8451" width="20.26953125" style="138" customWidth="1"/>
    <col min="8452" max="8457" width="8.81640625" style="138" customWidth="1"/>
    <col min="8458" max="8458" width="9.453125" style="138" customWidth="1"/>
    <col min="8459" max="8460" width="11.26953125" style="138" customWidth="1"/>
    <col min="8461" max="8462" width="8.81640625" style="138" customWidth="1"/>
    <col min="8463" max="8463" width="13.26953125" style="138" customWidth="1"/>
    <col min="8464" max="8464" width="9.453125" style="138" customWidth="1"/>
    <col min="8465" max="8465" width="20.81640625" style="138" customWidth="1"/>
    <col min="8466" max="8470" width="11" style="138" customWidth="1"/>
    <col min="8471" max="8471" width="11.7265625" style="138" customWidth="1"/>
    <col min="8472" max="8704" width="8.7265625" style="138"/>
    <col min="8705" max="8705" width="2" style="138" customWidth="1"/>
    <col min="8706" max="8706" width="8.1796875" style="138" customWidth="1"/>
    <col min="8707" max="8707" width="20.26953125" style="138" customWidth="1"/>
    <col min="8708" max="8713" width="8.81640625" style="138" customWidth="1"/>
    <col min="8714" max="8714" width="9.453125" style="138" customWidth="1"/>
    <col min="8715" max="8716" width="11.26953125" style="138" customWidth="1"/>
    <col min="8717" max="8718" width="8.81640625" style="138" customWidth="1"/>
    <col min="8719" max="8719" width="13.26953125" style="138" customWidth="1"/>
    <col min="8720" max="8720" width="9.453125" style="138" customWidth="1"/>
    <col min="8721" max="8721" width="20.81640625" style="138" customWidth="1"/>
    <col min="8722" max="8726" width="11" style="138" customWidth="1"/>
    <col min="8727" max="8727" width="11.7265625" style="138" customWidth="1"/>
    <col min="8728" max="8960" width="8.7265625" style="138"/>
    <col min="8961" max="8961" width="2" style="138" customWidth="1"/>
    <col min="8962" max="8962" width="8.1796875" style="138" customWidth="1"/>
    <col min="8963" max="8963" width="20.26953125" style="138" customWidth="1"/>
    <col min="8964" max="8969" width="8.81640625" style="138" customWidth="1"/>
    <col min="8970" max="8970" width="9.453125" style="138" customWidth="1"/>
    <col min="8971" max="8972" width="11.26953125" style="138" customWidth="1"/>
    <col min="8973" max="8974" width="8.81640625" style="138" customWidth="1"/>
    <col min="8975" max="8975" width="13.26953125" style="138" customWidth="1"/>
    <col min="8976" max="8976" width="9.453125" style="138" customWidth="1"/>
    <col min="8977" max="8977" width="20.81640625" style="138" customWidth="1"/>
    <col min="8978" max="8982" width="11" style="138" customWidth="1"/>
    <col min="8983" max="8983" width="11.7265625" style="138" customWidth="1"/>
    <col min="8984" max="9216" width="8.7265625" style="138"/>
    <col min="9217" max="9217" width="2" style="138" customWidth="1"/>
    <col min="9218" max="9218" width="8.1796875" style="138" customWidth="1"/>
    <col min="9219" max="9219" width="20.26953125" style="138" customWidth="1"/>
    <col min="9220" max="9225" width="8.81640625" style="138" customWidth="1"/>
    <col min="9226" max="9226" width="9.453125" style="138" customWidth="1"/>
    <col min="9227" max="9228" width="11.26953125" style="138" customWidth="1"/>
    <col min="9229" max="9230" width="8.81640625" style="138" customWidth="1"/>
    <col min="9231" max="9231" width="13.26953125" style="138" customWidth="1"/>
    <col min="9232" max="9232" width="9.453125" style="138" customWidth="1"/>
    <col min="9233" max="9233" width="20.81640625" style="138" customWidth="1"/>
    <col min="9234" max="9238" width="11" style="138" customWidth="1"/>
    <col min="9239" max="9239" width="11.7265625" style="138" customWidth="1"/>
    <col min="9240" max="9472" width="8.7265625" style="138"/>
    <col min="9473" max="9473" width="2" style="138" customWidth="1"/>
    <col min="9474" max="9474" width="8.1796875" style="138" customWidth="1"/>
    <col min="9475" max="9475" width="20.26953125" style="138" customWidth="1"/>
    <col min="9476" max="9481" width="8.81640625" style="138" customWidth="1"/>
    <col min="9482" max="9482" width="9.453125" style="138" customWidth="1"/>
    <col min="9483" max="9484" width="11.26953125" style="138" customWidth="1"/>
    <col min="9485" max="9486" width="8.81640625" style="138" customWidth="1"/>
    <col min="9487" max="9487" width="13.26953125" style="138" customWidth="1"/>
    <col min="9488" max="9488" width="9.453125" style="138" customWidth="1"/>
    <col min="9489" max="9489" width="20.81640625" style="138" customWidth="1"/>
    <col min="9490" max="9494" width="11" style="138" customWidth="1"/>
    <col min="9495" max="9495" width="11.7265625" style="138" customWidth="1"/>
    <col min="9496" max="9728" width="8.7265625" style="138"/>
    <col min="9729" max="9729" width="2" style="138" customWidth="1"/>
    <col min="9730" max="9730" width="8.1796875" style="138" customWidth="1"/>
    <col min="9731" max="9731" width="20.26953125" style="138" customWidth="1"/>
    <col min="9732" max="9737" width="8.81640625" style="138" customWidth="1"/>
    <col min="9738" max="9738" width="9.453125" style="138" customWidth="1"/>
    <col min="9739" max="9740" width="11.26953125" style="138" customWidth="1"/>
    <col min="9741" max="9742" width="8.81640625" style="138" customWidth="1"/>
    <col min="9743" max="9743" width="13.26953125" style="138" customWidth="1"/>
    <col min="9744" max="9744" width="9.453125" style="138" customWidth="1"/>
    <col min="9745" max="9745" width="20.81640625" style="138" customWidth="1"/>
    <col min="9746" max="9750" width="11" style="138" customWidth="1"/>
    <col min="9751" max="9751" width="11.7265625" style="138" customWidth="1"/>
    <col min="9752" max="9984" width="8.7265625" style="138"/>
    <col min="9985" max="9985" width="2" style="138" customWidth="1"/>
    <col min="9986" max="9986" width="8.1796875" style="138" customWidth="1"/>
    <col min="9987" max="9987" width="20.26953125" style="138" customWidth="1"/>
    <col min="9988" max="9993" width="8.81640625" style="138" customWidth="1"/>
    <col min="9994" max="9994" width="9.453125" style="138" customWidth="1"/>
    <col min="9995" max="9996" width="11.26953125" style="138" customWidth="1"/>
    <col min="9997" max="9998" width="8.81640625" style="138" customWidth="1"/>
    <col min="9999" max="9999" width="13.26953125" style="138" customWidth="1"/>
    <col min="10000" max="10000" width="9.453125" style="138" customWidth="1"/>
    <col min="10001" max="10001" width="20.81640625" style="138" customWidth="1"/>
    <col min="10002" max="10006" width="11" style="138" customWidth="1"/>
    <col min="10007" max="10007" width="11.7265625" style="138" customWidth="1"/>
    <col min="10008" max="10240" width="8.7265625" style="138"/>
    <col min="10241" max="10241" width="2" style="138" customWidth="1"/>
    <col min="10242" max="10242" width="8.1796875" style="138" customWidth="1"/>
    <col min="10243" max="10243" width="20.26953125" style="138" customWidth="1"/>
    <col min="10244" max="10249" width="8.81640625" style="138" customWidth="1"/>
    <col min="10250" max="10250" width="9.453125" style="138" customWidth="1"/>
    <col min="10251" max="10252" width="11.26953125" style="138" customWidth="1"/>
    <col min="10253" max="10254" width="8.81640625" style="138" customWidth="1"/>
    <col min="10255" max="10255" width="13.26953125" style="138" customWidth="1"/>
    <col min="10256" max="10256" width="9.453125" style="138" customWidth="1"/>
    <col min="10257" max="10257" width="20.81640625" style="138" customWidth="1"/>
    <col min="10258" max="10262" width="11" style="138" customWidth="1"/>
    <col min="10263" max="10263" width="11.7265625" style="138" customWidth="1"/>
    <col min="10264" max="10496" width="8.7265625" style="138"/>
    <col min="10497" max="10497" width="2" style="138" customWidth="1"/>
    <col min="10498" max="10498" width="8.1796875" style="138" customWidth="1"/>
    <col min="10499" max="10499" width="20.26953125" style="138" customWidth="1"/>
    <col min="10500" max="10505" width="8.81640625" style="138" customWidth="1"/>
    <col min="10506" max="10506" width="9.453125" style="138" customWidth="1"/>
    <col min="10507" max="10508" width="11.26953125" style="138" customWidth="1"/>
    <col min="10509" max="10510" width="8.81640625" style="138" customWidth="1"/>
    <col min="10511" max="10511" width="13.26953125" style="138" customWidth="1"/>
    <col min="10512" max="10512" width="9.453125" style="138" customWidth="1"/>
    <col min="10513" max="10513" width="20.81640625" style="138" customWidth="1"/>
    <col min="10514" max="10518" width="11" style="138" customWidth="1"/>
    <col min="10519" max="10519" width="11.7265625" style="138" customWidth="1"/>
    <col min="10520" max="10752" width="8.7265625" style="138"/>
    <col min="10753" max="10753" width="2" style="138" customWidth="1"/>
    <col min="10754" max="10754" width="8.1796875" style="138" customWidth="1"/>
    <col min="10755" max="10755" width="20.26953125" style="138" customWidth="1"/>
    <col min="10756" max="10761" width="8.81640625" style="138" customWidth="1"/>
    <col min="10762" max="10762" width="9.453125" style="138" customWidth="1"/>
    <col min="10763" max="10764" width="11.26953125" style="138" customWidth="1"/>
    <col min="10765" max="10766" width="8.81640625" style="138" customWidth="1"/>
    <col min="10767" max="10767" width="13.26953125" style="138" customWidth="1"/>
    <col min="10768" max="10768" width="9.453125" style="138" customWidth="1"/>
    <col min="10769" max="10769" width="20.81640625" style="138" customWidth="1"/>
    <col min="10770" max="10774" width="11" style="138" customWidth="1"/>
    <col min="10775" max="10775" width="11.7265625" style="138" customWidth="1"/>
    <col min="10776" max="11008" width="8.7265625" style="138"/>
    <col min="11009" max="11009" width="2" style="138" customWidth="1"/>
    <col min="11010" max="11010" width="8.1796875" style="138" customWidth="1"/>
    <col min="11011" max="11011" width="20.26953125" style="138" customWidth="1"/>
    <col min="11012" max="11017" width="8.81640625" style="138" customWidth="1"/>
    <col min="11018" max="11018" width="9.453125" style="138" customWidth="1"/>
    <col min="11019" max="11020" width="11.26953125" style="138" customWidth="1"/>
    <col min="11021" max="11022" width="8.81640625" style="138" customWidth="1"/>
    <col min="11023" max="11023" width="13.26953125" style="138" customWidth="1"/>
    <col min="11024" max="11024" width="9.453125" style="138" customWidth="1"/>
    <col min="11025" max="11025" width="20.81640625" style="138" customWidth="1"/>
    <col min="11026" max="11030" width="11" style="138" customWidth="1"/>
    <col min="11031" max="11031" width="11.7265625" style="138" customWidth="1"/>
    <col min="11032" max="11264" width="8.7265625" style="138"/>
    <col min="11265" max="11265" width="2" style="138" customWidth="1"/>
    <col min="11266" max="11266" width="8.1796875" style="138" customWidth="1"/>
    <col min="11267" max="11267" width="20.26953125" style="138" customWidth="1"/>
    <col min="11268" max="11273" width="8.81640625" style="138" customWidth="1"/>
    <col min="11274" max="11274" width="9.453125" style="138" customWidth="1"/>
    <col min="11275" max="11276" width="11.26953125" style="138" customWidth="1"/>
    <col min="11277" max="11278" width="8.81640625" style="138" customWidth="1"/>
    <col min="11279" max="11279" width="13.26953125" style="138" customWidth="1"/>
    <col min="11280" max="11280" width="9.453125" style="138" customWidth="1"/>
    <col min="11281" max="11281" width="20.81640625" style="138" customWidth="1"/>
    <col min="11282" max="11286" width="11" style="138" customWidth="1"/>
    <col min="11287" max="11287" width="11.7265625" style="138" customWidth="1"/>
    <col min="11288" max="11520" width="8.7265625" style="138"/>
    <col min="11521" max="11521" width="2" style="138" customWidth="1"/>
    <col min="11522" max="11522" width="8.1796875" style="138" customWidth="1"/>
    <col min="11523" max="11523" width="20.26953125" style="138" customWidth="1"/>
    <col min="11524" max="11529" width="8.81640625" style="138" customWidth="1"/>
    <col min="11530" max="11530" width="9.453125" style="138" customWidth="1"/>
    <col min="11531" max="11532" width="11.26953125" style="138" customWidth="1"/>
    <col min="11533" max="11534" width="8.81640625" style="138" customWidth="1"/>
    <col min="11535" max="11535" width="13.26953125" style="138" customWidth="1"/>
    <col min="11536" max="11536" width="9.453125" style="138" customWidth="1"/>
    <col min="11537" max="11537" width="20.81640625" style="138" customWidth="1"/>
    <col min="11538" max="11542" width="11" style="138" customWidth="1"/>
    <col min="11543" max="11543" width="11.7265625" style="138" customWidth="1"/>
    <col min="11544" max="11776" width="8.7265625" style="138"/>
    <col min="11777" max="11777" width="2" style="138" customWidth="1"/>
    <col min="11778" max="11778" width="8.1796875" style="138" customWidth="1"/>
    <col min="11779" max="11779" width="20.26953125" style="138" customWidth="1"/>
    <col min="11780" max="11785" width="8.81640625" style="138" customWidth="1"/>
    <col min="11786" max="11786" width="9.453125" style="138" customWidth="1"/>
    <col min="11787" max="11788" width="11.26953125" style="138" customWidth="1"/>
    <col min="11789" max="11790" width="8.81640625" style="138" customWidth="1"/>
    <col min="11791" max="11791" width="13.26953125" style="138" customWidth="1"/>
    <col min="11792" max="11792" width="9.453125" style="138" customWidth="1"/>
    <col min="11793" max="11793" width="20.81640625" style="138" customWidth="1"/>
    <col min="11794" max="11798" width="11" style="138" customWidth="1"/>
    <col min="11799" max="11799" width="11.7265625" style="138" customWidth="1"/>
    <col min="11800" max="12032" width="8.7265625" style="138"/>
    <col min="12033" max="12033" width="2" style="138" customWidth="1"/>
    <col min="12034" max="12034" width="8.1796875" style="138" customWidth="1"/>
    <col min="12035" max="12035" width="20.26953125" style="138" customWidth="1"/>
    <col min="12036" max="12041" width="8.81640625" style="138" customWidth="1"/>
    <col min="12042" max="12042" width="9.453125" style="138" customWidth="1"/>
    <col min="12043" max="12044" width="11.26953125" style="138" customWidth="1"/>
    <col min="12045" max="12046" width="8.81640625" style="138" customWidth="1"/>
    <col min="12047" max="12047" width="13.26953125" style="138" customWidth="1"/>
    <col min="12048" max="12048" width="9.453125" style="138" customWidth="1"/>
    <col min="12049" max="12049" width="20.81640625" style="138" customWidth="1"/>
    <col min="12050" max="12054" width="11" style="138" customWidth="1"/>
    <col min="12055" max="12055" width="11.7265625" style="138" customWidth="1"/>
    <col min="12056" max="12288" width="8.7265625" style="138"/>
    <col min="12289" max="12289" width="2" style="138" customWidth="1"/>
    <col min="12290" max="12290" width="8.1796875" style="138" customWidth="1"/>
    <col min="12291" max="12291" width="20.26953125" style="138" customWidth="1"/>
    <col min="12292" max="12297" width="8.81640625" style="138" customWidth="1"/>
    <col min="12298" max="12298" width="9.453125" style="138" customWidth="1"/>
    <col min="12299" max="12300" width="11.26953125" style="138" customWidth="1"/>
    <col min="12301" max="12302" width="8.81640625" style="138" customWidth="1"/>
    <col min="12303" max="12303" width="13.26953125" style="138" customWidth="1"/>
    <col min="12304" max="12304" width="9.453125" style="138" customWidth="1"/>
    <col min="12305" max="12305" width="20.81640625" style="138" customWidth="1"/>
    <col min="12306" max="12310" width="11" style="138" customWidth="1"/>
    <col min="12311" max="12311" width="11.7265625" style="138" customWidth="1"/>
    <col min="12312" max="12544" width="8.7265625" style="138"/>
    <col min="12545" max="12545" width="2" style="138" customWidth="1"/>
    <col min="12546" max="12546" width="8.1796875" style="138" customWidth="1"/>
    <col min="12547" max="12547" width="20.26953125" style="138" customWidth="1"/>
    <col min="12548" max="12553" width="8.81640625" style="138" customWidth="1"/>
    <col min="12554" max="12554" width="9.453125" style="138" customWidth="1"/>
    <col min="12555" max="12556" width="11.26953125" style="138" customWidth="1"/>
    <col min="12557" max="12558" width="8.81640625" style="138" customWidth="1"/>
    <col min="12559" max="12559" width="13.26953125" style="138" customWidth="1"/>
    <col min="12560" max="12560" width="9.453125" style="138" customWidth="1"/>
    <col min="12561" max="12561" width="20.81640625" style="138" customWidth="1"/>
    <col min="12562" max="12566" width="11" style="138" customWidth="1"/>
    <col min="12567" max="12567" width="11.7265625" style="138" customWidth="1"/>
    <col min="12568" max="12800" width="8.7265625" style="138"/>
    <col min="12801" max="12801" width="2" style="138" customWidth="1"/>
    <col min="12802" max="12802" width="8.1796875" style="138" customWidth="1"/>
    <col min="12803" max="12803" width="20.26953125" style="138" customWidth="1"/>
    <col min="12804" max="12809" width="8.81640625" style="138" customWidth="1"/>
    <col min="12810" max="12810" width="9.453125" style="138" customWidth="1"/>
    <col min="12811" max="12812" width="11.26953125" style="138" customWidth="1"/>
    <col min="12813" max="12814" width="8.81640625" style="138" customWidth="1"/>
    <col min="12815" max="12815" width="13.26953125" style="138" customWidth="1"/>
    <col min="12816" max="12816" width="9.453125" style="138" customWidth="1"/>
    <col min="12817" max="12817" width="20.81640625" style="138" customWidth="1"/>
    <col min="12818" max="12822" width="11" style="138" customWidth="1"/>
    <col min="12823" max="12823" width="11.7265625" style="138" customWidth="1"/>
    <col min="12824" max="13056" width="8.7265625" style="138"/>
    <col min="13057" max="13057" width="2" style="138" customWidth="1"/>
    <col min="13058" max="13058" width="8.1796875" style="138" customWidth="1"/>
    <col min="13059" max="13059" width="20.26953125" style="138" customWidth="1"/>
    <col min="13060" max="13065" width="8.81640625" style="138" customWidth="1"/>
    <col min="13066" max="13066" width="9.453125" style="138" customWidth="1"/>
    <col min="13067" max="13068" width="11.26953125" style="138" customWidth="1"/>
    <col min="13069" max="13070" width="8.81640625" style="138" customWidth="1"/>
    <col min="13071" max="13071" width="13.26953125" style="138" customWidth="1"/>
    <col min="13072" max="13072" width="9.453125" style="138" customWidth="1"/>
    <col min="13073" max="13073" width="20.81640625" style="138" customWidth="1"/>
    <col min="13074" max="13078" width="11" style="138" customWidth="1"/>
    <col min="13079" max="13079" width="11.7265625" style="138" customWidth="1"/>
    <col min="13080" max="13312" width="8.7265625" style="138"/>
    <col min="13313" max="13313" width="2" style="138" customWidth="1"/>
    <col min="13314" max="13314" width="8.1796875" style="138" customWidth="1"/>
    <col min="13315" max="13315" width="20.26953125" style="138" customWidth="1"/>
    <col min="13316" max="13321" width="8.81640625" style="138" customWidth="1"/>
    <col min="13322" max="13322" width="9.453125" style="138" customWidth="1"/>
    <col min="13323" max="13324" width="11.26953125" style="138" customWidth="1"/>
    <col min="13325" max="13326" width="8.81640625" style="138" customWidth="1"/>
    <col min="13327" max="13327" width="13.26953125" style="138" customWidth="1"/>
    <col min="13328" max="13328" width="9.453125" style="138" customWidth="1"/>
    <col min="13329" max="13329" width="20.81640625" style="138" customWidth="1"/>
    <col min="13330" max="13334" width="11" style="138" customWidth="1"/>
    <col min="13335" max="13335" width="11.7265625" style="138" customWidth="1"/>
    <col min="13336" max="13568" width="8.7265625" style="138"/>
    <col min="13569" max="13569" width="2" style="138" customWidth="1"/>
    <col min="13570" max="13570" width="8.1796875" style="138" customWidth="1"/>
    <col min="13571" max="13571" width="20.26953125" style="138" customWidth="1"/>
    <col min="13572" max="13577" width="8.81640625" style="138" customWidth="1"/>
    <col min="13578" max="13578" width="9.453125" style="138" customWidth="1"/>
    <col min="13579" max="13580" width="11.26953125" style="138" customWidth="1"/>
    <col min="13581" max="13582" width="8.81640625" style="138" customWidth="1"/>
    <col min="13583" max="13583" width="13.26953125" style="138" customWidth="1"/>
    <col min="13584" max="13584" width="9.453125" style="138" customWidth="1"/>
    <col min="13585" max="13585" width="20.81640625" style="138" customWidth="1"/>
    <col min="13586" max="13590" width="11" style="138" customWidth="1"/>
    <col min="13591" max="13591" width="11.7265625" style="138" customWidth="1"/>
    <col min="13592" max="13824" width="8.7265625" style="138"/>
    <col min="13825" max="13825" width="2" style="138" customWidth="1"/>
    <col min="13826" max="13826" width="8.1796875" style="138" customWidth="1"/>
    <col min="13827" max="13827" width="20.26953125" style="138" customWidth="1"/>
    <col min="13828" max="13833" width="8.81640625" style="138" customWidth="1"/>
    <col min="13834" max="13834" width="9.453125" style="138" customWidth="1"/>
    <col min="13835" max="13836" width="11.26953125" style="138" customWidth="1"/>
    <col min="13837" max="13838" width="8.81640625" style="138" customWidth="1"/>
    <col min="13839" max="13839" width="13.26953125" style="138" customWidth="1"/>
    <col min="13840" max="13840" width="9.453125" style="138" customWidth="1"/>
    <col min="13841" max="13841" width="20.81640625" style="138" customWidth="1"/>
    <col min="13842" max="13846" width="11" style="138" customWidth="1"/>
    <col min="13847" max="13847" width="11.7265625" style="138" customWidth="1"/>
    <col min="13848" max="14080" width="8.7265625" style="138"/>
    <col min="14081" max="14081" width="2" style="138" customWidth="1"/>
    <col min="14082" max="14082" width="8.1796875" style="138" customWidth="1"/>
    <col min="14083" max="14083" width="20.26953125" style="138" customWidth="1"/>
    <col min="14084" max="14089" width="8.81640625" style="138" customWidth="1"/>
    <col min="14090" max="14090" width="9.453125" style="138" customWidth="1"/>
    <col min="14091" max="14092" width="11.26953125" style="138" customWidth="1"/>
    <col min="14093" max="14094" width="8.81640625" style="138" customWidth="1"/>
    <col min="14095" max="14095" width="13.26953125" style="138" customWidth="1"/>
    <col min="14096" max="14096" width="9.453125" style="138" customWidth="1"/>
    <col min="14097" max="14097" width="20.81640625" style="138" customWidth="1"/>
    <col min="14098" max="14102" width="11" style="138" customWidth="1"/>
    <col min="14103" max="14103" width="11.7265625" style="138" customWidth="1"/>
    <col min="14104" max="14336" width="8.7265625" style="138"/>
    <col min="14337" max="14337" width="2" style="138" customWidth="1"/>
    <col min="14338" max="14338" width="8.1796875" style="138" customWidth="1"/>
    <col min="14339" max="14339" width="20.26953125" style="138" customWidth="1"/>
    <col min="14340" max="14345" width="8.81640625" style="138" customWidth="1"/>
    <col min="14346" max="14346" width="9.453125" style="138" customWidth="1"/>
    <col min="14347" max="14348" width="11.26953125" style="138" customWidth="1"/>
    <col min="14349" max="14350" width="8.81640625" style="138" customWidth="1"/>
    <col min="14351" max="14351" width="13.26953125" style="138" customWidth="1"/>
    <col min="14352" max="14352" width="9.453125" style="138" customWidth="1"/>
    <col min="14353" max="14353" width="20.81640625" style="138" customWidth="1"/>
    <col min="14354" max="14358" width="11" style="138" customWidth="1"/>
    <col min="14359" max="14359" width="11.7265625" style="138" customWidth="1"/>
    <col min="14360" max="14592" width="8.7265625" style="138"/>
    <col min="14593" max="14593" width="2" style="138" customWidth="1"/>
    <col min="14594" max="14594" width="8.1796875" style="138" customWidth="1"/>
    <col min="14595" max="14595" width="20.26953125" style="138" customWidth="1"/>
    <col min="14596" max="14601" width="8.81640625" style="138" customWidth="1"/>
    <col min="14602" max="14602" width="9.453125" style="138" customWidth="1"/>
    <col min="14603" max="14604" width="11.26953125" style="138" customWidth="1"/>
    <col min="14605" max="14606" width="8.81640625" style="138" customWidth="1"/>
    <col min="14607" max="14607" width="13.26953125" style="138" customWidth="1"/>
    <col min="14608" max="14608" width="9.453125" style="138" customWidth="1"/>
    <col min="14609" max="14609" width="20.81640625" style="138" customWidth="1"/>
    <col min="14610" max="14614" width="11" style="138" customWidth="1"/>
    <col min="14615" max="14615" width="11.7265625" style="138" customWidth="1"/>
    <col min="14616" max="14848" width="8.7265625" style="138"/>
    <col min="14849" max="14849" width="2" style="138" customWidth="1"/>
    <col min="14850" max="14850" width="8.1796875" style="138" customWidth="1"/>
    <col min="14851" max="14851" width="20.26953125" style="138" customWidth="1"/>
    <col min="14852" max="14857" width="8.81640625" style="138" customWidth="1"/>
    <col min="14858" max="14858" width="9.453125" style="138" customWidth="1"/>
    <col min="14859" max="14860" width="11.26953125" style="138" customWidth="1"/>
    <col min="14861" max="14862" width="8.81640625" style="138" customWidth="1"/>
    <col min="14863" max="14863" width="13.26953125" style="138" customWidth="1"/>
    <col min="14864" max="14864" width="9.453125" style="138" customWidth="1"/>
    <col min="14865" max="14865" width="20.81640625" style="138" customWidth="1"/>
    <col min="14866" max="14870" width="11" style="138" customWidth="1"/>
    <col min="14871" max="14871" width="11.7265625" style="138" customWidth="1"/>
    <col min="14872" max="15104" width="8.7265625" style="138"/>
    <col min="15105" max="15105" width="2" style="138" customWidth="1"/>
    <col min="15106" max="15106" width="8.1796875" style="138" customWidth="1"/>
    <col min="15107" max="15107" width="20.26953125" style="138" customWidth="1"/>
    <col min="15108" max="15113" width="8.81640625" style="138" customWidth="1"/>
    <col min="15114" max="15114" width="9.453125" style="138" customWidth="1"/>
    <col min="15115" max="15116" width="11.26953125" style="138" customWidth="1"/>
    <col min="15117" max="15118" width="8.81640625" style="138" customWidth="1"/>
    <col min="15119" max="15119" width="13.26953125" style="138" customWidth="1"/>
    <col min="15120" max="15120" width="9.453125" style="138" customWidth="1"/>
    <col min="15121" max="15121" width="20.81640625" style="138" customWidth="1"/>
    <col min="15122" max="15126" width="11" style="138" customWidth="1"/>
    <col min="15127" max="15127" width="11.7265625" style="138" customWidth="1"/>
    <col min="15128" max="15360" width="8.7265625" style="138"/>
    <col min="15361" max="15361" width="2" style="138" customWidth="1"/>
    <col min="15362" max="15362" width="8.1796875" style="138" customWidth="1"/>
    <col min="15363" max="15363" width="20.26953125" style="138" customWidth="1"/>
    <col min="15364" max="15369" width="8.81640625" style="138" customWidth="1"/>
    <col min="15370" max="15370" width="9.453125" style="138" customWidth="1"/>
    <col min="15371" max="15372" width="11.26953125" style="138" customWidth="1"/>
    <col min="15373" max="15374" width="8.81640625" style="138" customWidth="1"/>
    <col min="15375" max="15375" width="13.26953125" style="138" customWidth="1"/>
    <col min="15376" max="15376" width="9.453125" style="138" customWidth="1"/>
    <col min="15377" max="15377" width="20.81640625" style="138" customWidth="1"/>
    <col min="15378" max="15382" width="11" style="138" customWidth="1"/>
    <col min="15383" max="15383" width="11.7265625" style="138" customWidth="1"/>
    <col min="15384" max="15616" width="8.7265625" style="138"/>
    <col min="15617" max="15617" width="2" style="138" customWidth="1"/>
    <col min="15618" max="15618" width="8.1796875" style="138" customWidth="1"/>
    <col min="15619" max="15619" width="20.26953125" style="138" customWidth="1"/>
    <col min="15620" max="15625" width="8.81640625" style="138" customWidth="1"/>
    <col min="15626" max="15626" width="9.453125" style="138" customWidth="1"/>
    <col min="15627" max="15628" width="11.26953125" style="138" customWidth="1"/>
    <col min="15629" max="15630" width="8.81640625" style="138" customWidth="1"/>
    <col min="15631" max="15631" width="13.26953125" style="138" customWidth="1"/>
    <col min="15632" max="15632" width="9.453125" style="138" customWidth="1"/>
    <col min="15633" max="15633" width="20.81640625" style="138" customWidth="1"/>
    <col min="15634" max="15638" width="11" style="138" customWidth="1"/>
    <col min="15639" max="15639" width="11.7265625" style="138" customWidth="1"/>
    <col min="15640" max="15872" width="8.7265625" style="138"/>
    <col min="15873" max="15873" width="2" style="138" customWidth="1"/>
    <col min="15874" max="15874" width="8.1796875" style="138" customWidth="1"/>
    <col min="15875" max="15875" width="20.26953125" style="138" customWidth="1"/>
    <col min="15876" max="15881" width="8.81640625" style="138" customWidth="1"/>
    <col min="15882" max="15882" width="9.453125" style="138" customWidth="1"/>
    <col min="15883" max="15884" width="11.26953125" style="138" customWidth="1"/>
    <col min="15885" max="15886" width="8.81640625" style="138" customWidth="1"/>
    <col min="15887" max="15887" width="13.26953125" style="138" customWidth="1"/>
    <col min="15888" max="15888" width="9.453125" style="138" customWidth="1"/>
    <col min="15889" max="15889" width="20.81640625" style="138" customWidth="1"/>
    <col min="15890" max="15894" width="11" style="138" customWidth="1"/>
    <col min="15895" max="15895" width="11.7265625" style="138" customWidth="1"/>
    <col min="15896" max="16128" width="8.7265625" style="138"/>
    <col min="16129" max="16129" width="2" style="138" customWidth="1"/>
    <col min="16130" max="16130" width="8.1796875" style="138" customWidth="1"/>
    <col min="16131" max="16131" width="20.26953125" style="138" customWidth="1"/>
    <col min="16132" max="16137" width="8.81640625" style="138" customWidth="1"/>
    <col min="16138" max="16138" width="9.453125" style="138" customWidth="1"/>
    <col min="16139" max="16140" width="11.26953125" style="138" customWidth="1"/>
    <col min="16141" max="16142" width="8.81640625" style="138" customWidth="1"/>
    <col min="16143" max="16143" width="13.26953125" style="138" customWidth="1"/>
    <col min="16144" max="16144" width="9.453125" style="138" customWidth="1"/>
    <col min="16145" max="16145" width="20.81640625" style="138" customWidth="1"/>
    <col min="16146" max="16150" width="11" style="138" customWidth="1"/>
    <col min="16151" max="16151" width="11.7265625" style="138" customWidth="1"/>
    <col min="16152" max="16384" width="8.7265625" style="138"/>
  </cols>
  <sheetData>
    <row r="1" spans="2:15">
      <c r="B1" s="138" t="s">
        <v>7</v>
      </c>
      <c r="D1" s="139"/>
      <c r="O1" s="150">
        <v>44623</v>
      </c>
    </row>
    <row r="2" spans="2:15" ht="14.5" customHeight="1">
      <c r="B2" s="218" t="s">
        <v>73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2:15" ht="14.5" customHeight="1">
      <c r="B3" s="219" t="s">
        <v>41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2:15" ht="14.5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04" t="s">
        <v>44</v>
      </c>
    </row>
    <row r="5" spans="2:15" ht="14.5" customHeight="1">
      <c r="B5" s="206" t="s">
        <v>0</v>
      </c>
      <c r="C5" s="194" t="s">
        <v>1</v>
      </c>
      <c r="D5" s="177" t="s">
        <v>99</v>
      </c>
      <c r="E5" s="168"/>
      <c r="F5" s="168"/>
      <c r="G5" s="168"/>
      <c r="H5" s="178"/>
      <c r="I5" s="168" t="s">
        <v>85</v>
      </c>
      <c r="J5" s="168"/>
      <c r="K5" s="177" t="s">
        <v>100</v>
      </c>
      <c r="L5" s="168"/>
      <c r="M5" s="168"/>
      <c r="N5" s="168"/>
      <c r="O5" s="178"/>
    </row>
    <row r="6" spans="2:15" ht="14.5" customHeight="1">
      <c r="B6" s="202"/>
      <c r="C6" s="195"/>
      <c r="D6" s="174" t="s">
        <v>101</v>
      </c>
      <c r="E6" s="175"/>
      <c r="F6" s="175"/>
      <c r="G6" s="175"/>
      <c r="H6" s="176"/>
      <c r="I6" s="175" t="s">
        <v>87</v>
      </c>
      <c r="J6" s="175"/>
      <c r="K6" s="174" t="s">
        <v>102</v>
      </c>
      <c r="L6" s="175"/>
      <c r="M6" s="175"/>
      <c r="N6" s="175"/>
      <c r="O6" s="176"/>
    </row>
    <row r="7" spans="2:15" ht="14.5" customHeight="1">
      <c r="B7" s="202"/>
      <c r="C7" s="202"/>
      <c r="D7" s="166">
        <v>2022</v>
      </c>
      <c r="E7" s="169"/>
      <c r="F7" s="179">
        <v>2021</v>
      </c>
      <c r="G7" s="179"/>
      <c r="H7" s="196" t="s">
        <v>31</v>
      </c>
      <c r="I7" s="198">
        <v>2022</v>
      </c>
      <c r="J7" s="166" t="s">
        <v>103</v>
      </c>
      <c r="K7" s="166">
        <v>2022</v>
      </c>
      <c r="L7" s="169"/>
      <c r="M7" s="179">
        <v>2021</v>
      </c>
      <c r="N7" s="169"/>
      <c r="O7" s="185" t="s">
        <v>31</v>
      </c>
    </row>
    <row r="8" spans="2:15" ht="14.5" customHeight="1">
      <c r="B8" s="200" t="s">
        <v>32</v>
      </c>
      <c r="C8" s="200" t="s">
        <v>33</v>
      </c>
      <c r="D8" s="170"/>
      <c r="E8" s="171"/>
      <c r="F8" s="180"/>
      <c r="G8" s="180"/>
      <c r="H8" s="197"/>
      <c r="I8" s="199"/>
      <c r="J8" s="167"/>
      <c r="K8" s="170"/>
      <c r="L8" s="171"/>
      <c r="M8" s="180"/>
      <c r="N8" s="171"/>
      <c r="O8" s="185"/>
    </row>
    <row r="9" spans="2:15" ht="14.5" customHeight="1">
      <c r="B9" s="200"/>
      <c r="C9" s="200"/>
      <c r="D9" s="161" t="s">
        <v>34</v>
      </c>
      <c r="E9" s="157" t="s">
        <v>2</v>
      </c>
      <c r="F9" s="160" t="s">
        <v>34</v>
      </c>
      <c r="G9" s="52" t="s">
        <v>2</v>
      </c>
      <c r="H9" s="188" t="s">
        <v>35</v>
      </c>
      <c r="I9" s="53" t="s">
        <v>34</v>
      </c>
      <c r="J9" s="190" t="s">
        <v>104</v>
      </c>
      <c r="K9" s="161" t="s">
        <v>34</v>
      </c>
      <c r="L9" s="51" t="s">
        <v>2</v>
      </c>
      <c r="M9" s="160" t="s">
        <v>34</v>
      </c>
      <c r="N9" s="51" t="s">
        <v>2</v>
      </c>
      <c r="O9" s="192" t="s">
        <v>35</v>
      </c>
    </row>
    <row r="10" spans="2:15" ht="14.5" customHeight="1">
      <c r="B10" s="201"/>
      <c r="C10" s="201"/>
      <c r="D10" s="158" t="s">
        <v>36</v>
      </c>
      <c r="E10" s="159" t="s">
        <v>37</v>
      </c>
      <c r="F10" s="49" t="s">
        <v>36</v>
      </c>
      <c r="G10" s="50" t="s">
        <v>37</v>
      </c>
      <c r="H10" s="189"/>
      <c r="I10" s="54" t="s">
        <v>36</v>
      </c>
      <c r="J10" s="191"/>
      <c r="K10" s="158" t="s">
        <v>36</v>
      </c>
      <c r="L10" s="159" t="s">
        <v>37</v>
      </c>
      <c r="M10" s="49" t="s">
        <v>36</v>
      </c>
      <c r="N10" s="159" t="s">
        <v>37</v>
      </c>
      <c r="O10" s="193"/>
    </row>
    <row r="11" spans="2:15" ht="14.5" customHeight="1">
      <c r="B11" s="62">
        <v>1</v>
      </c>
      <c r="C11" s="63" t="s">
        <v>14</v>
      </c>
      <c r="D11" s="64">
        <v>1167</v>
      </c>
      <c r="E11" s="65">
        <v>0.22330654420206658</v>
      </c>
      <c r="F11" s="64">
        <v>920</v>
      </c>
      <c r="G11" s="66">
        <v>0.15939015939015938</v>
      </c>
      <c r="H11" s="67">
        <v>0.26847826086956528</v>
      </c>
      <c r="I11" s="68">
        <v>1316</v>
      </c>
      <c r="J11" s="69">
        <v>-0.11322188449848025</v>
      </c>
      <c r="K11" s="64">
        <v>2483</v>
      </c>
      <c r="L11" s="65">
        <v>0.25534759358288772</v>
      </c>
      <c r="M11" s="64">
        <v>1598</v>
      </c>
      <c r="N11" s="66">
        <v>0.15368340065397193</v>
      </c>
      <c r="O11" s="67">
        <v>0.5538172715894869</v>
      </c>
    </row>
    <row r="12" spans="2:15" ht="14.5" customHeight="1">
      <c r="B12" s="70">
        <v>2</v>
      </c>
      <c r="C12" s="71" t="s">
        <v>50</v>
      </c>
      <c r="D12" s="72">
        <v>674</v>
      </c>
      <c r="E12" s="73">
        <v>0.12897053195560659</v>
      </c>
      <c r="F12" s="72">
        <v>359</v>
      </c>
      <c r="G12" s="83">
        <v>6.2196812196812196E-2</v>
      </c>
      <c r="H12" s="74">
        <v>0.87743732590529255</v>
      </c>
      <c r="I12" s="95">
        <v>444</v>
      </c>
      <c r="J12" s="84">
        <v>0.51801801801801806</v>
      </c>
      <c r="K12" s="72">
        <v>1118</v>
      </c>
      <c r="L12" s="73">
        <v>0.11497326203208556</v>
      </c>
      <c r="M12" s="72">
        <v>665</v>
      </c>
      <c r="N12" s="83">
        <v>6.3954606655125992E-2</v>
      </c>
      <c r="O12" s="74">
        <v>0.68120300751879692</v>
      </c>
    </row>
    <row r="13" spans="2:15" ht="14.5" customHeight="1">
      <c r="B13" s="70">
        <v>3</v>
      </c>
      <c r="C13" s="71" t="s">
        <v>19</v>
      </c>
      <c r="D13" s="72">
        <v>603</v>
      </c>
      <c r="E13" s="73">
        <v>0.11538461538461539</v>
      </c>
      <c r="F13" s="72">
        <v>827</v>
      </c>
      <c r="G13" s="83">
        <v>0.14327789327789328</v>
      </c>
      <c r="H13" s="74">
        <v>-0.27085852478839179</v>
      </c>
      <c r="I13" s="95">
        <v>506</v>
      </c>
      <c r="J13" s="84">
        <v>0.19169960474308301</v>
      </c>
      <c r="K13" s="72">
        <v>1109</v>
      </c>
      <c r="L13" s="73">
        <v>0.11404771698889346</v>
      </c>
      <c r="M13" s="72">
        <v>1610</v>
      </c>
      <c r="N13" s="83">
        <v>0.15483746874398924</v>
      </c>
      <c r="O13" s="74">
        <v>-0.31118012422360253</v>
      </c>
    </row>
    <row r="14" spans="2:15" ht="14.5" customHeight="1">
      <c r="B14" s="70">
        <v>4</v>
      </c>
      <c r="C14" s="71" t="s">
        <v>15</v>
      </c>
      <c r="D14" s="72">
        <v>595</v>
      </c>
      <c r="E14" s="73">
        <v>0.11385380788365863</v>
      </c>
      <c r="F14" s="72">
        <v>493</v>
      </c>
      <c r="G14" s="83">
        <v>8.5412335412335408E-2</v>
      </c>
      <c r="H14" s="74">
        <v>0.2068965517241379</v>
      </c>
      <c r="I14" s="95">
        <v>302</v>
      </c>
      <c r="J14" s="84">
        <v>0.9701986754966887</v>
      </c>
      <c r="K14" s="72">
        <v>897</v>
      </c>
      <c r="L14" s="73">
        <v>9.2245989304812828E-2</v>
      </c>
      <c r="M14" s="72">
        <v>902</v>
      </c>
      <c r="N14" s="83">
        <v>8.6747451432967873E-2</v>
      </c>
      <c r="O14" s="74">
        <v>-5.5432372505542782E-3</v>
      </c>
    </row>
    <row r="15" spans="2:15" ht="14.5" customHeight="1">
      <c r="B15" s="96">
        <v>5</v>
      </c>
      <c r="C15" s="85" t="s">
        <v>12</v>
      </c>
      <c r="D15" s="97">
        <v>431</v>
      </c>
      <c r="E15" s="98">
        <v>8.2472254114045157E-2</v>
      </c>
      <c r="F15" s="97">
        <v>432</v>
      </c>
      <c r="G15" s="99">
        <v>7.4844074844074848E-2</v>
      </c>
      <c r="H15" s="100">
        <v>-2.3148148148147696E-3</v>
      </c>
      <c r="I15" s="101">
        <v>378</v>
      </c>
      <c r="J15" s="102">
        <v>0.14021164021164023</v>
      </c>
      <c r="K15" s="97">
        <v>809</v>
      </c>
      <c r="L15" s="98">
        <v>8.3196215549156724E-2</v>
      </c>
      <c r="M15" s="97">
        <v>710</v>
      </c>
      <c r="N15" s="99">
        <v>6.8282361992690901E-2</v>
      </c>
      <c r="O15" s="100">
        <v>0.1394366197183099</v>
      </c>
    </row>
    <row r="16" spans="2:15" ht="14.5" customHeight="1">
      <c r="B16" s="62">
        <v>6</v>
      </c>
      <c r="C16" s="63" t="s">
        <v>20</v>
      </c>
      <c r="D16" s="64">
        <v>352</v>
      </c>
      <c r="E16" s="65">
        <v>6.7355530042097211E-2</v>
      </c>
      <c r="F16" s="64">
        <v>504</v>
      </c>
      <c r="G16" s="66">
        <v>8.7318087318087323E-2</v>
      </c>
      <c r="H16" s="67">
        <v>-0.30158730158730163</v>
      </c>
      <c r="I16" s="68">
        <v>373</v>
      </c>
      <c r="J16" s="69">
        <v>-5.6300268096514783E-2</v>
      </c>
      <c r="K16" s="64">
        <v>725</v>
      </c>
      <c r="L16" s="65">
        <v>7.4557795146030434E-2</v>
      </c>
      <c r="M16" s="64">
        <v>1026</v>
      </c>
      <c r="N16" s="66">
        <v>9.867282169648009E-2</v>
      </c>
      <c r="O16" s="67">
        <v>-0.29337231968810917</v>
      </c>
    </row>
    <row r="17" spans="2:23" ht="14.5" customHeight="1">
      <c r="B17" s="70">
        <v>7</v>
      </c>
      <c r="C17" s="71" t="s">
        <v>16</v>
      </c>
      <c r="D17" s="72">
        <v>307</v>
      </c>
      <c r="E17" s="73">
        <v>5.874473784921546E-2</v>
      </c>
      <c r="F17" s="72">
        <v>779</v>
      </c>
      <c r="G17" s="83">
        <v>0.13496188496188496</v>
      </c>
      <c r="H17" s="74">
        <v>-0.60590500641848521</v>
      </c>
      <c r="I17" s="95">
        <v>330</v>
      </c>
      <c r="J17" s="84">
        <v>-6.9696969696969702E-2</v>
      </c>
      <c r="K17" s="72">
        <v>637</v>
      </c>
      <c r="L17" s="73">
        <v>6.550802139037433E-2</v>
      </c>
      <c r="M17" s="72">
        <v>1468</v>
      </c>
      <c r="N17" s="83">
        <v>0.14118099634545106</v>
      </c>
      <c r="O17" s="74">
        <v>-0.56607629427792916</v>
      </c>
    </row>
    <row r="18" spans="2:23" ht="14.5" customHeight="1">
      <c r="B18" s="70">
        <v>8</v>
      </c>
      <c r="C18" s="71" t="s">
        <v>21</v>
      </c>
      <c r="D18" s="72">
        <v>418</v>
      </c>
      <c r="E18" s="73">
        <v>7.9984691924990428E-2</v>
      </c>
      <c r="F18" s="72">
        <v>280</v>
      </c>
      <c r="G18" s="83">
        <v>4.851004851004851E-2</v>
      </c>
      <c r="H18" s="74">
        <v>0.49285714285714288</v>
      </c>
      <c r="I18" s="95">
        <v>218</v>
      </c>
      <c r="J18" s="84">
        <v>0.91743119266055051</v>
      </c>
      <c r="K18" s="72">
        <v>636</v>
      </c>
      <c r="L18" s="73">
        <v>6.5405183052241869E-2</v>
      </c>
      <c r="M18" s="72">
        <v>455</v>
      </c>
      <c r="N18" s="83">
        <v>4.3758415079823046E-2</v>
      </c>
      <c r="O18" s="74">
        <v>0.39780219780219772</v>
      </c>
    </row>
    <row r="19" spans="2:23" ht="14.5" customHeight="1">
      <c r="B19" s="70">
        <v>9</v>
      </c>
      <c r="C19" s="71" t="s">
        <v>18</v>
      </c>
      <c r="D19" s="72">
        <v>289</v>
      </c>
      <c r="E19" s="73">
        <v>5.5300420972062767E-2</v>
      </c>
      <c r="F19" s="72">
        <v>485</v>
      </c>
      <c r="G19" s="83">
        <v>8.4026334026334026E-2</v>
      </c>
      <c r="H19" s="74">
        <v>-0.40412371134020619</v>
      </c>
      <c r="I19" s="95">
        <v>199</v>
      </c>
      <c r="J19" s="84">
        <v>0.45226130653266328</v>
      </c>
      <c r="K19" s="72">
        <v>488</v>
      </c>
      <c r="L19" s="73">
        <v>5.0185109008638422E-2</v>
      </c>
      <c r="M19" s="72">
        <v>705</v>
      </c>
      <c r="N19" s="83">
        <v>6.7801500288517016E-2</v>
      </c>
      <c r="O19" s="74">
        <v>-0.30780141843971631</v>
      </c>
    </row>
    <row r="20" spans="2:23" ht="14.5" customHeight="1">
      <c r="B20" s="96">
        <v>10</v>
      </c>
      <c r="C20" s="85" t="s">
        <v>17</v>
      </c>
      <c r="D20" s="97">
        <v>145</v>
      </c>
      <c r="E20" s="98">
        <v>2.774588595484118E-2</v>
      </c>
      <c r="F20" s="97">
        <v>284</v>
      </c>
      <c r="G20" s="99">
        <v>4.9203049203049201E-2</v>
      </c>
      <c r="H20" s="100">
        <v>-0.48943661971830987</v>
      </c>
      <c r="I20" s="101">
        <v>181</v>
      </c>
      <c r="J20" s="102">
        <v>-0.19889502762430944</v>
      </c>
      <c r="K20" s="97">
        <v>326</v>
      </c>
      <c r="L20" s="98">
        <v>3.3525298231180584E-2</v>
      </c>
      <c r="M20" s="97">
        <v>564</v>
      </c>
      <c r="N20" s="99">
        <v>5.4241200230813615E-2</v>
      </c>
      <c r="O20" s="100">
        <v>-0.42198581560283688</v>
      </c>
    </row>
    <row r="21" spans="2:23" ht="14.5" customHeight="1">
      <c r="B21" s="62">
        <v>11</v>
      </c>
      <c r="C21" s="63" t="s">
        <v>4</v>
      </c>
      <c r="D21" s="64">
        <v>33</v>
      </c>
      <c r="E21" s="65">
        <v>6.3145809414466127E-3</v>
      </c>
      <c r="F21" s="64">
        <v>103</v>
      </c>
      <c r="G21" s="66">
        <v>1.7844767844767843E-2</v>
      </c>
      <c r="H21" s="67">
        <v>-0.67961165048543681</v>
      </c>
      <c r="I21" s="68">
        <v>61</v>
      </c>
      <c r="J21" s="69">
        <v>-0.45901639344262291</v>
      </c>
      <c r="K21" s="64">
        <v>94</v>
      </c>
      <c r="L21" s="65">
        <v>9.6668037844508427E-3</v>
      </c>
      <c r="M21" s="64">
        <v>178</v>
      </c>
      <c r="N21" s="66">
        <v>1.7118676668590113E-2</v>
      </c>
      <c r="O21" s="67">
        <v>-0.4719101123595506</v>
      </c>
    </row>
    <row r="22" spans="2:23" ht="14.5" customHeight="1">
      <c r="B22" s="70">
        <v>12</v>
      </c>
      <c r="C22" s="71" t="s">
        <v>92</v>
      </c>
      <c r="D22" s="72">
        <v>39</v>
      </c>
      <c r="E22" s="73">
        <v>7.462686567164179E-3</v>
      </c>
      <c r="F22" s="72">
        <v>23</v>
      </c>
      <c r="G22" s="83">
        <v>3.9847539847539847E-3</v>
      </c>
      <c r="H22" s="74">
        <v>0.69565217391304346</v>
      </c>
      <c r="I22" s="95">
        <v>45</v>
      </c>
      <c r="J22" s="84">
        <v>-0.1333333333333333</v>
      </c>
      <c r="K22" s="72">
        <v>84</v>
      </c>
      <c r="L22" s="73">
        <v>8.6384204031262849E-3</v>
      </c>
      <c r="M22" s="72">
        <v>40</v>
      </c>
      <c r="N22" s="83">
        <v>3.8468936333910368E-3</v>
      </c>
      <c r="O22" s="74">
        <v>1.1000000000000001</v>
      </c>
    </row>
    <row r="23" spans="2:23" ht="14.5" customHeight="1">
      <c r="B23" s="70">
        <v>13</v>
      </c>
      <c r="C23" s="71" t="s">
        <v>83</v>
      </c>
      <c r="D23" s="72">
        <v>30</v>
      </c>
      <c r="E23" s="73">
        <v>5.7405281285878304E-3</v>
      </c>
      <c r="F23" s="72">
        <v>21</v>
      </c>
      <c r="G23" s="83">
        <v>3.6382536382536385E-3</v>
      </c>
      <c r="H23" s="74">
        <v>0.4285714285714286</v>
      </c>
      <c r="I23" s="95">
        <v>33</v>
      </c>
      <c r="J23" s="84">
        <v>-9.0909090909090939E-2</v>
      </c>
      <c r="K23" s="72">
        <v>63</v>
      </c>
      <c r="L23" s="73">
        <v>6.4788153023447141E-3</v>
      </c>
      <c r="M23" s="72">
        <v>30</v>
      </c>
      <c r="N23" s="83">
        <v>2.8851702250432777E-3</v>
      </c>
      <c r="O23" s="74">
        <v>1.1000000000000001</v>
      </c>
    </row>
    <row r="24" spans="2:23" ht="14.5" customHeight="1">
      <c r="B24" s="70">
        <v>14</v>
      </c>
      <c r="C24" s="71" t="s">
        <v>80</v>
      </c>
      <c r="D24" s="72">
        <v>5</v>
      </c>
      <c r="E24" s="73">
        <v>9.567546880979717E-4</v>
      </c>
      <c r="F24" s="72">
        <v>0</v>
      </c>
      <c r="G24" s="83">
        <v>0</v>
      </c>
      <c r="H24" s="74"/>
      <c r="I24" s="95">
        <v>31</v>
      </c>
      <c r="J24" s="84">
        <v>-0.83870967741935487</v>
      </c>
      <c r="K24" s="72">
        <v>36</v>
      </c>
      <c r="L24" s="73">
        <v>3.7021801727684079E-3</v>
      </c>
      <c r="M24" s="72">
        <v>0</v>
      </c>
      <c r="N24" s="83">
        <v>0</v>
      </c>
      <c r="O24" s="74"/>
    </row>
    <row r="25" spans="2:23">
      <c r="B25" s="96">
        <v>15</v>
      </c>
      <c r="C25" s="85" t="s">
        <v>93</v>
      </c>
      <c r="D25" s="97">
        <v>16</v>
      </c>
      <c r="E25" s="98">
        <v>3.0616150019135095E-3</v>
      </c>
      <c r="F25" s="97">
        <v>12</v>
      </c>
      <c r="G25" s="99">
        <v>2.0790020790020791E-3</v>
      </c>
      <c r="H25" s="100">
        <v>0.33333333333333326</v>
      </c>
      <c r="I25" s="101">
        <v>12</v>
      </c>
      <c r="J25" s="102">
        <v>0.33333333333333326</v>
      </c>
      <c r="K25" s="97">
        <v>28</v>
      </c>
      <c r="L25" s="98">
        <v>2.8794734677087619E-3</v>
      </c>
      <c r="M25" s="97">
        <v>16</v>
      </c>
      <c r="N25" s="99">
        <v>1.5387574533564147E-3</v>
      </c>
      <c r="O25" s="100">
        <v>0.75</v>
      </c>
    </row>
    <row r="26" spans="2:23">
      <c r="B26" s="208" t="s">
        <v>56</v>
      </c>
      <c r="C26" s="209"/>
      <c r="D26" s="145">
        <f>SUM(D11:D25)</f>
        <v>5104</v>
      </c>
      <c r="E26" s="44">
        <f>D26/D28</f>
        <v>0.97665518561040954</v>
      </c>
      <c r="F26" s="145">
        <f>SUM(F11:F25)</f>
        <v>5522</v>
      </c>
      <c r="G26" s="44">
        <f>F26/F28</f>
        <v>0.95668745668745669</v>
      </c>
      <c r="H26" s="43">
        <f>D26/F26-1</f>
        <v>-7.569721115537853E-2</v>
      </c>
      <c r="I26" s="145">
        <f>SUM(I11:I25)</f>
        <v>4429</v>
      </c>
      <c r="J26" s="44">
        <f>D26/I26-1</f>
        <v>0.15240460600587036</v>
      </c>
      <c r="K26" s="145">
        <f>SUM(K11:K25)</f>
        <v>9533</v>
      </c>
      <c r="L26" s="44">
        <f>K26/K28</f>
        <v>0.980357877416701</v>
      </c>
      <c r="M26" s="145">
        <f>SUM(M11:M25)</f>
        <v>9967</v>
      </c>
      <c r="N26" s="44">
        <f>M26/M28</f>
        <v>0.95854972110021153</v>
      </c>
      <c r="O26" s="43">
        <f>K26/M26-1</f>
        <v>-4.3543694190829707E-2</v>
      </c>
    </row>
    <row r="27" spans="2:23">
      <c r="B27" s="208" t="s">
        <v>38</v>
      </c>
      <c r="C27" s="209"/>
      <c r="D27" s="146">
        <f>D28-SUM(D11:D25)</f>
        <v>122</v>
      </c>
      <c r="E27" s="44">
        <f>D27/D28</f>
        <v>2.3344814389590508E-2</v>
      </c>
      <c r="F27" s="146">
        <f>F28-SUM(F11:F25)</f>
        <v>250</v>
      </c>
      <c r="G27" s="130">
        <f>F27/F28</f>
        <v>4.3312543312543313E-2</v>
      </c>
      <c r="H27" s="43">
        <f>D27/F27-1</f>
        <v>-0.51200000000000001</v>
      </c>
      <c r="I27" s="146">
        <f>I28-SUM(I11:I25)</f>
        <v>69</v>
      </c>
      <c r="J27" s="131">
        <f>D27/I27-1</f>
        <v>0.76811594202898559</v>
      </c>
      <c r="K27" s="146">
        <f>K28-SUM(K11:K25)</f>
        <v>191</v>
      </c>
      <c r="L27" s="44">
        <f>K27/K28</f>
        <v>1.9642122583299053E-2</v>
      </c>
      <c r="M27" s="146">
        <f>M28-SUM(M11:M25)</f>
        <v>431</v>
      </c>
      <c r="N27" s="44">
        <f>M27/M28</f>
        <v>4.1450278899788418E-2</v>
      </c>
      <c r="O27" s="43">
        <f>K27/M27-1</f>
        <v>-0.55684454756380508</v>
      </c>
    </row>
    <row r="28" spans="2:23">
      <c r="B28" s="210" t="s">
        <v>39</v>
      </c>
      <c r="C28" s="211"/>
      <c r="D28" s="46">
        <v>5226</v>
      </c>
      <c r="E28" s="77">
        <v>1</v>
      </c>
      <c r="F28" s="46">
        <v>5772</v>
      </c>
      <c r="G28" s="78">
        <v>1</v>
      </c>
      <c r="H28" s="41">
        <v>-9.4594594594594628E-2</v>
      </c>
      <c r="I28" s="47">
        <v>4498</v>
      </c>
      <c r="J28" s="42">
        <v>0.16184971098265888</v>
      </c>
      <c r="K28" s="46">
        <v>9724</v>
      </c>
      <c r="L28" s="77">
        <v>1</v>
      </c>
      <c r="M28" s="46">
        <v>10398</v>
      </c>
      <c r="N28" s="78">
        <v>1.0000000000000002</v>
      </c>
      <c r="O28" s="41">
        <v>-6.4820157722638938E-2</v>
      </c>
    </row>
    <row r="29" spans="2:23">
      <c r="B29" s="138" t="s">
        <v>75</v>
      </c>
      <c r="C29" s="140"/>
    </row>
    <row r="30" spans="2:23">
      <c r="B30" s="141" t="s">
        <v>76</v>
      </c>
    </row>
    <row r="31" spans="2:23">
      <c r="B31" s="142"/>
    </row>
    <row r="32" spans="2:23">
      <c r="B32" s="218" t="s">
        <v>106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140"/>
      <c r="P32" s="218" t="s">
        <v>107</v>
      </c>
      <c r="Q32" s="218"/>
      <c r="R32" s="218"/>
      <c r="S32" s="218"/>
      <c r="T32" s="218"/>
      <c r="U32" s="218"/>
      <c r="V32" s="218"/>
      <c r="W32" s="218"/>
    </row>
    <row r="33" spans="2:23">
      <c r="B33" s="219" t="s">
        <v>108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140"/>
      <c r="P33" s="219" t="s">
        <v>109</v>
      </c>
      <c r="Q33" s="219"/>
      <c r="R33" s="219"/>
      <c r="S33" s="219"/>
      <c r="T33" s="219"/>
      <c r="U33" s="219"/>
      <c r="V33" s="219"/>
      <c r="W33" s="219"/>
    </row>
    <row r="34" spans="2:23" ht="25.5" customHeight="1">
      <c r="B34" s="143"/>
      <c r="C34" s="143"/>
      <c r="D34" s="143"/>
      <c r="E34" s="143"/>
      <c r="F34" s="143"/>
      <c r="G34" s="143"/>
      <c r="H34" s="143"/>
      <c r="I34" s="143"/>
      <c r="J34" s="143"/>
      <c r="K34" s="103"/>
      <c r="L34" s="104" t="s">
        <v>44</v>
      </c>
      <c r="P34" s="143"/>
      <c r="Q34" s="143"/>
      <c r="R34" s="143"/>
      <c r="S34" s="143"/>
      <c r="T34" s="143"/>
      <c r="U34" s="143"/>
      <c r="V34" s="103"/>
      <c r="W34" s="104" t="s">
        <v>44</v>
      </c>
    </row>
    <row r="35" spans="2:23">
      <c r="B35" s="206" t="s">
        <v>0</v>
      </c>
      <c r="C35" s="206" t="s">
        <v>61</v>
      </c>
      <c r="D35" s="177" t="s">
        <v>99</v>
      </c>
      <c r="E35" s="168"/>
      <c r="F35" s="168"/>
      <c r="G35" s="168"/>
      <c r="H35" s="168"/>
      <c r="I35" s="178"/>
      <c r="J35" s="177" t="s">
        <v>85</v>
      </c>
      <c r="K35" s="168"/>
      <c r="L35" s="178"/>
      <c r="P35" s="206" t="s">
        <v>0</v>
      </c>
      <c r="Q35" s="206" t="s">
        <v>61</v>
      </c>
      <c r="R35" s="177" t="s">
        <v>100</v>
      </c>
      <c r="S35" s="168"/>
      <c r="T35" s="168"/>
      <c r="U35" s="168"/>
      <c r="V35" s="168"/>
      <c r="W35" s="178"/>
    </row>
    <row r="36" spans="2:23" ht="15" customHeight="1">
      <c r="B36" s="202"/>
      <c r="C36" s="202"/>
      <c r="D36" s="174" t="s">
        <v>101</v>
      </c>
      <c r="E36" s="175"/>
      <c r="F36" s="175"/>
      <c r="G36" s="175"/>
      <c r="H36" s="175"/>
      <c r="I36" s="176"/>
      <c r="J36" s="174" t="s">
        <v>87</v>
      </c>
      <c r="K36" s="175"/>
      <c r="L36" s="176"/>
      <c r="P36" s="202"/>
      <c r="Q36" s="202"/>
      <c r="R36" s="174" t="s">
        <v>102</v>
      </c>
      <c r="S36" s="175"/>
      <c r="T36" s="175"/>
      <c r="U36" s="175"/>
      <c r="V36" s="175"/>
      <c r="W36" s="176"/>
    </row>
    <row r="37" spans="2:23" ht="15" customHeight="1">
      <c r="B37" s="202"/>
      <c r="C37" s="202"/>
      <c r="D37" s="166">
        <v>2022</v>
      </c>
      <c r="E37" s="169"/>
      <c r="F37" s="179">
        <v>2021</v>
      </c>
      <c r="G37" s="169"/>
      <c r="H37" s="196" t="s">
        <v>31</v>
      </c>
      <c r="I37" s="216" t="s">
        <v>62</v>
      </c>
      <c r="J37" s="217">
        <v>2022</v>
      </c>
      <c r="K37" s="215" t="s">
        <v>103</v>
      </c>
      <c r="L37" s="216" t="s">
        <v>110</v>
      </c>
      <c r="P37" s="202"/>
      <c r="Q37" s="202"/>
      <c r="R37" s="166">
        <v>2022</v>
      </c>
      <c r="S37" s="169"/>
      <c r="T37" s="166">
        <v>2021</v>
      </c>
      <c r="U37" s="169"/>
      <c r="V37" s="196" t="s">
        <v>31</v>
      </c>
      <c r="W37" s="220" t="s">
        <v>111</v>
      </c>
    </row>
    <row r="38" spans="2:23">
      <c r="B38" s="200" t="s">
        <v>32</v>
      </c>
      <c r="C38" s="200" t="s">
        <v>61</v>
      </c>
      <c r="D38" s="170"/>
      <c r="E38" s="171"/>
      <c r="F38" s="180"/>
      <c r="G38" s="171"/>
      <c r="H38" s="197"/>
      <c r="I38" s="215"/>
      <c r="J38" s="217"/>
      <c r="K38" s="215"/>
      <c r="L38" s="215"/>
      <c r="P38" s="200" t="s">
        <v>32</v>
      </c>
      <c r="Q38" s="200" t="s">
        <v>61</v>
      </c>
      <c r="R38" s="170"/>
      <c r="S38" s="171"/>
      <c r="T38" s="170"/>
      <c r="U38" s="171"/>
      <c r="V38" s="197"/>
      <c r="W38" s="221"/>
    </row>
    <row r="39" spans="2:23" ht="15" customHeight="1">
      <c r="B39" s="200"/>
      <c r="C39" s="200"/>
      <c r="D39" s="161" t="s">
        <v>34</v>
      </c>
      <c r="E39" s="105" t="s">
        <v>2</v>
      </c>
      <c r="F39" s="161" t="s">
        <v>34</v>
      </c>
      <c r="G39" s="105" t="s">
        <v>2</v>
      </c>
      <c r="H39" s="188" t="s">
        <v>35</v>
      </c>
      <c r="I39" s="188" t="s">
        <v>63</v>
      </c>
      <c r="J39" s="106" t="s">
        <v>34</v>
      </c>
      <c r="K39" s="213" t="s">
        <v>104</v>
      </c>
      <c r="L39" s="213" t="s">
        <v>112</v>
      </c>
      <c r="P39" s="200"/>
      <c r="Q39" s="200"/>
      <c r="R39" s="161" t="s">
        <v>34</v>
      </c>
      <c r="S39" s="105" t="s">
        <v>2</v>
      </c>
      <c r="T39" s="161" t="s">
        <v>34</v>
      </c>
      <c r="U39" s="105" t="s">
        <v>2</v>
      </c>
      <c r="V39" s="188" t="s">
        <v>35</v>
      </c>
      <c r="W39" s="222" t="s">
        <v>113</v>
      </c>
    </row>
    <row r="40" spans="2:23" ht="14.25" customHeight="1">
      <c r="B40" s="201"/>
      <c r="C40" s="201"/>
      <c r="D40" s="158" t="s">
        <v>36</v>
      </c>
      <c r="E40" s="50" t="s">
        <v>37</v>
      </c>
      <c r="F40" s="158" t="s">
        <v>36</v>
      </c>
      <c r="G40" s="50" t="s">
        <v>37</v>
      </c>
      <c r="H40" s="212"/>
      <c r="I40" s="212"/>
      <c r="J40" s="158" t="s">
        <v>36</v>
      </c>
      <c r="K40" s="214"/>
      <c r="L40" s="214"/>
      <c r="P40" s="201"/>
      <c r="Q40" s="201"/>
      <c r="R40" s="158" t="s">
        <v>36</v>
      </c>
      <c r="S40" s="50" t="s">
        <v>37</v>
      </c>
      <c r="T40" s="158" t="s">
        <v>36</v>
      </c>
      <c r="U40" s="50" t="s">
        <v>37</v>
      </c>
      <c r="V40" s="189"/>
      <c r="W40" s="223"/>
    </row>
    <row r="41" spans="2:23">
      <c r="B41" s="62">
        <v>1</v>
      </c>
      <c r="C41" s="79" t="s">
        <v>64</v>
      </c>
      <c r="D41" s="64">
        <v>989</v>
      </c>
      <c r="E41" s="69">
        <v>0.1892460773057788</v>
      </c>
      <c r="F41" s="64">
        <v>785</v>
      </c>
      <c r="G41" s="69">
        <v>0.136001386001386</v>
      </c>
      <c r="H41" s="107">
        <v>0.2598726114649681</v>
      </c>
      <c r="I41" s="108">
        <v>0</v>
      </c>
      <c r="J41" s="64">
        <v>1049</v>
      </c>
      <c r="K41" s="109">
        <v>-5.7197330791229795E-2</v>
      </c>
      <c r="L41" s="110">
        <v>0</v>
      </c>
      <c r="P41" s="62">
        <v>1</v>
      </c>
      <c r="Q41" s="79" t="s">
        <v>64</v>
      </c>
      <c r="R41" s="64">
        <v>2038</v>
      </c>
      <c r="S41" s="69">
        <v>0.20958453311394487</v>
      </c>
      <c r="T41" s="64">
        <v>1356</v>
      </c>
      <c r="U41" s="69">
        <v>0.13040969417195614</v>
      </c>
      <c r="V41" s="67">
        <v>0.50294985250737456</v>
      </c>
      <c r="W41" s="110">
        <v>0</v>
      </c>
    </row>
    <row r="42" spans="2:23">
      <c r="B42" s="111">
        <v>2</v>
      </c>
      <c r="C42" s="81" t="s">
        <v>65</v>
      </c>
      <c r="D42" s="72">
        <v>595</v>
      </c>
      <c r="E42" s="84">
        <v>0.11385380788365863</v>
      </c>
      <c r="F42" s="72">
        <v>493</v>
      </c>
      <c r="G42" s="84">
        <v>8.5412335412335408E-2</v>
      </c>
      <c r="H42" s="112">
        <v>0.2068965517241379</v>
      </c>
      <c r="I42" s="113">
        <v>1</v>
      </c>
      <c r="J42" s="72">
        <v>302</v>
      </c>
      <c r="K42" s="114">
        <v>0.9701986754966887</v>
      </c>
      <c r="L42" s="115">
        <v>0</v>
      </c>
      <c r="P42" s="111">
        <v>2</v>
      </c>
      <c r="Q42" s="81" t="s">
        <v>65</v>
      </c>
      <c r="R42" s="72">
        <v>897</v>
      </c>
      <c r="S42" s="84">
        <v>9.2245989304812828E-2</v>
      </c>
      <c r="T42" s="72">
        <v>902</v>
      </c>
      <c r="U42" s="84">
        <v>8.6747451432967873E-2</v>
      </c>
      <c r="V42" s="74">
        <v>-5.5432372505542782E-3</v>
      </c>
      <c r="W42" s="115">
        <v>1</v>
      </c>
    </row>
    <row r="43" spans="2:23">
      <c r="B43" s="111">
        <v>3</v>
      </c>
      <c r="C43" s="81" t="s">
        <v>70</v>
      </c>
      <c r="D43" s="72">
        <v>371</v>
      </c>
      <c r="E43" s="84">
        <v>7.0991197856869498E-2</v>
      </c>
      <c r="F43" s="72">
        <v>341</v>
      </c>
      <c r="G43" s="84">
        <v>5.9078309078309077E-2</v>
      </c>
      <c r="H43" s="112">
        <v>8.7976539589442737E-2</v>
      </c>
      <c r="I43" s="113">
        <v>1</v>
      </c>
      <c r="J43" s="72">
        <v>300</v>
      </c>
      <c r="K43" s="114">
        <v>0.23666666666666658</v>
      </c>
      <c r="L43" s="115">
        <v>0</v>
      </c>
      <c r="P43" s="111">
        <v>3</v>
      </c>
      <c r="Q43" s="81" t="s">
        <v>70</v>
      </c>
      <c r="R43" s="72">
        <v>671</v>
      </c>
      <c r="S43" s="84">
        <v>6.9004524886877833E-2</v>
      </c>
      <c r="T43" s="72">
        <v>556</v>
      </c>
      <c r="U43" s="84">
        <v>5.347182150413541E-2</v>
      </c>
      <c r="V43" s="74">
        <v>0.20683453237410077</v>
      </c>
      <c r="W43" s="115">
        <v>2</v>
      </c>
    </row>
    <row r="44" spans="2:23">
      <c r="B44" s="111">
        <v>4</v>
      </c>
      <c r="C44" s="81" t="s">
        <v>74</v>
      </c>
      <c r="D44" s="72">
        <v>302</v>
      </c>
      <c r="E44" s="84">
        <v>5.7787983161117489E-2</v>
      </c>
      <c r="F44" s="72">
        <v>179</v>
      </c>
      <c r="G44" s="84">
        <v>3.1011781011781012E-2</v>
      </c>
      <c r="H44" s="112">
        <v>0.68715083798882692</v>
      </c>
      <c r="I44" s="113">
        <v>5</v>
      </c>
      <c r="J44" s="72">
        <v>150</v>
      </c>
      <c r="K44" s="114">
        <v>1.0133333333333332</v>
      </c>
      <c r="L44" s="115">
        <v>3</v>
      </c>
      <c r="P44" s="111">
        <v>4</v>
      </c>
      <c r="Q44" s="81" t="s">
        <v>66</v>
      </c>
      <c r="R44" s="72">
        <v>499</v>
      </c>
      <c r="S44" s="84">
        <v>5.1316330728095431E-2</v>
      </c>
      <c r="T44" s="72">
        <v>583</v>
      </c>
      <c r="U44" s="84">
        <v>5.6068474706674358E-2</v>
      </c>
      <c r="V44" s="74">
        <v>-0.144082332761578</v>
      </c>
      <c r="W44" s="115">
        <v>0</v>
      </c>
    </row>
    <row r="45" spans="2:23">
      <c r="B45" s="111">
        <v>5</v>
      </c>
      <c r="C45" s="86" t="s">
        <v>114</v>
      </c>
      <c r="D45" s="97">
        <v>234</v>
      </c>
      <c r="E45" s="102">
        <v>4.4776119402985072E-2</v>
      </c>
      <c r="F45" s="97">
        <v>152</v>
      </c>
      <c r="G45" s="102">
        <v>2.6334026334026334E-2</v>
      </c>
      <c r="H45" s="116">
        <v>0.53947368421052633</v>
      </c>
      <c r="I45" s="117">
        <v>7</v>
      </c>
      <c r="J45" s="97">
        <v>91</v>
      </c>
      <c r="K45" s="118">
        <v>1.5714285714285716</v>
      </c>
      <c r="L45" s="119">
        <v>12</v>
      </c>
      <c r="P45" s="111">
        <v>5</v>
      </c>
      <c r="Q45" s="86" t="s">
        <v>74</v>
      </c>
      <c r="R45" s="97">
        <v>452</v>
      </c>
      <c r="S45" s="102">
        <v>4.6482928835870012E-2</v>
      </c>
      <c r="T45" s="97">
        <v>363</v>
      </c>
      <c r="U45" s="102">
        <v>3.4910559723023656E-2</v>
      </c>
      <c r="V45" s="100">
        <v>0.24517906336088147</v>
      </c>
      <c r="W45" s="119">
        <v>4</v>
      </c>
    </row>
    <row r="46" spans="2:23">
      <c r="B46" s="120">
        <v>6</v>
      </c>
      <c r="C46" s="79" t="s">
        <v>66</v>
      </c>
      <c r="D46" s="64">
        <v>226</v>
      </c>
      <c r="E46" s="69">
        <v>4.3245311902028322E-2</v>
      </c>
      <c r="F46" s="64">
        <v>326</v>
      </c>
      <c r="G46" s="69">
        <v>5.6479556479556478E-2</v>
      </c>
      <c r="H46" s="107">
        <v>-0.30674846625766872</v>
      </c>
      <c r="I46" s="108">
        <v>-1</v>
      </c>
      <c r="J46" s="64">
        <v>273</v>
      </c>
      <c r="K46" s="109">
        <v>-0.17216117216117222</v>
      </c>
      <c r="L46" s="110">
        <v>-2</v>
      </c>
      <c r="P46" s="120">
        <v>6</v>
      </c>
      <c r="Q46" s="79" t="s">
        <v>94</v>
      </c>
      <c r="R46" s="64">
        <v>365</v>
      </c>
      <c r="S46" s="69">
        <v>3.7535993418346361E-2</v>
      </c>
      <c r="T46" s="64">
        <v>161</v>
      </c>
      <c r="U46" s="69">
        <v>1.5483746874398923E-2</v>
      </c>
      <c r="V46" s="67">
        <v>1.2670807453416151</v>
      </c>
      <c r="W46" s="110">
        <v>17</v>
      </c>
    </row>
    <row r="47" spans="2:23">
      <c r="B47" s="111">
        <v>7</v>
      </c>
      <c r="C47" s="81" t="s">
        <v>94</v>
      </c>
      <c r="D47" s="72">
        <v>211</v>
      </c>
      <c r="E47" s="84">
        <v>4.0375047837734407E-2</v>
      </c>
      <c r="F47" s="72">
        <v>80</v>
      </c>
      <c r="G47" s="84">
        <v>1.386001386001386E-2</v>
      </c>
      <c r="H47" s="112">
        <v>1.6375000000000002</v>
      </c>
      <c r="I47" s="113">
        <v>17</v>
      </c>
      <c r="J47" s="72">
        <v>154</v>
      </c>
      <c r="K47" s="114">
        <v>0.37012987012987009</v>
      </c>
      <c r="L47" s="115">
        <v>-1</v>
      </c>
      <c r="P47" s="111">
        <v>7</v>
      </c>
      <c r="Q47" s="81" t="s">
        <v>114</v>
      </c>
      <c r="R47" s="72">
        <v>325</v>
      </c>
      <c r="S47" s="84">
        <v>3.342245989304813E-2</v>
      </c>
      <c r="T47" s="72">
        <v>246</v>
      </c>
      <c r="U47" s="84">
        <v>2.3658395845354875E-2</v>
      </c>
      <c r="V47" s="74">
        <v>0.32113821138211374</v>
      </c>
      <c r="W47" s="115">
        <v>6</v>
      </c>
    </row>
    <row r="48" spans="2:23">
      <c r="B48" s="111">
        <v>8</v>
      </c>
      <c r="C48" s="81" t="s">
        <v>115</v>
      </c>
      <c r="D48" s="72">
        <v>173</v>
      </c>
      <c r="E48" s="84">
        <v>3.310371220818982E-2</v>
      </c>
      <c r="F48" s="72">
        <v>192</v>
      </c>
      <c r="G48" s="84">
        <v>3.3264033264033266E-2</v>
      </c>
      <c r="H48" s="112">
        <v>-9.895833333333337E-2</v>
      </c>
      <c r="I48" s="113">
        <v>0</v>
      </c>
      <c r="J48" s="72">
        <v>111</v>
      </c>
      <c r="K48" s="114">
        <v>0.55855855855855863</v>
      </c>
      <c r="L48" s="115">
        <v>3</v>
      </c>
      <c r="P48" s="111">
        <v>8</v>
      </c>
      <c r="Q48" s="81" t="s">
        <v>72</v>
      </c>
      <c r="R48" s="72">
        <v>288</v>
      </c>
      <c r="S48" s="84">
        <v>2.9617441382147263E-2</v>
      </c>
      <c r="T48" s="72">
        <v>429</v>
      </c>
      <c r="U48" s="84">
        <v>4.1257934218118866E-2</v>
      </c>
      <c r="V48" s="74">
        <v>-0.32867132867132864</v>
      </c>
      <c r="W48" s="115">
        <v>-2</v>
      </c>
    </row>
    <row r="49" spans="2:23">
      <c r="B49" s="111">
        <v>9</v>
      </c>
      <c r="C49" s="81" t="s">
        <v>116</v>
      </c>
      <c r="D49" s="72">
        <v>139</v>
      </c>
      <c r="E49" s="84">
        <v>2.6597780329123612E-2</v>
      </c>
      <c r="F49" s="72">
        <v>50</v>
      </c>
      <c r="G49" s="84">
        <v>8.6625086625086618E-3</v>
      </c>
      <c r="H49" s="112">
        <v>1.7799999999999998</v>
      </c>
      <c r="I49" s="113">
        <v>17</v>
      </c>
      <c r="J49" s="72">
        <v>96</v>
      </c>
      <c r="K49" s="114">
        <v>0.44791666666666674</v>
      </c>
      <c r="L49" s="115">
        <v>7</v>
      </c>
      <c r="P49" s="111">
        <v>9</v>
      </c>
      <c r="Q49" s="81" t="s">
        <v>115</v>
      </c>
      <c r="R49" s="72">
        <v>284</v>
      </c>
      <c r="S49" s="84">
        <v>2.9206088029617442E-2</v>
      </c>
      <c r="T49" s="72">
        <v>388</v>
      </c>
      <c r="U49" s="84">
        <v>3.731486824389306E-2</v>
      </c>
      <c r="V49" s="74">
        <v>-0.26804123711340211</v>
      </c>
      <c r="W49" s="115">
        <v>-1</v>
      </c>
    </row>
    <row r="50" spans="2:23">
      <c r="B50" s="121">
        <v>10</v>
      </c>
      <c r="C50" s="86" t="s">
        <v>117</v>
      </c>
      <c r="D50" s="97">
        <v>138</v>
      </c>
      <c r="E50" s="102">
        <v>2.6406429391504019E-2</v>
      </c>
      <c r="F50" s="97">
        <v>84</v>
      </c>
      <c r="G50" s="102">
        <v>1.4553014553014554E-2</v>
      </c>
      <c r="H50" s="116">
        <v>0.64285714285714279</v>
      </c>
      <c r="I50" s="117">
        <v>13</v>
      </c>
      <c r="J50" s="97">
        <v>64</v>
      </c>
      <c r="K50" s="118">
        <v>1.15625</v>
      </c>
      <c r="L50" s="119">
        <v>11</v>
      </c>
      <c r="P50" s="121">
        <v>10</v>
      </c>
      <c r="Q50" s="86" t="s">
        <v>84</v>
      </c>
      <c r="R50" s="97">
        <v>263</v>
      </c>
      <c r="S50" s="102">
        <v>2.7046482928835869E-2</v>
      </c>
      <c r="T50" s="97">
        <v>194</v>
      </c>
      <c r="U50" s="102">
        <v>1.865743412194653E-2</v>
      </c>
      <c r="V50" s="100">
        <v>0.35567010309278357</v>
      </c>
      <c r="W50" s="119">
        <v>9</v>
      </c>
    </row>
    <row r="51" spans="2:23">
      <c r="B51" s="208" t="s">
        <v>67</v>
      </c>
      <c r="C51" s="209"/>
      <c r="D51" s="145">
        <f>SUM(D41:D50)</f>
        <v>3378</v>
      </c>
      <c r="E51" s="130">
        <f>D51/D53</f>
        <v>0.64638346727898965</v>
      </c>
      <c r="F51" s="145">
        <f>SUM(F41:F50)</f>
        <v>2682</v>
      </c>
      <c r="G51" s="130">
        <f>F51/F53</f>
        <v>0.46465696465696466</v>
      </c>
      <c r="H51" s="132">
        <f>D51/F51-1</f>
        <v>0.25950782997762856</v>
      </c>
      <c r="I51" s="147"/>
      <c r="J51" s="145">
        <f>SUM(J41:J50)</f>
        <v>2590</v>
      </c>
      <c r="K51" s="29">
        <f>E51/J51-1</f>
        <v>-0.99975043109371464</v>
      </c>
      <c r="L51" s="133"/>
      <c r="P51" s="208" t="s">
        <v>67</v>
      </c>
      <c r="Q51" s="209"/>
      <c r="R51" s="145">
        <f>SUM(R41:R50)</f>
        <v>6082</v>
      </c>
      <c r="S51" s="130">
        <f>R51/R53</f>
        <v>0.6254627725215961</v>
      </c>
      <c r="T51" s="145">
        <f>SUM(T41:T50)</f>
        <v>5178</v>
      </c>
      <c r="U51" s="130">
        <f>T51/T53</f>
        <v>0.49798038084246971</v>
      </c>
      <c r="V51" s="132">
        <f>R51/T51-1</f>
        <v>0.1745847817690227</v>
      </c>
      <c r="W51" s="224"/>
    </row>
    <row r="52" spans="2:23">
      <c r="B52" s="208" t="s">
        <v>38</v>
      </c>
      <c r="C52" s="209"/>
      <c r="D52" s="145">
        <f>D53-D51</f>
        <v>1848</v>
      </c>
      <c r="E52" s="130">
        <f>D52/D53</f>
        <v>0.35361653272101035</v>
      </c>
      <c r="F52" s="145">
        <f>F53-F51</f>
        <v>3090</v>
      </c>
      <c r="G52" s="130">
        <f>F52/F53</f>
        <v>0.53534303534303529</v>
      </c>
      <c r="H52" s="132">
        <f>D52/F52-1</f>
        <v>-0.40194174757281553</v>
      </c>
      <c r="I52" s="146"/>
      <c r="J52" s="145">
        <f>J53-SUM(J41:J50)</f>
        <v>1908</v>
      </c>
      <c r="K52" s="29">
        <f>E52/J52-1</f>
        <v>-0.99981466638746275</v>
      </c>
      <c r="L52" s="133"/>
      <c r="P52" s="208" t="s">
        <v>38</v>
      </c>
      <c r="Q52" s="209"/>
      <c r="R52" s="145">
        <f>R53-R51</f>
        <v>3642</v>
      </c>
      <c r="S52" s="130">
        <f>R52/R53</f>
        <v>0.37453722747840396</v>
      </c>
      <c r="T52" s="145">
        <f>T53-T51</f>
        <v>5220</v>
      </c>
      <c r="U52" s="130">
        <f>T52/T53</f>
        <v>0.50201961915753024</v>
      </c>
      <c r="V52" s="132">
        <f>R52/T52-1</f>
        <v>-0.30229885057471262</v>
      </c>
      <c r="W52" s="225"/>
    </row>
    <row r="53" spans="2:23">
      <c r="B53" s="210" t="s">
        <v>68</v>
      </c>
      <c r="C53" s="211"/>
      <c r="D53" s="35">
        <v>5226</v>
      </c>
      <c r="E53" s="122">
        <v>1</v>
      </c>
      <c r="F53" s="35">
        <v>5772</v>
      </c>
      <c r="G53" s="122">
        <v>1</v>
      </c>
      <c r="H53" s="37">
        <v>-9.4594594594594628E-2</v>
      </c>
      <c r="I53" s="37"/>
      <c r="J53" s="35">
        <v>4498</v>
      </c>
      <c r="K53" s="12">
        <v>0.16184971098265888</v>
      </c>
      <c r="L53" s="123"/>
      <c r="P53" s="210" t="s">
        <v>68</v>
      </c>
      <c r="Q53" s="211"/>
      <c r="R53" s="35">
        <v>9724</v>
      </c>
      <c r="S53" s="122">
        <v>1</v>
      </c>
      <c r="T53" s="35">
        <v>10398</v>
      </c>
      <c r="U53" s="122">
        <v>1</v>
      </c>
      <c r="V53" s="226">
        <v>-6.4820157722638938E-2</v>
      </c>
      <c r="W53" s="123"/>
    </row>
    <row r="54" spans="2:23">
      <c r="B54" s="138" t="s">
        <v>75</v>
      </c>
      <c r="P54" s="138" t="s">
        <v>75</v>
      </c>
    </row>
    <row r="55" spans="2:23">
      <c r="B55" s="141" t="s">
        <v>76</v>
      </c>
      <c r="P55" s="141" t="s">
        <v>76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2022-03-03T09:21:36Z</dcterms:modified>
</cp:coreProperties>
</file>