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7200" windowHeight="11760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externalReferences>
    <externalReference r:id="rId9"/>
  </externalReferences>
  <definedNames>
    <definedName name="_xlfn.IFERROR" hidden="1">#NAME?</definedName>
    <definedName name="_xlfn.RANK.EQ" hidden="1">#NAME?</definedName>
    <definedName name="_xlfn.Z.TEST" hidden="1">#NAME?</definedName>
    <definedName name="Mnth">'[1]INDEX'!$E$16</definedName>
    <definedName name="Yr">'[1]INDEX'!$E$21</definedName>
  </definedNames>
  <calcPr calcMode="manual" fullCalcOnLoad="1"/>
</workbook>
</file>

<file path=xl/sharedStrings.xml><?xml version="1.0" encoding="utf-8"?>
<sst xmlns="http://schemas.openxmlformats.org/spreadsheetml/2006/main" count="778" uniqueCount="153">
  <si>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</si>
  <si>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</si>
  <si>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</si>
  <si>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</si>
  <si>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</si>
  <si>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</si>
  <si>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</si>
  <si>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</si>
  <si>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</si>
  <si>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</si>
  <si>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</si>
  <si>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</si>
  <si>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</si>
  <si>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</si>
  <si>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</si>
  <si>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</si>
  <si>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</si>
  <si>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</si>
  <si>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</si>
  <si>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</si>
  <si>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</si>
  <si>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</si>
  <si>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</si>
  <si>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</si>
  <si>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</si>
  <si>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</si>
  <si>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</si>
  <si>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</si>
  <si>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</si>
  <si>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</si>
  <si>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</si>
  <si>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</si>
  <si>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</si>
  <si>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</si>
  <si>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</si>
  <si>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</si>
  <si>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</si>
  <si>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</si>
  <si>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</si>
  <si>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</si>
  <si>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</si>
  <si>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</si>
  <si>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</si>
  <si>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</si>
  <si>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</si>
  <si>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</si>
  <si>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</si>
  <si>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</si>
  <si>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</si>
  <si>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</si>
  <si>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</si>
  <si>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</si>
  <si>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</si>
  <si>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</si>
  <si>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</si>
  <si>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</si>
  <si>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</si>
  <si>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</si>
  <si>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</si>
  <si>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</si>
  <si>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</si>
  <si>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</si>
  <si>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</si>
  <si>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</si>
  <si>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</si>
  <si>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</si>
  <si>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</si>
  <si>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</si>
  <si>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</si>
  <si>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</si>
  <si>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</si>
  <si>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</si>
  <si>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</si>
  <si>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</si>
  <si>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</si>
  <si>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</si>
  <si>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</si>
  <si>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</si>
  <si>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</si>
  <si>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</si>
  <si>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</si>
  <si>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</si>
  <si>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</si>
  <si>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</si>
  <si>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</si>
  <si>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</si>
  <si>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Toyota RAV4</t>
  </si>
  <si>
    <t>Mercedes-Benz Klasa GLC</t>
  </si>
  <si>
    <t>Mercedes-Benz Sprinter</t>
  </si>
  <si>
    <t>Skoda Scala</t>
  </si>
  <si>
    <t>Skoda Kamiq</t>
  </si>
  <si>
    <t>LEXUS</t>
  </si>
  <si>
    <t>Kia Stonic</t>
  </si>
  <si>
    <t>Ford Transit Custom</t>
  </si>
  <si>
    <t>Kia Cee'D</t>
  </si>
  <si>
    <t>Volvo XC60</t>
  </si>
  <si>
    <t>Zmiana poz
r/r</t>
  </si>
  <si>
    <t>Ch. Position
y/y</t>
  </si>
  <si>
    <t>Rejestracje nowych samochodów osobowych OGÓŁEM, ranking modeli - 2020 narastająco</t>
  </si>
  <si>
    <t>Registrations of new PC, Top Models - 2020 YTD</t>
  </si>
  <si>
    <t>Rejestracje nowych samochodów osobowych na REGON, ranking marek - 2020 narastająco</t>
  </si>
  <si>
    <t>Registrations of New PC For Business Activity, Top Males - 2020 YTD</t>
  </si>
  <si>
    <t>Rejestracje nowych samochodów osobowych na REGON, ranking modeli - 2020 narastająco</t>
  </si>
  <si>
    <t>Registrations of New PC For Business Activity, Top Models - 2020 YTD</t>
  </si>
  <si>
    <t>Rejestracje nowych samochodów osobowych na KLIENTÓW INDYWIDUALNYCH,
ranking marek - 2020 narastająco</t>
  </si>
  <si>
    <t>Registrations of New PC For Indywidual Customers, Top Makes - 2020 YTD</t>
  </si>
  <si>
    <t>Rejestracje nowych samochodów osobowych na KLIENTÓW INDYWIDUALNYCH,
ranking modeli - 2020 narastająco</t>
  </si>
  <si>
    <t>Registrations of New PC For Indywidual Customers, Top Models - 2020 YTD</t>
  </si>
  <si>
    <t>Volkswagen Crafter</t>
  </si>
  <si>
    <t>Rejestracje nowych samochodów dostawczych do 3,5T, ranking modeli - 2020 narastająco</t>
  </si>
  <si>
    <t>Registrations of new LCV up to 3.5T, Top Models - 2020 YTD</t>
  </si>
  <si>
    <t>Opel Astra</t>
  </si>
  <si>
    <t>Citroen Jumper</t>
  </si>
  <si>
    <t>Renault Captur</t>
  </si>
  <si>
    <t>sztuki</t>
  </si>
  <si>
    <t>Suzuki Vitara</t>
  </si>
  <si>
    <t>Pierwsze rejestracje NOWYCH samochodów dostawczych o DMC&lt;=3,5T*, udział w rynku %</t>
  </si>
  <si>
    <t>Dacia Dokker</t>
  </si>
  <si>
    <t>Październik</t>
  </si>
  <si>
    <t>October</t>
  </si>
  <si>
    <t>Volkswagen T-Roc</t>
  </si>
  <si>
    <t>Skoda Karoq</t>
  </si>
  <si>
    <t>Volkswagen T-Cross</t>
  </si>
  <si>
    <t>2020
Lis</t>
  </si>
  <si>
    <t>2019
Lis</t>
  </si>
  <si>
    <t>2020
Sty - Lis</t>
  </si>
  <si>
    <t>2019
Sty - Lis</t>
  </si>
  <si>
    <t>Listopad</t>
  </si>
  <si>
    <t>Rok narastająco Styczeń - Listopad</t>
  </si>
  <si>
    <t>November</t>
  </si>
  <si>
    <t>YTD January - November</t>
  </si>
  <si>
    <t>Lis/Paź
Zmiana %</t>
  </si>
  <si>
    <t>Nov/Oct Ch %</t>
  </si>
  <si>
    <t>Rejestracje nowych samochodów osobowych OGÓŁEM, ranking modeli - Listopad 2020</t>
  </si>
  <si>
    <t>Registrations of new PC, Top Models - November 2020</t>
  </si>
  <si>
    <t>Lis/Paź
Zmiana poz</t>
  </si>
  <si>
    <t>Nov/Oct Ch position</t>
  </si>
  <si>
    <t>Rejestracje nowych samochodów osobowych na REGON, ranking marek - Listopad 2020</t>
  </si>
  <si>
    <t>Registrations of New PC For Business Activity, Top Makes - November 2020</t>
  </si>
  <si>
    <t>Rejestracje nowych samochodów osobowych na REGON, ranking modeli - Listopad 2020</t>
  </si>
  <si>
    <t>Registrations of New PC For Business Activity, Top Models - November 2020</t>
  </si>
  <si>
    <t>Peugeot 308</t>
  </si>
  <si>
    <t>Rejestracje nowych samochodów osobowych na KLIENTÓW INDYWIDUALNYCH, ranking marek - Listopad 2020</t>
  </si>
  <si>
    <t>Registrations of New PC For Indyvidual Customers, Top Makes - November 2020</t>
  </si>
  <si>
    <t>Rejestracje nowych samochodów osobowych na KLIENTÓW INDYWIDUALNYCH, ranking modeli - Listopad 2020</t>
  </si>
  <si>
    <t>Registrations of New PC For Indyvidual Customers, Top Models - November 2020</t>
  </si>
  <si>
    <t>Kia Xceed</t>
  </si>
  <si>
    <t>03.13.2020</t>
  </si>
  <si>
    <t>Rejestracje nowych samochodów dostawczych do 3,5T, ranking modeli - Listopad 2020</t>
  </si>
  <si>
    <t>Registrations of new LCV up to 3.5T, Top Models - November 2020</t>
  </si>
  <si>
    <t>Ford Ranger</t>
  </si>
  <si>
    <t>Peugeot Partner</t>
  </si>
  <si>
    <t>Toyota Proace City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</si>
</sst>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sz val="10"/>
      <color indexed="23"/>
      <name val="Arial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7" fontId="55" fillId="0" borderId="14" xfId="42" applyNumberFormat="1" applyFont="1" applyBorder="1" applyAlignment="1">
      <alignment horizontal="center"/>
    </xf>
    <xf numFmtId="166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7" fillId="0" borderId="16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6" fontId="55" fillId="0" borderId="13" xfId="73" applyNumberFormat="1" applyFont="1" applyBorder="1" applyAlignment="1">
      <alignment horizontal="center"/>
    </xf>
    <xf numFmtId="166" fontId="55" fillId="0" borderId="17" xfId="73" applyNumberFormat="1" applyFont="1" applyBorder="1" applyAlignment="1">
      <alignment horizontal="center"/>
    </xf>
    <xf numFmtId="0" fontId="55" fillId="0" borderId="18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6" fontId="55" fillId="33" borderId="13" xfId="73" applyNumberFormat="1" applyFont="1" applyFill="1" applyBorder="1" applyAlignment="1">
      <alignment horizontal="center"/>
    </xf>
    <xf numFmtId="0" fontId="59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5" fillId="33" borderId="21" xfId="57" applyFont="1" applyFill="1" applyBorder="1" applyAlignment="1">
      <alignment horizontal="center" vertical="center" wrapText="1"/>
      <protection/>
    </xf>
    <xf numFmtId="0" fontId="59" fillId="33" borderId="22" xfId="57" applyFont="1" applyFill="1" applyBorder="1" applyAlignment="1">
      <alignment horizontal="center" vertical="center" wrapText="1"/>
      <protection/>
    </xf>
    <xf numFmtId="0" fontId="59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3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5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5" fillId="0" borderId="13" xfId="42" applyNumberFormat="1" applyFont="1" applyBorder="1" applyAlignment="1">
      <alignment horizontal="center"/>
    </xf>
    <xf numFmtId="167" fontId="55" fillId="33" borderId="13" xfId="42" applyNumberFormat="1" applyFont="1" applyFill="1" applyBorder="1" applyAlignment="1">
      <alignment horizontal="center"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0" fillId="0" borderId="0" xfId="60" applyAlignment="1">
      <alignment horizontal="right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59" fillId="33" borderId="22" xfId="57" applyFont="1" applyFill="1" applyBorder="1" applyAlignment="1">
      <alignment horizontal="center" vertical="top" wrapText="1"/>
      <protection/>
    </xf>
    <xf numFmtId="0" fontId="59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59" fillId="33" borderId="18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62" fillId="33" borderId="18" xfId="57" applyFont="1" applyFill="1" applyBorder="1" applyAlignment="1">
      <alignment horizontal="center" vertical="center"/>
      <protection/>
    </xf>
    <xf numFmtId="0" fontId="62" fillId="33" borderId="19" xfId="57" applyFont="1" applyFill="1" applyBorder="1" applyAlignment="1">
      <alignment horizontal="center" vertical="center"/>
      <protection/>
    </xf>
    <xf numFmtId="0" fontId="62" fillId="33" borderId="22" xfId="57" applyFont="1" applyFill="1" applyBorder="1" applyAlignment="1">
      <alignment horizontal="center" vertical="center"/>
      <protection/>
    </xf>
    <xf numFmtId="0" fontId="63" fillId="33" borderId="23" xfId="57" applyFont="1" applyFill="1" applyBorder="1" applyAlignment="1">
      <alignment horizontal="center" vertical="center"/>
      <protection/>
    </xf>
    <xf numFmtId="0" fontId="63" fillId="33" borderId="16" xfId="57" applyFont="1" applyFill="1" applyBorder="1" applyAlignment="1">
      <alignment horizontal="center" vertical="center"/>
      <protection/>
    </xf>
    <xf numFmtId="0" fontId="63" fillId="33" borderId="20" xfId="57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59" fillId="33" borderId="14" xfId="57" applyFont="1" applyFill="1" applyBorder="1" applyAlignment="1">
      <alignment horizontal="center" vertical="center" wrapText="1"/>
      <protection/>
    </xf>
    <xf numFmtId="0" fontId="59" fillId="33" borderId="17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2" fillId="0" borderId="0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62" fillId="33" borderId="15" xfId="57" applyFont="1" applyFill="1" applyBorder="1" applyAlignment="1">
      <alignment horizontal="center" vertical="top"/>
      <protection/>
    </xf>
    <xf numFmtId="0" fontId="62" fillId="33" borderId="18" xfId="57" applyFont="1" applyFill="1" applyBorder="1" applyAlignment="1">
      <alignment horizontal="center" vertical="top"/>
      <protection/>
    </xf>
    <xf numFmtId="0" fontId="59" fillId="33" borderId="14" xfId="57" applyFont="1" applyFill="1" applyBorder="1" applyAlignment="1">
      <alignment horizontal="center" vertical="top" wrapText="1"/>
      <protection/>
    </xf>
    <xf numFmtId="0" fontId="59" fillId="33" borderId="18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4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59" fillId="33" borderId="17" xfId="57" applyFont="1" applyFill="1" applyBorder="1" applyAlignment="1">
      <alignment horizontal="center" vertical="top" wrapText="1"/>
      <protection/>
    </xf>
    <xf numFmtId="0" fontId="59" fillId="33" borderId="21" xfId="57" applyFont="1" applyFill="1" applyBorder="1" applyAlignment="1">
      <alignment horizontal="center" vertical="top" wrapText="1"/>
      <protection/>
    </xf>
    <xf numFmtId="0" fontId="59" fillId="33" borderId="22" xfId="57" applyFont="1" applyFill="1" applyBorder="1" applyAlignment="1">
      <alignment horizontal="center" vertical="top" wrapText="1"/>
      <protection/>
    </xf>
    <xf numFmtId="0" fontId="59" fillId="33" borderId="15" xfId="57" applyFont="1" applyFill="1" applyBorder="1" applyAlignment="1">
      <alignment horizontal="center" vertical="center" wrapText="1"/>
      <protection/>
    </xf>
    <xf numFmtId="0" fontId="59" fillId="33" borderId="18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62" fillId="0" borderId="0" xfId="57" applyFont="1" applyAlignment="1">
      <alignment horizontal="center" vertical="center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17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2" fillId="33" borderId="15" xfId="57" applyFont="1" applyFill="1" applyBorder="1" applyAlignment="1">
      <alignment horizontal="center" vertical="center"/>
      <protection/>
    </xf>
    <xf numFmtId="0" fontId="62" fillId="33" borderId="0" xfId="57" applyFont="1" applyFill="1" applyAlignment="1">
      <alignment horizontal="center" vertical="center"/>
      <protection/>
    </xf>
    <xf numFmtId="0" fontId="62" fillId="33" borderId="21" xfId="57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3" fillId="0" borderId="0" xfId="57" applyFont="1" applyAlignment="1">
      <alignment horizontal="center" wrapText="1"/>
      <protection/>
    </xf>
    <xf numFmtId="0" fontId="62" fillId="33" borderId="14" xfId="57" applyFont="1" applyFill="1" applyBorder="1" applyAlignment="1">
      <alignment horizontal="center" vertical="top"/>
      <protection/>
    </xf>
    <xf numFmtId="0" fontId="62" fillId="33" borderId="17" xfId="57" applyFont="1" applyFill="1" applyBorder="1" applyAlignment="1">
      <alignment horizontal="center" vertical="top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714375</xdr:colOff>
      <xdr:row>26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197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714375</xdr:colOff>
      <xdr:row>46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5</xdr:col>
      <xdr:colOff>400050</xdr:colOff>
      <xdr:row>66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6488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7"/>
      <c r="C1" s="48"/>
      <c r="E1" s="47"/>
      <c r="F1" s="47"/>
      <c r="G1" s="47"/>
      <c r="H1" s="49">
        <v>44168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spans="2:8" ht="11.25" customHeight="1">
      <c r="B2" t="s">
        <v>74</v>
      </c>
      <c r="H2" s="112" t="s">
        <v>114</v>
      </c>
    </row>
    <row r="3" spans="2:8" ht="24.75" customHeight="1">
      <c r="B3" s="120" t="s">
        <v>68</v>
      </c>
      <c r="C3" s="121"/>
      <c r="D3" s="121"/>
      <c r="E3" s="121"/>
      <c r="F3" s="121"/>
      <c r="G3" s="121"/>
      <c r="H3" s="122"/>
    </row>
    <row r="4" spans="2:8" ht="24.75" customHeight="1">
      <c r="B4" s="28"/>
      <c r="C4" s="103" t="s">
        <v>123</v>
      </c>
      <c r="D4" s="103" t="s">
        <v>124</v>
      </c>
      <c r="E4" s="29" t="s">
        <v>69</v>
      </c>
      <c r="F4" s="103" t="s">
        <v>125</v>
      </c>
      <c r="G4" s="103" t="s">
        <v>126</v>
      </c>
      <c r="H4" s="29" t="s">
        <v>69</v>
      </c>
    </row>
    <row r="5" spans="2:8" ht="24.75" customHeight="1">
      <c r="B5" s="30" t="s">
        <v>62</v>
      </c>
      <c r="C5" s="104">
        <v>41675</v>
      </c>
      <c r="D5" s="104">
        <v>45375</v>
      </c>
      <c r="E5" s="31">
        <v>-0.08154269972451789</v>
      </c>
      <c r="F5" s="104">
        <v>376840</v>
      </c>
      <c r="G5" s="104">
        <v>503099</v>
      </c>
      <c r="H5" s="31">
        <v>-0.2509625342129481</v>
      </c>
    </row>
    <row r="6" spans="2:8" ht="24.75" customHeight="1">
      <c r="B6" s="30" t="s">
        <v>63</v>
      </c>
      <c r="C6" s="104">
        <v>5923</v>
      </c>
      <c r="D6" s="104">
        <v>5400</v>
      </c>
      <c r="E6" s="31">
        <v>0.09685185185185174</v>
      </c>
      <c r="F6" s="104">
        <v>51723</v>
      </c>
      <c r="G6" s="104">
        <v>62295</v>
      </c>
      <c r="H6" s="31">
        <v>-0.16970864435347943</v>
      </c>
    </row>
    <row r="7" spans="2:8" ht="24.75" customHeight="1">
      <c r="B7" s="13" t="s">
        <v>64</v>
      </c>
      <c r="C7" s="11">
        <f>C6-C8</f>
        <v>5735</v>
      </c>
      <c r="D7" s="11">
        <f>D6-D8</f>
        <v>5252</v>
      </c>
      <c r="E7" s="12">
        <f>C7/D7-1</f>
        <v>0.09196496572734203</v>
      </c>
      <c r="F7" s="11">
        <f>F6-F8</f>
        <v>50015</v>
      </c>
      <c r="G7" s="11">
        <f>G6-G8</f>
        <v>60793</v>
      </c>
      <c r="H7" s="12">
        <f>F7/G7-1</f>
        <v>-0.1772901485368381</v>
      </c>
    </row>
    <row r="8" spans="2:8" ht="24.75" customHeight="1">
      <c r="B8" s="33" t="s">
        <v>65</v>
      </c>
      <c r="C8" s="11">
        <v>188</v>
      </c>
      <c r="D8" s="11">
        <v>148</v>
      </c>
      <c r="E8" s="32">
        <v>0.2702702702702702</v>
      </c>
      <c r="F8" s="11">
        <v>1708</v>
      </c>
      <c r="G8" s="11">
        <v>1502</v>
      </c>
      <c r="H8" s="32">
        <v>0.13715046604527292</v>
      </c>
    </row>
    <row r="9" spans="2:8" ht="15">
      <c r="B9" s="34" t="s">
        <v>66</v>
      </c>
      <c r="C9" s="105">
        <v>47598</v>
      </c>
      <c r="D9" s="105">
        <v>50775</v>
      </c>
      <c r="E9" s="35">
        <v>-0.06257016248153624</v>
      </c>
      <c r="F9" s="105">
        <v>428563</v>
      </c>
      <c r="G9" s="105">
        <v>565394</v>
      </c>
      <c r="H9" s="35">
        <v>-0.24200999656876443</v>
      </c>
    </row>
    <row r="10" spans="2:8" ht="15">
      <c r="B10" s="27" t="s">
        <v>67</v>
      </c>
      <c r="C10" s="23"/>
      <c r="D10" s="23"/>
      <c r="E10" s="23"/>
      <c r="F10" s="23"/>
      <c r="G10" s="23"/>
      <c r="H10" s="23"/>
    </row>
    <row r="11" ht="15">
      <c r="B11"/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</sheetData>
  <sheetProtection/>
  <mergeCells count="1">
    <mergeCell ref="B3:H3"/>
  </mergeCells>
  <conditionalFormatting sqref="E7 H7">
    <cfRule type="cellIs" priority="104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8"/>
      <c r="O1" s="49">
        <v>44168</v>
      </c>
    </row>
    <row r="2" spans="2:15" ht="14.25" customHeight="1">
      <c r="B2" s="133" t="s">
        <v>53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2:15" ht="14.25" customHeight="1">
      <c r="B3" s="134" t="s">
        <v>54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7" t="s">
        <v>0</v>
      </c>
      <c r="C5" s="149" t="s">
        <v>1</v>
      </c>
      <c r="D5" s="126" t="s">
        <v>127</v>
      </c>
      <c r="E5" s="127"/>
      <c r="F5" s="127"/>
      <c r="G5" s="127"/>
      <c r="H5" s="128"/>
      <c r="I5" s="127" t="s">
        <v>118</v>
      </c>
      <c r="J5" s="127"/>
      <c r="K5" s="126" t="s">
        <v>128</v>
      </c>
      <c r="L5" s="127"/>
      <c r="M5" s="127"/>
      <c r="N5" s="127"/>
      <c r="O5" s="128"/>
    </row>
    <row r="6" spans="2:15" ht="14.25" customHeight="1">
      <c r="B6" s="148"/>
      <c r="C6" s="150"/>
      <c r="D6" s="123" t="s">
        <v>129</v>
      </c>
      <c r="E6" s="124"/>
      <c r="F6" s="124"/>
      <c r="G6" s="124"/>
      <c r="H6" s="125"/>
      <c r="I6" s="124" t="s">
        <v>119</v>
      </c>
      <c r="J6" s="124"/>
      <c r="K6" s="123" t="s">
        <v>130</v>
      </c>
      <c r="L6" s="124"/>
      <c r="M6" s="124"/>
      <c r="N6" s="124"/>
      <c r="O6" s="125"/>
    </row>
    <row r="7" spans="2:15" ht="14.25" customHeight="1">
      <c r="B7" s="148"/>
      <c r="C7" s="148"/>
      <c r="D7" s="135">
        <v>2020</v>
      </c>
      <c r="E7" s="136"/>
      <c r="F7" s="139">
        <v>2019</v>
      </c>
      <c r="G7" s="139"/>
      <c r="H7" s="156" t="s">
        <v>5</v>
      </c>
      <c r="I7" s="158">
        <v>2020</v>
      </c>
      <c r="J7" s="135" t="s">
        <v>131</v>
      </c>
      <c r="K7" s="135">
        <v>2020</v>
      </c>
      <c r="L7" s="136"/>
      <c r="M7" s="139">
        <v>2019</v>
      </c>
      <c r="N7" s="136"/>
      <c r="O7" s="161" t="s">
        <v>5</v>
      </c>
    </row>
    <row r="8" spans="2:15" ht="14.25" customHeight="1">
      <c r="B8" s="141" t="s">
        <v>6</v>
      </c>
      <c r="C8" s="141" t="s">
        <v>7</v>
      </c>
      <c r="D8" s="137"/>
      <c r="E8" s="138"/>
      <c r="F8" s="140"/>
      <c r="G8" s="140"/>
      <c r="H8" s="157"/>
      <c r="I8" s="159"/>
      <c r="J8" s="160"/>
      <c r="K8" s="137"/>
      <c r="L8" s="138"/>
      <c r="M8" s="140"/>
      <c r="N8" s="138"/>
      <c r="O8" s="161"/>
    </row>
    <row r="9" spans="2:15" ht="14.25" customHeight="1">
      <c r="B9" s="141"/>
      <c r="C9" s="141"/>
      <c r="D9" s="116" t="s">
        <v>8</v>
      </c>
      <c r="E9" s="117" t="s">
        <v>2</v>
      </c>
      <c r="F9" s="113" t="s">
        <v>8</v>
      </c>
      <c r="G9" s="38" t="s">
        <v>2</v>
      </c>
      <c r="H9" s="143" t="s">
        <v>9</v>
      </c>
      <c r="I9" s="39" t="s">
        <v>8</v>
      </c>
      <c r="J9" s="154" t="s">
        <v>132</v>
      </c>
      <c r="K9" s="116" t="s">
        <v>8</v>
      </c>
      <c r="L9" s="37" t="s">
        <v>2</v>
      </c>
      <c r="M9" s="113" t="s">
        <v>8</v>
      </c>
      <c r="N9" s="37" t="s">
        <v>2</v>
      </c>
      <c r="O9" s="152" t="s">
        <v>9</v>
      </c>
    </row>
    <row r="10" spans="2:15" ht="14.25" customHeight="1">
      <c r="B10" s="142"/>
      <c r="C10" s="142"/>
      <c r="D10" s="115" t="s">
        <v>10</v>
      </c>
      <c r="E10" s="114" t="s">
        <v>11</v>
      </c>
      <c r="F10" s="36" t="s">
        <v>10</v>
      </c>
      <c r="G10" s="41" t="s">
        <v>11</v>
      </c>
      <c r="H10" s="151"/>
      <c r="I10" s="40" t="s">
        <v>10</v>
      </c>
      <c r="J10" s="155"/>
      <c r="K10" s="115" t="s">
        <v>10</v>
      </c>
      <c r="L10" s="114" t="s">
        <v>11</v>
      </c>
      <c r="M10" s="36" t="s">
        <v>10</v>
      </c>
      <c r="N10" s="114" t="s">
        <v>11</v>
      </c>
      <c r="O10" s="153"/>
    </row>
    <row r="11" spans="2:15" ht="14.25" customHeight="1">
      <c r="B11" s="50">
        <v>1</v>
      </c>
      <c r="C11" s="51" t="s">
        <v>20</v>
      </c>
      <c r="D11" s="52">
        <v>6230</v>
      </c>
      <c r="E11" s="53">
        <v>0.14949010197960408</v>
      </c>
      <c r="F11" s="52">
        <v>5081</v>
      </c>
      <c r="G11" s="54">
        <v>0.11197796143250689</v>
      </c>
      <c r="H11" s="55">
        <v>0.2261365872859673</v>
      </c>
      <c r="I11" s="56">
        <v>5998</v>
      </c>
      <c r="J11" s="57">
        <v>0.03867955985328453</v>
      </c>
      <c r="K11" s="52">
        <v>54312</v>
      </c>
      <c r="L11" s="53">
        <v>0.14412482751300287</v>
      </c>
      <c r="M11" s="52">
        <v>56447</v>
      </c>
      <c r="N11" s="54">
        <v>0.11219859311984322</v>
      </c>
      <c r="O11" s="55">
        <v>-0.03782309068683898</v>
      </c>
    </row>
    <row r="12" spans="2:15" ht="14.25" customHeight="1">
      <c r="B12" s="58">
        <v>2</v>
      </c>
      <c r="C12" s="59" t="s">
        <v>18</v>
      </c>
      <c r="D12" s="60">
        <v>4977</v>
      </c>
      <c r="E12" s="61">
        <v>0.11942411517696461</v>
      </c>
      <c r="F12" s="60">
        <v>6028</v>
      </c>
      <c r="G12" s="62">
        <v>0.13284848484848485</v>
      </c>
      <c r="H12" s="63">
        <v>-0.1743530192435302</v>
      </c>
      <c r="I12" s="64">
        <v>5767</v>
      </c>
      <c r="J12" s="65">
        <v>-0.136986301369863</v>
      </c>
      <c r="K12" s="60">
        <v>51000</v>
      </c>
      <c r="L12" s="61">
        <v>0.13533595159749495</v>
      </c>
      <c r="M12" s="60">
        <v>62311</v>
      </c>
      <c r="N12" s="62">
        <v>0.12385435073414974</v>
      </c>
      <c r="O12" s="63">
        <v>-0.181524931392531</v>
      </c>
    </row>
    <row r="13" spans="2:15" ht="14.25" customHeight="1">
      <c r="B13" s="58">
        <v>3</v>
      </c>
      <c r="C13" s="59" t="s">
        <v>19</v>
      </c>
      <c r="D13" s="60">
        <v>3758</v>
      </c>
      <c r="E13" s="61">
        <v>0.09017396520695861</v>
      </c>
      <c r="F13" s="60">
        <v>4407</v>
      </c>
      <c r="G13" s="62">
        <v>0.09712396694214875</v>
      </c>
      <c r="H13" s="63">
        <v>-0.14726571363739505</v>
      </c>
      <c r="I13" s="64">
        <v>3782</v>
      </c>
      <c r="J13" s="65">
        <v>-0.0063458487572712885</v>
      </c>
      <c r="K13" s="60">
        <v>32147</v>
      </c>
      <c r="L13" s="61">
        <v>0.08530676149028765</v>
      </c>
      <c r="M13" s="60">
        <v>49363</v>
      </c>
      <c r="N13" s="62">
        <v>0.09811786546981807</v>
      </c>
      <c r="O13" s="63">
        <v>-0.3487632437250572</v>
      </c>
    </row>
    <row r="14" spans="2:15" ht="14.25" customHeight="1">
      <c r="B14" s="58">
        <v>4</v>
      </c>
      <c r="C14" s="59" t="s">
        <v>23</v>
      </c>
      <c r="D14" s="60">
        <v>2031</v>
      </c>
      <c r="E14" s="61">
        <v>0.048734253149370126</v>
      </c>
      <c r="F14" s="60">
        <v>2248</v>
      </c>
      <c r="G14" s="62">
        <v>0.04954269972451791</v>
      </c>
      <c r="H14" s="63">
        <v>-0.09653024911032027</v>
      </c>
      <c r="I14" s="64">
        <v>2099</v>
      </c>
      <c r="J14" s="65">
        <v>-0.03239637922820393</v>
      </c>
      <c r="K14" s="60">
        <v>21574</v>
      </c>
      <c r="L14" s="61">
        <v>0.05724976117185012</v>
      </c>
      <c r="M14" s="60">
        <v>26704</v>
      </c>
      <c r="N14" s="62">
        <v>0.05307901625723764</v>
      </c>
      <c r="O14" s="63">
        <v>-0.19210605152786098</v>
      </c>
    </row>
    <row r="15" spans="2:15" ht="14.25" customHeight="1">
      <c r="B15" s="66">
        <v>5</v>
      </c>
      <c r="C15" s="67" t="s">
        <v>25</v>
      </c>
      <c r="D15" s="68">
        <v>2167</v>
      </c>
      <c r="E15" s="69">
        <v>0.05199760047990402</v>
      </c>
      <c r="F15" s="68">
        <v>2497</v>
      </c>
      <c r="G15" s="70">
        <v>0.055030303030303034</v>
      </c>
      <c r="H15" s="71">
        <v>-0.13215859030837007</v>
      </c>
      <c r="I15" s="72">
        <v>1687</v>
      </c>
      <c r="J15" s="73">
        <v>0.2845287492590398</v>
      </c>
      <c r="K15" s="68">
        <v>18507</v>
      </c>
      <c r="L15" s="69">
        <v>0.04911102855323214</v>
      </c>
      <c r="M15" s="68">
        <v>24950</v>
      </c>
      <c r="N15" s="70">
        <v>0.049592624910802845</v>
      </c>
      <c r="O15" s="71">
        <v>-0.2582364729458918</v>
      </c>
    </row>
    <row r="16" spans="2:15" ht="14.25" customHeight="1">
      <c r="B16" s="50">
        <v>6</v>
      </c>
      <c r="C16" s="51" t="s">
        <v>30</v>
      </c>
      <c r="D16" s="52">
        <v>2470</v>
      </c>
      <c r="E16" s="53">
        <v>0.059268146370725854</v>
      </c>
      <c r="F16" s="52">
        <v>1818</v>
      </c>
      <c r="G16" s="54">
        <v>0.04006611570247934</v>
      </c>
      <c r="H16" s="55">
        <v>0.3586358635863587</v>
      </c>
      <c r="I16" s="56">
        <v>1935</v>
      </c>
      <c r="J16" s="57">
        <v>0.27648578811369506</v>
      </c>
      <c r="K16" s="52">
        <v>18328</v>
      </c>
      <c r="L16" s="53">
        <v>0.04863602589958603</v>
      </c>
      <c r="M16" s="52">
        <v>28931</v>
      </c>
      <c r="N16" s="54">
        <v>0.05750558041260269</v>
      </c>
      <c r="O16" s="55">
        <v>-0.3664926895026096</v>
      </c>
    </row>
    <row r="17" spans="2:15" ht="14.25" customHeight="1">
      <c r="B17" s="58">
        <v>7</v>
      </c>
      <c r="C17" s="59" t="s">
        <v>33</v>
      </c>
      <c r="D17" s="60">
        <v>1730</v>
      </c>
      <c r="E17" s="61">
        <v>0.04151169766046791</v>
      </c>
      <c r="F17" s="60">
        <v>1908</v>
      </c>
      <c r="G17" s="62">
        <v>0.04204958677685951</v>
      </c>
      <c r="H17" s="63">
        <v>-0.09329140461215935</v>
      </c>
      <c r="I17" s="64">
        <v>1890</v>
      </c>
      <c r="J17" s="65">
        <v>-0.08465608465608465</v>
      </c>
      <c r="K17" s="60">
        <v>17942</v>
      </c>
      <c r="L17" s="61">
        <v>0.04761171850122068</v>
      </c>
      <c r="M17" s="60">
        <v>18635</v>
      </c>
      <c r="N17" s="62">
        <v>0.037040423455423285</v>
      </c>
      <c r="O17" s="63">
        <v>-0.0371880869331902</v>
      </c>
    </row>
    <row r="18" spans="2:15" ht="14.25" customHeight="1">
      <c r="B18" s="58">
        <v>8</v>
      </c>
      <c r="C18" s="59" t="s">
        <v>22</v>
      </c>
      <c r="D18" s="60">
        <v>2027</v>
      </c>
      <c r="E18" s="61">
        <v>0.04863827234553089</v>
      </c>
      <c r="F18" s="60">
        <v>2936</v>
      </c>
      <c r="G18" s="62">
        <v>0.06470523415977962</v>
      </c>
      <c r="H18" s="63">
        <v>-0.3096049046321526</v>
      </c>
      <c r="I18" s="64">
        <v>1837</v>
      </c>
      <c r="J18" s="65">
        <v>0.10342950462710943</v>
      </c>
      <c r="K18" s="60">
        <v>16564</v>
      </c>
      <c r="L18" s="61">
        <v>0.04395499416197856</v>
      </c>
      <c r="M18" s="60">
        <v>27210</v>
      </c>
      <c r="N18" s="62">
        <v>0.05408478251795372</v>
      </c>
      <c r="O18" s="63">
        <v>-0.3912532157295112</v>
      </c>
    </row>
    <row r="19" spans="2:15" ht="14.25" customHeight="1">
      <c r="B19" s="58">
        <v>9</v>
      </c>
      <c r="C19" s="59" t="s">
        <v>24</v>
      </c>
      <c r="D19" s="60">
        <v>1579</v>
      </c>
      <c r="E19" s="61">
        <v>0.03788842231553689</v>
      </c>
      <c r="F19" s="60">
        <v>2039</v>
      </c>
      <c r="G19" s="62">
        <v>0.0449366391184573</v>
      </c>
      <c r="H19" s="63">
        <v>-0.22560078469838152</v>
      </c>
      <c r="I19" s="64">
        <v>1795</v>
      </c>
      <c r="J19" s="65">
        <v>-0.12033426183844009</v>
      </c>
      <c r="K19" s="60">
        <v>16032</v>
      </c>
      <c r="L19" s="61">
        <v>0.042543254431589</v>
      </c>
      <c r="M19" s="60">
        <v>22083</v>
      </c>
      <c r="N19" s="62">
        <v>0.043893945326864095</v>
      </c>
      <c r="O19" s="63">
        <v>-0.27401168319521807</v>
      </c>
    </row>
    <row r="20" spans="2:15" ht="14.25" customHeight="1">
      <c r="B20" s="66">
        <v>10</v>
      </c>
      <c r="C20" s="67" t="s">
        <v>17</v>
      </c>
      <c r="D20" s="68">
        <v>1638</v>
      </c>
      <c r="E20" s="69">
        <v>0.03930413917216557</v>
      </c>
      <c r="F20" s="68">
        <v>1542</v>
      </c>
      <c r="G20" s="70">
        <v>0.03398347107438016</v>
      </c>
      <c r="H20" s="71">
        <v>0.0622568093385214</v>
      </c>
      <c r="I20" s="72">
        <v>1592</v>
      </c>
      <c r="J20" s="73">
        <v>0.028894472361808976</v>
      </c>
      <c r="K20" s="68">
        <v>15622</v>
      </c>
      <c r="L20" s="69">
        <v>0.04145525952658954</v>
      </c>
      <c r="M20" s="68">
        <v>18128</v>
      </c>
      <c r="N20" s="70">
        <v>0.03603266951435006</v>
      </c>
      <c r="O20" s="71">
        <v>-0.1382391879964695</v>
      </c>
    </row>
    <row r="21" spans="2:15" ht="14.25" customHeight="1">
      <c r="B21" s="50">
        <v>11</v>
      </c>
      <c r="C21" s="51" t="s">
        <v>34</v>
      </c>
      <c r="D21" s="52">
        <v>1646</v>
      </c>
      <c r="E21" s="53">
        <v>0.03949610077984403</v>
      </c>
      <c r="F21" s="52">
        <v>1182</v>
      </c>
      <c r="G21" s="54">
        <v>0.026049586776859503</v>
      </c>
      <c r="H21" s="55">
        <v>0.39255499153976303</v>
      </c>
      <c r="I21" s="56">
        <v>1865</v>
      </c>
      <c r="J21" s="57">
        <v>-0.11742627345844503</v>
      </c>
      <c r="K21" s="52">
        <v>13881</v>
      </c>
      <c r="L21" s="53">
        <v>0.03683526164950642</v>
      </c>
      <c r="M21" s="52">
        <v>12162</v>
      </c>
      <c r="N21" s="54">
        <v>0.024174168503614597</v>
      </c>
      <c r="O21" s="55">
        <v>0.14134188455846086</v>
      </c>
    </row>
    <row r="22" spans="2:15" ht="14.25" customHeight="1">
      <c r="B22" s="58">
        <v>12</v>
      </c>
      <c r="C22" s="59" t="s">
        <v>21</v>
      </c>
      <c r="D22" s="60">
        <v>1628</v>
      </c>
      <c r="E22" s="61">
        <v>0.03906418716256749</v>
      </c>
      <c r="F22" s="60">
        <v>2411</v>
      </c>
      <c r="G22" s="62">
        <v>0.05313498622589532</v>
      </c>
      <c r="H22" s="63">
        <v>-0.3247615097469929</v>
      </c>
      <c r="I22" s="64">
        <v>1114</v>
      </c>
      <c r="J22" s="65">
        <v>0.4614003590664273</v>
      </c>
      <c r="K22" s="60">
        <v>13514</v>
      </c>
      <c r="L22" s="61">
        <v>0.03586137352722641</v>
      </c>
      <c r="M22" s="60">
        <v>31936</v>
      </c>
      <c r="N22" s="62">
        <v>0.06347855988582764</v>
      </c>
      <c r="O22" s="63">
        <v>-0.5768411823647295</v>
      </c>
    </row>
    <row r="23" spans="2:15" ht="14.25" customHeight="1">
      <c r="B23" s="58">
        <v>13</v>
      </c>
      <c r="C23" s="59" t="s">
        <v>28</v>
      </c>
      <c r="D23" s="60">
        <v>1549</v>
      </c>
      <c r="E23" s="61">
        <v>0.03716856628674265</v>
      </c>
      <c r="F23" s="60">
        <v>1209</v>
      </c>
      <c r="G23" s="62">
        <v>0.026644628099173555</v>
      </c>
      <c r="H23" s="63">
        <v>0.2812241521918941</v>
      </c>
      <c r="I23" s="64">
        <v>1026</v>
      </c>
      <c r="J23" s="65">
        <v>0.5097465886939572</v>
      </c>
      <c r="K23" s="60">
        <v>10346</v>
      </c>
      <c r="L23" s="61">
        <v>0.027454622651523194</v>
      </c>
      <c r="M23" s="60">
        <v>14168</v>
      </c>
      <c r="N23" s="62">
        <v>0.02816145530005029</v>
      </c>
      <c r="O23" s="63">
        <v>-0.26976284584980237</v>
      </c>
    </row>
    <row r="24" spans="2:15" ht="14.25" customHeight="1">
      <c r="B24" s="58">
        <v>14</v>
      </c>
      <c r="C24" s="59" t="s">
        <v>27</v>
      </c>
      <c r="D24" s="60">
        <v>1472</v>
      </c>
      <c r="E24" s="61">
        <v>0.035320935812837434</v>
      </c>
      <c r="F24" s="60">
        <v>1417</v>
      </c>
      <c r="G24" s="62">
        <v>0.031228650137741048</v>
      </c>
      <c r="H24" s="63">
        <v>0.03881439661256181</v>
      </c>
      <c r="I24" s="64">
        <v>1209</v>
      </c>
      <c r="J24" s="65">
        <v>0.21753515301902393</v>
      </c>
      <c r="K24" s="60">
        <v>10104</v>
      </c>
      <c r="L24" s="61">
        <v>0.02681244029296253</v>
      </c>
      <c r="M24" s="60">
        <v>12929</v>
      </c>
      <c r="N24" s="62">
        <v>0.02569871933754589</v>
      </c>
      <c r="O24" s="63">
        <v>-0.21850104416428184</v>
      </c>
    </row>
    <row r="25" spans="2:15" ht="14.25" customHeight="1">
      <c r="B25" s="66">
        <v>15</v>
      </c>
      <c r="C25" s="67" t="s">
        <v>35</v>
      </c>
      <c r="D25" s="68">
        <v>933</v>
      </c>
      <c r="E25" s="69">
        <v>0.0223875224955009</v>
      </c>
      <c r="F25" s="68">
        <v>844</v>
      </c>
      <c r="G25" s="70">
        <v>0.018600550964187328</v>
      </c>
      <c r="H25" s="71">
        <v>0.10545023696682465</v>
      </c>
      <c r="I25" s="72">
        <v>925</v>
      </c>
      <c r="J25" s="73">
        <v>0.00864864864864856</v>
      </c>
      <c r="K25" s="68">
        <v>10083</v>
      </c>
      <c r="L25" s="69">
        <v>0.02675671372465768</v>
      </c>
      <c r="M25" s="68">
        <v>10214</v>
      </c>
      <c r="N25" s="70">
        <v>0.020302167167893397</v>
      </c>
      <c r="O25" s="71">
        <v>-0.012825533581358961</v>
      </c>
    </row>
    <row r="26" spans="2:15" ht="14.25" customHeight="1">
      <c r="B26" s="50">
        <v>16</v>
      </c>
      <c r="C26" s="51" t="s">
        <v>26</v>
      </c>
      <c r="D26" s="52">
        <v>844</v>
      </c>
      <c r="E26" s="53">
        <v>0.020251949610077983</v>
      </c>
      <c r="F26" s="52">
        <v>792</v>
      </c>
      <c r="G26" s="54">
        <v>0.017454545454545455</v>
      </c>
      <c r="H26" s="55">
        <v>0.06565656565656575</v>
      </c>
      <c r="I26" s="56">
        <v>607</v>
      </c>
      <c r="J26" s="57">
        <v>0.3904448105436573</v>
      </c>
      <c r="K26" s="52">
        <v>8119</v>
      </c>
      <c r="L26" s="53">
        <v>0.021544952765099247</v>
      </c>
      <c r="M26" s="52">
        <v>10344</v>
      </c>
      <c r="N26" s="54">
        <v>0.02056056561432243</v>
      </c>
      <c r="O26" s="55">
        <v>-0.21510054137664347</v>
      </c>
    </row>
    <row r="27" spans="2:15" ht="14.25" customHeight="1">
      <c r="B27" s="58">
        <v>17</v>
      </c>
      <c r="C27" s="59" t="s">
        <v>51</v>
      </c>
      <c r="D27" s="60">
        <v>832</v>
      </c>
      <c r="E27" s="61">
        <v>0.01996400719856029</v>
      </c>
      <c r="F27" s="60">
        <v>958</v>
      </c>
      <c r="G27" s="62">
        <v>0.021112947658402204</v>
      </c>
      <c r="H27" s="63">
        <v>-0.13152400835073064</v>
      </c>
      <c r="I27" s="64">
        <v>651</v>
      </c>
      <c r="J27" s="65">
        <v>0.27803379416282636</v>
      </c>
      <c r="K27" s="60">
        <v>7764</v>
      </c>
      <c r="L27" s="61">
        <v>0.02060290839613629</v>
      </c>
      <c r="M27" s="60">
        <v>11106</v>
      </c>
      <c r="N27" s="62">
        <v>0.02207517804646799</v>
      </c>
      <c r="O27" s="63">
        <v>-0.3009184224743382</v>
      </c>
    </row>
    <row r="28" spans="2:15" ht="14.25" customHeight="1">
      <c r="B28" s="58">
        <v>18</v>
      </c>
      <c r="C28" s="59" t="s">
        <v>29</v>
      </c>
      <c r="D28" s="60">
        <v>918</v>
      </c>
      <c r="E28" s="61">
        <v>0.02202759448110378</v>
      </c>
      <c r="F28" s="60">
        <v>868</v>
      </c>
      <c r="G28" s="62">
        <v>0.01912947658402204</v>
      </c>
      <c r="H28" s="63">
        <v>0.05760368663594462</v>
      </c>
      <c r="I28" s="64">
        <v>674</v>
      </c>
      <c r="J28" s="65">
        <v>0.36201780415430274</v>
      </c>
      <c r="K28" s="60">
        <v>7127</v>
      </c>
      <c r="L28" s="61">
        <v>0.018912535824222483</v>
      </c>
      <c r="M28" s="60">
        <v>10795</v>
      </c>
      <c r="N28" s="62">
        <v>0.02145700945539546</v>
      </c>
      <c r="O28" s="63">
        <v>-0.33978693839740626</v>
      </c>
    </row>
    <row r="29" spans="2:16" ht="14.25" customHeight="1">
      <c r="B29" s="58">
        <v>19</v>
      </c>
      <c r="C29" s="59" t="s">
        <v>32</v>
      </c>
      <c r="D29" s="60">
        <v>768</v>
      </c>
      <c r="E29" s="61">
        <v>0.018428314337132573</v>
      </c>
      <c r="F29" s="60">
        <v>568</v>
      </c>
      <c r="G29" s="62">
        <v>0.012517906336088154</v>
      </c>
      <c r="H29" s="63">
        <v>0.352112676056338</v>
      </c>
      <c r="I29" s="64">
        <v>726</v>
      </c>
      <c r="J29" s="65">
        <v>0.05785123966942152</v>
      </c>
      <c r="K29" s="60">
        <v>6156</v>
      </c>
      <c r="L29" s="61">
        <v>0.01633584545165057</v>
      </c>
      <c r="M29" s="60">
        <v>10407</v>
      </c>
      <c r="N29" s="62">
        <v>0.020685789476822654</v>
      </c>
      <c r="O29" s="63">
        <v>-0.40847506486019025</v>
      </c>
      <c r="P29" s="49"/>
    </row>
    <row r="30" spans="2:16" ht="14.25" customHeight="1">
      <c r="B30" s="66">
        <v>20</v>
      </c>
      <c r="C30" s="67" t="s">
        <v>31</v>
      </c>
      <c r="D30" s="68">
        <v>339</v>
      </c>
      <c r="E30" s="69">
        <v>0.008134373125374924</v>
      </c>
      <c r="F30" s="68">
        <v>582</v>
      </c>
      <c r="G30" s="70">
        <v>0.012826446280991735</v>
      </c>
      <c r="H30" s="71">
        <v>-0.41752577319587625</v>
      </c>
      <c r="I30" s="72">
        <v>385</v>
      </c>
      <c r="J30" s="73">
        <v>-0.11948051948051952</v>
      </c>
      <c r="K30" s="68">
        <v>4613</v>
      </c>
      <c r="L30" s="69">
        <v>0.012241269504298907</v>
      </c>
      <c r="M30" s="68">
        <v>6771</v>
      </c>
      <c r="N30" s="70">
        <v>0.01345858369823832</v>
      </c>
      <c r="O30" s="71">
        <v>-0.3187121547777285</v>
      </c>
      <c r="P30" s="49"/>
    </row>
    <row r="31" spans="2:15" ht="14.25" customHeight="1">
      <c r="B31" s="163" t="s">
        <v>49</v>
      </c>
      <c r="C31" s="164"/>
      <c r="D31" s="26">
        <f>SUM(D11:D30)</f>
        <v>39536</v>
      </c>
      <c r="E31" s="4">
        <f>D31/D33</f>
        <v>0.9486742651469706</v>
      </c>
      <c r="F31" s="26">
        <f>SUM(F11:F30)</f>
        <v>41335</v>
      </c>
      <c r="G31" s="4">
        <f>F31/F33</f>
        <v>0.9109641873278237</v>
      </c>
      <c r="H31" s="7">
        <f>D31/F31-1</f>
        <v>-0.043522438611346304</v>
      </c>
      <c r="I31" s="26">
        <f>SUM(I11:I30)</f>
        <v>37564</v>
      </c>
      <c r="J31" s="4">
        <f>D31/I31-1</f>
        <v>0.052497071664359574</v>
      </c>
      <c r="K31" s="26">
        <f>SUM(K11:K30)</f>
        <v>353735</v>
      </c>
      <c r="L31" s="4">
        <f>K31/K33</f>
        <v>0.9386875066341153</v>
      </c>
      <c r="M31" s="26">
        <f>SUM(M11:M30)</f>
        <v>465594</v>
      </c>
      <c r="N31" s="4">
        <f>M31/M33</f>
        <v>0.925452048205224</v>
      </c>
      <c r="O31" s="7">
        <f>K31/M31-1</f>
        <v>-0.24025008913345103</v>
      </c>
    </row>
    <row r="32" spans="2:15" ht="14.25" customHeight="1">
      <c r="B32" s="163" t="s">
        <v>12</v>
      </c>
      <c r="C32" s="164"/>
      <c r="D32" s="3">
        <f>D33-SUM(D11:D30)</f>
        <v>2139</v>
      </c>
      <c r="E32" s="4">
        <f>D32/D33</f>
        <v>0.051325734853029395</v>
      </c>
      <c r="F32" s="5">
        <f>F33-SUM(F11:F30)</f>
        <v>4040</v>
      </c>
      <c r="G32" s="6">
        <f>F32/F33</f>
        <v>0.0890358126721763</v>
      </c>
      <c r="H32" s="7">
        <f>D32/F32-1</f>
        <v>-0.4705445544554455</v>
      </c>
      <c r="I32" s="5">
        <f>I33-SUM(I11:I30)</f>
        <v>2500</v>
      </c>
      <c r="J32" s="8">
        <f>D32/I32-1</f>
        <v>-0.14439999999999997</v>
      </c>
      <c r="K32" s="3">
        <f>K33-SUM(K11:K30)</f>
        <v>23105</v>
      </c>
      <c r="L32" s="4">
        <f>K32/K33</f>
        <v>0.06131249336588473</v>
      </c>
      <c r="M32" s="3">
        <f>M33-SUM(M11:M30)</f>
        <v>37505</v>
      </c>
      <c r="N32" s="4">
        <f>M32/M33</f>
        <v>0.07454795179477598</v>
      </c>
      <c r="O32" s="7">
        <f>K32/M32-1</f>
        <v>-0.3839488068257566</v>
      </c>
    </row>
    <row r="33" spans="2:17" ht="14.25" customHeight="1">
      <c r="B33" s="165" t="s">
        <v>13</v>
      </c>
      <c r="C33" s="166"/>
      <c r="D33" s="45">
        <v>41675</v>
      </c>
      <c r="E33" s="74">
        <v>1</v>
      </c>
      <c r="F33" s="45">
        <v>45375</v>
      </c>
      <c r="G33" s="75">
        <v>1.0000000000000002</v>
      </c>
      <c r="H33" s="42">
        <v>-0.08154269972451789</v>
      </c>
      <c r="I33" s="46">
        <v>40064</v>
      </c>
      <c r="J33" s="43">
        <v>0.04021066293929709</v>
      </c>
      <c r="K33" s="45">
        <v>376840</v>
      </c>
      <c r="L33" s="74">
        <v>1</v>
      </c>
      <c r="M33" s="45">
        <v>503099</v>
      </c>
      <c r="N33" s="75">
        <v>1.0000000000000002</v>
      </c>
      <c r="O33" s="42">
        <v>-0.2509625342129481</v>
      </c>
      <c r="P33" s="14"/>
      <c r="Q33" s="14"/>
    </row>
    <row r="34" ht="14.25" customHeight="1">
      <c r="B34" t="s">
        <v>83</v>
      </c>
    </row>
    <row r="35" ht="15">
      <c r="B35" s="9" t="s">
        <v>84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45" t="s">
        <v>133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21"/>
      <c r="N38" s="21"/>
      <c r="O38" s="145" t="s">
        <v>98</v>
      </c>
      <c r="P38" s="145"/>
      <c r="Q38" s="145"/>
      <c r="R38" s="145"/>
      <c r="S38" s="145"/>
      <c r="T38" s="145"/>
      <c r="U38" s="145"/>
      <c r="V38" s="145"/>
    </row>
    <row r="39" spans="2:22" ht="15">
      <c r="B39" s="146" t="s">
        <v>134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21"/>
      <c r="N39" s="21"/>
      <c r="O39" s="162" t="s">
        <v>99</v>
      </c>
      <c r="P39" s="162"/>
      <c r="Q39" s="162"/>
      <c r="R39" s="162"/>
      <c r="S39" s="162"/>
      <c r="T39" s="162"/>
      <c r="U39" s="162"/>
      <c r="V39" s="162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76"/>
      <c r="L40" s="77" t="s">
        <v>4</v>
      </c>
      <c r="O40" s="15"/>
      <c r="P40" s="15"/>
      <c r="Q40" s="15"/>
      <c r="R40" s="15"/>
      <c r="S40" s="15"/>
      <c r="T40" s="15"/>
      <c r="U40" s="76"/>
      <c r="V40" s="77" t="s">
        <v>4</v>
      </c>
    </row>
    <row r="41" spans="2:22" ht="15">
      <c r="B41" s="147" t="s">
        <v>0</v>
      </c>
      <c r="C41" s="147" t="s">
        <v>48</v>
      </c>
      <c r="D41" s="126" t="s">
        <v>127</v>
      </c>
      <c r="E41" s="127"/>
      <c r="F41" s="127"/>
      <c r="G41" s="127"/>
      <c r="H41" s="127"/>
      <c r="I41" s="128"/>
      <c r="J41" s="126" t="s">
        <v>118</v>
      </c>
      <c r="K41" s="127"/>
      <c r="L41" s="128"/>
      <c r="O41" s="147" t="s">
        <v>0</v>
      </c>
      <c r="P41" s="147" t="s">
        <v>48</v>
      </c>
      <c r="Q41" s="126" t="s">
        <v>128</v>
      </c>
      <c r="R41" s="127"/>
      <c r="S41" s="127"/>
      <c r="T41" s="127"/>
      <c r="U41" s="127"/>
      <c r="V41" s="128"/>
    </row>
    <row r="42" spans="2:22" ht="15" customHeight="1">
      <c r="B42" s="148"/>
      <c r="C42" s="148"/>
      <c r="D42" s="123" t="s">
        <v>129</v>
      </c>
      <c r="E42" s="124"/>
      <c r="F42" s="124"/>
      <c r="G42" s="124"/>
      <c r="H42" s="124"/>
      <c r="I42" s="125"/>
      <c r="J42" s="123" t="s">
        <v>119</v>
      </c>
      <c r="K42" s="124"/>
      <c r="L42" s="125"/>
      <c r="O42" s="148"/>
      <c r="P42" s="148"/>
      <c r="Q42" s="123" t="s">
        <v>130</v>
      </c>
      <c r="R42" s="124"/>
      <c r="S42" s="124"/>
      <c r="T42" s="124"/>
      <c r="U42" s="124"/>
      <c r="V42" s="125"/>
    </row>
    <row r="43" spans="2:22" ht="15" customHeight="1">
      <c r="B43" s="148"/>
      <c r="C43" s="148"/>
      <c r="D43" s="135">
        <v>2020</v>
      </c>
      <c r="E43" s="136"/>
      <c r="F43" s="139">
        <v>2019</v>
      </c>
      <c r="G43" s="136"/>
      <c r="H43" s="156" t="s">
        <v>5</v>
      </c>
      <c r="I43" s="129" t="s">
        <v>56</v>
      </c>
      <c r="J43" s="167">
        <v>2020</v>
      </c>
      <c r="K43" s="130" t="s">
        <v>131</v>
      </c>
      <c r="L43" s="129" t="s">
        <v>135</v>
      </c>
      <c r="O43" s="148"/>
      <c r="P43" s="148"/>
      <c r="Q43" s="135">
        <v>2020</v>
      </c>
      <c r="R43" s="136"/>
      <c r="S43" s="135">
        <v>2019</v>
      </c>
      <c r="T43" s="136"/>
      <c r="U43" s="156" t="s">
        <v>5</v>
      </c>
      <c r="V43" s="170" t="s">
        <v>96</v>
      </c>
    </row>
    <row r="44" spans="2:22" ht="15">
      <c r="B44" s="141" t="s">
        <v>6</v>
      </c>
      <c r="C44" s="141" t="s">
        <v>48</v>
      </c>
      <c r="D44" s="137"/>
      <c r="E44" s="138"/>
      <c r="F44" s="140"/>
      <c r="G44" s="138"/>
      <c r="H44" s="157"/>
      <c r="I44" s="130"/>
      <c r="J44" s="167"/>
      <c r="K44" s="130"/>
      <c r="L44" s="130"/>
      <c r="O44" s="141" t="s">
        <v>6</v>
      </c>
      <c r="P44" s="141" t="s">
        <v>48</v>
      </c>
      <c r="Q44" s="137"/>
      <c r="R44" s="138"/>
      <c r="S44" s="137"/>
      <c r="T44" s="138"/>
      <c r="U44" s="157"/>
      <c r="V44" s="171"/>
    </row>
    <row r="45" spans="2:22" ht="15" customHeight="1">
      <c r="B45" s="141"/>
      <c r="C45" s="141"/>
      <c r="D45" s="116" t="s">
        <v>8</v>
      </c>
      <c r="E45" s="78" t="s">
        <v>2</v>
      </c>
      <c r="F45" s="116" t="s">
        <v>8</v>
      </c>
      <c r="G45" s="78" t="s">
        <v>2</v>
      </c>
      <c r="H45" s="143" t="s">
        <v>9</v>
      </c>
      <c r="I45" s="143" t="s">
        <v>57</v>
      </c>
      <c r="J45" s="79" t="s">
        <v>8</v>
      </c>
      <c r="K45" s="131" t="s">
        <v>132</v>
      </c>
      <c r="L45" s="131" t="s">
        <v>136</v>
      </c>
      <c r="O45" s="141"/>
      <c r="P45" s="141"/>
      <c r="Q45" s="116" t="s">
        <v>8</v>
      </c>
      <c r="R45" s="78" t="s">
        <v>2</v>
      </c>
      <c r="S45" s="116" t="s">
        <v>8</v>
      </c>
      <c r="T45" s="78" t="s">
        <v>2</v>
      </c>
      <c r="U45" s="143" t="s">
        <v>9</v>
      </c>
      <c r="V45" s="168" t="s">
        <v>97</v>
      </c>
    </row>
    <row r="46" spans="2:22" ht="15" customHeight="1">
      <c r="B46" s="142"/>
      <c r="C46" s="142"/>
      <c r="D46" s="115" t="s">
        <v>10</v>
      </c>
      <c r="E46" s="41" t="s">
        <v>11</v>
      </c>
      <c r="F46" s="115" t="s">
        <v>10</v>
      </c>
      <c r="G46" s="41" t="s">
        <v>11</v>
      </c>
      <c r="H46" s="144"/>
      <c r="I46" s="144"/>
      <c r="J46" s="115" t="s">
        <v>10</v>
      </c>
      <c r="K46" s="132"/>
      <c r="L46" s="132"/>
      <c r="O46" s="142"/>
      <c r="P46" s="142"/>
      <c r="Q46" s="115" t="s">
        <v>10</v>
      </c>
      <c r="R46" s="41" t="s">
        <v>11</v>
      </c>
      <c r="S46" s="115" t="s">
        <v>10</v>
      </c>
      <c r="T46" s="41" t="s">
        <v>11</v>
      </c>
      <c r="U46" s="151"/>
      <c r="V46" s="169"/>
    </row>
    <row r="47" spans="2:22" ht="15">
      <c r="B47" s="50">
        <v>1</v>
      </c>
      <c r="C47" s="80" t="s">
        <v>38</v>
      </c>
      <c r="D47" s="52">
        <v>1734</v>
      </c>
      <c r="E47" s="57">
        <v>0.041607678464307137</v>
      </c>
      <c r="F47" s="52">
        <v>1591</v>
      </c>
      <c r="G47" s="57">
        <v>0.0350633608815427</v>
      </c>
      <c r="H47" s="81">
        <v>0.08988057825267126</v>
      </c>
      <c r="I47" s="82">
        <v>1</v>
      </c>
      <c r="J47" s="52">
        <v>2057</v>
      </c>
      <c r="K47" s="83">
        <v>-0.15702479338842978</v>
      </c>
      <c r="L47" s="84">
        <v>0</v>
      </c>
      <c r="O47" s="50">
        <v>1</v>
      </c>
      <c r="P47" s="80" t="s">
        <v>38</v>
      </c>
      <c r="Q47" s="52">
        <v>16813</v>
      </c>
      <c r="R47" s="57">
        <v>0.044615752043307505</v>
      </c>
      <c r="S47" s="52">
        <v>18596</v>
      </c>
      <c r="T47" s="57">
        <v>0.03696290392149457</v>
      </c>
      <c r="U47" s="55">
        <v>-0.0958808345880835</v>
      </c>
      <c r="V47" s="84">
        <v>0</v>
      </c>
    </row>
    <row r="48" spans="2:22" ht="15" customHeight="1">
      <c r="B48" s="85">
        <v>2</v>
      </c>
      <c r="C48" s="86" t="s">
        <v>44</v>
      </c>
      <c r="D48" s="60">
        <v>1612</v>
      </c>
      <c r="E48" s="65">
        <v>0.03868026394721056</v>
      </c>
      <c r="F48" s="60">
        <v>1273</v>
      </c>
      <c r="G48" s="65">
        <v>0.028055096418732783</v>
      </c>
      <c r="H48" s="87">
        <v>0.2663000785545955</v>
      </c>
      <c r="I48" s="88">
        <v>3</v>
      </c>
      <c r="J48" s="60">
        <v>1623</v>
      </c>
      <c r="K48" s="89">
        <v>-0.0067775723967961055</v>
      </c>
      <c r="L48" s="90">
        <v>0</v>
      </c>
      <c r="O48" s="85">
        <v>2</v>
      </c>
      <c r="P48" s="86" t="s">
        <v>59</v>
      </c>
      <c r="Q48" s="60">
        <v>15517</v>
      </c>
      <c r="R48" s="65">
        <v>0.041176626685065276</v>
      </c>
      <c r="S48" s="60">
        <v>17634</v>
      </c>
      <c r="T48" s="65">
        <v>0.035050755417919736</v>
      </c>
      <c r="U48" s="63">
        <v>-0.12005217194056939</v>
      </c>
      <c r="V48" s="90">
        <v>0</v>
      </c>
    </row>
    <row r="49" spans="2:22" ht="15" customHeight="1">
      <c r="B49" s="85">
        <v>3</v>
      </c>
      <c r="C49" s="86" t="s">
        <v>59</v>
      </c>
      <c r="D49" s="60">
        <v>1542</v>
      </c>
      <c r="E49" s="65">
        <v>0.03700059988002399</v>
      </c>
      <c r="F49" s="60">
        <v>1807</v>
      </c>
      <c r="G49" s="65">
        <v>0.0398236914600551</v>
      </c>
      <c r="H49" s="87">
        <v>-0.14665190924183735</v>
      </c>
      <c r="I49" s="88">
        <v>-2</v>
      </c>
      <c r="J49" s="60">
        <v>1374</v>
      </c>
      <c r="K49" s="89">
        <v>0.12227074235807867</v>
      </c>
      <c r="L49" s="90">
        <v>0</v>
      </c>
      <c r="O49" s="85">
        <v>3</v>
      </c>
      <c r="P49" s="86" t="s">
        <v>44</v>
      </c>
      <c r="Q49" s="60">
        <v>13744</v>
      </c>
      <c r="R49" s="65">
        <v>0.03647171213247001</v>
      </c>
      <c r="S49" s="60">
        <v>12355</v>
      </c>
      <c r="T49" s="65">
        <v>0.024557790812543855</v>
      </c>
      <c r="U49" s="63">
        <v>0.1124241197895588</v>
      </c>
      <c r="V49" s="90">
        <v>3</v>
      </c>
    </row>
    <row r="50" spans="2:22" ht="15">
      <c r="B50" s="85">
        <v>4</v>
      </c>
      <c r="C50" s="86" t="s">
        <v>43</v>
      </c>
      <c r="D50" s="60">
        <v>1431</v>
      </c>
      <c r="E50" s="65">
        <v>0.0343371325734853</v>
      </c>
      <c r="F50" s="60">
        <v>1086</v>
      </c>
      <c r="G50" s="65">
        <v>0.02393388429752066</v>
      </c>
      <c r="H50" s="87">
        <v>0.31767955801104963</v>
      </c>
      <c r="I50" s="88">
        <v>2</v>
      </c>
      <c r="J50" s="60">
        <v>1127</v>
      </c>
      <c r="K50" s="89">
        <v>0.269742679680568</v>
      </c>
      <c r="L50" s="90">
        <v>1</v>
      </c>
      <c r="O50" s="85">
        <v>4</v>
      </c>
      <c r="P50" s="86" t="s">
        <v>40</v>
      </c>
      <c r="Q50" s="60">
        <v>11173</v>
      </c>
      <c r="R50" s="65">
        <v>0.029649187984290414</v>
      </c>
      <c r="S50" s="60">
        <v>16021</v>
      </c>
      <c r="T50" s="65">
        <v>0.03184462700184258</v>
      </c>
      <c r="U50" s="63">
        <v>-0.3026028337806629</v>
      </c>
      <c r="V50" s="90">
        <v>-1</v>
      </c>
    </row>
    <row r="51" spans="2:22" ht="15" customHeight="1">
      <c r="B51" s="85">
        <v>5</v>
      </c>
      <c r="C51" s="91" t="s">
        <v>61</v>
      </c>
      <c r="D51" s="68">
        <v>1114</v>
      </c>
      <c r="E51" s="73">
        <v>0.026730653869226156</v>
      </c>
      <c r="F51" s="68">
        <v>916</v>
      </c>
      <c r="G51" s="73">
        <v>0.02018732782369146</v>
      </c>
      <c r="H51" s="92">
        <v>0.21615720524017457</v>
      </c>
      <c r="I51" s="93">
        <v>3</v>
      </c>
      <c r="J51" s="68">
        <v>837</v>
      </c>
      <c r="K51" s="94">
        <v>0.3309438470728794</v>
      </c>
      <c r="L51" s="95">
        <v>3</v>
      </c>
      <c r="O51" s="85">
        <v>5</v>
      </c>
      <c r="P51" s="91" t="s">
        <v>43</v>
      </c>
      <c r="Q51" s="68">
        <v>10180</v>
      </c>
      <c r="R51" s="73">
        <v>0.027014117397303895</v>
      </c>
      <c r="S51" s="68">
        <v>14294</v>
      </c>
      <c r="T51" s="73">
        <v>0.028411903025050735</v>
      </c>
      <c r="U51" s="71">
        <v>-0.2878130684203162</v>
      </c>
      <c r="V51" s="95">
        <v>-1</v>
      </c>
    </row>
    <row r="52" spans="2:22" ht="15">
      <c r="B52" s="96">
        <v>6</v>
      </c>
      <c r="C52" s="80" t="s">
        <v>86</v>
      </c>
      <c r="D52" s="52">
        <v>1110</v>
      </c>
      <c r="E52" s="57">
        <v>0.026634673065386923</v>
      </c>
      <c r="F52" s="52">
        <v>633</v>
      </c>
      <c r="G52" s="57">
        <v>0.013950413223140496</v>
      </c>
      <c r="H52" s="81">
        <v>0.7535545023696681</v>
      </c>
      <c r="I52" s="82">
        <v>12</v>
      </c>
      <c r="J52" s="52">
        <v>1167</v>
      </c>
      <c r="K52" s="83">
        <v>-0.04884318766066842</v>
      </c>
      <c r="L52" s="84">
        <v>-2</v>
      </c>
      <c r="O52" s="96">
        <v>6</v>
      </c>
      <c r="P52" s="80" t="s">
        <v>86</v>
      </c>
      <c r="Q52" s="52">
        <v>8376</v>
      </c>
      <c r="R52" s="57">
        <v>0.02222693981530623</v>
      </c>
      <c r="S52" s="52">
        <v>6077</v>
      </c>
      <c r="T52" s="57">
        <v>0.012079133530378712</v>
      </c>
      <c r="U52" s="55">
        <v>0.3783116669409248</v>
      </c>
      <c r="V52" s="84">
        <v>15</v>
      </c>
    </row>
    <row r="53" spans="2:22" ht="15">
      <c r="B53" s="85">
        <v>7</v>
      </c>
      <c r="C53" s="86" t="s">
        <v>45</v>
      </c>
      <c r="D53" s="60">
        <v>1042</v>
      </c>
      <c r="E53" s="65">
        <v>0.025002999400119977</v>
      </c>
      <c r="F53" s="60">
        <v>809</v>
      </c>
      <c r="G53" s="65">
        <v>0.017829201101928375</v>
      </c>
      <c r="H53" s="87">
        <v>0.2880098887515452</v>
      </c>
      <c r="I53" s="88">
        <v>2</v>
      </c>
      <c r="J53" s="60">
        <v>561</v>
      </c>
      <c r="K53" s="89">
        <v>0.857397504456328</v>
      </c>
      <c r="L53" s="90">
        <v>8</v>
      </c>
      <c r="O53" s="85">
        <v>7</v>
      </c>
      <c r="P53" s="86" t="s">
        <v>45</v>
      </c>
      <c r="Q53" s="60">
        <v>7646</v>
      </c>
      <c r="R53" s="65">
        <v>0.020289778155185224</v>
      </c>
      <c r="S53" s="60">
        <v>7979</v>
      </c>
      <c r="T53" s="65">
        <v>0.01585970156967118</v>
      </c>
      <c r="U53" s="63">
        <v>-0.04173455320215569</v>
      </c>
      <c r="V53" s="90">
        <v>2</v>
      </c>
    </row>
    <row r="54" spans="2:22" ht="15">
      <c r="B54" s="85">
        <v>8</v>
      </c>
      <c r="C54" s="86" t="s">
        <v>76</v>
      </c>
      <c r="D54" s="60">
        <v>984</v>
      </c>
      <c r="E54" s="65">
        <v>0.02361127774445111</v>
      </c>
      <c r="F54" s="60">
        <v>771</v>
      </c>
      <c r="G54" s="65">
        <v>0.01699173553719008</v>
      </c>
      <c r="H54" s="87">
        <v>0.2762645914396886</v>
      </c>
      <c r="I54" s="88">
        <v>2</v>
      </c>
      <c r="J54" s="60">
        <v>599</v>
      </c>
      <c r="K54" s="89">
        <v>0.642737896494157</v>
      </c>
      <c r="L54" s="90">
        <v>4</v>
      </c>
      <c r="O54" s="85">
        <v>8</v>
      </c>
      <c r="P54" s="86" t="s">
        <v>71</v>
      </c>
      <c r="Q54" s="60">
        <v>7496</v>
      </c>
      <c r="R54" s="65">
        <v>0.019891731238722003</v>
      </c>
      <c r="S54" s="60">
        <v>6824</v>
      </c>
      <c r="T54" s="65">
        <v>0.013563930757167079</v>
      </c>
      <c r="U54" s="63">
        <v>0.09847596717467755</v>
      </c>
      <c r="V54" s="90">
        <v>7</v>
      </c>
    </row>
    <row r="55" spans="2:22" ht="15">
      <c r="B55" s="85">
        <v>9</v>
      </c>
      <c r="C55" s="86" t="s">
        <v>40</v>
      </c>
      <c r="D55" s="60">
        <v>783</v>
      </c>
      <c r="E55" s="65">
        <v>0.018788242351529694</v>
      </c>
      <c r="F55" s="60">
        <v>1439</v>
      </c>
      <c r="G55" s="65">
        <v>0.03171349862258953</v>
      </c>
      <c r="H55" s="87">
        <v>-0.4558721334259903</v>
      </c>
      <c r="I55" s="88">
        <v>-6</v>
      </c>
      <c r="J55" s="60">
        <v>1125</v>
      </c>
      <c r="K55" s="89">
        <v>-0.30400000000000005</v>
      </c>
      <c r="L55" s="90">
        <v>-3</v>
      </c>
      <c r="O55" s="85">
        <v>9</v>
      </c>
      <c r="P55" s="86" t="s">
        <v>61</v>
      </c>
      <c r="Q55" s="60">
        <v>6857</v>
      </c>
      <c r="R55" s="65">
        <v>0.018196051374588684</v>
      </c>
      <c r="S55" s="60">
        <v>8200</v>
      </c>
      <c r="T55" s="65">
        <v>0.016298978928600535</v>
      </c>
      <c r="U55" s="63">
        <v>-0.16378048780487808</v>
      </c>
      <c r="V55" s="90">
        <v>-1</v>
      </c>
    </row>
    <row r="56" spans="2:22" ht="15">
      <c r="B56" s="97">
        <v>10</v>
      </c>
      <c r="C56" s="91" t="s">
        <v>39</v>
      </c>
      <c r="D56" s="68">
        <v>710</v>
      </c>
      <c r="E56" s="73">
        <v>0.017036592681463708</v>
      </c>
      <c r="F56" s="68">
        <v>642</v>
      </c>
      <c r="G56" s="73">
        <v>0.014148760330578512</v>
      </c>
      <c r="H56" s="92">
        <v>0.10591900311526481</v>
      </c>
      <c r="I56" s="93">
        <v>6</v>
      </c>
      <c r="J56" s="68">
        <v>525</v>
      </c>
      <c r="K56" s="94">
        <v>0.35238095238095246</v>
      </c>
      <c r="L56" s="95">
        <v>8</v>
      </c>
      <c r="O56" s="97">
        <v>10</v>
      </c>
      <c r="P56" s="91" t="s">
        <v>42</v>
      </c>
      <c r="Q56" s="68">
        <v>6516</v>
      </c>
      <c r="R56" s="73">
        <v>0.017291158051162298</v>
      </c>
      <c r="S56" s="68">
        <v>12005</v>
      </c>
      <c r="T56" s="73">
        <v>0.02386210268754261</v>
      </c>
      <c r="U56" s="71">
        <v>-0.45722615576842984</v>
      </c>
      <c r="V56" s="95">
        <v>-3</v>
      </c>
    </row>
    <row r="57" spans="2:22" ht="15">
      <c r="B57" s="96">
        <v>11</v>
      </c>
      <c r="C57" s="80" t="s">
        <v>71</v>
      </c>
      <c r="D57" s="52">
        <v>709</v>
      </c>
      <c r="E57" s="57">
        <v>0.017012597480503898</v>
      </c>
      <c r="F57" s="52">
        <v>662</v>
      </c>
      <c r="G57" s="57">
        <v>0.01458953168044077</v>
      </c>
      <c r="H57" s="81">
        <v>0.07099697885196377</v>
      </c>
      <c r="I57" s="82">
        <v>4</v>
      </c>
      <c r="J57" s="52">
        <v>743</v>
      </c>
      <c r="K57" s="83">
        <v>-0.04576043068640645</v>
      </c>
      <c r="L57" s="84">
        <v>-2</v>
      </c>
      <c r="O57" s="96">
        <v>11</v>
      </c>
      <c r="P57" s="80" t="s">
        <v>76</v>
      </c>
      <c r="Q57" s="52">
        <v>5854</v>
      </c>
      <c r="R57" s="57">
        <v>0.015534444326504618</v>
      </c>
      <c r="S57" s="52">
        <v>7609</v>
      </c>
      <c r="T57" s="57">
        <v>0.015124259837527007</v>
      </c>
      <c r="U57" s="55">
        <v>-0.23064791694046527</v>
      </c>
      <c r="V57" s="84">
        <v>-1</v>
      </c>
    </row>
    <row r="58" spans="2:22" ht="15">
      <c r="B58" s="85">
        <v>12</v>
      </c>
      <c r="C58" s="86" t="s">
        <v>42</v>
      </c>
      <c r="D58" s="60">
        <v>668</v>
      </c>
      <c r="E58" s="65">
        <v>0.01602879424115177</v>
      </c>
      <c r="F58" s="60">
        <v>941</v>
      </c>
      <c r="G58" s="65">
        <v>0.020738292011019285</v>
      </c>
      <c r="H58" s="87">
        <v>-0.2901168969181721</v>
      </c>
      <c r="I58" s="88">
        <v>-5</v>
      </c>
      <c r="J58" s="60">
        <v>838</v>
      </c>
      <c r="K58" s="89">
        <v>-0.20286396181384247</v>
      </c>
      <c r="L58" s="90">
        <v>-5</v>
      </c>
      <c r="O58" s="85">
        <v>12</v>
      </c>
      <c r="P58" s="86" t="s">
        <v>39</v>
      </c>
      <c r="Q58" s="60">
        <v>5784</v>
      </c>
      <c r="R58" s="65">
        <v>0.015348689098821781</v>
      </c>
      <c r="S58" s="60">
        <v>7602</v>
      </c>
      <c r="T58" s="65">
        <v>0.015110346075026983</v>
      </c>
      <c r="U58" s="63">
        <v>-0.23914759273875297</v>
      </c>
      <c r="V58" s="90">
        <v>-1</v>
      </c>
    </row>
    <row r="59" spans="2:22" ht="15">
      <c r="B59" s="85">
        <v>13</v>
      </c>
      <c r="C59" s="86" t="s">
        <v>73</v>
      </c>
      <c r="D59" s="60">
        <v>624</v>
      </c>
      <c r="E59" s="65">
        <v>0.014973005398920216</v>
      </c>
      <c r="F59" s="60">
        <v>408</v>
      </c>
      <c r="G59" s="65">
        <v>0.008991735537190083</v>
      </c>
      <c r="H59" s="87">
        <v>0.5294117647058822</v>
      </c>
      <c r="I59" s="88">
        <v>19</v>
      </c>
      <c r="J59" s="60">
        <v>445</v>
      </c>
      <c r="K59" s="89">
        <v>0.40224719101123596</v>
      </c>
      <c r="L59" s="90">
        <v>10</v>
      </c>
      <c r="O59" s="85">
        <v>13</v>
      </c>
      <c r="P59" s="86" t="s">
        <v>50</v>
      </c>
      <c r="Q59" s="60">
        <v>5775</v>
      </c>
      <c r="R59" s="65">
        <v>0.015324806283833987</v>
      </c>
      <c r="S59" s="60">
        <v>6853</v>
      </c>
      <c r="T59" s="65">
        <v>0.013621573487524324</v>
      </c>
      <c r="U59" s="63">
        <v>-0.1573033707865169</v>
      </c>
      <c r="V59" s="90">
        <v>1</v>
      </c>
    </row>
    <row r="60" spans="2:22" ht="15">
      <c r="B60" s="85">
        <v>14</v>
      </c>
      <c r="C60" s="86" t="s">
        <v>120</v>
      </c>
      <c r="D60" s="60">
        <v>610</v>
      </c>
      <c r="E60" s="65">
        <v>0.014637072585482903</v>
      </c>
      <c r="F60" s="60">
        <v>355</v>
      </c>
      <c r="G60" s="65">
        <v>0.007823691460055097</v>
      </c>
      <c r="H60" s="87">
        <v>0.7183098591549295</v>
      </c>
      <c r="I60" s="88">
        <v>24</v>
      </c>
      <c r="J60" s="60">
        <v>587</v>
      </c>
      <c r="K60" s="89">
        <v>0.03918228279386704</v>
      </c>
      <c r="L60" s="90">
        <v>-1</v>
      </c>
      <c r="O60" s="85">
        <v>14</v>
      </c>
      <c r="P60" s="86" t="s">
        <v>60</v>
      </c>
      <c r="Q60" s="60">
        <v>5504</v>
      </c>
      <c r="R60" s="65">
        <v>0.014605668188090436</v>
      </c>
      <c r="S60" s="60">
        <v>7047</v>
      </c>
      <c r="T60" s="65">
        <v>0.014007183476810727</v>
      </c>
      <c r="U60" s="63">
        <v>-0.2189584220235561</v>
      </c>
      <c r="V60" s="90">
        <v>-2</v>
      </c>
    </row>
    <row r="61" spans="2:22" ht="15">
      <c r="B61" s="97">
        <v>15</v>
      </c>
      <c r="C61" s="91" t="s">
        <v>60</v>
      </c>
      <c r="D61" s="68">
        <v>601</v>
      </c>
      <c r="E61" s="73">
        <v>0.01442111577684463</v>
      </c>
      <c r="F61" s="68">
        <v>745</v>
      </c>
      <c r="G61" s="73">
        <v>0.016418732782369147</v>
      </c>
      <c r="H61" s="92">
        <v>-0.1932885906040268</v>
      </c>
      <c r="I61" s="93">
        <v>-3</v>
      </c>
      <c r="J61" s="68">
        <v>705</v>
      </c>
      <c r="K61" s="94">
        <v>-0.1475177304964539</v>
      </c>
      <c r="L61" s="95">
        <v>-4</v>
      </c>
      <c r="O61" s="97">
        <v>15</v>
      </c>
      <c r="P61" s="91" t="s">
        <v>89</v>
      </c>
      <c r="Q61" s="68">
        <v>4842</v>
      </c>
      <c r="R61" s="73">
        <v>0.012848954463432757</v>
      </c>
      <c r="S61" s="68">
        <v>2860</v>
      </c>
      <c r="T61" s="73">
        <v>0.005684765821438723</v>
      </c>
      <c r="U61" s="71">
        <v>0.6930069930069931</v>
      </c>
      <c r="V61" s="95">
        <v>37</v>
      </c>
    </row>
    <row r="62" spans="2:22" ht="15">
      <c r="B62" s="96">
        <v>16</v>
      </c>
      <c r="C62" s="80" t="s">
        <v>72</v>
      </c>
      <c r="D62" s="52">
        <v>599</v>
      </c>
      <c r="E62" s="57">
        <v>0.014373125374925015</v>
      </c>
      <c r="F62" s="52">
        <v>351</v>
      </c>
      <c r="G62" s="57">
        <v>0.007735537190082645</v>
      </c>
      <c r="H62" s="81">
        <v>0.7065527065527066</v>
      </c>
      <c r="I62" s="82">
        <v>23</v>
      </c>
      <c r="J62" s="52">
        <v>526</v>
      </c>
      <c r="K62" s="83">
        <v>0.1387832699619771</v>
      </c>
      <c r="L62" s="84">
        <v>1</v>
      </c>
      <c r="O62" s="96">
        <v>16</v>
      </c>
      <c r="P62" s="80" t="s">
        <v>41</v>
      </c>
      <c r="Q62" s="52">
        <v>4780</v>
      </c>
      <c r="R62" s="57">
        <v>0.012684428404627959</v>
      </c>
      <c r="S62" s="52">
        <v>6341</v>
      </c>
      <c r="T62" s="57">
        <v>0.012603881144665364</v>
      </c>
      <c r="U62" s="55">
        <v>-0.24617568206907425</v>
      </c>
      <c r="V62" s="84">
        <v>1</v>
      </c>
    </row>
    <row r="63" spans="2:22" ht="15">
      <c r="B63" s="85">
        <v>17</v>
      </c>
      <c r="C63" s="86" t="s">
        <v>94</v>
      </c>
      <c r="D63" s="60">
        <v>595</v>
      </c>
      <c r="E63" s="65">
        <v>0.014277144571085783</v>
      </c>
      <c r="F63" s="60">
        <v>494</v>
      </c>
      <c r="G63" s="65">
        <v>0.010887052341597796</v>
      </c>
      <c r="H63" s="87">
        <v>0.20445344129554655</v>
      </c>
      <c r="I63" s="88">
        <v>6</v>
      </c>
      <c r="J63" s="60">
        <v>585</v>
      </c>
      <c r="K63" s="89">
        <v>0.017094017094017033</v>
      </c>
      <c r="L63" s="90">
        <v>-3</v>
      </c>
      <c r="O63" s="85">
        <v>17</v>
      </c>
      <c r="P63" s="86" t="s">
        <v>90</v>
      </c>
      <c r="Q63" s="60">
        <v>4763</v>
      </c>
      <c r="R63" s="65">
        <v>0.012639316420762128</v>
      </c>
      <c r="S63" s="60">
        <v>817</v>
      </c>
      <c r="T63" s="65">
        <v>0.001623934851788614</v>
      </c>
      <c r="U63" s="63">
        <v>4.829865361077111</v>
      </c>
      <c r="V63" s="90">
        <v>119</v>
      </c>
    </row>
    <row r="64" spans="2:22" ht="15">
      <c r="B64" s="85">
        <v>18</v>
      </c>
      <c r="C64" s="86" t="s">
        <v>89</v>
      </c>
      <c r="D64" s="60">
        <v>577</v>
      </c>
      <c r="E64" s="65">
        <v>0.013845230953809238</v>
      </c>
      <c r="F64" s="60">
        <v>706</v>
      </c>
      <c r="G64" s="65">
        <v>0.015559228650137742</v>
      </c>
      <c r="H64" s="87">
        <v>-0.18271954674220958</v>
      </c>
      <c r="I64" s="88">
        <v>-5</v>
      </c>
      <c r="J64" s="60">
        <v>449</v>
      </c>
      <c r="K64" s="89">
        <v>0.2850779510022272</v>
      </c>
      <c r="L64" s="90">
        <v>4</v>
      </c>
      <c r="O64" s="85">
        <v>18</v>
      </c>
      <c r="P64" s="86" t="s">
        <v>94</v>
      </c>
      <c r="Q64" s="60">
        <v>4728</v>
      </c>
      <c r="R64" s="65">
        <v>0.012546438806920709</v>
      </c>
      <c r="S64" s="60">
        <v>6327</v>
      </c>
      <c r="T64" s="65">
        <v>0.012576053619665314</v>
      </c>
      <c r="U64" s="63">
        <v>-0.2527264106211474</v>
      </c>
      <c r="V64" s="90">
        <v>0</v>
      </c>
    </row>
    <row r="65" spans="2:22" ht="15">
      <c r="B65" s="85">
        <v>19</v>
      </c>
      <c r="C65" s="86" t="s">
        <v>50</v>
      </c>
      <c r="D65" s="60">
        <v>570</v>
      </c>
      <c r="E65" s="65">
        <v>0.013677264547090583</v>
      </c>
      <c r="F65" s="60">
        <v>771</v>
      </c>
      <c r="G65" s="65">
        <v>0.01699173553719008</v>
      </c>
      <c r="H65" s="87">
        <v>-0.2607003891050583</v>
      </c>
      <c r="I65" s="88">
        <v>-9</v>
      </c>
      <c r="J65" s="60">
        <v>707</v>
      </c>
      <c r="K65" s="89">
        <v>-0.1937765205091938</v>
      </c>
      <c r="L65" s="90">
        <v>-9</v>
      </c>
      <c r="O65" s="85">
        <v>19</v>
      </c>
      <c r="P65" s="86" t="s">
        <v>52</v>
      </c>
      <c r="Q65" s="60">
        <v>4643</v>
      </c>
      <c r="R65" s="65">
        <v>0.012320878887591551</v>
      </c>
      <c r="S65" s="60">
        <v>6656</v>
      </c>
      <c r="T65" s="65">
        <v>0.013230000457166482</v>
      </c>
      <c r="U65" s="63">
        <v>-0.3024338942307693</v>
      </c>
      <c r="V65" s="90">
        <v>-3</v>
      </c>
    </row>
    <row r="66" spans="2:22" ht="15">
      <c r="B66" s="97">
        <v>20</v>
      </c>
      <c r="C66" s="91" t="s">
        <v>90</v>
      </c>
      <c r="D66" s="68">
        <v>511</v>
      </c>
      <c r="E66" s="73">
        <v>0.012261547690461908</v>
      </c>
      <c r="F66" s="68">
        <v>486</v>
      </c>
      <c r="G66" s="73">
        <v>0.010710743801652893</v>
      </c>
      <c r="H66" s="92">
        <v>0.05144032921810693</v>
      </c>
      <c r="I66" s="93">
        <v>4</v>
      </c>
      <c r="J66" s="68">
        <v>487</v>
      </c>
      <c r="K66" s="94">
        <v>0.04928131416837789</v>
      </c>
      <c r="L66" s="95">
        <v>-1</v>
      </c>
      <c r="O66" s="97">
        <v>20</v>
      </c>
      <c r="P66" s="91" t="s">
        <v>111</v>
      </c>
      <c r="Q66" s="68">
        <v>4309</v>
      </c>
      <c r="R66" s="73">
        <v>0.011434561086933446</v>
      </c>
      <c r="S66" s="68">
        <v>13009</v>
      </c>
      <c r="T66" s="73">
        <v>0.025857733766117604</v>
      </c>
      <c r="U66" s="71">
        <v>-0.6687677761549696</v>
      </c>
      <c r="V66" s="95">
        <v>-15</v>
      </c>
    </row>
    <row r="67" spans="2:22" ht="15">
      <c r="B67" s="163" t="s">
        <v>49</v>
      </c>
      <c r="C67" s="164"/>
      <c r="D67" s="26">
        <f>SUM(D47:D66)</f>
        <v>18126</v>
      </c>
      <c r="E67" s="6">
        <f>D67/D69</f>
        <v>0.4349370125974805</v>
      </c>
      <c r="F67" s="26">
        <f>SUM(F47:F66)</f>
        <v>16886</v>
      </c>
      <c r="G67" s="6">
        <f>F67/F69</f>
        <v>0.37214325068870524</v>
      </c>
      <c r="H67" s="17">
        <f>D67/F67-1</f>
        <v>0.07343361364443912</v>
      </c>
      <c r="I67" s="25"/>
      <c r="J67" s="26">
        <f>SUM(J47:J66)</f>
        <v>17067</v>
      </c>
      <c r="K67" s="18">
        <f>E67/J67-1</f>
        <v>-0.9999745159071544</v>
      </c>
      <c r="L67" s="19"/>
      <c r="O67" s="163" t="s">
        <v>49</v>
      </c>
      <c r="P67" s="164"/>
      <c r="Q67" s="26">
        <f>SUM(Q47:Q66)</f>
        <v>155300</v>
      </c>
      <c r="R67" s="6">
        <f>Q67/Q69</f>
        <v>0.4121112408449209</v>
      </c>
      <c r="S67" s="26">
        <f>SUM(S47:S66)</f>
        <v>185106</v>
      </c>
      <c r="T67" s="6">
        <f>S67/S69</f>
        <v>0.3679315601899427</v>
      </c>
      <c r="U67" s="17">
        <f>Q67/S67-1</f>
        <v>-0.16102125268764922</v>
      </c>
      <c r="V67" s="106"/>
    </row>
    <row r="68" spans="2:22" ht="15">
      <c r="B68" s="163" t="s">
        <v>12</v>
      </c>
      <c r="C68" s="164"/>
      <c r="D68" s="26">
        <f>D69-SUM(D47:D66)</f>
        <v>23549</v>
      </c>
      <c r="E68" s="6">
        <f>D68/D69</f>
        <v>0.5650629874025195</v>
      </c>
      <c r="F68" s="26">
        <f>F69-SUM(F47:F66)</f>
        <v>28489</v>
      </c>
      <c r="G68" s="6">
        <f>F68/F69</f>
        <v>0.6278567493112948</v>
      </c>
      <c r="H68" s="17">
        <f>D68/F68-1</f>
        <v>-0.173400259749377</v>
      </c>
      <c r="I68" s="3"/>
      <c r="J68" s="26">
        <f>J69-SUM(J47:J66)</f>
        <v>22997</v>
      </c>
      <c r="K68" s="18">
        <f>E68/J68-1</f>
        <v>-0.999975428839092</v>
      </c>
      <c r="L68" s="19"/>
      <c r="O68" s="163" t="s">
        <v>12</v>
      </c>
      <c r="P68" s="164"/>
      <c r="Q68" s="26">
        <f>Q69-SUM(Q47:Q66)</f>
        <v>221540</v>
      </c>
      <c r="R68" s="6">
        <f>Q68/Q69</f>
        <v>0.5878887591550791</v>
      </c>
      <c r="S68" s="26">
        <f>S69-SUM(S47:S66)</f>
        <v>317993</v>
      </c>
      <c r="T68" s="6">
        <f>S68/S69</f>
        <v>0.6320684398100572</v>
      </c>
      <c r="U68" s="17">
        <f>Q68/S68-1</f>
        <v>-0.3033179975659842</v>
      </c>
      <c r="V68" s="107"/>
    </row>
    <row r="69" spans="2:22" ht="15">
      <c r="B69" s="165" t="s">
        <v>37</v>
      </c>
      <c r="C69" s="166"/>
      <c r="D69" s="24">
        <v>41675</v>
      </c>
      <c r="E69" s="98">
        <v>1</v>
      </c>
      <c r="F69" s="24">
        <v>45375</v>
      </c>
      <c r="G69" s="98">
        <v>1</v>
      </c>
      <c r="H69" s="20">
        <v>-0.08154269972451789</v>
      </c>
      <c r="I69" s="20"/>
      <c r="J69" s="24">
        <v>40064</v>
      </c>
      <c r="K69" s="44">
        <v>0.04021066293929709</v>
      </c>
      <c r="L69" s="99"/>
      <c r="M69" s="14"/>
      <c r="O69" s="165" t="s">
        <v>37</v>
      </c>
      <c r="P69" s="166"/>
      <c r="Q69" s="24">
        <v>376840</v>
      </c>
      <c r="R69" s="98">
        <v>1</v>
      </c>
      <c r="S69" s="24">
        <v>503099</v>
      </c>
      <c r="T69" s="98">
        <v>1</v>
      </c>
      <c r="U69" s="108">
        <v>-0.2509625342129481</v>
      </c>
      <c r="V69" s="99"/>
    </row>
    <row r="70" spans="2:15" ht="15">
      <c r="B70" t="s">
        <v>83</v>
      </c>
      <c r="O70" t="s">
        <v>83</v>
      </c>
    </row>
    <row r="71" spans="2:15" ht="15">
      <c r="B71" s="9" t="s">
        <v>85</v>
      </c>
      <c r="O71" s="9" t="s">
        <v>85</v>
      </c>
    </row>
  </sheetData>
  <sheetProtection/>
  <mergeCells count="67"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</mergeCells>
  <conditionalFormatting sqref="H32 J32 O32">
    <cfRule type="cellIs" priority="1561" dxfId="146" operator="lessThan">
      <formula>0</formula>
    </cfRule>
  </conditionalFormatting>
  <conditionalFormatting sqref="H31 O31">
    <cfRule type="cellIs" priority="1521" dxfId="146" operator="lessThan">
      <formula>0</formula>
    </cfRule>
  </conditionalFormatting>
  <conditionalFormatting sqref="K68">
    <cfRule type="cellIs" priority="697" dxfId="146" operator="lessThan">
      <formula>0</formula>
    </cfRule>
  </conditionalFormatting>
  <conditionalFormatting sqref="H68 J68">
    <cfRule type="cellIs" priority="698" dxfId="146" operator="lessThan">
      <formula>0</formula>
    </cfRule>
  </conditionalFormatting>
  <conditionalFormatting sqref="K67">
    <cfRule type="cellIs" priority="695" dxfId="146" operator="lessThan">
      <formula>0</formula>
    </cfRule>
  </conditionalFormatting>
  <conditionalFormatting sqref="H67 J67">
    <cfRule type="cellIs" priority="696" dxfId="146" operator="lessThan">
      <formula>0</formula>
    </cfRule>
  </conditionalFormatting>
  <conditionalFormatting sqref="L68">
    <cfRule type="cellIs" priority="693" dxfId="146" operator="lessThan">
      <formula>0</formula>
    </cfRule>
  </conditionalFormatting>
  <conditionalFormatting sqref="K68">
    <cfRule type="cellIs" priority="694" dxfId="146" operator="lessThan">
      <formula>0</formula>
    </cfRule>
  </conditionalFormatting>
  <conditionalFormatting sqref="L67">
    <cfRule type="cellIs" priority="691" dxfId="146" operator="lessThan">
      <formula>0</formula>
    </cfRule>
  </conditionalFormatting>
  <conditionalFormatting sqref="K67">
    <cfRule type="cellIs" priority="692" dxfId="146" operator="lessThan">
      <formula>0</formula>
    </cfRule>
  </conditionalFormatting>
  <conditionalFormatting sqref="H11:H15 J11:J15 O11:O15">
    <cfRule type="cellIs" priority="41" dxfId="146" operator="lessThan">
      <formula>0</formula>
    </cfRule>
  </conditionalFormatting>
  <conditionalFormatting sqref="H16:H30 J16:J30 O16:O30">
    <cfRule type="cellIs" priority="40" dxfId="146" operator="lessThan">
      <formula>0</formula>
    </cfRule>
  </conditionalFormatting>
  <conditionalFormatting sqref="D11:E30 G11:J30 L11:L30 N11:O30">
    <cfRule type="cellIs" priority="39" dxfId="147" operator="equal">
      <formula>0</formula>
    </cfRule>
  </conditionalFormatting>
  <conditionalFormatting sqref="F11:F30">
    <cfRule type="cellIs" priority="38" dxfId="147" operator="equal">
      <formula>0</formula>
    </cfRule>
  </conditionalFormatting>
  <conditionalFormatting sqref="K11:K30">
    <cfRule type="cellIs" priority="37" dxfId="147" operator="equal">
      <formula>0</formula>
    </cfRule>
  </conditionalFormatting>
  <conditionalFormatting sqref="M11:M30">
    <cfRule type="cellIs" priority="36" dxfId="147" operator="equal">
      <formula>0</formula>
    </cfRule>
  </conditionalFormatting>
  <conditionalFormatting sqref="O33 J33 H33">
    <cfRule type="cellIs" priority="35" dxfId="146" operator="lessThan">
      <formula>0</formula>
    </cfRule>
  </conditionalFormatting>
  <conditionalFormatting sqref="H69:I69 K69">
    <cfRule type="cellIs" priority="27" dxfId="146" operator="lessThan">
      <formula>0</formula>
    </cfRule>
  </conditionalFormatting>
  <conditionalFormatting sqref="L69">
    <cfRule type="cellIs" priority="26" dxfId="146" operator="lessThan">
      <formula>0</formula>
    </cfRule>
  </conditionalFormatting>
  <conditionalFormatting sqref="V69">
    <cfRule type="cellIs" priority="8" dxfId="146" operator="lessThan">
      <formula>0</formula>
    </cfRule>
  </conditionalFormatting>
  <conditionalFormatting sqref="V67">
    <cfRule type="cellIs" priority="17" dxfId="146" operator="lessThan">
      <formula>0</formula>
    </cfRule>
    <cfRule type="cellIs" priority="18" dxfId="148" operator="equal">
      <formula>0</formula>
    </cfRule>
    <cfRule type="cellIs" priority="19" dxfId="149" operator="greaterThan">
      <formula>0</formula>
    </cfRule>
  </conditionalFormatting>
  <conditionalFormatting sqref="V68">
    <cfRule type="cellIs" priority="16" dxfId="146" operator="lessThan">
      <formula>0</formula>
    </cfRule>
  </conditionalFormatting>
  <conditionalFormatting sqref="U68">
    <cfRule type="cellIs" priority="15" dxfId="146" operator="lessThan">
      <formula>0</formula>
    </cfRule>
  </conditionalFormatting>
  <conditionalFormatting sqref="U67">
    <cfRule type="cellIs" priority="14" dxfId="146" operator="lessThan">
      <formula>0</formula>
    </cfRule>
  </conditionalFormatting>
  <conditionalFormatting sqref="U47:U66">
    <cfRule type="cellIs" priority="13" dxfId="146" operator="lessThan">
      <formula>0</formula>
    </cfRule>
  </conditionalFormatting>
  <conditionalFormatting sqref="V47:V66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U69">
    <cfRule type="cellIs" priority="9" dxfId="146" operator="lessThan">
      <formula>0</formula>
    </cfRule>
  </conditionalFormatting>
  <conditionalFormatting sqref="K47:K66 H47:H66">
    <cfRule type="cellIs" priority="7" dxfId="146" operator="lessThan">
      <formula>0</formula>
    </cfRule>
  </conditionalFormatting>
  <conditionalFormatting sqref="L47:L66">
    <cfRule type="cellIs" priority="4" dxfId="146" operator="lessThan">
      <formula>0</formula>
    </cfRule>
    <cfRule type="cellIs" priority="5" dxfId="148" operator="equal">
      <formula>0</formula>
    </cfRule>
    <cfRule type="cellIs" priority="6" dxfId="149" operator="greaterThan">
      <formula>0</formula>
    </cfRule>
  </conditionalFormatting>
  <conditionalFormatting sqref="I47:I66">
    <cfRule type="cellIs" priority="1" dxfId="146" operator="lessThan">
      <formula>0</formula>
    </cfRule>
    <cfRule type="cellIs" priority="2" dxfId="148" operator="equal">
      <formula>0</formula>
    </cfRule>
    <cfRule type="cellIs" priority="3" dxfId="149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5">
      <c r="A1" t="s">
        <v>3</v>
      </c>
      <c r="C1" s="48"/>
      <c r="K1" s="49"/>
      <c r="O1" s="47"/>
      <c r="U1" s="49">
        <v>44168</v>
      </c>
    </row>
    <row r="2" spans="1:21" ht="14.25" customHeight="1">
      <c r="A2" s="145" t="s">
        <v>137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"/>
      <c r="M2" s="21"/>
      <c r="N2" s="145" t="s">
        <v>100</v>
      </c>
      <c r="O2" s="145"/>
      <c r="P2" s="145"/>
      <c r="Q2" s="145"/>
      <c r="R2" s="145"/>
      <c r="S2" s="145"/>
      <c r="T2" s="145"/>
      <c r="U2" s="145"/>
    </row>
    <row r="3" spans="1:21" ht="14.25" customHeight="1">
      <c r="A3" s="162" t="s">
        <v>138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4"/>
      <c r="M3" s="21"/>
      <c r="N3" s="162" t="s">
        <v>101</v>
      </c>
      <c r="O3" s="162"/>
      <c r="P3" s="162"/>
      <c r="Q3" s="162"/>
      <c r="R3" s="162"/>
      <c r="S3" s="162"/>
      <c r="T3" s="162"/>
      <c r="U3" s="162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76"/>
      <c r="K4" s="77" t="s">
        <v>4</v>
      </c>
      <c r="L4" s="14"/>
      <c r="M4" s="14"/>
      <c r="N4" s="15"/>
      <c r="O4" s="15"/>
      <c r="P4" s="15"/>
      <c r="Q4" s="15"/>
      <c r="R4" s="15"/>
      <c r="S4" s="15"/>
      <c r="T4" s="76"/>
      <c r="U4" s="77" t="s">
        <v>4</v>
      </c>
    </row>
    <row r="5" spans="1:21" ht="14.25" customHeight="1">
      <c r="A5" s="147" t="s">
        <v>0</v>
      </c>
      <c r="B5" s="147" t="s">
        <v>1</v>
      </c>
      <c r="C5" s="126" t="s">
        <v>127</v>
      </c>
      <c r="D5" s="127"/>
      <c r="E5" s="127"/>
      <c r="F5" s="127"/>
      <c r="G5" s="127"/>
      <c r="H5" s="128"/>
      <c r="I5" s="126" t="s">
        <v>118</v>
      </c>
      <c r="J5" s="127"/>
      <c r="K5" s="128"/>
      <c r="L5" s="14"/>
      <c r="M5" s="14"/>
      <c r="N5" s="147" t="s">
        <v>0</v>
      </c>
      <c r="O5" s="147" t="s">
        <v>1</v>
      </c>
      <c r="P5" s="126" t="s">
        <v>128</v>
      </c>
      <c r="Q5" s="127"/>
      <c r="R5" s="127"/>
      <c r="S5" s="127"/>
      <c r="T5" s="127"/>
      <c r="U5" s="128"/>
    </row>
    <row r="6" spans="1:21" ht="14.25" customHeight="1">
      <c r="A6" s="148"/>
      <c r="B6" s="148"/>
      <c r="C6" s="172" t="s">
        <v>129</v>
      </c>
      <c r="D6" s="173"/>
      <c r="E6" s="173"/>
      <c r="F6" s="173"/>
      <c r="G6" s="173"/>
      <c r="H6" s="174"/>
      <c r="I6" s="123" t="s">
        <v>119</v>
      </c>
      <c r="J6" s="124"/>
      <c r="K6" s="125"/>
      <c r="L6" s="14"/>
      <c r="M6" s="14"/>
      <c r="N6" s="148"/>
      <c r="O6" s="148"/>
      <c r="P6" s="123" t="s">
        <v>130</v>
      </c>
      <c r="Q6" s="124"/>
      <c r="R6" s="124"/>
      <c r="S6" s="124"/>
      <c r="T6" s="124"/>
      <c r="U6" s="125"/>
    </row>
    <row r="7" spans="1:21" ht="14.25" customHeight="1">
      <c r="A7" s="148"/>
      <c r="B7" s="148"/>
      <c r="C7" s="135">
        <v>2020</v>
      </c>
      <c r="D7" s="136"/>
      <c r="E7" s="139">
        <v>2019</v>
      </c>
      <c r="F7" s="136"/>
      <c r="G7" s="156" t="s">
        <v>5</v>
      </c>
      <c r="H7" s="129" t="s">
        <v>56</v>
      </c>
      <c r="I7" s="167">
        <v>2020</v>
      </c>
      <c r="J7" s="130" t="s">
        <v>131</v>
      </c>
      <c r="K7" s="129" t="s">
        <v>135</v>
      </c>
      <c r="L7" s="14"/>
      <c r="M7" s="14"/>
      <c r="N7" s="148"/>
      <c r="O7" s="148"/>
      <c r="P7" s="160">
        <v>2020</v>
      </c>
      <c r="Q7" s="175"/>
      <c r="R7" s="176">
        <v>2019</v>
      </c>
      <c r="S7" s="175"/>
      <c r="T7" s="157" t="s">
        <v>5</v>
      </c>
      <c r="U7" s="170" t="s">
        <v>96</v>
      </c>
    </row>
    <row r="8" spans="1:21" ht="14.25" customHeight="1">
      <c r="A8" s="141" t="s">
        <v>6</v>
      </c>
      <c r="B8" s="141" t="s">
        <v>7</v>
      </c>
      <c r="C8" s="137"/>
      <c r="D8" s="138"/>
      <c r="E8" s="140"/>
      <c r="F8" s="138"/>
      <c r="G8" s="157"/>
      <c r="H8" s="130"/>
      <c r="I8" s="167"/>
      <c r="J8" s="130"/>
      <c r="K8" s="130"/>
      <c r="L8" s="14"/>
      <c r="M8" s="14"/>
      <c r="N8" s="141" t="s">
        <v>6</v>
      </c>
      <c r="O8" s="141" t="s">
        <v>7</v>
      </c>
      <c r="P8" s="137"/>
      <c r="Q8" s="138"/>
      <c r="R8" s="140"/>
      <c r="S8" s="138"/>
      <c r="T8" s="157"/>
      <c r="U8" s="171"/>
    </row>
    <row r="9" spans="1:21" ht="14.25" customHeight="1">
      <c r="A9" s="141"/>
      <c r="B9" s="141"/>
      <c r="C9" s="116" t="s">
        <v>8</v>
      </c>
      <c r="D9" s="78" t="s">
        <v>2</v>
      </c>
      <c r="E9" s="116" t="s">
        <v>8</v>
      </c>
      <c r="F9" s="78" t="s">
        <v>2</v>
      </c>
      <c r="G9" s="143" t="s">
        <v>9</v>
      </c>
      <c r="H9" s="143" t="s">
        <v>57</v>
      </c>
      <c r="I9" s="79" t="s">
        <v>8</v>
      </c>
      <c r="J9" s="131" t="s">
        <v>132</v>
      </c>
      <c r="K9" s="131" t="s">
        <v>136</v>
      </c>
      <c r="L9" s="14"/>
      <c r="M9" s="14"/>
      <c r="N9" s="141"/>
      <c r="O9" s="141"/>
      <c r="P9" s="116" t="s">
        <v>8</v>
      </c>
      <c r="Q9" s="78" t="s">
        <v>2</v>
      </c>
      <c r="R9" s="116" t="s">
        <v>8</v>
      </c>
      <c r="S9" s="78" t="s">
        <v>2</v>
      </c>
      <c r="T9" s="143" t="s">
        <v>9</v>
      </c>
      <c r="U9" s="168" t="s">
        <v>97</v>
      </c>
    </row>
    <row r="10" spans="1:21" ht="14.25" customHeight="1">
      <c r="A10" s="142"/>
      <c r="B10" s="142"/>
      <c r="C10" s="115" t="s">
        <v>10</v>
      </c>
      <c r="D10" s="41" t="s">
        <v>11</v>
      </c>
      <c r="E10" s="115" t="s">
        <v>10</v>
      </c>
      <c r="F10" s="41" t="s">
        <v>11</v>
      </c>
      <c r="G10" s="144"/>
      <c r="H10" s="144"/>
      <c r="I10" s="115" t="s">
        <v>10</v>
      </c>
      <c r="J10" s="132"/>
      <c r="K10" s="132"/>
      <c r="L10" s="14"/>
      <c r="M10" s="14"/>
      <c r="N10" s="142"/>
      <c r="O10" s="142"/>
      <c r="P10" s="115" t="s">
        <v>10</v>
      </c>
      <c r="Q10" s="41" t="s">
        <v>11</v>
      </c>
      <c r="R10" s="115" t="s">
        <v>10</v>
      </c>
      <c r="S10" s="41" t="s">
        <v>11</v>
      </c>
      <c r="T10" s="151"/>
      <c r="U10" s="169"/>
    </row>
    <row r="11" spans="1:21" ht="14.25" customHeight="1">
      <c r="A11" s="50">
        <v>1</v>
      </c>
      <c r="B11" s="80" t="s">
        <v>20</v>
      </c>
      <c r="C11" s="52">
        <v>4298</v>
      </c>
      <c r="D11" s="54">
        <v>0.13578062804068997</v>
      </c>
      <c r="E11" s="52">
        <v>3069</v>
      </c>
      <c r="F11" s="54">
        <v>0.09556282111163009</v>
      </c>
      <c r="G11" s="100">
        <v>0.40045617464972305</v>
      </c>
      <c r="H11" s="82">
        <v>2</v>
      </c>
      <c r="I11" s="52">
        <v>4184</v>
      </c>
      <c r="J11" s="53">
        <v>0.027246653919694053</v>
      </c>
      <c r="K11" s="84">
        <v>1</v>
      </c>
      <c r="L11" s="14"/>
      <c r="M11" s="14"/>
      <c r="N11" s="50">
        <v>1</v>
      </c>
      <c r="O11" s="80" t="s">
        <v>18</v>
      </c>
      <c r="P11" s="52">
        <v>38498</v>
      </c>
      <c r="Q11" s="54">
        <v>0.14188574103217103</v>
      </c>
      <c r="R11" s="52">
        <v>45165</v>
      </c>
      <c r="S11" s="54">
        <v>0.12744721797382486</v>
      </c>
      <c r="T11" s="109">
        <v>-0.14761430311081591</v>
      </c>
      <c r="U11" s="84">
        <v>0</v>
      </c>
    </row>
    <row r="12" spans="1:21" ht="14.25" customHeight="1">
      <c r="A12" s="85">
        <v>2</v>
      </c>
      <c r="B12" s="86" t="s">
        <v>18</v>
      </c>
      <c r="C12" s="60">
        <v>3876</v>
      </c>
      <c r="D12" s="62">
        <v>0.12244897959183673</v>
      </c>
      <c r="E12" s="60">
        <v>4440</v>
      </c>
      <c r="F12" s="62">
        <v>0.13825315273236805</v>
      </c>
      <c r="G12" s="101">
        <v>-0.12702702702702706</v>
      </c>
      <c r="H12" s="88">
        <v>-1</v>
      </c>
      <c r="I12" s="60">
        <v>4455</v>
      </c>
      <c r="J12" s="61">
        <v>-0.12996632996632995</v>
      </c>
      <c r="K12" s="90">
        <v>-1</v>
      </c>
      <c r="L12" s="14"/>
      <c r="M12" s="14"/>
      <c r="N12" s="85">
        <v>2</v>
      </c>
      <c r="O12" s="86" t="s">
        <v>20</v>
      </c>
      <c r="P12" s="60">
        <v>35131</v>
      </c>
      <c r="Q12" s="62">
        <v>0.12947654341007847</v>
      </c>
      <c r="R12" s="60">
        <v>35461</v>
      </c>
      <c r="S12" s="62">
        <v>0.10006433735347732</v>
      </c>
      <c r="T12" s="110">
        <v>-0.009305998138800398</v>
      </c>
      <c r="U12" s="90">
        <v>1</v>
      </c>
    </row>
    <row r="13" spans="1:21" ht="14.25" customHeight="1">
      <c r="A13" s="58">
        <v>3</v>
      </c>
      <c r="B13" s="86" t="s">
        <v>19</v>
      </c>
      <c r="C13" s="60">
        <v>2613</v>
      </c>
      <c r="D13" s="62">
        <v>0.08254880899728312</v>
      </c>
      <c r="E13" s="60">
        <v>3529</v>
      </c>
      <c r="F13" s="62">
        <v>0.1098863459442628</v>
      </c>
      <c r="G13" s="101">
        <v>-0.2595636157551714</v>
      </c>
      <c r="H13" s="88">
        <v>-1</v>
      </c>
      <c r="I13" s="60">
        <v>2819</v>
      </c>
      <c r="J13" s="61">
        <v>-0.07307555870876192</v>
      </c>
      <c r="K13" s="90">
        <v>0</v>
      </c>
      <c r="L13" s="14"/>
      <c r="M13" s="14"/>
      <c r="N13" s="58">
        <v>3</v>
      </c>
      <c r="O13" s="86" t="s">
        <v>19</v>
      </c>
      <c r="P13" s="60">
        <v>24845</v>
      </c>
      <c r="Q13" s="62">
        <v>0.09156712649863083</v>
      </c>
      <c r="R13" s="60">
        <v>39940</v>
      </c>
      <c r="S13" s="62">
        <v>0.11270324113527211</v>
      </c>
      <c r="T13" s="110">
        <v>-0.377941912869304</v>
      </c>
      <c r="U13" s="90">
        <v>-1</v>
      </c>
    </row>
    <row r="14" spans="1:21" ht="14.25" customHeight="1">
      <c r="A14" s="58">
        <v>4</v>
      </c>
      <c r="B14" s="86" t="s">
        <v>22</v>
      </c>
      <c r="C14" s="60">
        <v>1771</v>
      </c>
      <c r="D14" s="62">
        <v>0.055948695267580714</v>
      </c>
      <c r="E14" s="60">
        <v>2312</v>
      </c>
      <c r="F14" s="62">
        <v>0.07199128133271057</v>
      </c>
      <c r="G14" s="101">
        <v>-0.23399653979238755</v>
      </c>
      <c r="H14" s="88">
        <v>0</v>
      </c>
      <c r="I14" s="60">
        <v>1575</v>
      </c>
      <c r="J14" s="61">
        <v>0.12444444444444436</v>
      </c>
      <c r="K14" s="90">
        <v>2</v>
      </c>
      <c r="L14" s="14"/>
      <c r="M14" s="14"/>
      <c r="N14" s="58">
        <v>4</v>
      </c>
      <c r="O14" s="86" t="s">
        <v>33</v>
      </c>
      <c r="P14" s="60">
        <v>15822</v>
      </c>
      <c r="Q14" s="62">
        <v>0.058312540771235134</v>
      </c>
      <c r="R14" s="60">
        <v>16745</v>
      </c>
      <c r="S14" s="62">
        <v>0.047251271227093924</v>
      </c>
      <c r="T14" s="110">
        <v>-0.05512093162137954</v>
      </c>
      <c r="U14" s="90">
        <v>4</v>
      </c>
    </row>
    <row r="15" spans="1:21" ht="14.25" customHeight="1">
      <c r="A15" s="66">
        <v>5</v>
      </c>
      <c r="B15" s="91" t="s">
        <v>25</v>
      </c>
      <c r="C15" s="68">
        <v>1761</v>
      </c>
      <c r="D15" s="70">
        <v>0.0556327794275605</v>
      </c>
      <c r="E15" s="68">
        <v>1743</v>
      </c>
      <c r="F15" s="70">
        <v>0.054273703876693134</v>
      </c>
      <c r="G15" s="102">
        <v>0.010327022375215211</v>
      </c>
      <c r="H15" s="93">
        <v>1</v>
      </c>
      <c r="I15" s="68">
        <v>1290</v>
      </c>
      <c r="J15" s="69">
        <v>0.3651162790697675</v>
      </c>
      <c r="K15" s="95">
        <v>4</v>
      </c>
      <c r="L15" s="14"/>
      <c r="M15" s="14"/>
      <c r="N15" s="66">
        <v>5</v>
      </c>
      <c r="O15" s="91" t="s">
        <v>17</v>
      </c>
      <c r="P15" s="68">
        <v>14605</v>
      </c>
      <c r="Q15" s="70">
        <v>0.05382724421463084</v>
      </c>
      <c r="R15" s="68">
        <v>17053</v>
      </c>
      <c r="S15" s="70">
        <v>0.048120389861787564</v>
      </c>
      <c r="T15" s="111">
        <v>-0.1435524541136457</v>
      </c>
      <c r="U15" s="95">
        <v>2</v>
      </c>
    </row>
    <row r="16" spans="1:21" ht="14.25" customHeight="1">
      <c r="A16" s="50">
        <v>6</v>
      </c>
      <c r="B16" s="80" t="s">
        <v>17</v>
      </c>
      <c r="C16" s="52">
        <v>1552</v>
      </c>
      <c r="D16" s="54">
        <v>0.04903013837113793</v>
      </c>
      <c r="E16" s="52">
        <v>1454</v>
      </c>
      <c r="F16" s="54">
        <v>0.04527479371010431</v>
      </c>
      <c r="G16" s="100">
        <v>0.06740027510316371</v>
      </c>
      <c r="H16" s="82">
        <v>3</v>
      </c>
      <c r="I16" s="52">
        <v>1504</v>
      </c>
      <c r="J16" s="53">
        <v>0.03191489361702127</v>
      </c>
      <c r="K16" s="84">
        <v>1</v>
      </c>
      <c r="L16" s="14"/>
      <c r="M16" s="14"/>
      <c r="N16" s="50">
        <v>6</v>
      </c>
      <c r="O16" s="80" t="s">
        <v>22</v>
      </c>
      <c r="P16" s="52">
        <v>14023</v>
      </c>
      <c r="Q16" s="54">
        <v>0.05168226262388006</v>
      </c>
      <c r="R16" s="52">
        <v>21704</v>
      </c>
      <c r="S16" s="54">
        <v>0.06124464560841126</v>
      </c>
      <c r="T16" s="109">
        <v>-0.35389789900479174</v>
      </c>
      <c r="U16" s="84">
        <v>-1</v>
      </c>
    </row>
    <row r="17" spans="1:21" ht="14.25" customHeight="1">
      <c r="A17" s="58">
        <v>7</v>
      </c>
      <c r="B17" s="86" t="s">
        <v>33</v>
      </c>
      <c r="C17" s="60">
        <v>1509</v>
      </c>
      <c r="D17" s="62">
        <v>0.047671700259050986</v>
      </c>
      <c r="E17" s="60">
        <v>1683</v>
      </c>
      <c r="F17" s="62">
        <v>0.05240541802895843</v>
      </c>
      <c r="G17" s="101">
        <v>-0.10338680926916222</v>
      </c>
      <c r="H17" s="88">
        <v>0</v>
      </c>
      <c r="I17" s="60">
        <v>1659</v>
      </c>
      <c r="J17" s="61">
        <v>-0.09041591320072329</v>
      </c>
      <c r="K17" s="90">
        <v>-3</v>
      </c>
      <c r="L17" s="14"/>
      <c r="M17" s="14"/>
      <c r="N17" s="58">
        <v>7</v>
      </c>
      <c r="O17" s="86" t="s">
        <v>25</v>
      </c>
      <c r="P17" s="60">
        <v>13804</v>
      </c>
      <c r="Q17" s="62">
        <v>0.050875130375814044</v>
      </c>
      <c r="R17" s="60">
        <v>18030</v>
      </c>
      <c r="S17" s="62">
        <v>0.05087730189456575</v>
      </c>
      <c r="T17" s="110">
        <v>-0.23438713255684973</v>
      </c>
      <c r="U17" s="90">
        <v>-1</v>
      </c>
    </row>
    <row r="18" spans="1:21" ht="14.25" customHeight="1">
      <c r="A18" s="58">
        <v>8</v>
      </c>
      <c r="B18" s="86" t="s">
        <v>21</v>
      </c>
      <c r="C18" s="60">
        <v>1493</v>
      </c>
      <c r="D18" s="62">
        <v>0.04716623491501864</v>
      </c>
      <c r="E18" s="60">
        <v>2043</v>
      </c>
      <c r="F18" s="62">
        <v>0.06361513311536665</v>
      </c>
      <c r="G18" s="101">
        <v>-0.2692119432207538</v>
      </c>
      <c r="H18" s="88">
        <v>-3</v>
      </c>
      <c r="I18" s="60">
        <v>965</v>
      </c>
      <c r="J18" s="61">
        <v>0.5471502590673576</v>
      </c>
      <c r="K18" s="90">
        <v>4</v>
      </c>
      <c r="L18" s="14"/>
      <c r="M18" s="14"/>
      <c r="N18" s="58">
        <v>8</v>
      </c>
      <c r="O18" s="86" t="s">
        <v>23</v>
      </c>
      <c r="P18" s="60">
        <v>12674</v>
      </c>
      <c r="Q18" s="62">
        <v>0.04671047539720857</v>
      </c>
      <c r="R18" s="60">
        <v>15491</v>
      </c>
      <c r="S18" s="62">
        <v>0.043712716785841266</v>
      </c>
      <c r="T18" s="110">
        <v>-0.18184752436898843</v>
      </c>
      <c r="U18" s="90">
        <v>1</v>
      </c>
    </row>
    <row r="19" spans="1:21" ht="14.25" customHeight="1">
      <c r="A19" s="58">
        <v>9</v>
      </c>
      <c r="B19" s="86" t="s">
        <v>34</v>
      </c>
      <c r="C19" s="60">
        <v>1471</v>
      </c>
      <c r="D19" s="62">
        <v>0.046471220066974156</v>
      </c>
      <c r="E19" s="60">
        <v>1050</v>
      </c>
      <c r="F19" s="62">
        <v>0.03269500233535731</v>
      </c>
      <c r="G19" s="101">
        <v>0.40095238095238095</v>
      </c>
      <c r="H19" s="88">
        <v>2</v>
      </c>
      <c r="I19" s="60">
        <v>1636</v>
      </c>
      <c r="J19" s="61">
        <v>-0.10085574572127143</v>
      </c>
      <c r="K19" s="90">
        <v>-4</v>
      </c>
      <c r="L19" s="14"/>
      <c r="M19" s="14"/>
      <c r="N19" s="58">
        <v>9</v>
      </c>
      <c r="O19" s="86" t="s">
        <v>34</v>
      </c>
      <c r="P19" s="60">
        <v>12299</v>
      </c>
      <c r="Q19" s="62">
        <v>0.045328399629972246</v>
      </c>
      <c r="R19" s="60">
        <v>11119</v>
      </c>
      <c r="S19" s="62">
        <v>0.03137574707519005</v>
      </c>
      <c r="T19" s="110">
        <v>0.10612465149743677</v>
      </c>
      <c r="U19" s="90">
        <v>4</v>
      </c>
    </row>
    <row r="20" spans="1:21" ht="14.25" customHeight="1">
      <c r="A20" s="66">
        <v>10</v>
      </c>
      <c r="B20" s="91" t="s">
        <v>28</v>
      </c>
      <c r="C20" s="68">
        <v>1439</v>
      </c>
      <c r="D20" s="70">
        <v>0.04546028937890946</v>
      </c>
      <c r="E20" s="68">
        <v>960</v>
      </c>
      <c r="F20" s="70">
        <v>0.029892573563755253</v>
      </c>
      <c r="G20" s="102">
        <v>0.4989583333333334</v>
      </c>
      <c r="H20" s="93">
        <v>2</v>
      </c>
      <c r="I20" s="68">
        <v>894</v>
      </c>
      <c r="J20" s="69">
        <v>0.609619686800895</v>
      </c>
      <c r="K20" s="95">
        <v>3</v>
      </c>
      <c r="L20" s="14"/>
      <c r="M20" s="14"/>
      <c r="N20" s="66">
        <v>10</v>
      </c>
      <c r="O20" s="91" t="s">
        <v>21</v>
      </c>
      <c r="P20" s="68">
        <v>10611</v>
      </c>
      <c r="Q20" s="70">
        <v>0.03910721590971913</v>
      </c>
      <c r="R20" s="68">
        <v>24145</v>
      </c>
      <c r="S20" s="70">
        <v>0.06813269296973322</v>
      </c>
      <c r="T20" s="111">
        <v>-0.5605301304617933</v>
      </c>
      <c r="U20" s="95">
        <v>-6</v>
      </c>
    </row>
    <row r="21" spans="1:21" ht="14.25" customHeight="1">
      <c r="A21" s="50">
        <v>11</v>
      </c>
      <c r="B21" s="80" t="s">
        <v>30</v>
      </c>
      <c r="C21" s="52">
        <v>1437</v>
      </c>
      <c r="D21" s="54">
        <v>0.04539710621090542</v>
      </c>
      <c r="E21" s="52">
        <v>957</v>
      </c>
      <c r="F21" s="54">
        <v>0.02979915927136852</v>
      </c>
      <c r="G21" s="100">
        <v>0.5015673981191222</v>
      </c>
      <c r="H21" s="82">
        <v>2</v>
      </c>
      <c r="I21" s="52">
        <v>998</v>
      </c>
      <c r="J21" s="53">
        <v>0.439879759519038</v>
      </c>
      <c r="K21" s="84">
        <v>0</v>
      </c>
      <c r="L21" s="14"/>
      <c r="M21" s="14"/>
      <c r="N21" s="50">
        <v>11</v>
      </c>
      <c r="O21" s="80" t="s">
        <v>30</v>
      </c>
      <c r="P21" s="52">
        <v>10241</v>
      </c>
      <c r="Q21" s="54">
        <v>0.037743567819379285</v>
      </c>
      <c r="R21" s="52">
        <v>14972</v>
      </c>
      <c r="S21" s="54">
        <v>0.04224819545010751</v>
      </c>
      <c r="T21" s="109">
        <v>-0.315989847715736</v>
      </c>
      <c r="U21" s="84">
        <v>-1</v>
      </c>
    </row>
    <row r="22" spans="1:21" ht="14.25" customHeight="1">
      <c r="A22" s="58">
        <v>12</v>
      </c>
      <c r="B22" s="86" t="s">
        <v>23</v>
      </c>
      <c r="C22" s="60">
        <v>1381</v>
      </c>
      <c r="D22" s="62">
        <v>0.04362797750679219</v>
      </c>
      <c r="E22" s="60">
        <v>1330</v>
      </c>
      <c r="F22" s="62">
        <v>0.041413669624785925</v>
      </c>
      <c r="G22" s="101">
        <v>0.03834586466165413</v>
      </c>
      <c r="H22" s="88">
        <v>-2</v>
      </c>
      <c r="I22" s="60">
        <v>1398</v>
      </c>
      <c r="J22" s="61">
        <v>-0.012160228898426273</v>
      </c>
      <c r="K22" s="90">
        <v>-4</v>
      </c>
      <c r="L22" s="14"/>
      <c r="M22" s="14"/>
      <c r="N22" s="58">
        <v>12</v>
      </c>
      <c r="O22" s="86" t="s">
        <v>28</v>
      </c>
      <c r="P22" s="60">
        <v>8824</v>
      </c>
      <c r="Q22" s="62">
        <v>0.03252116418691561</v>
      </c>
      <c r="R22" s="60">
        <v>11274</v>
      </c>
      <c r="S22" s="62">
        <v>0.03181312820628587</v>
      </c>
      <c r="T22" s="110">
        <v>-0.21731417420613797</v>
      </c>
      <c r="U22" s="90">
        <v>0</v>
      </c>
    </row>
    <row r="23" spans="1:21" ht="14.25" customHeight="1">
      <c r="A23" s="58">
        <v>13</v>
      </c>
      <c r="B23" s="86" t="s">
        <v>27</v>
      </c>
      <c r="C23" s="60">
        <v>1100</v>
      </c>
      <c r="D23" s="62">
        <v>0.03475074240222405</v>
      </c>
      <c r="E23" s="60">
        <v>647</v>
      </c>
      <c r="F23" s="62">
        <v>0.02014634905807255</v>
      </c>
      <c r="G23" s="101">
        <v>0.7001545595054095</v>
      </c>
      <c r="H23" s="88">
        <v>3</v>
      </c>
      <c r="I23" s="60">
        <v>732</v>
      </c>
      <c r="J23" s="61">
        <v>0.5027322404371584</v>
      </c>
      <c r="K23" s="90">
        <v>2</v>
      </c>
      <c r="L23" s="14"/>
      <c r="M23" s="14"/>
      <c r="N23" s="58">
        <v>13</v>
      </c>
      <c r="O23" s="86" t="s">
        <v>35</v>
      </c>
      <c r="P23" s="60">
        <v>8751</v>
      </c>
      <c r="Q23" s="62">
        <v>0.03225212010422694</v>
      </c>
      <c r="R23" s="60">
        <v>9052</v>
      </c>
      <c r="S23" s="62">
        <v>0.025543058055996073</v>
      </c>
      <c r="T23" s="110">
        <v>-0.03325231992929745</v>
      </c>
      <c r="U23" s="90">
        <v>1</v>
      </c>
    </row>
    <row r="24" spans="1:21" ht="14.25" customHeight="1">
      <c r="A24" s="58">
        <v>14</v>
      </c>
      <c r="B24" s="86" t="s">
        <v>24</v>
      </c>
      <c r="C24" s="60">
        <v>924</v>
      </c>
      <c r="D24" s="62">
        <v>0.0291906236178682</v>
      </c>
      <c r="E24" s="60">
        <v>903</v>
      </c>
      <c r="F24" s="62">
        <v>0.028117702008407287</v>
      </c>
      <c r="G24" s="101">
        <v>0.023255813953488413</v>
      </c>
      <c r="H24" s="88">
        <v>0</v>
      </c>
      <c r="I24" s="60">
        <v>1059</v>
      </c>
      <c r="J24" s="61">
        <v>-0.12747875354107652</v>
      </c>
      <c r="K24" s="90">
        <v>-4</v>
      </c>
      <c r="L24" s="14"/>
      <c r="M24" s="14"/>
      <c r="N24" s="58">
        <v>14</v>
      </c>
      <c r="O24" s="86" t="s">
        <v>24</v>
      </c>
      <c r="P24" s="60">
        <v>8054</v>
      </c>
      <c r="Q24" s="62">
        <v>0.02968330194485702</v>
      </c>
      <c r="R24" s="60">
        <v>11566</v>
      </c>
      <c r="S24" s="62">
        <v>0.03263709782099542</v>
      </c>
      <c r="T24" s="110">
        <v>-0.303648625280996</v>
      </c>
      <c r="U24" s="90">
        <v>-3</v>
      </c>
    </row>
    <row r="25" spans="1:21" ht="14.25" customHeight="1">
      <c r="A25" s="66">
        <v>15</v>
      </c>
      <c r="B25" s="91" t="s">
        <v>35</v>
      </c>
      <c r="C25" s="68">
        <v>829</v>
      </c>
      <c r="D25" s="70">
        <v>0.026189423137676124</v>
      </c>
      <c r="E25" s="68">
        <v>748</v>
      </c>
      <c r="F25" s="70">
        <v>0.023291296901759302</v>
      </c>
      <c r="G25" s="102">
        <v>0.10828877005347604</v>
      </c>
      <c r="H25" s="93">
        <v>0</v>
      </c>
      <c r="I25" s="68">
        <v>810</v>
      </c>
      <c r="J25" s="69">
        <v>0.023456790123456805</v>
      </c>
      <c r="K25" s="95">
        <v>-1</v>
      </c>
      <c r="L25" s="14"/>
      <c r="M25" s="14"/>
      <c r="N25" s="66">
        <v>15</v>
      </c>
      <c r="O25" s="91" t="s">
        <v>27</v>
      </c>
      <c r="P25" s="68">
        <v>5809</v>
      </c>
      <c r="Q25" s="70">
        <v>0.02140927501833554</v>
      </c>
      <c r="R25" s="68">
        <v>6502</v>
      </c>
      <c r="S25" s="70">
        <v>0.01834743299603253</v>
      </c>
      <c r="T25" s="111">
        <v>-0.10658258997231618</v>
      </c>
      <c r="U25" s="95">
        <v>4</v>
      </c>
    </row>
    <row r="26" spans="1:21" ht="14.25" customHeight="1">
      <c r="A26" s="50">
        <v>16</v>
      </c>
      <c r="B26" s="80" t="s">
        <v>29</v>
      </c>
      <c r="C26" s="52">
        <v>800</v>
      </c>
      <c r="D26" s="54">
        <v>0.02527326720161749</v>
      </c>
      <c r="E26" s="52">
        <v>642</v>
      </c>
      <c r="F26" s="54">
        <v>0.019990658570761325</v>
      </c>
      <c r="G26" s="100">
        <v>0.24610591900311518</v>
      </c>
      <c r="H26" s="82">
        <v>1</v>
      </c>
      <c r="I26" s="52">
        <v>560</v>
      </c>
      <c r="J26" s="53">
        <v>0.4285714285714286</v>
      </c>
      <c r="K26" s="84">
        <v>0</v>
      </c>
      <c r="L26" s="14"/>
      <c r="M26" s="14"/>
      <c r="N26" s="50">
        <v>16</v>
      </c>
      <c r="O26" s="80" t="s">
        <v>51</v>
      </c>
      <c r="P26" s="52">
        <v>5591</v>
      </c>
      <c r="Q26" s="54">
        <v>0.02060582830564882</v>
      </c>
      <c r="R26" s="52">
        <v>7879</v>
      </c>
      <c r="S26" s="54">
        <v>0.022233070528412842</v>
      </c>
      <c r="T26" s="109">
        <v>-0.29039218174895287</v>
      </c>
      <c r="U26" s="84">
        <v>0</v>
      </c>
    </row>
    <row r="27" spans="1:21" ht="14.25" customHeight="1">
      <c r="A27" s="58">
        <v>17</v>
      </c>
      <c r="B27" s="86" t="s">
        <v>26</v>
      </c>
      <c r="C27" s="60">
        <v>646</v>
      </c>
      <c r="D27" s="62">
        <v>0.02040816326530612</v>
      </c>
      <c r="E27" s="60">
        <v>607</v>
      </c>
      <c r="F27" s="62">
        <v>0.01890082515958275</v>
      </c>
      <c r="G27" s="101">
        <v>0.06425041186161451</v>
      </c>
      <c r="H27" s="88">
        <v>1</v>
      </c>
      <c r="I27" s="60">
        <v>419</v>
      </c>
      <c r="J27" s="61">
        <v>0.5417661097852029</v>
      </c>
      <c r="K27" s="90">
        <v>1</v>
      </c>
      <c r="L27" s="14"/>
      <c r="M27" s="14"/>
      <c r="N27" s="58">
        <v>17</v>
      </c>
      <c r="O27" s="86" t="s">
        <v>29</v>
      </c>
      <c r="P27" s="60">
        <v>5544</v>
      </c>
      <c r="Q27" s="62">
        <v>0.020432608142821867</v>
      </c>
      <c r="R27" s="60">
        <v>7504</v>
      </c>
      <c r="S27" s="62">
        <v>0.02117489037253585</v>
      </c>
      <c r="T27" s="110">
        <v>-0.26119402985074625</v>
      </c>
      <c r="U27" s="90">
        <v>0</v>
      </c>
    </row>
    <row r="28" spans="1:21" ht="14.25" customHeight="1">
      <c r="A28" s="58">
        <v>18</v>
      </c>
      <c r="B28" s="86" t="s">
        <v>51</v>
      </c>
      <c r="C28" s="60">
        <v>592</v>
      </c>
      <c r="D28" s="62">
        <v>0.018702217729196943</v>
      </c>
      <c r="E28" s="60">
        <v>565</v>
      </c>
      <c r="F28" s="62">
        <v>0.017593025066168458</v>
      </c>
      <c r="G28" s="101">
        <v>0.04778761061946901</v>
      </c>
      <c r="H28" s="88">
        <v>1</v>
      </c>
      <c r="I28" s="60">
        <v>454</v>
      </c>
      <c r="J28" s="61">
        <v>0.303964757709251</v>
      </c>
      <c r="K28" s="90">
        <v>-1</v>
      </c>
      <c r="L28" s="14"/>
      <c r="M28" s="14"/>
      <c r="N28" s="58">
        <v>18</v>
      </c>
      <c r="O28" s="86" t="s">
        <v>26</v>
      </c>
      <c r="P28" s="60">
        <v>5383</v>
      </c>
      <c r="Q28" s="62">
        <v>0.01983923694675507</v>
      </c>
      <c r="R28" s="60">
        <v>7478</v>
      </c>
      <c r="S28" s="62">
        <v>0.021101523215061712</v>
      </c>
      <c r="T28" s="110">
        <v>-0.28015512169029155</v>
      </c>
      <c r="U28" s="90">
        <v>0</v>
      </c>
    </row>
    <row r="29" spans="1:21" ht="14.25" customHeight="1">
      <c r="A29" s="58">
        <v>19</v>
      </c>
      <c r="B29" s="86" t="s">
        <v>32</v>
      </c>
      <c r="C29" s="60">
        <v>426</v>
      </c>
      <c r="D29" s="62">
        <v>0.013458014784861312</v>
      </c>
      <c r="E29" s="60">
        <v>256</v>
      </c>
      <c r="F29" s="62">
        <v>0.007971352950334734</v>
      </c>
      <c r="G29" s="101">
        <v>0.6640625</v>
      </c>
      <c r="H29" s="88">
        <v>2</v>
      </c>
      <c r="I29" s="60">
        <v>308</v>
      </c>
      <c r="J29" s="61">
        <v>0.3831168831168832</v>
      </c>
      <c r="K29" s="90">
        <v>2</v>
      </c>
      <c r="N29" s="58">
        <v>19</v>
      </c>
      <c r="O29" s="86" t="s">
        <v>91</v>
      </c>
      <c r="P29" s="60">
        <v>2903</v>
      </c>
      <c r="Q29" s="62">
        <v>0.010699109206098824</v>
      </c>
      <c r="R29" s="60">
        <v>2836</v>
      </c>
      <c r="S29" s="62">
        <v>0.00800266379217906</v>
      </c>
      <c r="T29" s="110">
        <v>0.023624823695345576</v>
      </c>
      <c r="U29" s="90">
        <v>3</v>
      </c>
    </row>
    <row r="30" spans="1:21" ht="14.25" customHeight="1">
      <c r="A30" s="66">
        <v>20</v>
      </c>
      <c r="B30" s="91" t="s">
        <v>46</v>
      </c>
      <c r="C30" s="68">
        <v>384</v>
      </c>
      <c r="D30" s="70">
        <v>0.012131168256776395</v>
      </c>
      <c r="E30" s="68">
        <v>1552</v>
      </c>
      <c r="F30" s="70">
        <v>0.04832632726140433</v>
      </c>
      <c r="G30" s="102">
        <v>-0.7525773195876289</v>
      </c>
      <c r="H30" s="93">
        <v>-12</v>
      </c>
      <c r="I30" s="68">
        <v>376</v>
      </c>
      <c r="J30" s="69">
        <v>0.02127659574468077</v>
      </c>
      <c r="K30" s="95">
        <v>-1</v>
      </c>
      <c r="N30" s="66">
        <v>20</v>
      </c>
      <c r="O30" s="91" t="s">
        <v>32</v>
      </c>
      <c r="P30" s="68">
        <v>2719</v>
      </c>
      <c r="Q30" s="70">
        <v>0.0100209706963082</v>
      </c>
      <c r="R30" s="68">
        <v>4438</v>
      </c>
      <c r="S30" s="70">
        <v>0.012523209418085568</v>
      </c>
      <c r="T30" s="111">
        <v>-0.38733663812528163</v>
      </c>
      <c r="U30" s="95">
        <v>0</v>
      </c>
    </row>
    <row r="31" spans="1:21" ht="14.25" customHeight="1">
      <c r="A31" s="163" t="s">
        <v>49</v>
      </c>
      <c r="B31" s="164"/>
      <c r="C31" s="3">
        <f>SUM(C11:C30)</f>
        <v>30302</v>
      </c>
      <c r="D31" s="6">
        <f>C31/C33</f>
        <v>0.9572881784292664</v>
      </c>
      <c r="E31" s="3">
        <f>SUM(E11:E30)</f>
        <v>30490</v>
      </c>
      <c r="F31" s="6">
        <f>E31/E33</f>
        <v>0.9494005916238518</v>
      </c>
      <c r="G31" s="17">
        <f>C31/E31-1</f>
        <v>-0.006165956051164323</v>
      </c>
      <c r="H31" s="17"/>
      <c r="I31" s="3">
        <f>SUM(I11:I30)</f>
        <v>28095</v>
      </c>
      <c r="J31" s="18">
        <f>C31/I31-1</f>
        <v>0.07855490300765267</v>
      </c>
      <c r="K31" s="19"/>
      <c r="N31" s="163" t="s">
        <v>49</v>
      </c>
      <c r="O31" s="164"/>
      <c r="P31" s="3">
        <f>SUM(P11:P30)</f>
        <v>256131</v>
      </c>
      <c r="Q31" s="6">
        <f>P31/P33</f>
        <v>0.9439798622346876</v>
      </c>
      <c r="R31" s="3">
        <f>SUM(R11:R30)</f>
        <v>328354</v>
      </c>
      <c r="S31" s="6">
        <f>R31/R33</f>
        <v>0.9265538317408898</v>
      </c>
      <c r="T31" s="17">
        <f>P31/R31-1</f>
        <v>-0.21995468305548282</v>
      </c>
      <c r="U31" s="106"/>
    </row>
    <row r="32" spans="1:21" ht="14.25" customHeight="1">
      <c r="A32" s="163" t="s">
        <v>12</v>
      </c>
      <c r="B32" s="164"/>
      <c r="C32" s="3">
        <f>C33-SUM(C11:C30)</f>
        <v>1352</v>
      </c>
      <c r="D32" s="6">
        <f>C32/C33</f>
        <v>0.042711821570733555</v>
      </c>
      <c r="E32" s="3">
        <f>E33-SUM(E11:E30)</f>
        <v>1625</v>
      </c>
      <c r="F32" s="6">
        <f>E32/E33</f>
        <v>0.050599408376148215</v>
      </c>
      <c r="G32" s="17">
        <f>C32/E32-1</f>
        <v>-0.16800000000000004</v>
      </c>
      <c r="H32" s="17"/>
      <c r="I32" s="3">
        <f>I33-SUM(I11:I30)</f>
        <v>1683</v>
      </c>
      <c r="J32" s="18">
        <f>C32/I32-1</f>
        <v>-0.19667260843731427</v>
      </c>
      <c r="K32" s="19"/>
      <c r="N32" s="163" t="s">
        <v>12</v>
      </c>
      <c r="O32" s="164"/>
      <c r="P32" s="3">
        <f>P33-SUM(P11:P30)</f>
        <v>15200</v>
      </c>
      <c r="Q32" s="6">
        <f>P32/P33</f>
        <v>0.05602013776531248</v>
      </c>
      <c r="R32" s="3">
        <f>R33-SUM(R11:R30)</f>
        <v>26028</v>
      </c>
      <c r="S32" s="6">
        <f>R32/R33</f>
        <v>0.07344616825911023</v>
      </c>
      <c r="T32" s="17">
        <f>P32/R32-1</f>
        <v>-0.41601352389734136</v>
      </c>
      <c r="U32" s="107"/>
    </row>
    <row r="33" spans="1:21" ht="14.25" customHeight="1">
      <c r="A33" s="165" t="s">
        <v>37</v>
      </c>
      <c r="B33" s="166"/>
      <c r="C33" s="24">
        <v>31654</v>
      </c>
      <c r="D33" s="98">
        <v>1</v>
      </c>
      <c r="E33" s="24">
        <v>32115</v>
      </c>
      <c r="F33" s="98">
        <v>0.998847890393897</v>
      </c>
      <c r="G33" s="20">
        <v>-0.014354662930095019</v>
      </c>
      <c r="H33" s="20"/>
      <c r="I33" s="24">
        <v>29778</v>
      </c>
      <c r="J33" s="44">
        <v>0.06299952985425472</v>
      </c>
      <c r="K33" s="99"/>
      <c r="L33" s="14"/>
      <c r="M33" s="14"/>
      <c r="N33" s="165" t="s">
        <v>37</v>
      </c>
      <c r="O33" s="166"/>
      <c r="P33" s="24">
        <v>271331</v>
      </c>
      <c r="Q33" s="98">
        <v>1</v>
      </c>
      <c r="R33" s="24">
        <v>354382</v>
      </c>
      <c r="S33" s="98">
        <v>1</v>
      </c>
      <c r="T33" s="108">
        <v>-0.23435445366864005</v>
      </c>
      <c r="U33" s="99"/>
    </row>
    <row r="34" spans="1:14" ht="14.25" customHeight="1">
      <c r="A34" t="s">
        <v>83</v>
      </c>
      <c r="N34" t="s">
        <v>83</v>
      </c>
    </row>
    <row r="35" spans="1:14" ht="15">
      <c r="A35" s="9" t="s">
        <v>85</v>
      </c>
      <c r="N35" s="9" t="s">
        <v>85</v>
      </c>
    </row>
    <row r="37" ht="15">
      <c r="V37" s="49"/>
    </row>
    <row r="39" spans="1:21" ht="15">
      <c r="A39" s="145" t="s">
        <v>139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"/>
      <c r="M39" s="21"/>
      <c r="N39" s="145" t="s">
        <v>102</v>
      </c>
      <c r="O39" s="145"/>
      <c r="P39" s="145"/>
      <c r="Q39" s="145"/>
      <c r="R39" s="145"/>
      <c r="S39" s="145"/>
      <c r="T39" s="145"/>
      <c r="U39" s="145"/>
    </row>
    <row r="40" spans="1:21" ht="15">
      <c r="A40" s="162" t="s">
        <v>140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4"/>
      <c r="M40" s="21"/>
      <c r="N40" s="162" t="s">
        <v>103</v>
      </c>
      <c r="O40" s="162"/>
      <c r="P40" s="162"/>
      <c r="Q40" s="162"/>
      <c r="R40" s="162"/>
      <c r="S40" s="162"/>
      <c r="T40" s="162"/>
      <c r="U40" s="162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76"/>
      <c r="K41" s="77" t="s">
        <v>4</v>
      </c>
      <c r="L41" s="14"/>
      <c r="M41" s="14"/>
      <c r="N41" s="15"/>
      <c r="O41" s="15"/>
      <c r="P41" s="15"/>
      <c r="Q41" s="15"/>
      <c r="R41" s="15"/>
      <c r="S41" s="15"/>
      <c r="T41" s="76"/>
      <c r="U41" s="77" t="s">
        <v>4</v>
      </c>
    </row>
    <row r="42" spans="1:21" ht="15">
      <c r="A42" s="147" t="s">
        <v>0</v>
      </c>
      <c r="B42" s="147" t="s">
        <v>48</v>
      </c>
      <c r="C42" s="126" t="s">
        <v>127</v>
      </c>
      <c r="D42" s="127"/>
      <c r="E42" s="127"/>
      <c r="F42" s="127"/>
      <c r="G42" s="127"/>
      <c r="H42" s="128"/>
      <c r="I42" s="126" t="s">
        <v>118</v>
      </c>
      <c r="J42" s="127"/>
      <c r="K42" s="128"/>
      <c r="L42" s="14"/>
      <c r="M42" s="14"/>
      <c r="N42" s="147" t="s">
        <v>0</v>
      </c>
      <c r="O42" s="147" t="s">
        <v>48</v>
      </c>
      <c r="P42" s="126" t="s">
        <v>128</v>
      </c>
      <c r="Q42" s="127"/>
      <c r="R42" s="127"/>
      <c r="S42" s="127"/>
      <c r="T42" s="127"/>
      <c r="U42" s="128"/>
    </row>
    <row r="43" spans="1:21" ht="15">
      <c r="A43" s="148"/>
      <c r="B43" s="148"/>
      <c r="C43" s="172" t="s">
        <v>129</v>
      </c>
      <c r="D43" s="173"/>
      <c r="E43" s="173"/>
      <c r="F43" s="173"/>
      <c r="G43" s="173"/>
      <c r="H43" s="174"/>
      <c r="I43" s="123" t="s">
        <v>119</v>
      </c>
      <c r="J43" s="124"/>
      <c r="K43" s="125"/>
      <c r="L43" s="14"/>
      <c r="M43" s="14"/>
      <c r="N43" s="148"/>
      <c r="O43" s="148"/>
      <c r="P43" s="123" t="s">
        <v>130</v>
      </c>
      <c r="Q43" s="124"/>
      <c r="R43" s="124"/>
      <c r="S43" s="124"/>
      <c r="T43" s="124"/>
      <c r="U43" s="125"/>
    </row>
    <row r="44" spans="1:21" ht="15" customHeight="1">
      <c r="A44" s="148"/>
      <c r="B44" s="148"/>
      <c r="C44" s="135">
        <v>2020</v>
      </c>
      <c r="D44" s="136"/>
      <c r="E44" s="139">
        <v>2019</v>
      </c>
      <c r="F44" s="136"/>
      <c r="G44" s="156" t="s">
        <v>5</v>
      </c>
      <c r="H44" s="129" t="s">
        <v>56</v>
      </c>
      <c r="I44" s="167">
        <v>2020</v>
      </c>
      <c r="J44" s="130" t="s">
        <v>131</v>
      </c>
      <c r="K44" s="129" t="s">
        <v>135</v>
      </c>
      <c r="L44" s="14"/>
      <c r="M44" s="14"/>
      <c r="N44" s="148"/>
      <c r="O44" s="148"/>
      <c r="P44" s="135">
        <v>2020</v>
      </c>
      <c r="Q44" s="136"/>
      <c r="R44" s="135">
        <v>2019</v>
      </c>
      <c r="S44" s="136"/>
      <c r="T44" s="156" t="s">
        <v>5</v>
      </c>
      <c r="U44" s="170" t="s">
        <v>96</v>
      </c>
    </row>
    <row r="45" spans="1:21" ht="15" customHeight="1">
      <c r="A45" s="141" t="s">
        <v>6</v>
      </c>
      <c r="B45" s="141" t="s">
        <v>48</v>
      </c>
      <c r="C45" s="137"/>
      <c r="D45" s="138"/>
      <c r="E45" s="140"/>
      <c r="F45" s="138"/>
      <c r="G45" s="157"/>
      <c r="H45" s="130"/>
      <c r="I45" s="167"/>
      <c r="J45" s="130"/>
      <c r="K45" s="130"/>
      <c r="L45" s="14"/>
      <c r="M45" s="14"/>
      <c r="N45" s="141" t="s">
        <v>6</v>
      </c>
      <c r="O45" s="141" t="s">
        <v>48</v>
      </c>
      <c r="P45" s="137"/>
      <c r="Q45" s="138"/>
      <c r="R45" s="137"/>
      <c r="S45" s="138"/>
      <c r="T45" s="157"/>
      <c r="U45" s="171"/>
    </row>
    <row r="46" spans="1:21" ht="15" customHeight="1">
      <c r="A46" s="141"/>
      <c r="B46" s="141"/>
      <c r="C46" s="116" t="s">
        <v>8</v>
      </c>
      <c r="D46" s="78" t="s">
        <v>2</v>
      </c>
      <c r="E46" s="116" t="s">
        <v>8</v>
      </c>
      <c r="F46" s="78" t="s">
        <v>2</v>
      </c>
      <c r="G46" s="143" t="s">
        <v>9</v>
      </c>
      <c r="H46" s="143" t="s">
        <v>57</v>
      </c>
      <c r="I46" s="79" t="s">
        <v>8</v>
      </c>
      <c r="J46" s="131" t="s">
        <v>132</v>
      </c>
      <c r="K46" s="131" t="s">
        <v>136</v>
      </c>
      <c r="L46" s="14"/>
      <c r="M46" s="14"/>
      <c r="N46" s="141"/>
      <c r="O46" s="141"/>
      <c r="P46" s="116" t="s">
        <v>8</v>
      </c>
      <c r="Q46" s="78" t="s">
        <v>2</v>
      </c>
      <c r="R46" s="116" t="s">
        <v>8</v>
      </c>
      <c r="S46" s="78" t="s">
        <v>2</v>
      </c>
      <c r="T46" s="143" t="s">
        <v>9</v>
      </c>
      <c r="U46" s="168" t="s">
        <v>97</v>
      </c>
    </row>
    <row r="47" spans="1:21" ht="15" customHeight="1">
      <c r="A47" s="142"/>
      <c r="B47" s="142"/>
      <c r="C47" s="115" t="s">
        <v>10</v>
      </c>
      <c r="D47" s="41" t="s">
        <v>11</v>
      </c>
      <c r="E47" s="115" t="s">
        <v>10</v>
      </c>
      <c r="F47" s="41" t="s">
        <v>11</v>
      </c>
      <c r="G47" s="144"/>
      <c r="H47" s="144"/>
      <c r="I47" s="115" t="s">
        <v>10</v>
      </c>
      <c r="J47" s="132"/>
      <c r="K47" s="132"/>
      <c r="L47" s="14"/>
      <c r="M47" s="14"/>
      <c r="N47" s="142"/>
      <c r="O47" s="142"/>
      <c r="P47" s="115" t="s">
        <v>10</v>
      </c>
      <c r="Q47" s="41" t="s">
        <v>11</v>
      </c>
      <c r="R47" s="115" t="s">
        <v>10</v>
      </c>
      <c r="S47" s="41" t="s">
        <v>11</v>
      </c>
      <c r="T47" s="151"/>
      <c r="U47" s="169"/>
    </row>
    <row r="48" spans="1:21" ht="15">
      <c r="A48" s="50">
        <v>1</v>
      </c>
      <c r="B48" s="80" t="s">
        <v>38</v>
      </c>
      <c r="C48" s="52">
        <v>1499</v>
      </c>
      <c r="D48" s="57">
        <v>0.04735578441903077</v>
      </c>
      <c r="E48" s="52">
        <v>1295</v>
      </c>
      <c r="F48" s="57">
        <v>0.04032383621360735</v>
      </c>
      <c r="G48" s="81">
        <v>0.15752895752895757</v>
      </c>
      <c r="H48" s="82">
        <v>1</v>
      </c>
      <c r="I48" s="52">
        <v>1759</v>
      </c>
      <c r="J48" s="83">
        <v>-0.14781125639567938</v>
      </c>
      <c r="K48" s="84">
        <v>0</v>
      </c>
      <c r="L48" s="14"/>
      <c r="M48" s="14"/>
      <c r="N48" s="50">
        <v>1</v>
      </c>
      <c r="O48" s="80" t="s">
        <v>38</v>
      </c>
      <c r="P48" s="52">
        <v>13923</v>
      </c>
      <c r="Q48" s="57">
        <v>0.05131370908595037</v>
      </c>
      <c r="R48" s="52">
        <v>15101</v>
      </c>
      <c r="S48" s="57">
        <v>0.042612209423729196</v>
      </c>
      <c r="T48" s="55">
        <v>-0.07800807893516981</v>
      </c>
      <c r="U48" s="84">
        <v>0</v>
      </c>
    </row>
    <row r="49" spans="1:21" ht="15">
      <c r="A49" s="85">
        <v>2</v>
      </c>
      <c r="B49" s="86" t="s">
        <v>59</v>
      </c>
      <c r="C49" s="60">
        <v>1207</v>
      </c>
      <c r="D49" s="65">
        <v>0.038131041890440386</v>
      </c>
      <c r="E49" s="60">
        <v>1342</v>
      </c>
      <c r="F49" s="65">
        <v>0.04178732679433286</v>
      </c>
      <c r="G49" s="87">
        <v>-0.10059612518628913</v>
      </c>
      <c r="H49" s="88">
        <v>-1</v>
      </c>
      <c r="I49" s="60">
        <v>1204</v>
      </c>
      <c r="J49" s="89">
        <v>0.002491694352159568</v>
      </c>
      <c r="K49" s="90">
        <v>0</v>
      </c>
      <c r="L49" s="14"/>
      <c r="M49" s="14"/>
      <c r="N49" s="85">
        <v>2</v>
      </c>
      <c r="O49" s="86" t="s">
        <v>59</v>
      </c>
      <c r="P49" s="60">
        <v>11836</v>
      </c>
      <c r="Q49" s="65">
        <v>0.043621996749357794</v>
      </c>
      <c r="R49" s="60">
        <v>12783</v>
      </c>
      <c r="S49" s="65">
        <v>0.03607124515353489</v>
      </c>
      <c r="T49" s="63">
        <v>-0.07408276617382459</v>
      </c>
      <c r="U49" s="90">
        <v>0</v>
      </c>
    </row>
    <row r="50" spans="1:21" ht="15">
      <c r="A50" s="85">
        <v>3</v>
      </c>
      <c r="B50" s="86" t="s">
        <v>45</v>
      </c>
      <c r="C50" s="60">
        <v>920</v>
      </c>
      <c r="D50" s="65">
        <v>0.02906425728186011</v>
      </c>
      <c r="E50" s="60">
        <v>575</v>
      </c>
      <c r="F50" s="65">
        <v>0.017904406040790907</v>
      </c>
      <c r="G50" s="87">
        <v>0.6000000000000001</v>
      </c>
      <c r="H50" s="88">
        <v>4</v>
      </c>
      <c r="I50" s="60">
        <v>466</v>
      </c>
      <c r="J50" s="89">
        <v>0.9742489270386265</v>
      </c>
      <c r="K50" s="90">
        <v>10</v>
      </c>
      <c r="L50" s="14"/>
      <c r="M50" s="14"/>
      <c r="N50" s="85">
        <v>3</v>
      </c>
      <c r="O50" s="86" t="s">
        <v>40</v>
      </c>
      <c r="P50" s="60">
        <v>8186</v>
      </c>
      <c r="Q50" s="65">
        <v>0.030169792614924206</v>
      </c>
      <c r="R50" s="60">
        <v>11003</v>
      </c>
      <c r="S50" s="65">
        <v>0.031048416680305432</v>
      </c>
      <c r="T50" s="63">
        <v>-0.2560210851585931</v>
      </c>
      <c r="U50" s="90">
        <v>0</v>
      </c>
    </row>
    <row r="51" spans="1:21" ht="15">
      <c r="A51" s="85">
        <v>4</v>
      </c>
      <c r="B51" s="86" t="s">
        <v>44</v>
      </c>
      <c r="C51" s="60">
        <v>891</v>
      </c>
      <c r="D51" s="65">
        <v>0.02814810134580148</v>
      </c>
      <c r="E51" s="60">
        <v>484</v>
      </c>
      <c r="F51" s="65">
        <v>0.015070839171726608</v>
      </c>
      <c r="G51" s="87">
        <v>0.8409090909090908</v>
      </c>
      <c r="H51" s="88">
        <v>9</v>
      </c>
      <c r="I51" s="60">
        <v>829</v>
      </c>
      <c r="J51" s="89">
        <v>0.07478890229191792</v>
      </c>
      <c r="K51" s="90">
        <v>0</v>
      </c>
      <c r="L51" s="14"/>
      <c r="M51" s="14"/>
      <c r="N51" s="85">
        <v>4</v>
      </c>
      <c r="O51" s="86" t="s">
        <v>44</v>
      </c>
      <c r="P51" s="60">
        <v>6500</v>
      </c>
      <c r="Q51" s="65">
        <v>0.02395597996542968</v>
      </c>
      <c r="R51" s="60">
        <v>6159</v>
      </c>
      <c r="S51" s="65">
        <v>0.017379550880123707</v>
      </c>
      <c r="T51" s="63">
        <v>0.05536613086540032</v>
      </c>
      <c r="U51" s="90">
        <v>3</v>
      </c>
    </row>
    <row r="52" spans="1:21" ht="15">
      <c r="A52" s="85">
        <v>5</v>
      </c>
      <c r="B52" s="91" t="s">
        <v>61</v>
      </c>
      <c r="C52" s="68">
        <v>845</v>
      </c>
      <c r="D52" s="73">
        <v>0.02669488848170847</v>
      </c>
      <c r="E52" s="68">
        <v>383</v>
      </c>
      <c r="F52" s="73">
        <v>0.011925891328039857</v>
      </c>
      <c r="G52" s="92">
        <v>1.206266318537859</v>
      </c>
      <c r="H52" s="93">
        <v>17</v>
      </c>
      <c r="I52" s="68">
        <v>545</v>
      </c>
      <c r="J52" s="94">
        <v>0.5504587155963303</v>
      </c>
      <c r="K52" s="95">
        <v>5</v>
      </c>
      <c r="L52" s="14"/>
      <c r="M52" s="14"/>
      <c r="N52" s="85">
        <v>5</v>
      </c>
      <c r="O52" s="91" t="s">
        <v>45</v>
      </c>
      <c r="P52" s="68">
        <v>6075</v>
      </c>
      <c r="Q52" s="73">
        <v>0.022389627429228506</v>
      </c>
      <c r="R52" s="68">
        <v>6046</v>
      </c>
      <c r="S52" s="73">
        <v>0.01706068592648611</v>
      </c>
      <c r="T52" s="71">
        <v>0.0047965597088983625</v>
      </c>
      <c r="U52" s="95">
        <v>3</v>
      </c>
    </row>
    <row r="53" spans="1:21" ht="15">
      <c r="A53" s="96">
        <v>6</v>
      </c>
      <c r="B53" s="80" t="s">
        <v>43</v>
      </c>
      <c r="C53" s="52">
        <v>814</v>
      </c>
      <c r="D53" s="57">
        <v>0.025715549377645794</v>
      </c>
      <c r="E53" s="52">
        <v>516</v>
      </c>
      <c r="F53" s="57">
        <v>0.01606725829051845</v>
      </c>
      <c r="G53" s="81">
        <v>0.5775193798449612</v>
      </c>
      <c r="H53" s="82">
        <v>5</v>
      </c>
      <c r="I53" s="52">
        <v>550</v>
      </c>
      <c r="J53" s="83">
        <v>0.48</v>
      </c>
      <c r="K53" s="84">
        <v>3</v>
      </c>
      <c r="L53" s="14"/>
      <c r="M53" s="14"/>
      <c r="N53" s="96">
        <v>6</v>
      </c>
      <c r="O53" s="80" t="s">
        <v>43</v>
      </c>
      <c r="P53" s="52">
        <v>5506</v>
      </c>
      <c r="Q53" s="57">
        <v>0.020292557798408585</v>
      </c>
      <c r="R53" s="52">
        <v>5612</v>
      </c>
      <c r="S53" s="57">
        <v>0.015836018759417803</v>
      </c>
      <c r="T53" s="55">
        <v>-0.018888096935139043</v>
      </c>
      <c r="U53" s="84">
        <v>6</v>
      </c>
    </row>
    <row r="54" spans="1:21" ht="15">
      <c r="A54" s="85">
        <v>7</v>
      </c>
      <c r="B54" s="86" t="s">
        <v>86</v>
      </c>
      <c r="C54" s="60">
        <v>789</v>
      </c>
      <c r="D54" s="65">
        <v>0.024925759777595247</v>
      </c>
      <c r="E54" s="60">
        <v>438</v>
      </c>
      <c r="F54" s="65">
        <v>0.013638486688463335</v>
      </c>
      <c r="G54" s="87">
        <v>0.8013698630136987</v>
      </c>
      <c r="H54" s="88">
        <v>10</v>
      </c>
      <c r="I54" s="60">
        <v>804</v>
      </c>
      <c r="J54" s="89">
        <v>-0.018656716417910446</v>
      </c>
      <c r="K54" s="90">
        <v>-2</v>
      </c>
      <c r="L54" s="14"/>
      <c r="M54" s="14"/>
      <c r="N54" s="85">
        <v>7</v>
      </c>
      <c r="O54" s="86" t="s">
        <v>86</v>
      </c>
      <c r="P54" s="60">
        <v>5402</v>
      </c>
      <c r="Q54" s="65">
        <v>0.019909262118961712</v>
      </c>
      <c r="R54" s="60">
        <v>4121</v>
      </c>
      <c r="S54" s="65">
        <v>0.011628694459650885</v>
      </c>
      <c r="T54" s="63">
        <v>0.3108468818247998</v>
      </c>
      <c r="U54" s="90">
        <v>11</v>
      </c>
    </row>
    <row r="55" spans="1:21" ht="15">
      <c r="A55" s="85">
        <v>8</v>
      </c>
      <c r="B55" s="86" t="s">
        <v>39</v>
      </c>
      <c r="C55" s="60">
        <v>630</v>
      </c>
      <c r="D55" s="65">
        <v>0.019902697921273773</v>
      </c>
      <c r="E55" s="60">
        <v>530</v>
      </c>
      <c r="F55" s="65">
        <v>0.01650319165498988</v>
      </c>
      <c r="G55" s="87">
        <v>0.18867924528301883</v>
      </c>
      <c r="H55" s="88">
        <v>2</v>
      </c>
      <c r="I55" s="60">
        <v>450</v>
      </c>
      <c r="J55" s="89">
        <v>0.3999999999999999</v>
      </c>
      <c r="K55" s="90">
        <v>6</v>
      </c>
      <c r="L55" s="14"/>
      <c r="M55" s="14"/>
      <c r="N55" s="85">
        <v>8</v>
      </c>
      <c r="O55" s="86" t="s">
        <v>42</v>
      </c>
      <c r="P55" s="60">
        <v>5317</v>
      </c>
      <c r="Q55" s="65">
        <v>0.019595991611721476</v>
      </c>
      <c r="R55" s="60">
        <v>10507</v>
      </c>
      <c r="S55" s="65">
        <v>0.029648797060798798</v>
      </c>
      <c r="T55" s="63">
        <v>-0.49395641001237267</v>
      </c>
      <c r="U55" s="90">
        <v>-3</v>
      </c>
    </row>
    <row r="56" spans="1:21" ht="15">
      <c r="A56" s="85">
        <v>9</v>
      </c>
      <c r="B56" s="86" t="s">
        <v>76</v>
      </c>
      <c r="C56" s="60">
        <v>606</v>
      </c>
      <c r="D56" s="65">
        <v>0.019144499905225248</v>
      </c>
      <c r="E56" s="60">
        <v>540</v>
      </c>
      <c r="F56" s="65">
        <v>0.01681457262961233</v>
      </c>
      <c r="G56" s="87">
        <v>0.12222222222222223</v>
      </c>
      <c r="H56" s="88">
        <v>0</v>
      </c>
      <c r="I56" s="60">
        <v>389</v>
      </c>
      <c r="J56" s="89">
        <v>0.557840616966581</v>
      </c>
      <c r="K56" s="90">
        <v>8</v>
      </c>
      <c r="L56" s="14"/>
      <c r="M56" s="14"/>
      <c r="N56" s="85">
        <v>9</v>
      </c>
      <c r="O56" s="86" t="s">
        <v>71</v>
      </c>
      <c r="P56" s="60">
        <v>5203</v>
      </c>
      <c r="Q56" s="65">
        <v>0.019175840578481634</v>
      </c>
      <c r="R56" s="60">
        <v>4486</v>
      </c>
      <c r="S56" s="65">
        <v>0.012658656478037824</v>
      </c>
      <c r="T56" s="63">
        <v>0.15983058403923311</v>
      </c>
      <c r="U56" s="90">
        <v>7</v>
      </c>
    </row>
    <row r="57" spans="1:21" ht="15">
      <c r="A57" s="97">
        <v>10</v>
      </c>
      <c r="B57" s="91" t="s">
        <v>40</v>
      </c>
      <c r="C57" s="68">
        <v>567</v>
      </c>
      <c r="D57" s="73">
        <v>0.017912428129146396</v>
      </c>
      <c r="E57" s="68">
        <v>1008</v>
      </c>
      <c r="F57" s="73">
        <v>0.03138720224194302</v>
      </c>
      <c r="G57" s="92">
        <v>-0.4375</v>
      </c>
      <c r="H57" s="93">
        <v>-6</v>
      </c>
      <c r="I57" s="68">
        <v>834</v>
      </c>
      <c r="J57" s="94">
        <v>-0.32014388489208634</v>
      </c>
      <c r="K57" s="95">
        <v>-7</v>
      </c>
      <c r="L57" s="14"/>
      <c r="M57" s="14"/>
      <c r="N57" s="97">
        <v>10</v>
      </c>
      <c r="O57" s="91" t="s">
        <v>50</v>
      </c>
      <c r="P57" s="68">
        <v>4985</v>
      </c>
      <c r="Q57" s="73">
        <v>0.018372393865794916</v>
      </c>
      <c r="R57" s="68">
        <v>5904</v>
      </c>
      <c r="S57" s="73">
        <v>0.016659988374127355</v>
      </c>
      <c r="T57" s="71">
        <v>-0.15565718157181574</v>
      </c>
      <c r="U57" s="95">
        <v>-1</v>
      </c>
    </row>
    <row r="58" spans="1:21" ht="15">
      <c r="A58" s="96">
        <v>11</v>
      </c>
      <c r="B58" s="80" t="s">
        <v>42</v>
      </c>
      <c r="C58" s="52">
        <v>516</v>
      </c>
      <c r="D58" s="57">
        <v>0.01630125734504328</v>
      </c>
      <c r="E58" s="52">
        <v>823</v>
      </c>
      <c r="F58" s="57">
        <v>0.025626654211427683</v>
      </c>
      <c r="G58" s="81">
        <v>-0.3730255164034022</v>
      </c>
      <c r="H58" s="82">
        <v>-6</v>
      </c>
      <c r="I58" s="52">
        <v>619</v>
      </c>
      <c r="J58" s="83">
        <v>-0.16639741518578355</v>
      </c>
      <c r="K58" s="84">
        <v>-4</v>
      </c>
      <c r="L58" s="14"/>
      <c r="M58" s="14"/>
      <c r="N58" s="96">
        <v>11</v>
      </c>
      <c r="O58" s="80" t="s">
        <v>39</v>
      </c>
      <c r="P58" s="52">
        <v>4974</v>
      </c>
      <c r="Q58" s="57">
        <v>0.01833185297662265</v>
      </c>
      <c r="R58" s="52">
        <v>6395</v>
      </c>
      <c r="S58" s="57">
        <v>0.01804549892488896</v>
      </c>
      <c r="T58" s="55">
        <v>-0.22220484753713843</v>
      </c>
      <c r="U58" s="84">
        <v>-5</v>
      </c>
    </row>
    <row r="59" spans="1:21" ht="15">
      <c r="A59" s="85">
        <v>12</v>
      </c>
      <c r="B59" s="86" t="s">
        <v>71</v>
      </c>
      <c r="C59" s="60">
        <v>510</v>
      </c>
      <c r="D59" s="65">
        <v>0.01611170784103115</v>
      </c>
      <c r="E59" s="60">
        <v>393</v>
      </c>
      <c r="F59" s="65">
        <v>0.012237272302662307</v>
      </c>
      <c r="G59" s="87">
        <v>0.2977099236641221</v>
      </c>
      <c r="H59" s="88">
        <v>8</v>
      </c>
      <c r="I59" s="60">
        <v>559</v>
      </c>
      <c r="J59" s="89">
        <v>-0.08765652951699465</v>
      </c>
      <c r="K59" s="90">
        <v>-4</v>
      </c>
      <c r="L59" s="14"/>
      <c r="M59" s="14"/>
      <c r="N59" s="85">
        <v>12</v>
      </c>
      <c r="O59" s="86" t="s">
        <v>41</v>
      </c>
      <c r="P59" s="60">
        <v>4446</v>
      </c>
      <c r="Q59" s="65">
        <v>0.0163858902963539</v>
      </c>
      <c r="R59" s="60">
        <v>5843</v>
      </c>
      <c r="S59" s="65">
        <v>0.01648785773543803</v>
      </c>
      <c r="T59" s="63">
        <v>-0.2390895088139654</v>
      </c>
      <c r="U59" s="90">
        <v>-1</v>
      </c>
    </row>
    <row r="60" spans="1:21" ht="15">
      <c r="A60" s="85"/>
      <c r="B60" s="86" t="s">
        <v>50</v>
      </c>
      <c r="C60" s="60">
        <v>510</v>
      </c>
      <c r="D60" s="65">
        <v>0.01611170784103115</v>
      </c>
      <c r="E60" s="60">
        <v>651</v>
      </c>
      <c r="F60" s="65">
        <v>0.02027090144792153</v>
      </c>
      <c r="G60" s="87">
        <v>-0.21658986175115202</v>
      </c>
      <c r="H60" s="88">
        <v>-6</v>
      </c>
      <c r="I60" s="60">
        <v>637</v>
      </c>
      <c r="J60" s="89">
        <v>-0.19937205651491363</v>
      </c>
      <c r="K60" s="90">
        <v>-6</v>
      </c>
      <c r="L60" s="14"/>
      <c r="M60" s="14"/>
      <c r="N60" s="85">
        <v>13</v>
      </c>
      <c r="O60" s="86" t="s">
        <v>76</v>
      </c>
      <c r="P60" s="60">
        <v>4016</v>
      </c>
      <c r="Q60" s="65">
        <v>0.014801110083256245</v>
      </c>
      <c r="R60" s="60">
        <v>5845</v>
      </c>
      <c r="S60" s="65">
        <v>0.01649350136293604</v>
      </c>
      <c r="T60" s="63">
        <v>-0.3129170230966638</v>
      </c>
      <c r="U60" s="90">
        <v>-3</v>
      </c>
    </row>
    <row r="61" spans="1:21" ht="15">
      <c r="A61" s="85">
        <v>14</v>
      </c>
      <c r="B61" s="86" t="s">
        <v>94</v>
      </c>
      <c r="C61" s="60">
        <v>502</v>
      </c>
      <c r="D61" s="65">
        <v>0.015858975169014973</v>
      </c>
      <c r="E61" s="60">
        <v>374</v>
      </c>
      <c r="F61" s="65">
        <v>0.011645648450879651</v>
      </c>
      <c r="G61" s="87">
        <v>0.34224598930481287</v>
      </c>
      <c r="H61" s="88">
        <v>9</v>
      </c>
      <c r="I61" s="60">
        <v>472</v>
      </c>
      <c r="J61" s="89">
        <v>0.06355932203389836</v>
      </c>
      <c r="K61" s="90">
        <v>-2</v>
      </c>
      <c r="L61" s="14"/>
      <c r="M61" s="14"/>
      <c r="N61" s="85">
        <v>14</v>
      </c>
      <c r="O61" s="86" t="s">
        <v>111</v>
      </c>
      <c r="P61" s="60">
        <v>3971</v>
      </c>
      <c r="Q61" s="65">
        <v>0.014635260991187884</v>
      </c>
      <c r="R61" s="60">
        <v>10844</v>
      </c>
      <c r="S61" s="65">
        <v>0.030599748294213587</v>
      </c>
      <c r="T61" s="63">
        <v>-0.633806713389893</v>
      </c>
      <c r="U61" s="90">
        <v>-10</v>
      </c>
    </row>
    <row r="62" spans="1:21" ht="15">
      <c r="A62" s="97"/>
      <c r="B62" s="91" t="s">
        <v>89</v>
      </c>
      <c r="C62" s="68">
        <v>502</v>
      </c>
      <c r="D62" s="73">
        <v>0.015858975169014973</v>
      </c>
      <c r="E62" s="68">
        <v>481</v>
      </c>
      <c r="F62" s="73">
        <v>0.014977424879339873</v>
      </c>
      <c r="G62" s="92">
        <v>0.043659043659043606</v>
      </c>
      <c r="H62" s="93">
        <v>0</v>
      </c>
      <c r="I62" s="68">
        <v>332</v>
      </c>
      <c r="J62" s="94">
        <v>0.5120481927710843</v>
      </c>
      <c r="K62" s="95">
        <v>7</v>
      </c>
      <c r="L62" s="14"/>
      <c r="M62" s="14"/>
      <c r="N62" s="97">
        <v>15</v>
      </c>
      <c r="O62" s="91" t="s">
        <v>61</v>
      </c>
      <c r="P62" s="68">
        <v>3941</v>
      </c>
      <c r="Q62" s="73">
        <v>0.01452469492980898</v>
      </c>
      <c r="R62" s="68">
        <v>3867</v>
      </c>
      <c r="S62" s="73">
        <v>0.010911953767403537</v>
      </c>
      <c r="T62" s="71">
        <v>0.019136281355055518</v>
      </c>
      <c r="U62" s="95">
        <v>6</v>
      </c>
    </row>
    <row r="63" spans="1:21" ht="15">
      <c r="A63" s="96">
        <v>16</v>
      </c>
      <c r="B63" s="80" t="s">
        <v>111</v>
      </c>
      <c r="C63" s="52">
        <v>494</v>
      </c>
      <c r="D63" s="57">
        <v>0.015606242496998799</v>
      </c>
      <c r="E63" s="52">
        <v>1223</v>
      </c>
      <c r="F63" s="57">
        <v>0.038081893196325704</v>
      </c>
      <c r="G63" s="81">
        <v>-0.5960752248569092</v>
      </c>
      <c r="H63" s="82">
        <v>-13</v>
      </c>
      <c r="I63" s="52">
        <v>301</v>
      </c>
      <c r="J63" s="83">
        <v>0.6411960132890366</v>
      </c>
      <c r="K63" s="84">
        <v>9</v>
      </c>
      <c r="L63" s="14"/>
      <c r="M63" s="14"/>
      <c r="N63" s="96">
        <v>16</v>
      </c>
      <c r="O63" s="80" t="s">
        <v>94</v>
      </c>
      <c r="P63" s="52">
        <v>3787</v>
      </c>
      <c r="Q63" s="57">
        <v>0.01395712248139726</v>
      </c>
      <c r="R63" s="52">
        <v>4736</v>
      </c>
      <c r="S63" s="57">
        <v>0.01336410991528915</v>
      </c>
      <c r="T63" s="55">
        <v>-0.20038006756756754</v>
      </c>
      <c r="U63" s="84">
        <v>-1</v>
      </c>
    </row>
    <row r="64" spans="1:21" ht="15">
      <c r="A64" s="85">
        <v>17</v>
      </c>
      <c r="B64" s="86" t="s">
        <v>41</v>
      </c>
      <c r="C64" s="60">
        <v>450</v>
      </c>
      <c r="D64" s="65">
        <v>0.014216212800909837</v>
      </c>
      <c r="E64" s="60">
        <v>566</v>
      </c>
      <c r="F64" s="65">
        <v>0.0176241631636307</v>
      </c>
      <c r="G64" s="87">
        <v>-0.2049469964664311</v>
      </c>
      <c r="H64" s="88">
        <v>-9</v>
      </c>
      <c r="I64" s="60">
        <v>529</v>
      </c>
      <c r="J64" s="89">
        <v>-0.1493383742911153</v>
      </c>
      <c r="K64" s="90">
        <v>-6</v>
      </c>
      <c r="L64" s="14"/>
      <c r="M64" s="14"/>
      <c r="N64" s="85">
        <v>17</v>
      </c>
      <c r="O64" s="86" t="s">
        <v>89</v>
      </c>
      <c r="P64" s="60">
        <v>3737</v>
      </c>
      <c r="Q64" s="65">
        <v>0.013772845712432416</v>
      </c>
      <c r="R64" s="60">
        <v>1941</v>
      </c>
      <c r="S64" s="65">
        <v>0.005477140486819308</v>
      </c>
      <c r="T64" s="63">
        <v>0.925296239052035</v>
      </c>
      <c r="U64" s="90">
        <v>34</v>
      </c>
    </row>
    <row r="65" spans="1:21" ht="15">
      <c r="A65" s="85">
        <v>18</v>
      </c>
      <c r="B65" s="86" t="s">
        <v>141</v>
      </c>
      <c r="C65" s="60">
        <v>388</v>
      </c>
      <c r="D65" s="65">
        <v>0.012257534592784482</v>
      </c>
      <c r="E65" s="60">
        <v>200</v>
      </c>
      <c r="F65" s="65">
        <v>0.0062276194924490115</v>
      </c>
      <c r="G65" s="87">
        <v>0.94</v>
      </c>
      <c r="H65" s="88">
        <v>27</v>
      </c>
      <c r="I65" s="60">
        <v>253</v>
      </c>
      <c r="J65" s="89">
        <v>0.5335968379446641</v>
      </c>
      <c r="K65" s="90">
        <v>13</v>
      </c>
      <c r="L65" s="14"/>
      <c r="M65" s="14"/>
      <c r="N65" s="85">
        <v>18</v>
      </c>
      <c r="O65" s="86" t="s">
        <v>95</v>
      </c>
      <c r="P65" s="60">
        <v>3631</v>
      </c>
      <c r="Q65" s="65">
        <v>0.013382178962226947</v>
      </c>
      <c r="R65" s="60">
        <v>3635</v>
      </c>
      <c r="S65" s="65">
        <v>0.010257292977634305</v>
      </c>
      <c r="T65" s="63">
        <v>-0.0011004126547454751</v>
      </c>
      <c r="U65" s="90">
        <v>5</v>
      </c>
    </row>
    <row r="66" spans="1:21" ht="15">
      <c r="A66" s="85">
        <v>19</v>
      </c>
      <c r="B66" s="86" t="s">
        <v>73</v>
      </c>
      <c r="C66" s="60">
        <v>383</v>
      </c>
      <c r="D66" s="65">
        <v>0.012099576672774373</v>
      </c>
      <c r="E66" s="60">
        <v>149</v>
      </c>
      <c r="F66" s="65">
        <v>0.0046395765218745135</v>
      </c>
      <c r="G66" s="87">
        <v>1.5704697986577183</v>
      </c>
      <c r="H66" s="88">
        <v>43</v>
      </c>
      <c r="I66" s="60">
        <v>241</v>
      </c>
      <c r="J66" s="89">
        <v>0.5892116182572613</v>
      </c>
      <c r="K66" s="90">
        <v>15</v>
      </c>
      <c r="N66" s="85">
        <v>19</v>
      </c>
      <c r="O66" s="86" t="s">
        <v>52</v>
      </c>
      <c r="P66" s="60">
        <v>3340</v>
      </c>
      <c r="Q66" s="65">
        <v>0.012309688166851558</v>
      </c>
      <c r="R66" s="60">
        <v>4917</v>
      </c>
      <c r="S66" s="65">
        <v>0.013874858203859112</v>
      </c>
      <c r="T66" s="63">
        <v>-0.32072401871059586</v>
      </c>
      <c r="U66" s="90">
        <v>-6</v>
      </c>
    </row>
    <row r="67" spans="1:21" ht="15">
      <c r="A67" s="97">
        <v>20</v>
      </c>
      <c r="B67" s="91" t="s">
        <v>60</v>
      </c>
      <c r="C67" s="68">
        <v>375</v>
      </c>
      <c r="D67" s="73">
        <v>0.011846844000758198</v>
      </c>
      <c r="E67" s="68">
        <v>313</v>
      </c>
      <c r="F67" s="73">
        <v>0.009746224505682704</v>
      </c>
      <c r="G67" s="92">
        <v>0.19808306709265167</v>
      </c>
      <c r="H67" s="93">
        <v>11</v>
      </c>
      <c r="I67" s="68">
        <v>393</v>
      </c>
      <c r="J67" s="94">
        <v>-0.04580152671755722</v>
      </c>
      <c r="K67" s="95">
        <v>-4</v>
      </c>
      <c r="N67" s="97">
        <v>20</v>
      </c>
      <c r="O67" s="91" t="s">
        <v>87</v>
      </c>
      <c r="P67" s="68">
        <v>3136</v>
      </c>
      <c r="Q67" s="73">
        <v>0.011557838949474996</v>
      </c>
      <c r="R67" s="68">
        <v>3492</v>
      </c>
      <c r="S67" s="73">
        <v>0.009853773611526544</v>
      </c>
      <c r="T67" s="71">
        <v>-0.10194730813287511</v>
      </c>
      <c r="U67" s="95">
        <v>4</v>
      </c>
    </row>
    <row r="68" spans="1:21" ht="15">
      <c r="A68" s="163" t="s">
        <v>49</v>
      </c>
      <c r="B68" s="164"/>
      <c r="C68" s="3">
        <f>SUM(C48:C67)</f>
        <v>13398</v>
      </c>
      <c r="D68" s="6">
        <f>C68/C70</f>
        <v>0.4232640424590889</v>
      </c>
      <c r="E68" s="3">
        <f>SUM(E48:E67)</f>
        <v>12284</v>
      </c>
      <c r="F68" s="6">
        <f>E68/E70</f>
        <v>0.38250038922621826</v>
      </c>
      <c r="G68" s="17">
        <f>C68/E68-1</f>
        <v>0.09068707261478348</v>
      </c>
      <c r="H68" s="17"/>
      <c r="I68" s="3">
        <f>SUM(I48:I67)</f>
        <v>12166</v>
      </c>
      <c r="J68" s="18">
        <f>C68/I68-1</f>
        <v>0.10126582278481022</v>
      </c>
      <c r="K68" s="19"/>
      <c r="N68" s="163" t="s">
        <v>49</v>
      </c>
      <c r="O68" s="164"/>
      <c r="P68" s="3">
        <f>SUM(P48:P67)</f>
        <v>111912</v>
      </c>
      <c r="Q68" s="6">
        <f>P68/P70</f>
        <v>0.4124556353678717</v>
      </c>
      <c r="R68" s="3">
        <f>SUM(R48:R67)</f>
        <v>133237</v>
      </c>
      <c r="S68" s="6">
        <f>R68/R70</f>
        <v>0.3759699984762206</v>
      </c>
      <c r="T68" s="17">
        <f>P68/R68-1</f>
        <v>-0.16005313839248858</v>
      </c>
      <c r="U68" s="106"/>
    </row>
    <row r="69" spans="1:21" ht="15">
      <c r="A69" s="163" t="s">
        <v>12</v>
      </c>
      <c r="B69" s="164"/>
      <c r="C69" s="26">
        <f>C70-SUM(C48:C67)</f>
        <v>18256</v>
      </c>
      <c r="D69" s="6">
        <f>C69/C70</f>
        <v>0.5767359575409111</v>
      </c>
      <c r="E69" s="26">
        <f>E70-SUM(E48:E67)</f>
        <v>19831</v>
      </c>
      <c r="F69" s="6">
        <f>E69/E70</f>
        <v>0.6174996107737817</v>
      </c>
      <c r="G69" s="17">
        <f>C69/E69-1</f>
        <v>-0.07942110836569005</v>
      </c>
      <c r="H69" s="17"/>
      <c r="I69" s="26">
        <f>I70-SUM(I48:I67)</f>
        <v>17612</v>
      </c>
      <c r="J69" s="18">
        <f>C69/I69-1</f>
        <v>0.0365659777424483</v>
      </c>
      <c r="K69" s="19"/>
      <c r="N69" s="163" t="s">
        <v>12</v>
      </c>
      <c r="O69" s="164"/>
      <c r="P69" s="3">
        <f>P70-SUM(P48:P67)</f>
        <v>159419</v>
      </c>
      <c r="Q69" s="6">
        <f>P69/P70</f>
        <v>0.5875443646321283</v>
      </c>
      <c r="R69" s="3">
        <f>R70-SUM(R48:R67)</f>
        <v>221145</v>
      </c>
      <c r="S69" s="6">
        <f>R69/R70</f>
        <v>0.6240300015237794</v>
      </c>
      <c r="T69" s="17">
        <f>P69/R69-1</f>
        <v>-0.27912003436659205</v>
      </c>
      <c r="U69" s="107"/>
    </row>
    <row r="70" spans="1:21" ht="15">
      <c r="A70" s="165" t="s">
        <v>37</v>
      </c>
      <c r="B70" s="166"/>
      <c r="C70" s="24">
        <v>31654</v>
      </c>
      <c r="D70" s="98">
        <v>1</v>
      </c>
      <c r="E70" s="24">
        <v>32115</v>
      </c>
      <c r="F70" s="98">
        <v>1</v>
      </c>
      <c r="G70" s="20">
        <v>-0.014354662930095019</v>
      </c>
      <c r="H70" s="20"/>
      <c r="I70" s="24">
        <v>29778</v>
      </c>
      <c r="J70" s="44">
        <v>0.06299952985425472</v>
      </c>
      <c r="K70" s="99"/>
      <c r="L70" s="14"/>
      <c r="N70" s="165" t="s">
        <v>37</v>
      </c>
      <c r="O70" s="166"/>
      <c r="P70" s="24">
        <v>271331</v>
      </c>
      <c r="Q70" s="98">
        <v>1</v>
      </c>
      <c r="R70" s="24">
        <v>354382</v>
      </c>
      <c r="S70" s="98">
        <v>1</v>
      </c>
      <c r="T70" s="108">
        <v>-0.23435445366864005</v>
      </c>
      <c r="U70" s="99"/>
    </row>
    <row r="71" spans="1:14" ht="15">
      <c r="A71" t="s">
        <v>83</v>
      </c>
      <c r="N71" t="s">
        <v>83</v>
      </c>
    </row>
    <row r="72" spans="1:14" ht="15" customHeight="1">
      <c r="A72" s="9" t="s">
        <v>85</v>
      </c>
      <c r="N72" s="9" t="s">
        <v>85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1010" dxfId="146" operator="lessThan">
      <formula>0</formula>
    </cfRule>
  </conditionalFormatting>
  <conditionalFormatting sqref="K31">
    <cfRule type="cellIs" priority="1009" dxfId="146" operator="lessThan">
      <formula>0</formula>
    </cfRule>
  </conditionalFormatting>
  <conditionalFormatting sqref="K32">
    <cfRule type="cellIs" priority="1011" dxfId="146" operator="lessThan">
      <formula>0</formula>
    </cfRule>
  </conditionalFormatting>
  <conditionalFormatting sqref="G32:H32 J32">
    <cfRule type="cellIs" priority="1012" dxfId="146" operator="lessThan">
      <formula>0</formula>
    </cfRule>
  </conditionalFormatting>
  <conditionalFormatting sqref="K68">
    <cfRule type="cellIs" priority="1005" dxfId="146" operator="lessThan">
      <formula>0</formula>
    </cfRule>
  </conditionalFormatting>
  <conditionalFormatting sqref="K69">
    <cfRule type="cellIs" priority="1007" dxfId="146" operator="lessThan">
      <formula>0</formula>
    </cfRule>
  </conditionalFormatting>
  <conditionalFormatting sqref="G69:H69 J69">
    <cfRule type="cellIs" priority="1008" dxfId="146" operator="lessThan">
      <formula>0</formula>
    </cfRule>
  </conditionalFormatting>
  <conditionalFormatting sqref="G68:H68 J68">
    <cfRule type="cellIs" priority="1006" dxfId="146" operator="lessThan">
      <formula>0</formula>
    </cfRule>
  </conditionalFormatting>
  <conditionalFormatting sqref="G11:G30 J11:J30">
    <cfRule type="cellIs" priority="92" dxfId="146" operator="lessThan">
      <formula>0</formula>
    </cfRule>
  </conditionalFormatting>
  <conditionalFormatting sqref="K11:K30">
    <cfRule type="cellIs" priority="89" dxfId="146" operator="lessThan">
      <formula>0</formula>
    </cfRule>
    <cfRule type="cellIs" priority="90" dxfId="148" operator="equal">
      <formula>0</formula>
    </cfRule>
    <cfRule type="cellIs" priority="91" dxfId="149" operator="greaterThan">
      <formula>0</formula>
    </cfRule>
  </conditionalFormatting>
  <conditionalFormatting sqref="H11:H30">
    <cfRule type="cellIs" priority="86" dxfId="146" operator="lessThan">
      <formula>0</formula>
    </cfRule>
    <cfRule type="cellIs" priority="87" dxfId="148" operator="equal">
      <formula>0</formula>
    </cfRule>
    <cfRule type="cellIs" priority="88" dxfId="149" operator="greaterThan">
      <formula>0</formula>
    </cfRule>
  </conditionalFormatting>
  <conditionalFormatting sqref="G33 J33">
    <cfRule type="cellIs" priority="85" dxfId="146" operator="lessThan">
      <formula>0</formula>
    </cfRule>
  </conditionalFormatting>
  <conditionalFormatting sqref="K33">
    <cfRule type="cellIs" priority="84" dxfId="146" operator="lessThan">
      <formula>0</formula>
    </cfRule>
  </conditionalFormatting>
  <conditionalFormatting sqref="H33">
    <cfRule type="cellIs" priority="83" dxfId="146" operator="lessThan">
      <formula>0</formula>
    </cfRule>
  </conditionalFormatting>
  <conditionalFormatting sqref="G48:G67 J48:J67">
    <cfRule type="cellIs" priority="76" dxfId="146" operator="lessThan">
      <formula>0</formula>
    </cfRule>
  </conditionalFormatting>
  <conditionalFormatting sqref="K48:K67">
    <cfRule type="cellIs" priority="73" dxfId="146" operator="lessThan">
      <formula>0</formula>
    </cfRule>
    <cfRule type="cellIs" priority="74" dxfId="148" operator="equal">
      <formula>0</formula>
    </cfRule>
    <cfRule type="cellIs" priority="75" dxfId="149" operator="greaterThan">
      <formula>0</formula>
    </cfRule>
  </conditionalFormatting>
  <conditionalFormatting sqref="H48:H67">
    <cfRule type="cellIs" priority="70" dxfId="146" operator="lessThan">
      <formula>0</formula>
    </cfRule>
    <cfRule type="cellIs" priority="71" dxfId="148" operator="equal">
      <formula>0</formula>
    </cfRule>
    <cfRule type="cellIs" priority="72" dxfId="149" operator="greaterThan">
      <formula>0</formula>
    </cfRule>
  </conditionalFormatting>
  <conditionalFormatting sqref="G70 J70">
    <cfRule type="cellIs" priority="69" dxfId="146" operator="lessThan">
      <formula>0</formula>
    </cfRule>
  </conditionalFormatting>
  <conditionalFormatting sqref="K70">
    <cfRule type="cellIs" priority="68" dxfId="146" operator="lessThan">
      <formula>0</formula>
    </cfRule>
  </conditionalFormatting>
  <conditionalFormatting sqref="H70">
    <cfRule type="cellIs" priority="67" dxfId="146" operator="lessThan">
      <formula>0</formula>
    </cfRule>
  </conditionalFormatting>
  <conditionalFormatting sqref="T68">
    <cfRule type="cellIs" priority="49" dxfId="146" operator="lessThan">
      <formula>0</formula>
    </cfRule>
  </conditionalFormatting>
  <conditionalFormatting sqref="U69">
    <cfRule type="cellIs" priority="51" dxfId="146" operator="lessThan">
      <formula>0</formula>
    </cfRule>
  </conditionalFormatting>
  <conditionalFormatting sqref="U68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T69">
    <cfRule type="cellIs" priority="50" dxfId="146" operator="lessThan">
      <formula>0</formula>
    </cfRule>
  </conditionalFormatting>
  <conditionalFormatting sqref="T48:T67">
    <cfRule type="cellIs" priority="42" dxfId="146" operator="lessThan">
      <formula>0</formula>
    </cfRule>
  </conditionalFormatting>
  <conditionalFormatting sqref="U48:U67">
    <cfRule type="cellIs" priority="39" dxfId="146" operator="lessThan">
      <formula>0</formula>
    </cfRule>
    <cfRule type="cellIs" priority="40" dxfId="148" operator="equal">
      <formula>0</formula>
    </cfRule>
    <cfRule type="cellIs" priority="41" dxfId="149" operator="greaterThan">
      <formula>0</formula>
    </cfRule>
  </conditionalFormatting>
  <conditionalFormatting sqref="T70">
    <cfRule type="cellIs" priority="38" dxfId="146" operator="lessThan">
      <formula>0</formula>
    </cfRule>
  </conditionalFormatting>
  <conditionalFormatting sqref="U70">
    <cfRule type="cellIs" priority="37" dxfId="146" operator="lessThan">
      <formula>0</formula>
    </cfRule>
  </conditionalFormatting>
  <conditionalFormatting sqref="U32">
    <cfRule type="cellIs" priority="9" dxfId="146" operator="lessThan">
      <formula>0</formula>
    </cfRule>
  </conditionalFormatting>
  <conditionalFormatting sqref="T32">
    <cfRule type="cellIs" priority="8" dxfId="146" operator="lessThan">
      <formula>0</formula>
    </cfRule>
  </conditionalFormatting>
  <conditionalFormatting sqref="T31">
    <cfRule type="cellIs" priority="7" dxfId="146" operator="lessThan">
      <formula>0</formula>
    </cfRule>
  </conditionalFormatting>
  <conditionalFormatting sqref="U3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T11:T30">
    <cfRule type="cellIs" priority="6" dxfId="146" operator="lessThan">
      <formula>0</formula>
    </cfRule>
  </conditionalFormatting>
  <conditionalFormatting sqref="U11:U30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T33">
    <cfRule type="cellIs" priority="2" dxfId="146" operator="lessThan">
      <formula>0</formula>
    </cfRule>
  </conditionalFormatting>
  <conditionalFormatting sqref="U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8"/>
      <c r="K1" s="49"/>
      <c r="O1" s="48"/>
      <c r="U1" s="49">
        <v>44168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7" t="s">
        <v>104</v>
      </c>
      <c r="O2" s="177"/>
      <c r="P2" s="177"/>
      <c r="Q2" s="177"/>
      <c r="R2" s="177"/>
      <c r="S2" s="177"/>
      <c r="T2" s="177"/>
      <c r="U2" s="177"/>
    </row>
    <row r="3" spans="1:21" ht="14.25" customHeight="1">
      <c r="A3" s="145" t="s">
        <v>142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"/>
      <c r="M3" s="21"/>
      <c r="N3" s="177"/>
      <c r="O3" s="177"/>
      <c r="P3" s="177"/>
      <c r="Q3" s="177"/>
      <c r="R3" s="177"/>
      <c r="S3" s="177"/>
      <c r="T3" s="177"/>
      <c r="U3" s="177"/>
    </row>
    <row r="4" spans="1:21" ht="14.25" customHeight="1">
      <c r="A4" s="162" t="s">
        <v>143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4"/>
      <c r="M4" s="21"/>
      <c r="N4" s="162" t="s">
        <v>105</v>
      </c>
      <c r="O4" s="162"/>
      <c r="P4" s="162"/>
      <c r="Q4" s="162"/>
      <c r="R4" s="162"/>
      <c r="S4" s="162"/>
      <c r="T4" s="162"/>
      <c r="U4" s="162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76"/>
      <c r="K5" s="77" t="s">
        <v>4</v>
      </c>
      <c r="L5" s="14"/>
      <c r="M5" s="14"/>
      <c r="N5" s="15"/>
      <c r="O5" s="15"/>
      <c r="P5" s="15"/>
      <c r="Q5" s="15"/>
      <c r="R5" s="15"/>
      <c r="S5" s="15"/>
      <c r="T5" s="76"/>
      <c r="U5" s="77" t="s">
        <v>4</v>
      </c>
    </row>
    <row r="6" spans="1:21" ht="14.25" customHeight="1">
      <c r="A6" s="147" t="s">
        <v>0</v>
      </c>
      <c r="B6" s="147" t="s">
        <v>1</v>
      </c>
      <c r="C6" s="126" t="s">
        <v>127</v>
      </c>
      <c r="D6" s="127"/>
      <c r="E6" s="127"/>
      <c r="F6" s="127"/>
      <c r="G6" s="127"/>
      <c r="H6" s="128"/>
      <c r="I6" s="126" t="s">
        <v>118</v>
      </c>
      <c r="J6" s="127"/>
      <c r="K6" s="128"/>
      <c r="L6" s="14"/>
      <c r="M6" s="14"/>
      <c r="N6" s="147" t="s">
        <v>0</v>
      </c>
      <c r="O6" s="147" t="s">
        <v>1</v>
      </c>
      <c r="P6" s="126" t="s">
        <v>128</v>
      </c>
      <c r="Q6" s="127"/>
      <c r="R6" s="127"/>
      <c r="S6" s="127"/>
      <c r="T6" s="127"/>
      <c r="U6" s="128"/>
    </row>
    <row r="7" spans="1:21" ht="14.25" customHeight="1">
      <c r="A7" s="148"/>
      <c r="B7" s="148"/>
      <c r="C7" s="172" t="s">
        <v>129</v>
      </c>
      <c r="D7" s="173"/>
      <c r="E7" s="173"/>
      <c r="F7" s="173"/>
      <c r="G7" s="173"/>
      <c r="H7" s="174"/>
      <c r="I7" s="123" t="s">
        <v>119</v>
      </c>
      <c r="J7" s="124"/>
      <c r="K7" s="125"/>
      <c r="L7" s="14"/>
      <c r="M7" s="14"/>
      <c r="N7" s="148"/>
      <c r="O7" s="148"/>
      <c r="P7" s="123" t="s">
        <v>130</v>
      </c>
      <c r="Q7" s="124"/>
      <c r="R7" s="124"/>
      <c r="S7" s="124"/>
      <c r="T7" s="124"/>
      <c r="U7" s="125"/>
    </row>
    <row r="8" spans="1:21" ht="14.25" customHeight="1">
      <c r="A8" s="148"/>
      <c r="B8" s="148"/>
      <c r="C8" s="135">
        <v>2020</v>
      </c>
      <c r="D8" s="136"/>
      <c r="E8" s="139">
        <v>2019</v>
      </c>
      <c r="F8" s="136"/>
      <c r="G8" s="156" t="s">
        <v>5</v>
      </c>
      <c r="H8" s="129" t="s">
        <v>56</v>
      </c>
      <c r="I8" s="167">
        <v>2020</v>
      </c>
      <c r="J8" s="130" t="s">
        <v>131</v>
      </c>
      <c r="K8" s="129" t="s">
        <v>135</v>
      </c>
      <c r="L8" s="14"/>
      <c r="M8" s="14"/>
      <c r="N8" s="148"/>
      <c r="O8" s="148"/>
      <c r="P8" s="160">
        <v>2020</v>
      </c>
      <c r="Q8" s="175"/>
      <c r="R8" s="176">
        <v>2019</v>
      </c>
      <c r="S8" s="175"/>
      <c r="T8" s="157" t="s">
        <v>5</v>
      </c>
      <c r="U8" s="170" t="s">
        <v>96</v>
      </c>
    </row>
    <row r="9" spans="1:21" ht="14.25" customHeight="1">
      <c r="A9" s="141" t="s">
        <v>6</v>
      </c>
      <c r="B9" s="141" t="s">
        <v>7</v>
      </c>
      <c r="C9" s="137"/>
      <c r="D9" s="138"/>
      <c r="E9" s="140"/>
      <c r="F9" s="138"/>
      <c r="G9" s="157"/>
      <c r="H9" s="130"/>
      <c r="I9" s="167"/>
      <c r="J9" s="130"/>
      <c r="K9" s="130"/>
      <c r="L9" s="14"/>
      <c r="M9" s="14"/>
      <c r="N9" s="141" t="s">
        <v>6</v>
      </c>
      <c r="O9" s="141" t="s">
        <v>7</v>
      </c>
      <c r="P9" s="137"/>
      <c r="Q9" s="138"/>
      <c r="R9" s="140"/>
      <c r="S9" s="138"/>
      <c r="T9" s="157"/>
      <c r="U9" s="171"/>
    </row>
    <row r="10" spans="1:21" ht="14.25" customHeight="1">
      <c r="A10" s="141"/>
      <c r="B10" s="141"/>
      <c r="C10" s="116" t="s">
        <v>8</v>
      </c>
      <c r="D10" s="78" t="s">
        <v>2</v>
      </c>
      <c r="E10" s="116" t="s">
        <v>8</v>
      </c>
      <c r="F10" s="78" t="s">
        <v>2</v>
      </c>
      <c r="G10" s="143" t="s">
        <v>9</v>
      </c>
      <c r="H10" s="143" t="s">
        <v>57</v>
      </c>
      <c r="I10" s="79" t="s">
        <v>8</v>
      </c>
      <c r="J10" s="131" t="s">
        <v>132</v>
      </c>
      <c r="K10" s="131" t="s">
        <v>136</v>
      </c>
      <c r="L10" s="14"/>
      <c r="M10" s="14"/>
      <c r="N10" s="141"/>
      <c r="O10" s="141"/>
      <c r="P10" s="116" t="s">
        <v>8</v>
      </c>
      <c r="Q10" s="78" t="s">
        <v>2</v>
      </c>
      <c r="R10" s="116" t="s">
        <v>8</v>
      </c>
      <c r="S10" s="78" t="s">
        <v>2</v>
      </c>
      <c r="T10" s="143" t="s">
        <v>9</v>
      </c>
      <c r="U10" s="168" t="s">
        <v>97</v>
      </c>
    </row>
    <row r="11" spans="1:21" ht="14.25" customHeight="1">
      <c r="A11" s="142"/>
      <c r="B11" s="142"/>
      <c r="C11" s="115" t="s">
        <v>10</v>
      </c>
      <c r="D11" s="41" t="s">
        <v>11</v>
      </c>
      <c r="E11" s="115" t="s">
        <v>10</v>
      </c>
      <c r="F11" s="41" t="s">
        <v>11</v>
      </c>
      <c r="G11" s="144"/>
      <c r="H11" s="144"/>
      <c r="I11" s="115" t="s">
        <v>10</v>
      </c>
      <c r="J11" s="132"/>
      <c r="K11" s="132"/>
      <c r="L11" s="14"/>
      <c r="M11" s="14"/>
      <c r="N11" s="142"/>
      <c r="O11" s="142"/>
      <c r="P11" s="115" t="s">
        <v>10</v>
      </c>
      <c r="Q11" s="41" t="s">
        <v>11</v>
      </c>
      <c r="R11" s="115" t="s">
        <v>10</v>
      </c>
      <c r="S11" s="41" t="s">
        <v>11</v>
      </c>
      <c r="T11" s="151"/>
      <c r="U11" s="169"/>
    </row>
    <row r="12" spans="1:21" ht="14.25" customHeight="1">
      <c r="A12" s="50">
        <v>1</v>
      </c>
      <c r="B12" s="80" t="s">
        <v>20</v>
      </c>
      <c r="C12" s="52">
        <v>1932</v>
      </c>
      <c r="D12" s="54">
        <v>0.1927951302265243</v>
      </c>
      <c r="E12" s="52">
        <v>2012</v>
      </c>
      <c r="F12" s="54">
        <v>0.15173453996983408</v>
      </c>
      <c r="G12" s="100">
        <v>-0.03976143141153077</v>
      </c>
      <c r="H12" s="82">
        <v>0</v>
      </c>
      <c r="I12" s="52">
        <v>1814</v>
      </c>
      <c r="J12" s="53">
        <v>0.06504961411245858</v>
      </c>
      <c r="K12" s="84">
        <v>0</v>
      </c>
      <c r="L12" s="14"/>
      <c r="M12" s="14"/>
      <c r="N12" s="50">
        <v>1</v>
      </c>
      <c r="O12" s="80" t="s">
        <v>20</v>
      </c>
      <c r="P12" s="52">
        <v>19181</v>
      </c>
      <c r="Q12" s="54">
        <v>0.1817949179690832</v>
      </c>
      <c r="R12" s="52">
        <v>20986</v>
      </c>
      <c r="S12" s="54">
        <v>0.1411136588285132</v>
      </c>
      <c r="T12" s="109">
        <v>-0.08600972076622515</v>
      </c>
      <c r="U12" s="84">
        <v>0</v>
      </c>
    </row>
    <row r="13" spans="1:21" ht="14.25" customHeight="1">
      <c r="A13" s="85">
        <v>2</v>
      </c>
      <c r="B13" s="86" t="s">
        <v>19</v>
      </c>
      <c r="C13" s="60">
        <v>1145</v>
      </c>
      <c r="D13" s="62">
        <v>0.11426005388683765</v>
      </c>
      <c r="E13" s="60">
        <v>878</v>
      </c>
      <c r="F13" s="62">
        <v>0.06621417797888386</v>
      </c>
      <c r="G13" s="101">
        <v>0.3041002277904328</v>
      </c>
      <c r="H13" s="88">
        <v>3</v>
      </c>
      <c r="I13" s="60">
        <v>963</v>
      </c>
      <c r="J13" s="61">
        <v>0.18899273104880576</v>
      </c>
      <c r="K13" s="90">
        <v>1</v>
      </c>
      <c r="L13" s="14"/>
      <c r="M13" s="14"/>
      <c r="N13" s="85">
        <v>2</v>
      </c>
      <c r="O13" s="86" t="s">
        <v>18</v>
      </c>
      <c r="P13" s="60">
        <v>12502</v>
      </c>
      <c r="Q13" s="62">
        <v>0.11849226132367854</v>
      </c>
      <c r="R13" s="60">
        <v>17146</v>
      </c>
      <c r="S13" s="62">
        <v>0.11529280445409738</v>
      </c>
      <c r="T13" s="110">
        <v>-0.270850344103581</v>
      </c>
      <c r="U13" s="90">
        <v>0</v>
      </c>
    </row>
    <row r="14" spans="1:21" ht="14.25" customHeight="1">
      <c r="A14" s="58">
        <v>3</v>
      </c>
      <c r="B14" s="86" t="s">
        <v>18</v>
      </c>
      <c r="C14" s="60">
        <v>1101</v>
      </c>
      <c r="D14" s="62">
        <v>0.10986927452350065</v>
      </c>
      <c r="E14" s="60">
        <v>1588</v>
      </c>
      <c r="F14" s="62">
        <v>0.11975867269984918</v>
      </c>
      <c r="G14" s="101">
        <v>-0.3066750629722922</v>
      </c>
      <c r="H14" s="88">
        <v>-1</v>
      </c>
      <c r="I14" s="60">
        <v>1312</v>
      </c>
      <c r="J14" s="61">
        <v>-0.16082317073170727</v>
      </c>
      <c r="K14" s="90">
        <v>-1</v>
      </c>
      <c r="L14" s="14"/>
      <c r="M14" s="14"/>
      <c r="N14" s="58">
        <v>3</v>
      </c>
      <c r="O14" s="86" t="s">
        <v>23</v>
      </c>
      <c r="P14" s="60">
        <v>8900</v>
      </c>
      <c r="Q14" s="62">
        <v>0.08435299358348577</v>
      </c>
      <c r="R14" s="60">
        <v>11213</v>
      </c>
      <c r="S14" s="62">
        <v>0.07539823960945957</v>
      </c>
      <c r="T14" s="110">
        <v>-0.2062784268260055</v>
      </c>
      <c r="U14" s="90">
        <v>1</v>
      </c>
    </row>
    <row r="15" spans="1:21" ht="14.25" customHeight="1">
      <c r="A15" s="58">
        <v>4</v>
      </c>
      <c r="B15" s="86" t="s">
        <v>30</v>
      </c>
      <c r="C15" s="60">
        <v>1033</v>
      </c>
      <c r="D15" s="62">
        <v>0.10308352459834348</v>
      </c>
      <c r="E15" s="60">
        <v>861</v>
      </c>
      <c r="F15" s="62">
        <v>0.06493212669683258</v>
      </c>
      <c r="G15" s="101">
        <v>0.19976771196283383</v>
      </c>
      <c r="H15" s="88">
        <v>2</v>
      </c>
      <c r="I15" s="60">
        <v>937</v>
      </c>
      <c r="J15" s="61">
        <v>0.10245464247598712</v>
      </c>
      <c r="K15" s="90">
        <v>0</v>
      </c>
      <c r="L15" s="14"/>
      <c r="M15" s="14"/>
      <c r="N15" s="58">
        <v>4</v>
      </c>
      <c r="O15" s="86" t="s">
        <v>30</v>
      </c>
      <c r="P15" s="60">
        <v>8087</v>
      </c>
      <c r="Q15" s="62">
        <v>0.07664748978760105</v>
      </c>
      <c r="R15" s="60">
        <v>13959</v>
      </c>
      <c r="S15" s="62">
        <v>0.09386284015949757</v>
      </c>
      <c r="T15" s="110">
        <v>-0.42066050576688874</v>
      </c>
      <c r="U15" s="90">
        <v>-1</v>
      </c>
    </row>
    <row r="16" spans="1:21" ht="14.25" customHeight="1">
      <c r="A16" s="66">
        <v>5</v>
      </c>
      <c r="B16" s="91" t="s">
        <v>24</v>
      </c>
      <c r="C16" s="68">
        <v>655</v>
      </c>
      <c r="D16" s="70">
        <v>0.06536273824967569</v>
      </c>
      <c r="E16" s="68">
        <v>1136</v>
      </c>
      <c r="F16" s="70">
        <v>0.0856711915535445</v>
      </c>
      <c r="G16" s="102">
        <v>-0.4234154929577465</v>
      </c>
      <c r="H16" s="93">
        <v>-2</v>
      </c>
      <c r="I16" s="68">
        <v>736</v>
      </c>
      <c r="J16" s="69">
        <v>-0.11005434782608692</v>
      </c>
      <c r="K16" s="95">
        <v>0</v>
      </c>
      <c r="L16" s="14"/>
      <c r="M16" s="14"/>
      <c r="N16" s="66">
        <v>5</v>
      </c>
      <c r="O16" s="91" t="s">
        <v>24</v>
      </c>
      <c r="P16" s="68">
        <v>7978</v>
      </c>
      <c r="Q16" s="70">
        <v>0.07561440256281454</v>
      </c>
      <c r="R16" s="68">
        <v>10517</v>
      </c>
      <c r="S16" s="70">
        <v>0.0707182097540967</v>
      </c>
      <c r="T16" s="111">
        <v>-0.24141865551012642</v>
      </c>
      <c r="U16" s="95">
        <v>0</v>
      </c>
    </row>
    <row r="17" spans="1:21" ht="14.25" customHeight="1">
      <c r="A17" s="50">
        <v>6</v>
      </c>
      <c r="B17" s="80" t="s">
        <v>23</v>
      </c>
      <c r="C17" s="52">
        <v>650</v>
      </c>
      <c r="D17" s="54">
        <v>0.06486378604929648</v>
      </c>
      <c r="E17" s="52">
        <v>918</v>
      </c>
      <c r="F17" s="54">
        <v>0.06923076923076923</v>
      </c>
      <c r="G17" s="100">
        <v>-0.2919389978213508</v>
      </c>
      <c r="H17" s="82">
        <v>-2</v>
      </c>
      <c r="I17" s="52">
        <v>701</v>
      </c>
      <c r="J17" s="53">
        <v>-0.07275320970042798</v>
      </c>
      <c r="K17" s="84">
        <v>0</v>
      </c>
      <c r="L17" s="14"/>
      <c r="M17" s="14"/>
      <c r="N17" s="50">
        <v>6</v>
      </c>
      <c r="O17" s="80" t="s">
        <v>19</v>
      </c>
      <c r="P17" s="52">
        <v>7302</v>
      </c>
      <c r="Q17" s="54">
        <v>0.06920736619624866</v>
      </c>
      <c r="R17" s="52">
        <v>9423</v>
      </c>
      <c r="S17" s="54">
        <v>0.06336195592971887</v>
      </c>
      <c r="T17" s="109">
        <v>-0.2250875517351162</v>
      </c>
      <c r="U17" s="84">
        <v>0</v>
      </c>
    </row>
    <row r="18" spans="1:21" ht="14.25" customHeight="1">
      <c r="A18" s="58">
        <v>7</v>
      </c>
      <c r="B18" s="86" t="s">
        <v>25</v>
      </c>
      <c r="C18" s="60">
        <v>406</v>
      </c>
      <c r="D18" s="62">
        <v>0.040514918670791336</v>
      </c>
      <c r="E18" s="60">
        <v>754</v>
      </c>
      <c r="F18" s="62">
        <v>0.056862745098039215</v>
      </c>
      <c r="G18" s="101">
        <v>-0.46153846153846156</v>
      </c>
      <c r="H18" s="88">
        <v>1</v>
      </c>
      <c r="I18" s="60">
        <v>397</v>
      </c>
      <c r="J18" s="61">
        <v>0.02267002518891692</v>
      </c>
      <c r="K18" s="90">
        <v>2</v>
      </c>
      <c r="L18" s="14"/>
      <c r="M18" s="14"/>
      <c r="N18" s="58">
        <v>7</v>
      </c>
      <c r="O18" s="86" t="s">
        <v>25</v>
      </c>
      <c r="P18" s="60">
        <v>4703</v>
      </c>
      <c r="Q18" s="62">
        <v>0.0445743964969813</v>
      </c>
      <c r="R18" s="60">
        <v>6920</v>
      </c>
      <c r="S18" s="62">
        <v>0.04653133132056187</v>
      </c>
      <c r="T18" s="110">
        <v>-0.32037572254335256</v>
      </c>
      <c r="U18" s="90">
        <v>1</v>
      </c>
    </row>
    <row r="19" spans="1:21" ht="14.25" customHeight="1">
      <c r="A19" s="58">
        <v>8</v>
      </c>
      <c r="B19" s="86" t="s">
        <v>27</v>
      </c>
      <c r="C19" s="60">
        <v>372</v>
      </c>
      <c r="D19" s="62">
        <v>0.03712204370821275</v>
      </c>
      <c r="E19" s="60">
        <v>770</v>
      </c>
      <c r="F19" s="62">
        <v>0.058069381598793365</v>
      </c>
      <c r="G19" s="101">
        <v>-0.5168831168831169</v>
      </c>
      <c r="H19" s="88">
        <v>-1</v>
      </c>
      <c r="I19" s="60">
        <v>477</v>
      </c>
      <c r="J19" s="61">
        <v>-0.22012578616352196</v>
      </c>
      <c r="K19" s="90">
        <v>-1</v>
      </c>
      <c r="L19" s="14"/>
      <c r="M19" s="14"/>
      <c r="N19" s="58">
        <v>8</v>
      </c>
      <c r="O19" s="86" t="s">
        <v>27</v>
      </c>
      <c r="P19" s="60">
        <v>4295</v>
      </c>
      <c r="Q19" s="62">
        <v>0.04070742780236757</v>
      </c>
      <c r="R19" s="60">
        <v>6427</v>
      </c>
      <c r="S19" s="62">
        <v>0.043216310173013174</v>
      </c>
      <c r="T19" s="110">
        <v>-0.3317255329080442</v>
      </c>
      <c r="U19" s="90">
        <v>1</v>
      </c>
    </row>
    <row r="20" spans="1:21" ht="14.25" customHeight="1">
      <c r="A20" s="58">
        <v>9</v>
      </c>
      <c r="B20" s="86" t="s">
        <v>32</v>
      </c>
      <c r="C20" s="60">
        <v>342</v>
      </c>
      <c r="D20" s="62">
        <v>0.03412833050593753</v>
      </c>
      <c r="E20" s="60">
        <v>312</v>
      </c>
      <c r="F20" s="62">
        <v>0.023529411764705882</v>
      </c>
      <c r="G20" s="101">
        <v>0.09615384615384626</v>
      </c>
      <c r="H20" s="88">
        <v>6</v>
      </c>
      <c r="I20" s="60">
        <v>418</v>
      </c>
      <c r="J20" s="61">
        <v>-0.18181818181818177</v>
      </c>
      <c r="K20" s="90">
        <v>-1</v>
      </c>
      <c r="L20" s="14"/>
      <c r="M20" s="14"/>
      <c r="N20" s="58">
        <v>9</v>
      </c>
      <c r="O20" s="86" t="s">
        <v>32</v>
      </c>
      <c r="P20" s="60">
        <v>3437</v>
      </c>
      <c r="Q20" s="62">
        <v>0.03257542010634164</v>
      </c>
      <c r="R20" s="60">
        <v>5969</v>
      </c>
      <c r="S20" s="62">
        <v>0.04013663535439795</v>
      </c>
      <c r="T20" s="110">
        <v>-0.4241916568939521</v>
      </c>
      <c r="U20" s="90">
        <v>1</v>
      </c>
    </row>
    <row r="21" spans="1:21" ht="14.25" customHeight="1">
      <c r="A21" s="66">
        <v>10</v>
      </c>
      <c r="B21" s="91" t="s">
        <v>22</v>
      </c>
      <c r="C21" s="68">
        <v>256</v>
      </c>
      <c r="D21" s="70">
        <v>0.02554635265941523</v>
      </c>
      <c r="E21" s="68">
        <v>624</v>
      </c>
      <c r="F21" s="70">
        <v>0.047058823529411764</v>
      </c>
      <c r="G21" s="102">
        <v>-0.5897435897435898</v>
      </c>
      <c r="H21" s="93">
        <v>-1</v>
      </c>
      <c r="I21" s="68">
        <v>262</v>
      </c>
      <c r="J21" s="69">
        <v>-0.022900763358778664</v>
      </c>
      <c r="K21" s="95">
        <v>0</v>
      </c>
      <c r="L21" s="14"/>
      <c r="M21" s="14"/>
      <c r="N21" s="66">
        <v>10</v>
      </c>
      <c r="O21" s="91" t="s">
        <v>21</v>
      </c>
      <c r="P21" s="68">
        <v>2904</v>
      </c>
      <c r="Q21" s="70">
        <v>0.027523718355780075</v>
      </c>
      <c r="R21" s="68">
        <v>7791</v>
      </c>
      <c r="S21" s="70">
        <v>0.05238809282059213</v>
      </c>
      <c r="T21" s="111">
        <v>-0.6272622256449749</v>
      </c>
      <c r="U21" s="95">
        <v>-3</v>
      </c>
    </row>
    <row r="22" spans="1:21" ht="14.25" customHeight="1">
      <c r="A22" s="50">
        <v>11</v>
      </c>
      <c r="B22" s="80" t="s">
        <v>51</v>
      </c>
      <c r="C22" s="52">
        <v>239</v>
      </c>
      <c r="D22" s="54">
        <v>0.023849915178125937</v>
      </c>
      <c r="E22" s="52">
        <v>393</v>
      </c>
      <c r="F22" s="54">
        <v>0.029638009049773754</v>
      </c>
      <c r="G22" s="100">
        <v>-0.3918575063613231</v>
      </c>
      <c r="H22" s="82">
        <v>0</v>
      </c>
      <c r="I22" s="52">
        <v>197</v>
      </c>
      <c r="J22" s="53">
        <v>0.21319796954314718</v>
      </c>
      <c r="K22" s="84">
        <v>3</v>
      </c>
      <c r="L22" s="14"/>
      <c r="M22" s="14"/>
      <c r="N22" s="50">
        <v>11</v>
      </c>
      <c r="O22" s="80" t="s">
        <v>26</v>
      </c>
      <c r="P22" s="52">
        <v>2736</v>
      </c>
      <c r="Q22" s="54">
        <v>0.02593143712858619</v>
      </c>
      <c r="R22" s="52">
        <v>2866</v>
      </c>
      <c r="S22" s="54">
        <v>0.019271502249238487</v>
      </c>
      <c r="T22" s="109">
        <v>-0.04535938590369848</v>
      </c>
      <c r="U22" s="84">
        <v>7</v>
      </c>
    </row>
    <row r="23" spans="1:21" ht="14.25" customHeight="1">
      <c r="A23" s="58">
        <v>12</v>
      </c>
      <c r="B23" s="86" t="s">
        <v>33</v>
      </c>
      <c r="C23" s="60">
        <v>221</v>
      </c>
      <c r="D23" s="62">
        <v>0.022053687256760802</v>
      </c>
      <c r="E23" s="60">
        <v>225</v>
      </c>
      <c r="F23" s="62">
        <v>0.016968325791855202</v>
      </c>
      <c r="G23" s="101">
        <v>-0.01777777777777778</v>
      </c>
      <c r="H23" s="88">
        <v>6</v>
      </c>
      <c r="I23" s="60">
        <v>231</v>
      </c>
      <c r="J23" s="61">
        <v>-0.04329004329004327</v>
      </c>
      <c r="K23" s="90">
        <v>-1</v>
      </c>
      <c r="L23" s="14"/>
      <c r="M23" s="14"/>
      <c r="N23" s="58">
        <v>12</v>
      </c>
      <c r="O23" s="86" t="s">
        <v>22</v>
      </c>
      <c r="P23" s="60">
        <v>2541</v>
      </c>
      <c r="Q23" s="62">
        <v>0.024083253561307565</v>
      </c>
      <c r="R23" s="60">
        <v>5506</v>
      </c>
      <c r="S23" s="62">
        <v>0.037023339631649374</v>
      </c>
      <c r="T23" s="110">
        <v>-0.5385034507809663</v>
      </c>
      <c r="U23" s="90">
        <v>-1</v>
      </c>
    </row>
    <row r="24" spans="1:21" ht="14.25" customHeight="1">
      <c r="A24" s="58">
        <v>13</v>
      </c>
      <c r="B24" s="86" t="s">
        <v>46</v>
      </c>
      <c r="C24" s="60">
        <v>200</v>
      </c>
      <c r="D24" s="62">
        <v>0.019958088015168147</v>
      </c>
      <c r="E24" s="60">
        <v>565</v>
      </c>
      <c r="F24" s="62">
        <v>0.042609351432880846</v>
      </c>
      <c r="G24" s="101">
        <v>-0.6460176991150443</v>
      </c>
      <c r="H24" s="88">
        <v>-3</v>
      </c>
      <c r="I24" s="60">
        <v>164</v>
      </c>
      <c r="J24" s="61">
        <v>0.2195121951219512</v>
      </c>
      <c r="K24" s="90">
        <v>4</v>
      </c>
      <c r="L24" s="14"/>
      <c r="M24" s="14"/>
      <c r="N24" s="58">
        <v>13</v>
      </c>
      <c r="O24" s="86" t="s">
        <v>31</v>
      </c>
      <c r="P24" s="60">
        <v>2532</v>
      </c>
      <c r="Q24" s="62">
        <v>0.023997952781279322</v>
      </c>
      <c r="R24" s="60">
        <v>3827</v>
      </c>
      <c r="S24" s="62">
        <v>0.025733440023669115</v>
      </c>
      <c r="T24" s="110">
        <v>-0.33838515808727465</v>
      </c>
      <c r="U24" s="90">
        <v>0</v>
      </c>
    </row>
    <row r="25" spans="1:21" ht="14.25" customHeight="1">
      <c r="A25" s="58">
        <v>14</v>
      </c>
      <c r="B25" s="86" t="s">
        <v>26</v>
      </c>
      <c r="C25" s="60">
        <v>198</v>
      </c>
      <c r="D25" s="62">
        <v>0.019758507135016465</v>
      </c>
      <c r="E25" s="60">
        <v>185</v>
      </c>
      <c r="F25" s="62">
        <v>0.013951734539969835</v>
      </c>
      <c r="G25" s="101">
        <v>0.07027027027027022</v>
      </c>
      <c r="H25" s="88">
        <v>5</v>
      </c>
      <c r="I25" s="60">
        <v>188</v>
      </c>
      <c r="J25" s="61">
        <v>0.05319148936170204</v>
      </c>
      <c r="K25" s="90">
        <v>1</v>
      </c>
      <c r="L25" s="14"/>
      <c r="M25" s="14"/>
      <c r="N25" s="58">
        <v>14</v>
      </c>
      <c r="O25" s="86" t="s">
        <v>36</v>
      </c>
      <c r="P25" s="60">
        <v>2457</v>
      </c>
      <c r="Q25" s="62">
        <v>0.02328711294771062</v>
      </c>
      <c r="R25" s="60">
        <v>3407</v>
      </c>
      <c r="S25" s="62">
        <v>0.022909284076467383</v>
      </c>
      <c r="T25" s="110">
        <v>-0.27883768711476375</v>
      </c>
      <c r="U25" s="90">
        <v>0</v>
      </c>
    </row>
    <row r="26" spans="1:21" ht="14.25" customHeight="1">
      <c r="A26" s="66">
        <v>15</v>
      </c>
      <c r="B26" s="91" t="s">
        <v>34</v>
      </c>
      <c r="C26" s="68">
        <v>175</v>
      </c>
      <c r="D26" s="70">
        <v>0.017463327013272127</v>
      </c>
      <c r="E26" s="68">
        <v>132</v>
      </c>
      <c r="F26" s="70">
        <v>0.009954751131221719</v>
      </c>
      <c r="G26" s="102">
        <v>0.3257575757575757</v>
      </c>
      <c r="H26" s="93">
        <v>5</v>
      </c>
      <c r="I26" s="68">
        <v>229</v>
      </c>
      <c r="J26" s="69">
        <v>-0.23580786026200873</v>
      </c>
      <c r="K26" s="95">
        <v>-3</v>
      </c>
      <c r="L26" s="14"/>
      <c r="M26" s="14"/>
      <c r="N26" s="66">
        <v>15</v>
      </c>
      <c r="O26" s="91" t="s">
        <v>51</v>
      </c>
      <c r="P26" s="68">
        <v>2172</v>
      </c>
      <c r="Q26" s="70">
        <v>0.02058592158014956</v>
      </c>
      <c r="R26" s="68">
        <v>3227</v>
      </c>
      <c r="S26" s="70">
        <v>0.02169893152766664</v>
      </c>
      <c r="T26" s="111">
        <v>-0.3269290362565851</v>
      </c>
      <c r="U26" s="95">
        <v>1</v>
      </c>
    </row>
    <row r="27" spans="1:21" ht="14.25" customHeight="1">
      <c r="A27" s="50">
        <v>16</v>
      </c>
      <c r="B27" s="80" t="s">
        <v>31</v>
      </c>
      <c r="C27" s="52">
        <v>171</v>
      </c>
      <c r="D27" s="54">
        <v>0.017064165252968767</v>
      </c>
      <c r="E27" s="52">
        <v>319</v>
      </c>
      <c r="F27" s="54">
        <v>0.024057315233785823</v>
      </c>
      <c r="G27" s="100">
        <v>-0.46394984326018807</v>
      </c>
      <c r="H27" s="82">
        <v>-3</v>
      </c>
      <c r="I27" s="52">
        <v>187</v>
      </c>
      <c r="J27" s="53">
        <v>-0.08556149732620322</v>
      </c>
      <c r="K27" s="84">
        <v>0</v>
      </c>
      <c r="L27" s="14"/>
      <c r="M27" s="14"/>
      <c r="N27" s="50">
        <v>16</v>
      </c>
      <c r="O27" s="80" t="s">
        <v>33</v>
      </c>
      <c r="P27" s="52">
        <v>2120</v>
      </c>
      <c r="Q27" s="54">
        <v>0.02009307262887526</v>
      </c>
      <c r="R27" s="52">
        <v>1890</v>
      </c>
      <c r="S27" s="54">
        <v>0.012708701762407794</v>
      </c>
      <c r="T27" s="109">
        <v>0.12169312169312163</v>
      </c>
      <c r="U27" s="84">
        <v>3</v>
      </c>
    </row>
    <row r="28" spans="1:21" ht="14.25" customHeight="1">
      <c r="A28" s="58">
        <v>17</v>
      </c>
      <c r="B28" s="86" t="s">
        <v>36</v>
      </c>
      <c r="C28" s="60">
        <v>148</v>
      </c>
      <c r="D28" s="62">
        <v>0.014768985131224429</v>
      </c>
      <c r="E28" s="60">
        <v>316</v>
      </c>
      <c r="F28" s="62">
        <v>0.023831070889894418</v>
      </c>
      <c r="G28" s="101">
        <v>-0.5316455696202531</v>
      </c>
      <c r="H28" s="88">
        <v>-3</v>
      </c>
      <c r="I28" s="60">
        <v>206</v>
      </c>
      <c r="J28" s="61">
        <v>-0.2815533980582524</v>
      </c>
      <c r="K28" s="90">
        <v>-4</v>
      </c>
      <c r="L28" s="14"/>
      <c r="M28" s="14"/>
      <c r="N28" s="58">
        <v>17</v>
      </c>
      <c r="O28" s="86" t="s">
        <v>46</v>
      </c>
      <c r="P28" s="60">
        <v>1700</v>
      </c>
      <c r="Q28" s="62">
        <v>0.01611236956089054</v>
      </c>
      <c r="R28" s="60">
        <v>4863</v>
      </c>
      <c r="S28" s="62">
        <v>0.03269969136010006</v>
      </c>
      <c r="T28" s="110">
        <v>-0.6504215504832408</v>
      </c>
      <c r="U28" s="90">
        <v>-5</v>
      </c>
    </row>
    <row r="29" spans="1:21" ht="14.25" customHeight="1">
      <c r="A29" s="58">
        <v>18</v>
      </c>
      <c r="B29" s="86" t="s">
        <v>21</v>
      </c>
      <c r="C29" s="60">
        <v>136</v>
      </c>
      <c r="D29" s="62">
        <v>0.01357149985031434</v>
      </c>
      <c r="E29" s="60">
        <v>368</v>
      </c>
      <c r="F29" s="62">
        <v>0.027752639517345398</v>
      </c>
      <c r="G29" s="101">
        <v>-0.6304347826086957</v>
      </c>
      <c r="H29" s="88">
        <v>-6</v>
      </c>
      <c r="I29" s="60">
        <v>149</v>
      </c>
      <c r="J29" s="61">
        <v>-0.08724832214765099</v>
      </c>
      <c r="K29" s="90">
        <v>0</v>
      </c>
      <c r="L29" s="14"/>
      <c r="M29" s="14"/>
      <c r="N29" s="58">
        <v>18</v>
      </c>
      <c r="O29" s="86" t="s">
        <v>29</v>
      </c>
      <c r="P29" s="60">
        <v>1583</v>
      </c>
      <c r="Q29" s="62">
        <v>0.015003459420523368</v>
      </c>
      <c r="R29" s="60">
        <v>3291</v>
      </c>
      <c r="S29" s="62">
        <v>0.022129279100573572</v>
      </c>
      <c r="T29" s="110">
        <v>-0.5189911880887268</v>
      </c>
      <c r="U29" s="90">
        <v>-3</v>
      </c>
    </row>
    <row r="30" spans="1:21" ht="14.25" customHeight="1">
      <c r="A30" s="58">
        <v>19</v>
      </c>
      <c r="B30" s="86" t="s">
        <v>29</v>
      </c>
      <c r="C30" s="60">
        <v>118</v>
      </c>
      <c r="D30" s="62">
        <v>0.011775271928949206</v>
      </c>
      <c r="E30" s="60">
        <v>226</v>
      </c>
      <c r="F30" s="62">
        <v>0.017043740573152336</v>
      </c>
      <c r="G30" s="101">
        <v>-0.47787610619469023</v>
      </c>
      <c r="H30" s="88">
        <v>-2</v>
      </c>
      <c r="I30" s="60">
        <v>114</v>
      </c>
      <c r="J30" s="61">
        <v>0.03508771929824572</v>
      </c>
      <c r="K30" s="90">
        <v>2</v>
      </c>
      <c r="N30" s="58">
        <v>19</v>
      </c>
      <c r="O30" s="86" t="s">
        <v>34</v>
      </c>
      <c r="P30" s="60">
        <v>1582</v>
      </c>
      <c r="Q30" s="62">
        <v>0.014993981556075784</v>
      </c>
      <c r="R30" s="60">
        <v>1043</v>
      </c>
      <c r="S30" s="62">
        <v>0.007013320602217635</v>
      </c>
      <c r="T30" s="110">
        <v>0.5167785234899329</v>
      </c>
      <c r="U30" s="90">
        <v>3</v>
      </c>
    </row>
    <row r="31" spans="1:21" ht="14.25" customHeight="1">
      <c r="A31" s="66">
        <v>20</v>
      </c>
      <c r="B31" s="91" t="s">
        <v>28</v>
      </c>
      <c r="C31" s="68">
        <v>110</v>
      </c>
      <c r="D31" s="70">
        <v>0.010976948408342482</v>
      </c>
      <c r="E31" s="68">
        <v>249</v>
      </c>
      <c r="F31" s="70">
        <v>0.018778280542986425</v>
      </c>
      <c r="G31" s="102">
        <v>-0.5582329317269077</v>
      </c>
      <c r="H31" s="93">
        <v>-4</v>
      </c>
      <c r="I31" s="68">
        <v>132</v>
      </c>
      <c r="J31" s="69">
        <v>-0.16666666666666663</v>
      </c>
      <c r="K31" s="95">
        <v>-1</v>
      </c>
      <c r="N31" s="66">
        <v>20</v>
      </c>
      <c r="O31" s="91" t="s">
        <v>28</v>
      </c>
      <c r="P31" s="68">
        <v>1522</v>
      </c>
      <c r="Q31" s="70">
        <v>0.014425309689220825</v>
      </c>
      <c r="R31" s="68">
        <v>2894</v>
      </c>
      <c r="S31" s="70">
        <v>0.01945977931238527</v>
      </c>
      <c r="T31" s="111">
        <v>-0.4740843123704216</v>
      </c>
      <c r="U31" s="95">
        <v>-3</v>
      </c>
    </row>
    <row r="32" spans="1:21" ht="14.25" customHeight="1">
      <c r="A32" s="163" t="s">
        <v>49</v>
      </c>
      <c r="B32" s="164"/>
      <c r="C32" s="26">
        <f>SUM(C12:C31)</f>
        <v>9608</v>
      </c>
      <c r="D32" s="6">
        <f>C32/C34</f>
        <v>0.9587865482486778</v>
      </c>
      <c r="E32" s="26">
        <f>SUM(E12:E31)</f>
        <v>12831</v>
      </c>
      <c r="F32" s="6">
        <f>E32/E34</f>
        <v>0.9676470588235294</v>
      </c>
      <c r="G32" s="17">
        <f>C32/E32-1</f>
        <v>-0.2511885277842725</v>
      </c>
      <c r="H32" s="17"/>
      <c r="I32" s="26">
        <f>SUM(I12:I31)</f>
        <v>9814</v>
      </c>
      <c r="J32" s="18">
        <f>C32/I32-1</f>
        <v>-0.020990421846341922</v>
      </c>
      <c r="K32" s="19"/>
      <c r="N32" s="163" t="s">
        <v>49</v>
      </c>
      <c r="O32" s="164"/>
      <c r="P32" s="3">
        <f>SUM(P12:P31)</f>
        <v>100234</v>
      </c>
      <c r="Q32" s="6">
        <f>P32/P34</f>
        <v>0.9500042650390014</v>
      </c>
      <c r="R32" s="3">
        <f>SUM(R12:R31)</f>
        <v>143165</v>
      </c>
      <c r="S32" s="6">
        <f>R32/R34</f>
        <v>0.9626673480503237</v>
      </c>
      <c r="T32" s="17">
        <f>P32/R32-1</f>
        <v>-0.29987077847239196</v>
      </c>
      <c r="U32" s="106"/>
    </row>
    <row r="33" spans="1:21" ht="14.25" customHeight="1">
      <c r="A33" s="163" t="s">
        <v>12</v>
      </c>
      <c r="B33" s="164"/>
      <c r="C33" s="26">
        <f>C34-SUM(C12:C31)</f>
        <v>413</v>
      </c>
      <c r="D33" s="6">
        <f>C33/C34</f>
        <v>0.041213451751322225</v>
      </c>
      <c r="E33" s="26">
        <f>E34-SUM(E12:E31)</f>
        <v>429</v>
      </c>
      <c r="F33" s="6">
        <f>E33/E34</f>
        <v>0.03235294117647059</v>
      </c>
      <c r="G33" s="17">
        <f>C33/E33-1</f>
        <v>-0.037296037296037254</v>
      </c>
      <c r="H33" s="17"/>
      <c r="I33" s="26">
        <f>I34-SUM(I12:I31)</f>
        <v>472</v>
      </c>
      <c r="J33" s="18">
        <f>C33/I33-1</f>
        <v>-0.125</v>
      </c>
      <c r="K33" s="19"/>
      <c r="N33" s="163" t="s">
        <v>12</v>
      </c>
      <c r="O33" s="164"/>
      <c r="P33" s="3">
        <f>P34-SUM(P12:P31)</f>
        <v>5275</v>
      </c>
      <c r="Q33" s="6">
        <f>P33/P34</f>
        <v>0.049995734960998586</v>
      </c>
      <c r="R33" s="3">
        <f>R34-SUM(R12:R31)</f>
        <v>5552</v>
      </c>
      <c r="S33" s="6">
        <f>R33/R34</f>
        <v>0.03733265194967623</v>
      </c>
      <c r="T33" s="17">
        <f>P33/R33-1</f>
        <v>-0.04989193083573484</v>
      </c>
      <c r="U33" s="107"/>
    </row>
    <row r="34" spans="1:21" ht="14.25" customHeight="1">
      <c r="A34" s="165" t="s">
        <v>37</v>
      </c>
      <c r="B34" s="166"/>
      <c r="C34" s="24">
        <v>10021</v>
      </c>
      <c r="D34" s="98">
        <v>1</v>
      </c>
      <c r="E34" s="24">
        <v>13260</v>
      </c>
      <c r="F34" s="98">
        <v>0.9998491704374057</v>
      </c>
      <c r="G34" s="20">
        <v>-0.24426847662141782</v>
      </c>
      <c r="H34" s="20"/>
      <c r="I34" s="24">
        <v>10286</v>
      </c>
      <c r="J34" s="44">
        <v>-0.02576317324518762</v>
      </c>
      <c r="K34" s="99"/>
      <c r="N34" s="165" t="s">
        <v>37</v>
      </c>
      <c r="O34" s="166"/>
      <c r="P34" s="24">
        <v>105509</v>
      </c>
      <c r="Q34" s="98">
        <v>1</v>
      </c>
      <c r="R34" s="24">
        <v>148717</v>
      </c>
      <c r="S34" s="98">
        <v>1</v>
      </c>
      <c r="T34" s="108">
        <v>-0.2905384051587915</v>
      </c>
      <c r="U34" s="99"/>
    </row>
    <row r="35" spans="1:14" ht="14.25" customHeight="1">
      <c r="A35" t="s">
        <v>83</v>
      </c>
      <c r="C35" s="16"/>
      <c r="D35" s="16"/>
      <c r="E35" s="16"/>
      <c r="F35" s="16"/>
      <c r="G35" s="16"/>
      <c r="H35" s="16"/>
      <c r="I35" s="16"/>
      <c r="J35" s="16"/>
      <c r="N35" t="s">
        <v>83</v>
      </c>
    </row>
    <row r="36" spans="1:14" ht="15">
      <c r="A36" s="9" t="s">
        <v>85</v>
      </c>
      <c r="N36" s="9" t="s">
        <v>85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7" t="s">
        <v>106</v>
      </c>
      <c r="O39" s="177"/>
      <c r="P39" s="177"/>
      <c r="Q39" s="177"/>
      <c r="R39" s="177"/>
      <c r="S39" s="177"/>
      <c r="T39" s="177"/>
      <c r="U39" s="177"/>
    </row>
    <row r="40" spans="1:21" ht="15" customHeight="1">
      <c r="A40" s="145" t="s">
        <v>144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"/>
      <c r="M40" s="21"/>
      <c r="N40" s="177"/>
      <c r="O40" s="177"/>
      <c r="P40" s="177"/>
      <c r="Q40" s="177"/>
      <c r="R40" s="177"/>
      <c r="S40" s="177"/>
      <c r="T40" s="177"/>
      <c r="U40" s="177"/>
    </row>
    <row r="41" spans="1:21" ht="15">
      <c r="A41" s="162" t="s">
        <v>145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4"/>
      <c r="M41" s="21"/>
      <c r="N41" s="162" t="s">
        <v>107</v>
      </c>
      <c r="O41" s="162"/>
      <c r="P41" s="162"/>
      <c r="Q41" s="162"/>
      <c r="R41" s="162"/>
      <c r="S41" s="162"/>
      <c r="T41" s="162"/>
      <c r="U41" s="162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76"/>
      <c r="K42" s="77" t="s">
        <v>4</v>
      </c>
      <c r="L42" s="14"/>
      <c r="M42" s="14"/>
      <c r="N42" s="15"/>
      <c r="O42" s="15"/>
      <c r="P42" s="15"/>
      <c r="Q42" s="15"/>
      <c r="R42" s="15"/>
      <c r="S42" s="15"/>
      <c r="T42" s="76"/>
      <c r="U42" s="77" t="s">
        <v>4</v>
      </c>
    </row>
    <row r="43" spans="1:21" ht="15" customHeight="1">
      <c r="A43" s="147" t="s">
        <v>0</v>
      </c>
      <c r="B43" s="147" t="s">
        <v>48</v>
      </c>
      <c r="C43" s="126" t="s">
        <v>127</v>
      </c>
      <c r="D43" s="127"/>
      <c r="E43" s="127"/>
      <c r="F43" s="127"/>
      <c r="G43" s="127"/>
      <c r="H43" s="128"/>
      <c r="I43" s="126" t="s">
        <v>118</v>
      </c>
      <c r="J43" s="127"/>
      <c r="K43" s="128"/>
      <c r="L43" s="14"/>
      <c r="M43" s="14"/>
      <c r="N43" s="147" t="s">
        <v>0</v>
      </c>
      <c r="O43" s="147" t="s">
        <v>48</v>
      </c>
      <c r="P43" s="126" t="s">
        <v>128</v>
      </c>
      <c r="Q43" s="127"/>
      <c r="R43" s="127"/>
      <c r="S43" s="127"/>
      <c r="T43" s="127"/>
      <c r="U43" s="128"/>
    </row>
    <row r="44" spans="1:21" ht="15" customHeight="1">
      <c r="A44" s="148"/>
      <c r="B44" s="148"/>
      <c r="C44" s="123" t="s">
        <v>129</v>
      </c>
      <c r="D44" s="124"/>
      <c r="E44" s="124"/>
      <c r="F44" s="124"/>
      <c r="G44" s="124"/>
      <c r="H44" s="125"/>
      <c r="I44" s="123" t="s">
        <v>119</v>
      </c>
      <c r="J44" s="124"/>
      <c r="K44" s="125"/>
      <c r="L44" s="14"/>
      <c r="M44" s="14"/>
      <c r="N44" s="148"/>
      <c r="O44" s="148"/>
      <c r="P44" s="123" t="s">
        <v>130</v>
      </c>
      <c r="Q44" s="124"/>
      <c r="R44" s="124"/>
      <c r="S44" s="124"/>
      <c r="T44" s="124"/>
      <c r="U44" s="125"/>
    </row>
    <row r="45" spans="1:21" ht="15" customHeight="1">
      <c r="A45" s="148"/>
      <c r="B45" s="148"/>
      <c r="C45" s="135">
        <v>2020</v>
      </c>
      <c r="D45" s="136"/>
      <c r="E45" s="139">
        <v>2019</v>
      </c>
      <c r="F45" s="136"/>
      <c r="G45" s="156" t="s">
        <v>5</v>
      </c>
      <c r="H45" s="129" t="s">
        <v>56</v>
      </c>
      <c r="I45" s="167">
        <v>2020</v>
      </c>
      <c r="J45" s="130" t="s">
        <v>131</v>
      </c>
      <c r="K45" s="129" t="s">
        <v>135</v>
      </c>
      <c r="L45" s="14"/>
      <c r="M45" s="14"/>
      <c r="N45" s="148"/>
      <c r="O45" s="148"/>
      <c r="P45" s="135">
        <v>2020</v>
      </c>
      <c r="Q45" s="136"/>
      <c r="R45" s="135">
        <v>2019</v>
      </c>
      <c r="S45" s="136"/>
      <c r="T45" s="156" t="s">
        <v>5</v>
      </c>
      <c r="U45" s="170" t="s">
        <v>96</v>
      </c>
    </row>
    <row r="46" spans="1:21" ht="15" customHeight="1">
      <c r="A46" s="141" t="s">
        <v>6</v>
      </c>
      <c r="B46" s="141" t="s">
        <v>48</v>
      </c>
      <c r="C46" s="137"/>
      <c r="D46" s="138"/>
      <c r="E46" s="140"/>
      <c r="F46" s="138"/>
      <c r="G46" s="157"/>
      <c r="H46" s="130"/>
      <c r="I46" s="167"/>
      <c r="J46" s="130"/>
      <c r="K46" s="130"/>
      <c r="L46" s="14"/>
      <c r="M46" s="14"/>
      <c r="N46" s="141" t="s">
        <v>6</v>
      </c>
      <c r="O46" s="141" t="s">
        <v>48</v>
      </c>
      <c r="P46" s="137"/>
      <c r="Q46" s="138"/>
      <c r="R46" s="137"/>
      <c r="S46" s="138"/>
      <c r="T46" s="157"/>
      <c r="U46" s="171"/>
    </row>
    <row r="47" spans="1:21" ht="15" customHeight="1">
      <c r="A47" s="141"/>
      <c r="B47" s="141"/>
      <c r="C47" s="116" t="s">
        <v>8</v>
      </c>
      <c r="D47" s="78" t="s">
        <v>2</v>
      </c>
      <c r="E47" s="116" t="s">
        <v>8</v>
      </c>
      <c r="F47" s="78" t="s">
        <v>2</v>
      </c>
      <c r="G47" s="143" t="s">
        <v>9</v>
      </c>
      <c r="H47" s="143" t="s">
        <v>57</v>
      </c>
      <c r="I47" s="79" t="s">
        <v>8</v>
      </c>
      <c r="J47" s="131" t="s">
        <v>132</v>
      </c>
      <c r="K47" s="131" t="s">
        <v>136</v>
      </c>
      <c r="L47" s="14"/>
      <c r="M47" s="14"/>
      <c r="N47" s="141"/>
      <c r="O47" s="141"/>
      <c r="P47" s="116" t="s">
        <v>8</v>
      </c>
      <c r="Q47" s="78" t="s">
        <v>2</v>
      </c>
      <c r="R47" s="116" t="s">
        <v>8</v>
      </c>
      <c r="S47" s="78" t="s">
        <v>2</v>
      </c>
      <c r="T47" s="143" t="s">
        <v>9</v>
      </c>
      <c r="U47" s="168" t="s">
        <v>97</v>
      </c>
    </row>
    <row r="48" spans="1:21" ht="15" customHeight="1">
      <c r="A48" s="142"/>
      <c r="B48" s="142"/>
      <c r="C48" s="115" t="s">
        <v>10</v>
      </c>
      <c r="D48" s="41" t="s">
        <v>11</v>
      </c>
      <c r="E48" s="115" t="s">
        <v>10</v>
      </c>
      <c r="F48" s="41" t="s">
        <v>11</v>
      </c>
      <c r="G48" s="144"/>
      <c r="H48" s="144"/>
      <c r="I48" s="115" t="s">
        <v>10</v>
      </c>
      <c r="J48" s="132"/>
      <c r="K48" s="132"/>
      <c r="L48" s="14"/>
      <c r="M48" s="14"/>
      <c r="N48" s="142"/>
      <c r="O48" s="142"/>
      <c r="P48" s="115" t="s">
        <v>10</v>
      </c>
      <c r="Q48" s="41" t="s">
        <v>11</v>
      </c>
      <c r="R48" s="115" t="s">
        <v>10</v>
      </c>
      <c r="S48" s="41" t="s">
        <v>11</v>
      </c>
      <c r="T48" s="151"/>
      <c r="U48" s="169"/>
    </row>
    <row r="49" spans="1:21" ht="15">
      <c r="A49" s="50">
        <v>1</v>
      </c>
      <c r="B49" s="80" t="s">
        <v>44</v>
      </c>
      <c r="C49" s="52">
        <v>721</v>
      </c>
      <c r="D49" s="57">
        <v>0.07194890729468117</v>
      </c>
      <c r="E49" s="52">
        <v>789</v>
      </c>
      <c r="F49" s="57">
        <v>0.05950226244343891</v>
      </c>
      <c r="G49" s="81">
        <v>-0.08618504435994934</v>
      </c>
      <c r="H49" s="82">
        <v>0</v>
      </c>
      <c r="I49" s="52">
        <v>794</v>
      </c>
      <c r="J49" s="83">
        <v>-0.09193954659949621</v>
      </c>
      <c r="K49" s="84">
        <v>0</v>
      </c>
      <c r="L49" s="14"/>
      <c r="M49" s="14"/>
      <c r="N49" s="50">
        <v>1</v>
      </c>
      <c r="O49" s="80" t="s">
        <v>44</v>
      </c>
      <c r="P49" s="52">
        <v>7244</v>
      </c>
      <c r="Q49" s="57">
        <v>0.06865765005828886</v>
      </c>
      <c r="R49" s="52">
        <v>6196</v>
      </c>
      <c r="S49" s="57">
        <v>0.04166302440205222</v>
      </c>
      <c r="T49" s="55">
        <v>0.16914138153647507</v>
      </c>
      <c r="U49" s="84">
        <v>1</v>
      </c>
    </row>
    <row r="50" spans="1:21" ht="15">
      <c r="A50" s="85">
        <v>2</v>
      </c>
      <c r="B50" s="86" t="s">
        <v>43</v>
      </c>
      <c r="C50" s="60">
        <v>617</v>
      </c>
      <c r="D50" s="65">
        <v>0.06157070152679373</v>
      </c>
      <c r="E50" s="60">
        <v>570</v>
      </c>
      <c r="F50" s="65">
        <v>0.042986425339366516</v>
      </c>
      <c r="G50" s="87">
        <v>0.08245614035087723</v>
      </c>
      <c r="H50" s="88">
        <v>0</v>
      </c>
      <c r="I50" s="60">
        <v>577</v>
      </c>
      <c r="J50" s="89">
        <v>0.06932409012131724</v>
      </c>
      <c r="K50" s="90">
        <v>0</v>
      </c>
      <c r="L50" s="14"/>
      <c r="M50" s="14"/>
      <c r="N50" s="85">
        <v>2</v>
      </c>
      <c r="O50" s="86" t="s">
        <v>43</v>
      </c>
      <c r="P50" s="60">
        <v>4674</v>
      </c>
      <c r="Q50" s="65">
        <v>0.044299538428001405</v>
      </c>
      <c r="R50" s="60">
        <v>8682</v>
      </c>
      <c r="S50" s="65">
        <v>0.05837933793715581</v>
      </c>
      <c r="T50" s="63">
        <v>-0.4616447823082239</v>
      </c>
      <c r="U50" s="90">
        <v>-1</v>
      </c>
    </row>
    <row r="51" spans="1:21" ht="15">
      <c r="A51" s="85">
        <v>3</v>
      </c>
      <c r="B51" s="86" t="s">
        <v>76</v>
      </c>
      <c r="C51" s="60">
        <v>378</v>
      </c>
      <c r="D51" s="65">
        <v>0.037720786348667795</v>
      </c>
      <c r="E51" s="60">
        <v>231</v>
      </c>
      <c r="F51" s="65">
        <v>0.01742081447963801</v>
      </c>
      <c r="G51" s="87">
        <v>0.6363636363636365</v>
      </c>
      <c r="H51" s="88">
        <v>8</v>
      </c>
      <c r="I51" s="60">
        <v>210</v>
      </c>
      <c r="J51" s="89">
        <v>0.8</v>
      </c>
      <c r="K51" s="90">
        <v>10</v>
      </c>
      <c r="L51" s="14"/>
      <c r="M51" s="14"/>
      <c r="N51" s="85">
        <v>3</v>
      </c>
      <c r="O51" s="86" t="s">
        <v>59</v>
      </c>
      <c r="P51" s="60">
        <v>3681</v>
      </c>
      <c r="Q51" s="65">
        <v>0.03488801903155181</v>
      </c>
      <c r="R51" s="60">
        <v>4851</v>
      </c>
      <c r="S51" s="65">
        <v>0.032619001190180005</v>
      </c>
      <c r="T51" s="63">
        <v>-0.2411873840445269</v>
      </c>
      <c r="U51" s="90">
        <v>1</v>
      </c>
    </row>
    <row r="52" spans="1:21" ht="15">
      <c r="A52" s="85">
        <v>4</v>
      </c>
      <c r="B52" s="86" t="s">
        <v>59</v>
      </c>
      <c r="C52" s="60">
        <v>335</v>
      </c>
      <c r="D52" s="65">
        <v>0.033429797425406645</v>
      </c>
      <c r="E52" s="60">
        <v>465</v>
      </c>
      <c r="F52" s="65">
        <v>0.03506787330316742</v>
      </c>
      <c r="G52" s="87">
        <v>-0.27956989247311825</v>
      </c>
      <c r="H52" s="88">
        <v>0</v>
      </c>
      <c r="I52" s="60">
        <v>170</v>
      </c>
      <c r="J52" s="89">
        <v>0.9705882352941178</v>
      </c>
      <c r="K52" s="90">
        <v>13</v>
      </c>
      <c r="L52" s="14"/>
      <c r="M52" s="14"/>
      <c r="N52" s="85">
        <v>4</v>
      </c>
      <c r="O52" s="86" t="s">
        <v>40</v>
      </c>
      <c r="P52" s="60">
        <v>2987</v>
      </c>
      <c r="Q52" s="65">
        <v>0.028310381104929436</v>
      </c>
      <c r="R52" s="60">
        <v>5018</v>
      </c>
      <c r="S52" s="65">
        <v>0.03374193938823403</v>
      </c>
      <c r="T52" s="63">
        <v>-0.40474292546831403</v>
      </c>
      <c r="U52" s="90">
        <v>-1</v>
      </c>
    </row>
    <row r="53" spans="1:21" ht="15">
      <c r="A53" s="85">
        <v>5</v>
      </c>
      <c r="B53" s="91" t="s">
        <v>120</v>
      </c>
      <c r="C53" s="68">
        <v>324</v>
      </c>
      <c r="D53" s="73">
        <v>0.0323321025845724</v>
      </c>
      <c r="E53" s="68">
        <v>110</v>
      </c>
      <c r="F53" s="73">
        <v>0.008295625942684766</v>
      </c>
      <c r="G53" s="92">
        <v>1.9454545454545453</v>
      </c>
      <c r="H53" s="93">
        <v>35</v>
      </c>
      <c r="I53" s="68">
        <v>265</v>
      </c>
      <c r="J53" s="94">
        <v>0.22264150943396221</v>
      </c>
      <c r="K53" s="95">
        <v>4</v>
      </c>
      <c r="L53" s="14"/>
      <c r="M53" s="14"/>
      <c r="N53" s="85">
        <v>5</v>
      </c>
      <c r="O53" s="91" t="s">
        <v>86</v>
      </c>
      <c r="P53" s="68">
        <v>2974</v>
      </c>
      <c r="Q53" s="73">
        <v>0.028187168867110864</v>
      </c>
      <c r="R53" s="68">
        <v>1956</v>
      </c>
      <c r="S53" s="73">
        <v>0.013152497696968067</v>
      </c>
      <c r="T53" s="71">
        <v>0.5204498977505112</v>
      </c>
      <c r="U53" s="95">
        <v>15</v>
      </c>
    </row>
    <row r="54" spans="1:21" ht="15">
      <c r="A54" s="96">
        <v>6</v>
      </c>
      <c r="B54" s="80" t="s">
        <v>86</v>
      </c>
      <c r="C54" s="52">
        <v>321</v>
      </c>
      <c r="D54" s="57">
        <v>0.032032731264344874</v>
      </c>
      <c r="E54" s="52">
        <v>195</v>
      </c>
      <c r="F54" s="57">
        <v>0.014705882352941176</v>
      </c>
      <c r="G54" s="81">
        <v>0.6461538461538461</v>
      </c>
      <c r="H54" s="82">
        <v>11</v>
      </c>
      <c r="I54" s="52">
        <v>363</v>
      </c>
      <c r="J54" s="83">
        <v>-0.11570247933884292</v>
      </c>
      <c r="K54" s="84">
        <v>-3</v>
      </c>
      <c r="L54" s="14"/>
      <c r="M54" s="14"/>
      <c r="N54" s="96">
        <v>6</v>
      </c>
      <c r="O54" s="80" t="s">
        <v>61</v>
      </c>
      <c r="P54" s="52">
        <v>2916</v>
      </c>
      <c r="Q54" s="57">
        <v>0.02763745272915107</v>
      </c>
      <c r="R54" s="52">
        <v>4333</v>
      </c>
      <c r="S54" s="57">
        <v>0.029135875521964536</v>
      </c>
      <c r="T54" s="55">
        <v>-0.32702515578121394</v>
      </c>
      <c r="U54" s="84">
        <v>-1</v>
      </c>
    </row>
    <row r="55" spans="1:21" ht="15">
      <c r="A55" s="85">
        <v>7</v>
      </c>
      <c r="B55" s="86" t="s">
        <v>72</v>
      </c>
      <c r="C55" s="60">
        <v>311</v>
      </c>
      <c r="D55" s="65">
        <v>0.031034826863586468</v>
      </c>
      <c r="E55" s="60">
        <v>198</v>
      </c>
      <c r="F55" s="65">
        <v>0.01493212669683258</v>
      </c>
      <c r="G55" s="87">
        <v>0.5707070707070707</v>
      </c>
      <c r="H55" s="88">
        <v>9</v>
      </c>
      <c r="I55" s="60">
        <v>267</v>
      </c>
      <c r="J55" s="89">
        <v>0.16479400749063666</v>
      </c>
      <c r="K55" s="90">
        <v>1</v>
      </c>
      <c r="L55" s="14"/>
      <c r="M55" s="14"/>
      <c r="N55" s="85">
        <v>7</v>
      </c>
      <c r="O55" s="86" t="s">
        <v>38</v>
      </c>
      <c r="P55" s="60">
        <v>2890</v>
      </c>
      <c r="Q55" s="65">
        <v>0.02739102825351392</v>
      </c>
      <c r="R55" s="60">
        <v>3495</v>
      </c>
      <c r="S55" s="65">
        <v>0.023501011989214414</v>
      </c>
      <c r="T55" s="63">
        <v>-0.17310443490701</v>
      </c>
      <c r="U55" s="90">
        <v>0</v>
      </c>
    </row>
    <row r="56" spans="1:21" ht="15">
      <c r="A56" s="85">
        <v>8</v>
      </c>
      <c r="B56" s="86" t="s">
        <v>61</v>
      </c>
      <c r="C56" s="60">
        <v>269</v>
      </c>
      <c r="D56" s="65">
        <v>0.026843628380401156</v>
      </c>
      <c r="E56" s="60">
        <v>533</v>
      </c>
      <c r="F56" s="65">
        <v>0.04019607843137255</v>
      </c>
      <c r="G56" s="87">
        <v>-0.49530956848030017</v>
      </c>
      <c r="H56" s="88">
        <v>-5</v>
      </c>
      <c r="I56" s="60">
        <v>292</v>
      </c>
      <c r="J56" s="89">
        <v>-0.07876712328767121</v>
      </c>
      <c r="K56" s="90">
        <v>-2</v>
      </c>
      <c r="L56" s="14"/>
      <c r="M56" s="14"/>
      <c r="N56" s="85">
        <v>8</v>
      </c>
      <c r="O56" s="86" t="s">
        <v>60</v>
      </c>
      <c r="P56" s="60">
        <v>2698</v>
      </c>
      <c r="Q56" s="65">
        <v>0.025571278279578044</v>
      </c>
      <c r="R56" s="60">
        <v>3609</v>
      </c>
      <c r="S56" s="65">
        <v>0.024267568603454883</v>
      </c>
      <c r="T56" s="63">
        <v>-0.2524244943197561</v>
      </c>
      <c r="U56" s="90">
        <v>-2</v>
      </c>
    </row>
    <row r="57" spans="1:21" ht="15">
      <c r="A57" s="85">
        <v>9</v>
      </c>
      <c r="B57" s="86" t="s">
        <v>73</v>
      </c>
      <c r="C57" s="60">
        <v>241</v>
      </c>
      <c r="D57" s="65">
        <v>0.024049496058277615</v>
      </c>
      <c r="E57" s="60">
        <v>259</v>
      </c>
      <c r="F57" s="65">
        <v>0.019532428355957768</v>
      </c>
      <c r="G57" s="87">
        <v>-0.06949806949806947</v>
      </c>
      <c r="H57" s="88">
        <v>0</v>
      </c>
      <c r="I57" s="60">
        <v>204</v>
      </c>
      <c r="J57" s="89">
        <v>0.18137254901960786</v>
      </c>
      <c r="K57" s="90">
        <v>5</v>
      </c>
      <c r="L57" s="14"/>
      <c r="M57" s="14"/>
      <c r="N57" s="85">
        <v>9</v>
      </c>
      <c r="O57" s="86" t="s">
        <v>90</v>
      </c>
      <c r="P57" s="60">
        <v>2444</v>
      </c>
      <c r="Q57" s="65">
        <v>0.023163900709892046</v>
      </c>
      <c r="R57" s="60">
        <v>358</v>
      </c>
      <c r="S57" s="65">
        <v>0.002407256735948143</v>
      </c>
      <c r="T57" s="63">
        <v>5.826815642458101</v>
      </c>
      <c r="U57" s="90">
        <v>84</v>
      </c>
    </row>
    <row r="58" spans="1:21" ht="15">
      <c r="A58" s="97">
        <v>10</v>
      </c>
      <c r="B58" s="91" t="s">
        <v>90</v>
      </c>
      <c r="C58" s="68">
        <v>237</v>
      </c>
      <c r="D58" s="73">
        <v>0.023650334297974255</v>
      </c>
      <c r="E58" s="68">
        <v>224</v>
      </c>
      <c r="F58" s="73">
        <v>0.01689291101055807</v>
      </c>
      <c r="G58" s="92">
        <v>0.05803571428571419</v>
      </c>
      <c r="H58" s="93">
        <v>3</v>
      </c>
      <c r="I58" s="68">
        <v>235</v>
      </c>
      <c r="J58" s="94">
        <v>0.008510638297872353</v>
      </c>
      <c r="K58" s="95">
        <v>0</v>
      </c>
      <c r="L58" s="14"/>
      <c r="M58" s="14"/>
      <c r="N58" s="97">
        <v>10</v>
      </c>
      <c r="O58" s="91" t="s">
        <v>71</v>
      </c>
      <c r="P58" s="68">
        <v>2293</v>
      </c>
      <c r="Q58" s="73">
        <v>0.021732743178307062</v>
      </c>
      <c r="R58" s="68">
        <v>2338</v>
      </c>
      <c r="S58" s="73">
        <v>0.015721134772756308</v>
      </c>
      <c r="T58" s="71">
        <v>-0.01924721984602229</v>
      </c>
      <c r="U58" s="95">
        <v>1</v>
      </c>
    </row>
    <row r="59" spans="1:21" ht="15">
      <c r="A59" s="96">
        <v>11</v>
      </c>
      <c r="B59" s="80" t="s">
        <v>38</v>
      </c>
      <c r="C59" s="52">
        <v>235</v>
      </c>
      <c r="D59" s="57">
        <v>0.023450753417822573</v>
      </c>
      <c r="E59" s="52">
        <v>296</v>
      </c>
      <c r="F59" s="57">
        <v>0.022322775263951735</v>
      </c>
      <c r="G59" s="81">
        <v>-0.20608108108108103</v>
      </c>
      <c r="H59" s="82">
        <v>-4</v>
      </c>
      <c r="I59" s="52">
        <v>298</v>
      </c>
      <c r="J59" s="83">
        <v>-0.21140939597315433</v>
      </c>
      <c r="K59" s="84">
        <v>-6</v>
      </c>
      <c r="L59" s="14"/>
      <c r="M59" s="14"/>
      <c r="N59" s="96">
        <v>11</v>
      </c>
      <c r="O59" s="80" t="s">
        <v>73</v>
      </c>
      <c r="P59" s="52">
        <v>2228</v>
      </c>
      <c r="Q59" s="57">
        <v>0.02111668198921419</v>
      </c>
      <c r="R59" s="52">
        <v>2266</v>
      </c>
      <c r="S59" s="57">
        <v>0.015236993753236013</v>
      </c>
      <c r="T59" s="55">
        <v>-0.016769638128861453</v>
      </c>
      <c r="U59" s="84">
        <v>1</v>
      </c>
    </row>
    <row r="60" spans="1:21" ht="15">
      <c r="A60" s="85">
        <v>12</v>
      </c>
      <c r="B60" s="86" t="s">
        <v>60</v>
      </c>
      <c r="C60" s="60">
        <v>226</v>
      </c>
      <c r="D60" s="65">
        <v>0.022552639457140006</v>
      </c>
      <c r="E60" s="60">
        <v>432</v>
      </c>
      <c r="F60" s="65">
        <v>0.03257918552036199</v>
      </c>
      <c r="G60" s="87">
        <v>-0.47685185185185186</v>
      </c>
      <c r="H60" s="88">
        <v>-7</v>
      </c>
      <c r="I60" s="60">
        <v>312</v>
      </c>
      <c r="J60" s="89">
        <v>-0.27564102564102566</v>
      </c>
      <c r="K60" s="90">
        <v>-8</v>
      </c>
      <c r="L60" s="14"/>
      <c r="M60" s="14"/>
      <c r="N60" s="85">
        <v>12</v>
      </c>
      <c r="O60" s="86" t="s">
        <v>72</v>
      </c>
      <c r="P60" s="60">
        <v>2136</v>
      </c>
      <c r="Q60" s="65">
        <v>0.020244718460036584</v>
      </c>
      <c r="R60" s="60">
        <v>2972</v>
      </c>
      <c r="S60" s="65">
        <v>0.01998426541686559</v>
      </c>
      <c r="T60" s="63">
        <v>-0.28129205921938094</v>
      </c>
      <c r="U60" s="90">
        <v>-3</v>
      </c>
    </row>
    <row r="61" spans="1:21" ht="15">
      <c r="A61" s="85">
        <v>13</v>
      </c>
      <c r="B61" s="86" t="s">
        <v>40</v>
      </c>
      <c r="C61" s="60">
        <v>216</v>
      </c>
      <c r="D61" s="65">
        <v>0.0215547350563816</v>
      </c>
      <c r="E61" s="60">
        <v>431</v>
      </c>
      <c r="F61" s="65">
        <v>0.03250377073906486</v>
      </c>
      <c r="G61" s="87">
        <v>-0.4988399071925754</v>
      </c>
      <c r="H61" s="88">
        <v>-7</v>
      </c>
      <c r="I61" s="60">
        <v>291</v>
      </c>
      <c r="J61" s="89">
        <v>-0.25773195876288657</v>
      </c>
      <c r="K61" s="90">
        <v>-6</v>
      </c>
      <c r="L61" s="14"/>
      <c r="M61" s="14"/>
      <c r="N61" s="85">
        <v>13</v>
      </c>
      <c r="O61" s="86" t="s">
        <v>47</v>
      </c>
      <c r="P61" s="60">
        <v>2113</v>
      </c>
      <c r="Q61" s="65">
        <v>0.02002672757774218</v>
      </c>
      <c r="R61" s="60">
        <v>2974</v>
      </c>
      <c r="S61" s="65">
        <v>0.019997713778518934</v>
      </c>
      <c r="T61" s="63">
        <v>-0.2895090786819099</v>
      </c>
      <c r="U61" s="90">
        <v>-5</v>
      </c>
    </row>
    <row r="62" spans="1:21" ht="15">
      <c r="A62" s="85">
        <v>14</v>
      </c>
      <c r="B62" s="86" t="s">
        <v>71</v>
      </c>
      <c r="C62" s="60">
        <v>199</v>
      </c>
      <c r="D62" s="65">
        <v>0.019858297575092308</v>
      </c>
      <c r="E62" s="60">
        <v>269</v>
      </c>
      <c r="F62" s="65">
        <v>0.02028657616892911</v>
      </c>
      <c r="G62" s="87">
        <v>-0.2602230483271375</v>
      </c>
      <c r="H62" s="88">
        <v>-6</v>
      </c>
      <c r="I62" s="60">
        <v>184</v>
      </c>
      <c r="J62" s="89">
        <v>0.08152173913043481</v>
      </c>
      <c r="K62" s="90">
        <v>2</v>
      </c>
      <c r="L62" s="14"/>
      <c r="M62" s="14"/>
      <c r="N62" s="85">
        <v>14</v>
      </c>
      <c r="O62" s="86" t="s">
        <v>70</v>
      </c>
      <c r="P62" s="60">
        <v>1952</v>
      </c>
      <c r="Q62" s="65">
        <v>0.018500791401681375</v>
      </c>
      <c r="R62" s="60">
        <v>2195</v>
      </c>
      <c r="S62" s="65">
        <v>0.014759576914542386</v>
      </c>
      <c r="T62" s="63">
        <v>-0.11070615034168563</v>
      </c>
      <c r="U62" s="90">
        <v>-1</v>
      </c>
    </row>
    <row r="63" spans="1:21" ht="15">
      <c r="A63" s="97">
        <v>15</v>
      </c>
      <c r="B63" s="91" t="s">
        <v>121</v>
      </c>
      <c r="C63" s="68">
        <v>184</v>
      </c>
      <c r="D63" s="73">
        <v>0.018361440973954694</v>
      </c>
      <c r="E63" s="68">
        <v>150</v>
      </c>
      <c r="F63" s="73">
        <v>0.011312217194570135</v>
      </c>
      <c r="G63" s="92">
        <v>0.22666666666666657</v>
      </c>
      <c r="H63" s="93">
        <v>11</v>
      </c>
      <c r="I63" s="68">
        <v>212</v>
      </c>
      <c r="J63" s="94">
        <v>-0.13207547169811318</v>
      </c>
      <c r="K63" s="95">
        <v>-3</v>
      </c>
      <c r="L63" s="14"/>
      <c r="M63" s="14"/>
      <c r="N63" s="97">
        <v>15</v>
      </c>
      <c r="O63" s="91" t="s">
        <v>76</v>
      </c>
      <c r="P63" s="68">
        <v>1838</v>
      </c>
      <c r="Q63" s="73">
        <v>0.01742031485465695</v>
      </c>
      <c r="R63" s="68">
        <v>1764</v>
      </c>
      <c r="S63" s="73">
        <v>0.011861454978247275</v>
      </c>
      <c r="T63" s="71">
        <v>0.04195011337868482</v>
      </c>
      <c r="U63" s="95">
        <v>9</v>
      </c>
    </row>
    <row r="64" spans="1:21" ht="15">
      <c r="A64" s="96">
        <v>16</v>
      </c>
      <c r="B64" s="80" t="s">
        <v>115</v>
      </c>
      <c r="C64" s="52">
        <v>177</v>
      </c>
      <c r="D64" s="57">
        <v>0.01766290789342381</v>
      </c>
      <c r="E64" s="52">
        <v>122</v>
      </c>
      <c r="F64" s="57">
        <v>0.009200603318250377</v>
      </c>
      <c r="G64" s="81">
        <v>0.4508196721311475</v>
      </c>
      <c r="H64" s="82">
        <v>16</v>
      </c>
      <c r="I64" s="52">
        <v>191</v>
      </c>
      <c r="J64" s="83">
        <v>-0.0732984293193717</v>
      </c>
      <c r="K64" s="84">
        <v>-1</v>
      </c>
      <c r="L64" s="14"/>
      <c r="M64" s="14"/>
      <c r="N64" s="96">
        <v>16</v>
      </c>
      <c r="O64" s="80" t="s">
        <v>92</v>
      </c>
      <c r="P64" s="52">
        <v>1818</v>
      </c>
      <c r="Q64" s="57">
        <v>0.017230757565705294</v>
      </c>
      <c r="R64" s="52">
        <v>1889</v>
      </c>
      <c r="S64" s="57">
        <v>0.012701977581581123</v>
      </c>
      <c r="T64" s="55">
        <v>-0.03758602435150871</v>
      </c>
      <c r="U64" s="84">
        <v>7</v>
      </c>
    </row>
    <row r="65" spans="1:21" ht="15">
      <c r="A65" s="85">
        <v>17</v>
      </c>
      <c r="B65" s="86" t="s">
        <v>42</v>
      </c>
      <c r="C65" s="60">
        <v>152</v>
      </c>
      <c r="D65" s="65">
        <v>0.015168146891527791</v>
      </c>
      <c r="E65" s="60">
        <v>118</v>
      </c>
      <c r="F65" s="65">
        <v>0.00889894419306184</v>
      </c>
      <c r="G65" s="87">
        <v>0.2881355932203389</v>
      </c>
      <c r="H65" s="88">
        <v>20</v>
      </c>
      <c r="I65" s="60">
        <v>219</v>
      </c>
      <c r="J65" s="89">
        <v>-0.30593607305936077</v>
      </c>
      <c r="K65" s="90">
        <v>-6</v>
      </c>
      <c r="L65" s="14"/>
      <c r="M65" s="14"/>
      <c r="N65" s="85">
        <v>17</v>
      </c>
      <c r="O65" s="86" t="s">
        <v>45</v>
      </c>
      <c r="P65" s="60">
        <v>1571</v>
      </c>
      <c r="Q65" s="65">
        <v>0.014889725047152375</v>
      </c>
      <c r="R65" s="60">
        <v>1933</v>
      </c>
      <c r="S65" s="65">
        <v>0.012997841537954639</v>
      </c>
      <c r="T65" s="63">
        <v>-0.1872736678737713</v>
      </c>
      <c r="U65" s="90">
        <v>4</v>
      </c>
    </row>
    <row r="66" spans="1:21" ht="15">
      <c r="A66" s="85">
        <v>18</v>
      </c>
      <c r="B66" s="86" t="s">
        <v>70</v>
      </c>
      <c r="C66" s="60">
        <v>150</v>
      </c>
      <c r="D66" s="65">
        <v>0.014968566011376111</v>
      </c>
      <c r="E66" s="60">
        <v>209</v>
      </c>
      <c r="F66" s="65">
        <v>0.015761689291101055</v>
      </c>
      <c r="G66" s="87">
        <v>-0.2822966507177034</v>
      </c>
      <c r="H66" s="88">
        <v>-4</v>
      </c>
      <c r="I66" s="60">
        <v>153</v>
      </c>
      <c r="J66" s="89">
        <v>-0.019607843137254943</v>
      </c>
      <c r="K66" s="90">
        <v>0</v>
      </c>
      <c r="L66" s="14"/>
      <c r="M66" s="14"/>
      <c r="N66" s="85">
        <v>18</v>
      </c>
      <c r="O66" s="86" t="s">
        <v>120</v>
      </c>
      <c r="P66" s="60">
        <v>1542</v>
      </c>
      <c r="Q66" s="65">
        <v>0.014614866978172478</v>
      </c>
      <c r="R66" s="60">
        <v>1416</v>
      </c>
      <c r="S66" s="65">
        <v>0.00952144005056584</v>
      </c>
      <c r="T66" s="63">
        <v>0.08898305084745761</v>
      </c>
      <c r="U66" s="90">
        <v>11</v>
      </c>
    </row>
    <row r="67" spans="1:21" ht="15">
      <c r="A67" s="85">
        <v>19</v>
      </c>
      <c r="B67" s="86" t="s">
        <v>146</v>
      </c>
      <c r="C67" s="60">
        <v>145</v>
      </c>
      <c r="D67" s="65">
        <v>0.014469613810996906</v>
      </c>
      <c r="E67" s="60">
        <v>76</v>
      </c>
      <c r="F67" s="65">
        <v>0.005731523378582202</v>
      </c>
      <c r="G67" s="87">
        <v>0.9078947368421053</v>
      </c>
      <c r="H67" s="88">
        <v>34</v>
      </c>
      <c r="I67" s="60">
        <v>115</v>
      </c>
      <c r="J67" s="89">
        <v>0.26086956521739135</v>
      </c>
      <c r="K67" s="90">
        <v>6</v>
      </c>
      <c r="N67" s="85">
        <v>19</v>
      </c>
      <c r="O67" s="86" t="s">
        <v>113</v>
      </c>
      <c r="P67" s="60">
        <v>1438</v>
      </c>
      <c r="Q67" s="65">
        <v>0.01362916907562388</v>
      </c>
      <c r="R67" s="60">
        <v>1627</v>
      </c>
      <c r="S67" s="65">
        <v>0.010940242204993378</v>
      </c>
      <c r="T67" s="63">
        <v>-0.11616472034419179</v>
      </c>
      <c r="U67" s="90">
        <v>7</v>
      </c>
    </row>
    <row r="68" spans="1:21" ht="15">
      <c r="A68" s="97">
        <v>20</v>
      </c>
      <c r="B68" s="91" t="s">
        <v>122</v>
      </c>
      <c r="C68" s="68">
        <v>139</v>
      </c>
      <c r="D68" s="73">
        <v>0.013870871170541862</v>
      </c>
      <c r="E68" s="68">
        <v>92</v>
      </c>
      <c r="F68" s="73">
        <v>0.0069381598793363496</v>
      </c>
      <c r="G68" s="92">
        <v>0.5108695652173914</v>
      </c>
      <c r="H68" s="93">
        <v>26</v>
      </c>
      <c r="I68" s="68">
        <v>143</v>
      </c>
      <c r="J68" s="94">
        <v>-0.027972027972028024</v>
      </c>
      <c r="K68" s="95">
        <v>0</v>
      </c>
      <c r="N68" s="97">
        <v>20</v>
      </c>
      <c r="O68" s="91" t="s">
        <v>121</v>
      </c>
      <c r="P68" s="68">
        <v>1431</v>
      </c>
      <c r="Q68" s="73">
        <v>0.013562824024490801</v>
      </c>
      <c r="R68" s="68">
        <v>1957</v>
      </c>
      <c r="S68" s="73">
        <v>0.013159221877794738</v>
      </c>
      <c r="T68" s="71">
        <v>-0.26877874297393967</v>
      </c>
      <c r="U68" s="95">
        <v>-1</v>
      </c>
    </row>
    <row r="69" spans="1:21" ht="15">
      <c r="A69" s="163" t="s">
        <v>49</v>
      </c>
      <c r="B69" s="164"/>
      <c r="C69" s="26">
        <f>SUM(C49:C68)</f>
        <v>5577</v>
      </c>
      <c r="D69" s="6">
        <f>C69/C71</f>
        <v>0.5565312843029637</v>
      </c>
      <c r="E69" s="26">
        <f>SUM(E49:E68)</f>
        <v>5769</v>
      </c>
      <c r="F69" s="6">
        <f>E69/E71</f>
        <v>0.43506787330316743</v>
      </c>
      <c r="G69" s="17">
        <f>C69/E69-1</f>
        <v>-0.03328133125325017</v>
      </c>
      <c r="H69" s="17"/>
      <c r="I69" s="26">
        <f>SUM(I49:I68)</f>
        <v>5495</v>
      </c>
      <c r="J69" s="18">
        <f>C69/I69-1</f>
        <v>0.014922656960873582</v>
      </c>
      <c r="K69" s="19"/>
      <c r="N69" s="163" t="s">
        <v>49</v>
      </c>
      <c r="O69" s="164"/>
      <c r="P69" s="3">
        <f>SUM(P49:P68)</f>
        <v>52868</v>
      </c>
      <c r="Q69" s="6">
        <f>P69/P71</f>
        <v>0.5010757376148006</v>
      </c>
      <c r="R69" s="3">
        <f>SUM(R49:R68)</f>
        <v>61829</v>
      </c>
      <c r="S69" s="6">
        <f>R69/R71</f>
        <v>0.4157493763322283</v>
      </c>
      <c r="T69" s="17">
        <f>P69/R69-1</f>
        <v>-0.14493198984295397</v>
      </c>
      <c r="U69" s="106"/>
    </row>
    <row r="70" spans="1:21" ht="15">
      <c r="A70" s="163" t="s">
        <v>12</v>
      </c>
      <c r="B70" s="164"/>
      <c r="C70" s="26">
        <f>C71-SUM(C49:C68)</f>
        <v>4444</v>
      </c>
      <c r="D70" s="6">
        <f>C70/C71</f>
        <v>0.4434687156970362</v>
      </c>
      <c r="E70" s="26">
        <f>E71-SUM(E49:E68)</f>
        <v>7491</v>
      </c>
      <c r="F70" s="6">
        <f>E70/E71</f>
        <v>0.5649321266968326</v>
      </c>
      <c r="G70" s="17">
        <f>C70/E70-1</f>
        <v>-0.40675477239353897</v>
      </c>
      <c r="H70" s="17"/>
      <c r="I70" s="26">
        <f>I71-SUM(I49:I68)</f>
        <v>4791</v>
      </c>
      <c r="J70" s="18">
        <f>C70/I70-1</f>
        <v>-0.07242746816948442</v>
      </c>
      <c r="K70" s="19"/>
      <c r="N70" s="163" t="s">
        <v>12</v>
      </c>
      <c r="O70" s="164"/>
      <c r="P70" s="3">
        <f>P71-SUM(P49:P68)</f>
        <v>52641</v>
      </c>
      <c r="Q70" s="6">
        <f>P70/P71</f>
        <v>0.4989242623851994</v>
      </c>
      <c r="R70" s="3">
        <f>R71-SUM(R49:R68)</f>
        <v>86888</v>
      </c>
      <c r="S70" s="6">
        <f>R70/R71</f>
        <v>0.5842506236677717</v>
      </c>
      <c r="T70" s="17">
        <f>P70/R70-1</f>
        <v>-0.3941510910597551</v>
      </c>
      <c r="U70" s="107"/>
    </row>
    <row r="71" spans="1:21" ht="15">
      <c r="A71" s="165" t="s">
        <v>37</v>
      </c>
      <c r="B71" s="166"/>
      <c r="C71" s="24">
        <v>10021</v>
      </c>
      <c r="D71" s="98">
        <v>1</v>
      </c>
      <c r="E71" s="24">
        <v>13260</v>
      </c>
      <c r="F71" s="98">
        <v>1</v>
      </c>
      <c r="G71" s="20">
        <v>-0.24426847662141782</v>
      </c>
      <c r="H71" s="20"/>
      <c r="I71" s="24">
        <v>10286</v>
      </c>
      <c r="J71" s="44">
        <v>-0.02576317324518762</v>
      </c>
      <c r="K71" s="99"/>
      <c r="N71" s="165" t="s">
        <v>37</v>
      </c>
      <c r="O71" s="166"/>
      <c r="P71" s="24">
        <v>105509</v>
      </c>
      <c r="Q71" s="98">
        <v>1</v>
      </c>
      <c r="R71" s="24">
        <v>148717</v>
      </c>
      <c r="S71" s="98">
        <v>1</v>
      </c>
      <c r="T71" s="108">
        <v>-0.2905384051587915</v>
      </c>
      <c r="U71" s="99"/>
    </row>
    <row r="72" spans="1:14" ht="15">
      <c r="A72" t="s">
        <v>83</v>
      </c>
      <c r="N72" t="s">
        <v>83</v>
      </c>
    </row>
    <row r="73" spans="1:14" ht="15">
      <c r="A73" s="9" t="s">
        <v>85</v>
      </c>
      <c r="N73" s="9" t="s">
        <v>85</v>
      </c>
    </row>
  </sheetData>
  <sheetProtection/>
  <mergeCells count="82">
    <mergeCell ref="N70:O70"/>
    <mergeCell ref="N71:O71"/>
    <mergeCell ref="U45:U46"/>
    <mergeCell ref="N46:N48"/>
    <mergeCell ref="O46:O48"/>
    <mergeCell ref="T47:T48"/>
    <mergeCell ref="U47:U48"/>
    <mergeCell ref="N69:O69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9:N11"/>
    <mergeCell ref="O9:O11"/>
    <mergeCell ref="T10:T11"/>
    <mergeCell ref="U10:U11"/>
    <mergeCell ref="N32:O32"/>
    <mergeCell ref="N33:O33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957" dxfId="146" operator="lessThan">
      <formula>0</formula>
    </cfRule>
  </conditionalFormatting>
  <conditionalFormatting sqref="K33">
    <cfRule type="cellIs" priority="959" dxfId="146" operator="lessThan">
      <formula>0</formula>
    </cfRule>
  </conditionalFormatting>
  <conditionalFormatting sqref="G32:H32 J32">
    <cfRule type="cellIs" priority="958" dxfId="146" operator="lessThan">
      <formula>0</formula>
    </cfRule>
  </conditionalFormatting>
  <conditionalFormatting sqref="G33:H33 J33">
    <cfRule type="cellIs" priority="960" dxfId="146" operator="lessThan">
      <formula>0</formula>
    </cfRule>
  </conditionalFormatting>
  <conditionalFormatting sqref="K69">
    <cfRule type="cellIs" priority="953" dxfId="146" operator="lessThan">
      <formula>0</formula>
    </cfRule>
  </conditionalFormatting>
  <conditionalFormatting sqref="K70">
    <cfRule type="cellIs" priority="955" dxfId="146" operator="lessThan">
      <formula>0</formula>
    </cfRule>
  </conditionalFormatting>
  <conditionalFormatting sqref="G69:H69 J69">
    <cfRule type="cellIs" priority="954" dxfId="146" operator="lessThan">
      <formula>0</formula>
    </cfRule>
  </conditionalFormatting>
  <conditionalFormatting sqref="G70:H70 J70">
    <cfRule type="cellIs" priority="956" dxfId="146" operator="lessThan">
      <formula>0</formula>
    </cfRule>
  </conditionalFormatting>
  <conditionalFormatting sqref="G12:G31 J12:J31">
    <cfRule type="cellIs" priority="55" dxfId="146" operator="lessThan">
      <formula>0</formula>
    </cfRule>
  </conditionalFormatting>
  <conditionalFormatting sqref="K12:K31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H12:H31">
    <cfRule type="cellIs" priority="49" dxfId="146" operator="lessThan">
      <formula>0</formula>
    </cfRule>
    <cfRule type="cellIs" priority="50" dxfId="148" operator="equal">
      <formula>0</formula>
    </cfRule>
    <cfRule type="cellIs" priority="51" dxfId="149" operator="greaterThan">
      <formula>0</formula>
    </cfRule>
  </conditionalFormatting>
  <conditionalFormatting sqref="G34 J34">
    <cfRule type="cellIs" priority="48" dxfId="146" operator="lessThan">
      <formula>0</formula>
    </cfRule>
  </conditionalFormatting>
  <conditionalFormatting sqref="K34">
    <cfRule type="cellIs" priority="47" dxfId="146" operator="lessThan">
      <formula>0</formula>
    </cfRule>
  </conditionalFormatting>
  <conditionalFormatting sqref="H34">
    <cfRule type="cellIs" priority="46" dxfId="146" operator="lessThan">
      <formula>0</formula>
    </cfRule>
  </conditionalFormatting>
  <conditionalFormatting sqref="G49:G68 J49:J68">
    <cfRule type="cellIs" priority="39" dxfId="146" operator="lessThan">
      <formula>0</formula>
    </cfRule>
  </conditionalFormatting>
  <conditionalFormatting sqref="K49:K68">
    <cfRule type="cellIs" priority="36" dxfId="146" operator="lessThan">
      <formula>0</formula>
    </cfRule>
    <cfRule type="cellIs" priority="37" dxfId="148" operator="equal">
      <formula>0</formula>
    </cfRule>
    <cfRule type="cellIs" priority="38" dxfId="149" operator="greaterThan">
      <formula>0</formula>
    </cfRule>
  </conditionalFormatting>
  <conditionalFormatting sqref="H49:H68">
    <cfRule type="cellIs" priority="33" dxfId="146" operator="lessThan">
      <formula>0</formula>
    </cfRule>
    <cfRule type="cellIs" priority="34" dxfId="148" operator="equal">
      <formula>0</formula>
    </cfRule>
    <cfRule type="cellIs" priority="35" dxfId="149" operator="greaterThan">
      <formula>0</formula>
    </cfRule>
  </conditionalFormatting>
  <conditionalFormatting sqref="G71 J71">
    <cfRule type="cellIs" priority="32" dxfId="146" operator="lessThan">
      <formula>0</formula>
    </cfRule>
  </conditionalFormatting>
  <conditionalFormatting sqref="K71">
    <cfRule type="cellIs" priority="31" dxfId="146" operator="lessThan">
      <formula>0</formula>
    </cfRule>
  </conditionalFormatting>
  <conditionalFormatting sqref="H71">
    <cfRule type="cellIs" priority="30" dxfId="146" operator="lessThan">
      <formula>0</formula>
    </cfRule>
  </conditionalFormatting>
  <conditionalFormatting sqref="U33">
    <cfRule type="cellIs" priority="21" dxfId="146" operator="lessThan">
      <formula>0</formula>
    </cfRule>
  </conditionalFormatting>
  <conditionalFormatting sqref="T33">
    <cfRule type="cellIs" priority="20" dxfId="146" operator="lessThan">
      <formula>0</formula>
    </cfRule>
  </conditionalFormatting>
  <conditionalFormatting sqref="T32">
    <cfRule type="cellIs" priority="19" dxfId="146" operator="lessThan">
      <formula>0</formula>
    </cfRule>
  </conditionalFormatting>
  <conditionalFormatting sqref="U32">
    <cfRule type="cellIs" priority="22" dxfId="146" operator="lessThan">
      <formula>0</formula>
    </cfRule>
    <cfRule type="cellIs" priority="23" dxfId="148" operator="equal">
      <formula>0</formula>
    </cfRule>
    <cfRule type="cellIs" priority="24" dxfId="149" operator="greaterThan">
      <formula>0</formula>
    </cfRule>
  </conditionalFormatting>
  <conditionalFormatting sqref="T69">
    <cfRule type="cellIs" priority="13" dxfId="146" operator="lessThan">
      <formula>0</formula>
    </cfRule>
  </conditionalFormatting>
  <conditionalFormatting sqref="U70">
    <cfRule type="cellIs" priority="15" dxfId="146" operator="lessThan">
      <formula>0</formula>
    </cfRule>
  </conditionalFormatting>
  <conditionalFormatting sqref="U69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T70">
    <cfRule type="cellIs" priority="14" dxfId="146" operator="lessThan">
      <formula>0</formula>
    </cfRule>
  </conditionalFormatting>
  <conditionalFormatting sqref="U71">
    <cfRule type="cellIs" priority="12" dxfId="146" operator="lessThan">
      <formula>0</formula>
    </cfRule>
  </conditionalFormatting>
  <conditionalFormatting sqref="T12:T31">
    <cfRule type="cellIs" priority="11" dxfId="146" operator="lessThan">
      <formula>0</formula>
    </cfRule>
  </conditionalFormatting>
  <conditionalFormatting sqref="U12:U31">
    <cfRule type="cellIs" priority="8" dxfId="146" operator="lessThan">
      <formula>0</formula>
    </cfRule>
    <cfRule type="cellIs" priority="9" dxfId="148" operator="equal">
      <formula>0</formula>
    </cfRule>
    <cfRule type="cellIs" priority="10" dxfId="149" operator="greaterThan">
      <formula>0</formula>
    </cfRule>
  </conditionalFormatting>
  <conditionalFormatting sqref="T34">
    <cfRule type="cellIs" priority="7" dxfId="146" operator="lessThan">
      <formula>0</formula>
    </cfRule>
  </conditionalFormatting>
  <conditionalFormatting sqref="U34">
    <cfRule type="cellIs" priority="6" dxfId="146" operator="lessThan">
      <formula>0</formula>
    </cfRule>
  </conditionalFormatting>
  <conditionalFormatting sqref="T49:T68">
    <cfRule type="cellIs" priority="5" dxfId="146" operator="lessThan">
      <formula>0</formula>
    </cfRule>
  </conditionalFormatting>
  <conditionalFormatting sqref="U49:U68">
    <cfRule type="cellIs" priority="2" dxfId="146" operator="lessThan">
      <formula>0</formula>
    </cfRule>
    <cfRule type="cellIs" priority="3" dxfId="148" operator="equal">
      <formula>0</formula>
    </cfRule>
    <cfRule type="cellIs" priority="4" dxfId="149" operator="greaterThan">
      <formula>0</formula>
    </cfRule>
  </conditionalFormatting>
  <conditionalFormatting sqref="T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3.421875" style="0" customWidth="1"/>
    <col min="16" max="16" width="9.421875" style="0" customWidth="1"/>
    <col min="17" max="22" width="11.00390625" style="0" customWidth="1"/>
  </cols>
  <sheetData>
    <row r="1" spans="2:15" ht="15">
      <c r="B1" t="s">
        <v>3</v>
      </c>
      <c r="D1" s="48"/>
      <c r="O1" s="49">
        <v>44168</v>
      </c>
    </row>
    <row r="2" spans="2:15" ht="14.25" customHeight="1">
      <c r="B2" s="133" t="s">
        <v>116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2:15" ht="14.25" customHeight="1">
      <c r="B3" s="134" t="s">
        <v>14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7" t="s">
        <v>0</v>
      </c>
      <c r="C5" s="149" t="s">
        <v>1</v>
      </c>
      <c r="D5" s="126" t="s">
        <v>127</v>
      </c>
      <c r="E5" s="127"/>
      <c r="F5" s="127"/>
      <c r="G5" s="127"/>
      <c r="H5" s="128"/>
      <c r="I5" s="127" t="s">
        <v>118</v>
      </c>
      <c r="J5" s="127"/>
      <c r="K5" s="126" t="s">
        <v>128</v>
      </c>
      <c r="L5" s="127"/>
      <c r="M5" s="127"/>
      <c r="N5" s="127"/>
      <c r="O5" s="128"/>
    </row>
    <row r="6" spans="2:15" ht="14.25" customHeight="1">
      <c r="B6" s="148"/>
      <c r="C6" s="150"/>
      <c r="D6" s="123" t="s">
        <v>129</v>
      </c>
      <c r="E6" s="124"/>
      <c r="F6" s="124"/>
      <c r="G6" s="124"/>
      <c r="H6" s="125"/>
      <c r="I6" s="124" t="s">
        <v>119</v>
      </c>
      <c r="J6" s="124"/>
      <c r="K6" s="123" t="s">
        <v>130</v>
      </c>
      <c r="L6" s="124"/>
      <c r="M6" s="124"/>
      <c r="N6" s="124"/>
      <c r="O6" s="125"/>
    </row>
    <row r="7" spans="2:15" ht="14.25" customHeight="1">
      <c r="B7" s="148"/>
      <c r="C7" s="148"/>
      <c r="D7" s="135">
        <v>2020</v>
      </c>
      <c r="E7" s="136"/>
      <c r="F7" s="139">
        <v>2019</v>
      </c>
      <c r="G7" s="139"/>
      <c r="H7" s="156" t="s">
        <v>5</v>
      </c>
      <c r="I7" s="158">
        <v>2020</v>
      </c>
      <c r="J7" s="135" t="s">
        <v>131</v>
      </c>
      <c r="K7" s="135">
        <v>2020</v>
      </c>
      <c r="L7" s="136"/>
      <c r="M7" s="139">
        <v>2019</v>
      </c>
      <c r="N7" s="136"/>
      <c r="O7" s="161" t="s">
        <v>5</v>
      </c>
    </row>
    <row r="8" spans="2:15" ht="14.25" customHeight="1">
      <c r="B8" s="141" t="s">
        <v>6</v>
      </c>
      <c r="C8" s="141" t="s">
        <v>7</v>
      </c>
      <c r="D8" s="137"/>
      <c r="E8" s="138"/>
      <c r="F8" s="140"/>
      <c r="G8" s="140"/>
      <c r="H8" s="157"/>
      <c r="I8" s="159"/>
      <c r="J8" s="160"/>
      <c r="K8" s="137"/>
      <c r="L8" s="138"/>
      <c r="M8" s="140"/>
      <c r="N8" s="138"/>
      <c r="O8" s="161"/>
    </row>
    <row r="9" spans="2:15" ht="14.25" customHeight="1">
      <c r="B9" s="141"/>
      <c r="C9" s="141"/>
      <c r="D9" s="116" t="s">
        <v>8</v>
      </c>
      <c r="E9" s="117" t="s">
        <v>2</v>
      </c>
      <c r="F9" s="113" t="s">
        <v>8</v>
      </c>
      <c r="G9" s="38" t="s">
        <v>2</v>
      </c>
      <c r="H9" s="143" t="s">
        <v>9</v>
      </c>
      <c r="I9" s="39" t="s">
        <v>8</v>
      </c>
      <c r="J9" s="154" t="s">
        <v>132</v>
      </c>
      <c r="K9" s="116" t="s">
        <v>8</v>
      </c>
      <c r="L9" s="37" t="s">
        <v>2</v>
      </c>
      <c r="M9" s="113" t="s">
        <v>8</v>
      </c>
      <c r="N9" s="37" t="s">
        <v>2</v>
      </c>
      <c r="O9" s="152" t="s">
        <v>9</v>
      </c>
    </row>
    <row r="10" spans="2:15" ht="14.25" customHeight="1">
      <c r="B10" s="142"/>
      <c r="C10" s="142"/>
      <c r="D10" s="115" t="s">
        <v>10</v>
      </c>
      <c r="E10" s="114" t="s">
        <v>11</v>
      </c>
      <c r="F10" s="36" t="s">
        <v>10</v>
      </c>
      <c r="G10" s="41" t="s">
        <v>11</v>
      </c>
      <c r="H10" s="151"/>
      <c r="I10" s="40" t="s">
        <v>10</v>
      </c>
      <c r="J10" s="155"/>
      <c r="K10" s="115" t="s">
        <v>10</v>
      </c>
      <c r="L10" s="114" t="s">
        <v>11</v>
      </c>
      <c r="M10" s="36" t="s">
        <v>10</v>
      </c>
      <c r="N10" s="114" t="s">
        <v>11</v>
      </c>
      <c r="O10" s="153"/>
    </row>
    <row r="11" spans="2:15" ht="14.25" customHeight="1">
      <c r="B11" s="50">
        <v>1</v>
      </c>
      <c r="C11" s="51" t="s">
        <v>25</v>
      </c>
      <c r="D11" s="52">
        <v>1049</v>
      </c>
      <c r="E11" s="53">
        <v>0.17710619618436604</v>
      </c>
      <c r="F11" s="52">
        <v>860</v>
      </c>
      <c r="G11" s="54">
        <v>0.15925925925925927</v>
      </c>
      <c r="H11" s="55">
        <v>0.21976744186046515</v>
      </c>
      <c r="I11" s="56">
        <v>910</v>
      </c>
      <c r="J11" s="57">
        <v>0.15274725274725265</v>
      </c>
      <c r="K11" s="52">
        <v>7595</v>
      </c>
      <c r="L11" s="53">
        <v>0.14683989714440385</v>
      </c>
      <c r="M11" s="52">
        <v>8839</v>
      </c>
      <c r="N11" s="54">
        <v>0.1418893972228911</v>
      </c>
      <c r="O11" s="55">
        <v>-0.14073990270392578</v>
      </c>
    </row>
    <row r="12" spans="2:15" ht="14.25" customHeight="1">
      <c r="B12" s="58">
        <v>2</v>
      </c>
      <c r="C12" s="59" t="s">
        <v>27</v>
      </c>
      <c r="D12" s="60">
        <v>678</v>
      </c>
      <c r="E12" s="61">
        <v>0.11446901907816985</v>
      </c>
      <c r="F12" s="60">
        <v>1128</v>
      </c>
      <c r="G12" s="62">
        <v>0.2088888888888889</v>
      </c>
      <c r="H12" s="63">
        <v>-0.39893617021276595</v>
      </c>
      <c r="I12" s="64">
        <v>824</v>
      </c>
      <c r="J12" s="65">
        <v>-0.1771844660194175</v>
      </c>
      <c r="K12" s="60">
        <v>7006</v>
      </c>
      <c r="L12" s="61">
        <v>0.13545231328422558</v>
      </c>
      <c r="M12" s="60">
        <v>10121</v>
      </c>
      <c r="N12" s="62">
        <v>0.16246889798539207</v>
      </c>
      <c r="O12" s="63">
        <v>-0.30777591147119854</v>
      </c>
    </row>
    <row r="13" spans="2:15" ht="14.25" customHeight="1">
      <c r="B13" s="58">
        <v>3</v>
      </c>
      <c r="C13" s="59" t="s">
        <v>22</v>
      </c>
      <c r="D13" s="60">
        <v>760</v>
      </c>
      <c r="E13" s="61">
        <v>0.12831335471889246</v>
      </c>
      <c r="F13" s="60">
        <v>569</v>
      </c>
      <c r="G13" s="62">
        <v>0.10537037037037036</v>
      </c>
      <c r="H13" s="63">
        <v>0.3356766256590509</v>
      </c>
      <c r="I13" s="64">
        <v>734</v>
      </c>
      <c r="J13" s="65">
        <v>0.03542234332425065</v>
      </c>
      <c r="K13" s="60">
        <v>6955</v>
      </c>
      <c r="L13" s="61">
        <v>0.13446629159174836</v>
      </c>
      <c r="M13" s="60">
        <v>7611</v>
      </c>
      <c r="N13" s="62">
        <v>0.12217673970623645</v>
      </c>
      <c r="O13" s="63">
        <v>-0.08619103928524507</v>
      </c>
    </row>
    <row r="14" spans="2:15" ht="14.25" customHeight="1">
      <c r="B14" s="58">
        <v>4</v>
      </c>
      <c r="C14" s="59" t="s">
        <v>33</v>
      </c>
      <c r="D14" s="60">
        <v>646</v>
      </c>
      <c r="E14" s="61">
        <v>0.10906635151105859</v>
      </c>
      <c r="F14" s="60">
        <v>533</v>
      </c>
      <c r="G14" s="62">
        <v>0.09870370370370371</v>
      </c>
      <c r="H14" s="63">
        <v>0.2120075046904315</v>
      </c>
      <c r="I14" s="64">
        <v>731</v>
      </c>
      <c r="J14" s="65">
        <v>-0.11627906976744184</v>
      </c>
      <c r="K14" s="60">
        <v>6124</v>
      </c>
      <c r="L14" s="61">
        <v>0.11839993813197223</v>
      </c>
      <c r="M14" s="60">
        <v>5913</v>
      </c>
      <c r="N14" s="62">
        <v>0.09491933542017819</v>
      </c>
      <c r="O14" s="63">
        <v>0.03568408591239636</v>
      </c>
    </row>
    <row r="15" spans="2:15" ht="14.25" customHeight="1">
      <c r="B15" s="66">
        <v>5</v>
      </c>
      <c r="C15" s="67" t="s">
        <v>19</v>
      </c>
      <c r="D15" s="68">
        <v>439</v>
      </c>
      <c r="E15" s="69">
        <v>0.07411784568630761</v>
      </c>
      <c r="F15" s="68">
        <v>432</v>
      </c>
      <c r="G15" s="70">
        <v>0.08</v>
      </c>
      <c r="H15" s="71">
        <v>0.01620370370370372</v>
      </c>
      <c r="I15" s="72">
        <v>462</v>
      </c>
      <c r="J15" s="73">
        <v>-0.04978354978354982</v>
      </c>
      <c r="K15" s="68">
        <v>4799</v>
      </c>
      <c r="L15" s="69">
        <v>0.09278270788624017</v>
      </c>
      <c r="M15" s="68">
        <v>6424</v>
      </c>
      <c r="N15" s="70">
        <v>0.10312224095031704</v>
      </c>
      <c r="O15" s="71">
        <v>-0.25295765877957654</v>
      </c>
    </row>
    <row r="16" spans="2:15" ht="14.25" customHeight="1">
      <c r="B16" s="50">
        <v>6</v>
      </c>
      <c r="C16" s="51" t="s">
        <v>28</v>
      </c>
      <c r="D16" s="52">
        <v>724</v>
      </c>
      <c r="E16" s="53">
        <v>0.12223535370589228</v>
      </c>
      <c r="F16" s="52">
        <v>424</v>
      </c>
      <c r="G16" s="54">
        <v>0.07851851851851852</v>
      </c>
      <c r="H16" s="55">
        <v>0.7075471698113207</v>
      </c>
      <c r="I16" s="56">
        <v>336</v>
      </c>
      <c r="J16" s="57">
        <v>1.1547619047619047</v>
      </c>
      <c r="K16" s="52">
        <v>4041</v>
      </c>
      <c r="L16" s="53">
        <v>0.07812771880981381</v>
      </c>
      <c r="M16" s="52">
        <v>5282</v>
      </c>
      <c r="N16" s="54">
        <v>0.08479011156593627</v>
      </c>
      <c r="O16" s="55">
        <v>-0.23494888299886407</v>
      </c>
    </row>
    <row r="17" spans="2:15" ht="14.25" customHeight="1">
      <c r="B17" s="58">
        <v>7</v>
      </c>
      <c r="C17" s="59" t="s">
        <v>58</v>
      </c>
      <c r="D17" s="60">
        <v>448</v>
      </c>
      <c r="E17" s="61">
        <v>0.07563734593955766</v>
      </c>
      <c r="F17" s="60">
        <v>399</v>
      </c>
      <c r="G17" s="62">
        <v>0.07388888888888889</v>
      </c>
      <c r="H17" s="63">
        <v>0.12280701754385959</v>
      </c>
      <c r="I17" s="64">
        <v>369</v>
      </c>
      <c r="J17" s="65">
        <v>0.21409214092140916</v>
      </c>
      <c r="K17" s="60">
        <v>3520</v>
      </c>
      <c r="L17" s="61">
        <v>0.0680548305396052</v>
      </c>
      <c r="M17" s="60">
        <v>4602</v>
      </c>
      <c r="N17" s="62">
        <v>0.07387430772935227</v>
      </c>
      <c r="O17" s="63">
        <v>-0.2351151673185572</v>
      </c>
    </row>
    <row r="18" spans="2:15" ht="14.25" customHeight="1">
      <c r="B18" s="58">
        <v>8</v>
      </c>
      <c r="C18" s="59" t="s">
        <v>20</v>
      </c>
      <c r="D18" s="60">
        <v>342</v>
      </c>
      <c r="E18" s="61">
        <v>0.05774100962350161</v>
      </c>
      <c r="F18" s="60">
        <v>192</v>
      </c>
      <c r="G18" s="62">
        <v>0.035555555555555556</v>
      </c>
      <c r="H18" s="63">
        <v>0.78125</v>
      </c>
      <c r="I18" s="64">
        <v>242</v>
      </c>
      <c r="J18" s="65">
        <v>0.4132231404958677</v>
      </c>
      <c r="K18" s="60">
        <v>2558</v>
      </c>
      <c r="L18" s="61">
        <v>0.04945575469326992</v>
      </c>
      <c r="M18" s="60">
        <v>1651</v>
      </c>
      <c r="N18" s="62">
        <v>0.026502929609117907</v>
      </c>
      <c r="O18" s="63">
        <v>0.5493640218049667</v>
      </c>
    </row>
    <row r="19" spans="2:15" ht="14.25" customHeight="1">
      <c r="B19" s="58">
        <v>9</v>
      </c>
      <c r="C19" s="59" t="s">
        <v>29</v>
      </c>
      <c r="D19" s="60">
        <v>251</v>
      </c>
      <c r="E19" s="61">
        <v>0.042377173729528955</v>
      </c>
      <c r="F19" s="60">
        <v>268</v>
      </c>
      <c r="G19" s="62">
        <v>0.04962962962962963</v>
      </c>
      <c r="H19" s="63">
        <v>-0.06343283582089554</v>
      </c>
      <c r="I19" s="64">
        <v>230</v>
      </c>
      <c r="J19" s="65">
        <v>0.09130434782608687</v>
      </c>
      <c r="K19" s="60">
        <v>2531</v>
      </c>
      <c r="L19" s="61">
        <v>0.048933743209017264</v>
      </c>
      <c r="M19" s="60">
        <v>3546</v>
      </c>
      <c r="N19" s="62">
        <v>0.056922706477245365</v>
      </c>
      <c r="O19" s="63">
        <v>-0.28623801466441057</v>
      </c>
    </row>
    <row r="20" spans="2:15" ht="14.25" customHeight="1">
      <c r="B20" s="66">
        <v>10</v>
      </c>
      <c r="C20" s="67" t="s">
        <v>21</v>
      </c>
      <c r="D20" s="68">
        <v>246</v>
      </c>
      <c r="E20" s="69">
        <v>0.04153300692216782</v>
      </c>
      <c r="F20" s="68">
        <v>294</v>
      </c>
      <c r="G20" s="70">
        <v>0.05444444444444444</v>
      </c>
      <c r="H20" s="71">
        <v>-0.16326530612244894</v>
      </c>
      <c r="I20" s="72">
        <v>153</v>
      </c>
      <c r="J20" s="73">
        <v>0.607843137254902</v>
      </c>
      <c r="K20" s="68">
        <v>2451</v>
      </c>
      <c r="L20" s="69">
        <v>0.04738704251493533</v>
      </c>
      <c r="M20" s="68">
        <v>3460</v>
      </c>
      <c r="N20" s="70">
        <v>0.05554217834497151</v>
      </c>
      <c r="O20" s="71">
        <v>-0.29161849710982657</v>
      </c>
    </row>
    <row r="21" spans="2:15" ht="14.25" customHeight="1">
      <c r="B21" s="50">
        <v>11</v>
      </c>
      <c r="C21" s="51" t="s">
        <v>30</v>
      </c>
      <c r="D21" s="52">
        <v>109</v>
      </c>
      <c r="E21" s="53">
        <v>0.018402836400472734</v>
      </c>
      <c r="F21" s="52">
        <v>98</v>
      </c>
      <c r="G21" s="54">
        <v>0.01814814814814815</v>
      </c>
      <c r="H21" s="55">
        <v>0.11224489795918369</v>
      </c>
      <c r="I21" s="56">
        <v>249</v>
      </c>
      <c r="J21" s="57">
        <v>-0.5622489959839357</v>
      </c>
      <c r="K21" s="52">
        <v>1451</v>
      </c>
      <c r="L21" s="53">
        <v>0.028053283838911123</v>
      </c>
      <c r="M21" s="52">
        <v>2031</v>
      </c>
      <c r="N21" s="54">
        <v>0.03260293763544426</v>
      </c>
      <c r="O21" s="55">
        <v>-0.2855736090595765</v>
      </c>
    </row>
    <row r="22" spans="2:15" ht="14.25" customHeight="1">
      <c r="B22" s="58">
        <v>12</v>
      </c>
      <c r="C22" s="59" t="s">
        <v>75</v>
      </c>
      <c r="D22" s="60">
        <v>95</v>
      </c>
      <c r="E22" s="61">
        <v>0.016039169339861558</v>
      </c>
      <c r="F22" s="60">
        <v>48</v>
      </c>
      <c r="G22" s="62">
        <v>0.008888888888888889</v>
      </c>
      <c r="H22" s="63">
        <v>0.9791666666666667</v>
      </c>
      <c r="I22" s="64">
        <v>60</v>
      </c>
      <c r="J22" s="65">
        <v>0.5833333333333333</v>
      </c>
      <c r="K22" s="60">
        <v>744</v>
      </c>
      <c r="L22" s="61">
        <v>0.014384316454962008</v>
      </c>
      <c r="M22" s="60">
        <v>692</v>
      </c>
      <c r="N22" s="62">
        <v>0.0111084356689943</v>
      </c>
      <c r="O22" s="63">
        <v>0.07514450867052025</v>
      </c>
    </row>
    <row r="23" spans="2:15" ht="14.25" customHeight="1">
      <c r="B23" s="58">
        <v>13</v>
      </c>
      <c r="C23" s="59" t="s">
        <v>18</v>
      </c>
      <c r="D23" s="60">
        <v>28</v>
      </c>
      <c r="E23" s="61">
        <v>0.004727334121222354</v>
      </c>
      <c r="F23" s="60">
        <v>25</v>
      </c>
      <c r="G23" s="62">
        <v>0.004629629629629629</v>
      </c>
      <c r="H23" s="63">
        <v>0.1200000000000001</v>
      </c>
      <c r="I23" s="64">
        <v>31</v>
      </c>
      <c r="J23" s="65">
        <v>-0.09677419354838712</v>
      </c>
      <c r="K23" s="60">
        <v>340</v>
      </c>
      <c r="L23" s="61">
        <v>0.00657347794984823</v>
      </c>
      <c r="M23" s="60">
        <v>414</v>
      </c>
      <c r="N23" s="62">
        <v>0.0066457982181555506</v>
      </c>
      <c r="O23" s="63">
        <v>-0.17874396135265702</v>
      </c>
    </row>
    <row r="24" spans="2:15" ht="14.25" customHeight="1">
      <c r="B24" s="58">
        <v>14</v>
      </c>
      <c r="C24" s="59" t="s">
        <v>36</v>
      </c>
      <c r="D24" s="60">
        <v>28</v>
      </c>
      <c r="E24" s="61">
        <v>0.004727334121222354</v>
      </c>
      <c r="F24" s="60">
        <v>13</v>
      </c>
      <c r="G24" s="62">
        <v>0.0024074074074074076</v>
      </c>
      <c r="H24" s="63">
        <v>1.1538461538461537</v>
      </c>
      <c r="I24" s="64">
        <v>12</v>
      </c>
      <c r="J24" s="65">
        <v>1.3333333333333335</v>
      </c>
      <c r="K24" s="60">
        <v>292</v>
      </c>
      <c r="L24" s="61">
        <v>0.005645457533399068</v>
      </c>
      <c r="M24" s="60">
        <v>214</v>
      </c>
      <c r="N24" s="62">
        <v>0.003435267677983787</v>
      </c>
      <c r="O24" s="63">
        <v>0.36448598130841114</v>
      </c>
    </row>
    <row r="25" spans="2:15" ht="15">
      <c r="B25" s="66">
        <v>15</v>
      </c>
      <c r="C25" s="67" t="s">
        <v>26</v>
      </c>
      <c r="D25" s="68">
        <v>6</v>
      </c>
      <c r="E25" s="69">
        <v>0.0010130001688333614</v>
      </c>
      <c r="F25" s="68">
        <v>35</v>
      </c>
      <c r="G25" s="70">
        <v>0.006481481481481481</v>
      </c>
      <c r="H25" s="71">
        <v>-0.8285714285714285</v>
      </c>
      <c r="I25" s="72">
        <v>27</v>
      </c>
      <c r="J25" s="73">
        <v>-0.7777777777777778</v>
      </c>
      <c r="K25" s="68">
        <v>255</v>
      </c>
      <c r="L25" s="69">
        <v>0.004930108462386173</v>
      </c>
      <c r="M25" s="68">
        <v>280</v>
      </c>
      <c r="N25" s="70">
        <v>0.004494742756240469</v>
      </c>
      <c r="O25" s="71">
        <v>-0.0892857142857143</v>
      </c>
    </row>
    <row r="26" spans="2:15" ht="15">
      <c r="B26" s="163" t="s">
        <v>55</v>
      </c>
      <c r="C26" s="164"/>
      <c r="D26" s="26">
        <f>SUM(D11:D25)</f>
        <v>5849</v>
      </c>
      <c r="E26" s="4">
        <f>D26/D28</f>
        <v>0.9875063312510552</v>
      </c>
      <c r="F26" s="26">
        <f>SUM(F11:F25)</f>
        <v>5318</v>
      </c>
      <c r="G26" s="4">
        <f>F26/F28</f>
        <v>0.9848148148148148</v>
      </c>
      <c r="H26" s="7">
        <f>D26/F26-1</f>
        <v>0.09984956750658136</v>
      </c>
      <c r="I26" s="26">
        <f>SUM(I11:I25)</f>
        <v>5370</v>
      </c>
      <c r="J26" s="4">
        <f>D26/I26-1</f>
        <v>0.08919925512104276</v>
      </c>
      <c r="K26" s="26">
        <f>SUM(K11:K25)</f>
        <v>50662</v>
      </c>
      <c r="L26" s="4">
        <f>K26/K28</f>
        <v>0.9794868820447383</v>
      </c>
      <c r="M26" s="26">
        <f>SUM(M11:M25)</f>
        <v>61080</v>
      </c>
      <c r="N26" s="4">
        <f>M26/M28</f>
        <v>0.9804960269684565</v>
      </c>
      <c r="O26" s="7">
        <f>K26/M26-1</f>
        <v>-0.17056319580877533</v>
      </c>
    </row>
    <row r="27" spans="2:15" ht="15">
      <c r="B27" s="163" t="s">
        <v>12</v>
      </c>
      <c r="C27" s="164"/>
      <c r="D27" s="3">
        <f>D28-SUM(D11:D25)</f>
        <v>74</v>
      </c>
      <c r="E27" s="4">
        <f>D27/D28</f>
        <v>0.012493668748944791</v>
      </c>
      <c r="F27" s="3">
        <f>F28-SUM(F11:F25)</f>
        <v>82</v>
      </c>
      <c r="G27" s="6">
        <f>F27/F28</f>
        <v>0.015185185185185185</v>
      </c>
      <c r="H27" s="7">
        <f>D27/F27-1</f>
        <v>-0.09756097560975607</v>
      </c>
      <c r="I27" s="3">
        <f>I28-SUM(I11:I25)</f>
        <v>70</v>
      </c>
      <c r="J27" s="8">
        <f>D27/I27-1</f>
        <v>0.05714285714285716</v>
      </c>
      <c r="K27" s="3">
        <f>K28-SUM(K11:K25)</f>
        <v>1061</v>
      </c>
      <c r="L27" s="4">
        <f>K27/K28</f>
        <v>0.020513117955261683</v>
      </c>
      <c r="M27" s="3">
        <f>M28-SUM(M11:M25)</f>
        <v>1215</v>
      </c>
      <c r="N27" s="4">
        <f>M27/M28</f>
        <v>0.019503973031543463</v>
      </c>
      <c r="O27" s="7">
        <f>K27/M27-1</f>
        <v>-0.12674897119341566</v>
      </c>
    </row>
    <row r="28" spans="2:15" ht="15">
      <c r="B28" s="165" t="s">
        <v>13</v>
      </c>
      <c r="C28" s="166"/>
      <c r="D28" s="45">
        <v>5923</v>
      </c>
      <c r="E28" s="74">
        <v>1</v>
      </c>
      <c r="F28" s="45">
        <v>5400</v>
      </c>
      <c r="G28" s="75">
        <v>0.9999999999999997</v>
      </c>
      <c r="H28" s="42">
        <v>0.09685185185185174</v>
      </c>
      <c r="I28" s="46">
        <v>5440</v>
      </c>
      <c r="J28" s="43">
        <v>0.08878676470588243</v>
      </c>
      <c r="K28" s="45">
        <v>51723</v>
      </c>
      <c r="L28" s="74">
        <v>1</v>
      </c>
      <c r="M28" s="45">
        <v>62295</v>
      </c>
      <c r="N28" s="75">
        <v>1.0000000000000007</v>
      </c>
      <c r="O28" s="42">
        <v>-0.16970864435347943</v>
      </c>
    </row>
    <row r="29" spans="2:3" ht="15">
      <c r="B29" t="s">
        <v>83</v>
      </c>
      <c r="C29" s="21"/>
    </row>
    <row r="30" ht="15">
      <c r="B30" s="9" t="s">
        <v>85</v>
      </c>
    </row>
    <row r="31" ht="15">
      <c r="B31" s="22"/>
    </row>
    <row r="32" spans="2:21" ht="15">
      <c r="B32" s="145" t="s">
        <v>148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21"/>
      <c r="N32" s="145" t="s">
        <v>109</v>
      </c>
      <c r="O32" s="145"/>
      <c r="P32" s="145"/>
      <c r="Q32" s="145"/>
      <c r="R32" s="145"/>
      <c r="S32" s="145"/>
      <c r="T32" s="145"/>
      <c r="U32" s="145"/>
    </row>
    <row r="33" spans="2:21" ht="15">
      <c r="B33" s="162" t="s">
        <v>149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21"/>
      <c r="N33" s="162" t="s">
        <v>110</v>
      </c>
      <c r="O33" s="162"/>
      <c r="P33" s="162"/>
      <c r="Q33" s="162"/>
      <c r="R33" s="162"/>
      <c r="S33" s="162"/>
      <c r="T33" s="162"/>
      <c r="U33" s="162"/>
    </row>
    <row r="34" spans="2:21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76"/>
      <c r="L34" s="77" t="s">
        <v>4</v>
      </c>
      <c r="N34" s="15"/>
      <c r="O34" s="15"/>
      <c r="P34" s="15"/>
      <c r="Q34" s="15"/>
      <c r="R34" s="15"/>
      <c r="S34" s="15"/>
      <c r="T34" s="76"/>
      <c r="U34" s="77" t="s">
        <v>4</v>
      </c>
    </row>
    <row r="35" spans="2:21" ht="15">
      <c r="B35" s="149" t="s">
        <v>0</v>
      </c>
      <c r="C35" s="149" t="s">
        <v>48</v>
      </c>
      <c r="D35" s="126" t="s">
        <v>127</v>
      </c>
      <c r="E35" s="127"/>
      <c r="F35" s="127"/>
      <c r="G35" s="127"/>
      <c r="H35" s="127"/>
      <c r="I35" s="128"/>
      <c r="J35" s="126" t="s">
        <v>118</v>
      </c>
      <c r="K35" s="127"/>
      <c r="L35" s="128"/>
      <c r="N35" s="147" t="s">
        <v>0</v>
      </c>
      <c r="O35" s="147" t="s">
        <v>48</v>
      </c>
      <c r="P35" s="126" t="s">
        <v>128</v>
      </c>
      <c r="Q35" s="127"/>
      <c r="R35" s="127"/>
      <c r="S35" s="127"/>
      <c r="T35" s="127"/>
      <c r="U35" s="128"/>
    </row>
    <row r="36" spans="2:21" ht="15" customHeight="1">
      <c r="B36" s="150"/>
      <c r="C36" s="150"/>
      <c r="D36" s="123" t="s">
        <v>129</v>
      </c>
      <c r="E36" s="124"/>
      <c r="F36" s="124"/>
      <c r="G36" s="124"/>
      <c r="H36" s="124"/>
      <c r="I36" s="125"/>
      <c r="J36" s="123" t="s">
        <v>119</v>
      </c>
      <c r="K36" s="124"/>
      <c r="L36" s="125"/>
      <c r="N36" s="148"/>
      <c r="O36" s="148"/>
      <c r="P36" s="123" t="s">
        <v>130</v>
      </c>
      <c r="Q36" s="124"/>
      <c r="R36" s="124"/>
      <c r="S36" s="124"/>
      <c r="T36" s="124"/>
      <c r="U36" s="125"/>
    </row>
    <row r="37" spans="2:21" ht="15" customHeight="1">
      <c r="B37" s="150"/>
      <c r="C37" s="150"/>
      <c r="D37" s="135">
        <v>2020</v>
      </c>
      <c r="E37" s="136"/>
      <c r="F37" s="139">
        <v>2019</v>
      </c>
      <c r="G37" s="136"/>
      <c r="H37" s="156" t="s">
        <v>5</v>
      </c>
      <c r="I37" s="129" t="s">
        <v>56</v>
      </c>
      <c r="J37" s="167">
        <v>2020</v>
      </c>
      <c r="K37" s="130" t="s">
        <v>131</v>
      </c>
      <c r="L37" s="129" t="s">
        <v>135</v>
      </c>
      <c r="N37" s="148"/>
      <c r="O37" s="148"/>
      <c r="P37" s="135">
        <v>2020</v>
      </c>
      <c r="Q37" s="136"/>
      <c r="R37" s="135">
        <v>2019</v>
      </c>
      <c r="S37" s="136"/>
      <c r="T37" s="156" t="s">
        <v>5</v>
      </c>
      <c r="U37" s="170" t="s">
        <v>96</v>
      </c>
    </row>
    <row r="38" spans="2:21" ht="15">
      <c r="B38" s="178" t="s">
        <v>6</v>
      </c>
      <c r="C38" s="178" t="s">
        <v>48</v>
      </c>
      <c r="D38" s="137"/>
      <c r="E38" s="138"/>
      <c r="F38" s="140"/>
      <c r="G38" s="138"/>
      <c r="H38" s="157"/>
      <c r="I38" s="130"/>
      <c r="J38" s="167"/>
      <c r="K38" s="130"/>
      <c r="L38" s="130"/>
      <c r="N38" s="141" t="s">
        <v>6</v>
      </c>
      <c r="O38" s="141" t="s">
        <v>48</v>
      </c>
      <c r="P38" s="137"/>
      <c r="Q38" s="138"/>
      <c r="R38" s="137"/>
      <c r="S38" s="138"/>
      <c r="T38" s="157"/>
      <c r="U38" s="171"/>
    </row>
    <row r="39" spans="2:21" ht="15" customHeight="1">
      <c r="B39" s="178"/>
      <c r="C39" s="178"/>
      <c r="D39" s="118" t="s">
        <v>8</v>
      </c>
      <c r="E39" s="78" t="s">
        <v>2</v>
      </c>
      <c r="F39" s="118" t="s">
        <v>8</v>
      </c>
      <c r="G39" s="78" t="s">
        <v>2</v>
      </c>
      <c r="H39" s="143" t="s">
        <v>9</v>
      </c>
      <c r="I39" s="143" t="s">
        <v>57</v>
      </c>
      <c r="J39" s="79" t="s">
        <v>8</v>
      </c>
      <c r="K39" s="131" t="s">
        <v>132</v>
      </c>
      <c r="L39" s="131" t="s">
        <v>136</v>
      </c>
      <c r="N39" s="141"/>
      <c r="O39" s="141"/>
      <c r="P39" s="118" t="s">
        <v>8</v>
      </c>
      <c r="Q39" s="78" t="s">
        <v>2</v>
      </c>
      <c r="R39" s="118" t="s">
        <v>8</v>
      </c>
      <c r="S39" s="78" t="s">
        <v>2</v>
      </c>
      <c r="T39" s="143" t="s">
        <v>9</v>
      </c>
      <c r="U39" s="168" t="s">
        <v>97</v>
      </c>
    </row>
    <row r="40" spans="2:21" ht="14.25" customHeight="1">
      <c r="B40" s="179"/>
      <c r="C40" s="179"/>
      <c r="D40" s="119" t="s">
        <v>10</v>
      </c>
      <c r="E40" s="41" t="s">
        <v>11</v>
      </c>
      <c r="F40" s="119" t="s">
        <v>10</v>
      </c>
      <c r="G40" s="41" t="s">
        <v>11</v>
      </c>
      <c r="H40" s="144"/>
      <c r="I40" s="144"/>
      <c r="J40" s="119" t="s">
        <v>10</v>
      </c>
      <c r="K40" s="132"/>
      <c r="L40" s="132"/>
      <c r="N40" s="142"/>
      <c r="O40" s="142"/>
      <c r="P40" s="119" t="s">
        <v>10</v>
      </c>
      <c r="Q40" s="41" t="s">
        <v>11</v>
      </c>
      <c r="R40" s="119" t="s">
        <v>10</v>
      </c>
      <c r="S40" s="41" t="s">
        <v>11</v>
      </c>
      <c r="T40" s="151"/>
      <c r="U40" s="169"/>
    </row>
    <row r="41" spans="2:21" ht="15">
      <c r="B41" s="50">
        <v>1</v>
      </c>
      <c r="C41" s="80" t="s">
        <v>77</v>
      </c>
      <c r="D41" s="52">
        <v>888</v>
      </c>
      <c r="E41" s="57">
        <v>0.1499240249873375</v>
      </c>
      <c r="F41" s="52">
        <v>653</v>
      </c>
      <c r="G41" s="57">
        <v>0.12092592592592592</v>
      </c>
      <c r="H41" s="81">
        <v>0.35987748851454815</v>
      </c>
      <c r="I41" s="82">
        <v>0</v>
      </c>
      <c r="J41" s="52">
        <v>791</v>
      </c>
      <c r="K41" s="83">
        <v>0.12262958280657399</v>
      </c>
      <c r="L41" s="84">
        <v>0</v>
      </c>
      <c r="N41" s="50">
        <v>1</v>
      </c>
      <c r="O41" s="80" t="s">
        <v>77</v>
      </c>
      <c r="P41" s="52">
        <v>6338</v>
      </c>
      <c r="Q41" s="57">
        <v>0.12253736248864142</v>
      </c>
      <c r="R41" s="52">
        <v>6999</v>
      </c>
      <c r="S41" s="57">
        <v>0.11235251625331086</v>
      </c>
      <c r="T41" s="55">
        <v>-0.09444206315187886</v>
      </c>
      <c r="U41" s="84">
        <v>0</v>
      </c>
    </row>
    <row r="42" spans="2:21" ht="15">
      <c r="B42" s="85">
        <v>2</v>
      </c>
      <c r="C42" s="86" t="s">
        <v>88</v>
      </c>
      <c r="D42" s="60">
        <v>535</v>
      </c>
      <c r="E42" s="65">
        <v>0.09032584838764139</v>
      </c>
      <c r="F42" s="60">
        <v>415</v>
      </c>
      <c r="G42" s="65">
        <v>0.07685185185185185</v>
      </c>
      <c r="H42" s="87">
        <v>0.28915662650602414</v>
      </c>
      <c r="I42" s="88">
        <v>2</v>
      </c>
      <c r="J42" s="60">
        <v>621</v>
      </c>
      <c r="K42" s="89">
        <v>-0.13848631239935583</v>
      </c>
      <c r="L42" s="90">
        <v>0</v>
      </c>
      <c r="N42" s="85">
        <v>2</v>
      </c>
      <c r="O42" s="86" t="s">
        <v>78</v>
      </c>
      <c r="P42" s="60">
        <v>5437</v>
      </c>
      <c r="Q42" s="65">
        <v>0.1051176459215436</v>
      </c>
      <c r="R42" s="60">
        <v>5019</v>
      </c>
      <c r="S42" s="65">
        <v>0.08056826390561041</v>
      </c>
      <c r="T42" s="63">
        <v>0.08328352261406646</v>
      </c>
      <c r="U42" s="90">
        <v>0</v>
      </c>
    </row>
    <row r="43" spans="2:21" ht="15">
      <c r="B43" s="85"/>
      <c r="C43" s="86" t="s">
        <v>78</v>
      </c>
      <c r="D43" s="60">
        <v>535</v>
      </c>
      <c r="E43" s="65">
        <v>0.09032584838764139</v>
      </c>
      <c r="F43" s="60">
        <v>421</v>
      </c>
      <c r="G43" s="65">
        <v>0.07796296296296296</v>
      </c>
      <c r="H43" s="87">
        <v>0.27078384798099764</v>
      </c>
      <c r="I43" s="88">
        <v>1</v>
      </c>
      <c r="J43" s="60">
        <v>607</v>
      </c>
      <c r="K43" s="89">
        <v>-0.11861614497528827</v>
      </c>
      <c r="L43" s="90">
        <v>1</v>
      </c>
      <c r="N43" s="85">
        <v>3</v>
      </c>
      <c r="O43" s="86" t="s">
        <v>88</v>
      </c>
      <c r="P43" s="60">
        <v>4978</v>
      </c>
      <c r="Q43" s="65">
        <v>0.0962434506892485</v>
      </c>
      <c r="R43" s="60">
        <v>4659</v>
      </c>
      <c r="S43" s="65">
        <v>0.07478930893330123</v>
      </c>
      <c r="T43" s="63">
        <v>0.0684696286756814</v>
      </c>
      <c r="U43" s="90">
        <v>0</v>
      </c>
    </row>
    <row r="44" spans="2:21" ht="15">
      <c r="B44" s="85">
        <v>4</v>
      </c>
      <c r="C44" s="86" t="s">
        <v>80</v>
      </c>
      <c r="D44" s="60">
        <v>512</v>
      </c>
      <c r="E44" s="65">
        <v>0.08644268107378018</v>
      </c>
      <c r="F44" s="60">
        <v>261</v>
      </c>
      <c r="G44" s="65">
        <v>0.04833333333333333</v>
      </c>
      <c r="H44" s="87">
        <v>0.9616858237547892</v>
      </c>
      <c r="I44" s="88">
        <v>2</v>
      </c>
      <c r="J44" s="60">
        <v>194</v>
      </c>
      <c r="K44" s="89">
        <v>1.6391752577319587</v>
      </c>
      <c r="L44" s="90">
        <v>3</v>
      </c>
      <c r="N44" s="85">
        <v>4</v>
      </c>
      <c r="O44" s="86" t="s">
        <v>79</v>
      </c>
      <c r="P44" s="60">
        <v>3519</v>
      </c>
      <c r="Q44" s="65">
        <v>0.06803549678092918</v>
      </c>
      <c r="R44" s="60">
        <v>4600</v>
      </c>
      <c r="S44" s="65">
        <v>0.07384220242395056</v>
      </c>
      <c r="T44" s="63">
        <v>-0.235</v>
      </c>
      <c r="U44" s="90">
        <v>0</v>
      </c>
    </row>
    <row r="45" spans="2:21" ht="15">
      <c r="B45" s="85">
        <v>5</v>
      </c>
      <c r="C45" s="91" t="s">
        <v>79</v>
      </c>
      <c r="D45" s="68">
        <v>448</v>
      </c>
      <c r="E45" s="73">
        <v>0.07563734593955766</v>
      </c>
      <c r="F45" s="68">
        <v>399</v>
      </c>
      <c r="G45" s="73">
        <v>0.07388888888888889</v>
      </c>
      <c r="H45" s="92">
        <v>0.12280701754385959</v>
      </c>
      <c r="I45" s="93">
        <v>0</v>
      </c>
      <c r="J45" s="68">
        <v>369</v>
      </c>
      <c r="K45" s="94">
        <v>0.21409214092140916</v>
      </c>
      <c r="L45" s="95">
        <v>-1</v>
      </c>
      <c r="N45" s="85">
        <v>5</v>
      </c>
      <c r="O45" s="91" t="s">
        <v>81</v>
      </c>
      <c r="P45" s="68">
        <v>2710</v>
      </c>
      <c r="Q45" s="73">
        <v>0.0523944860120256</v>
      </c>
      <c r="R45" s="68">
        <v>3015</v>
      </c>
      <c r="S45" s="73">
        <v>0.04839874789308933</v>
      </c>
      <c r="T45" s="71">
        <v>-0.10116086235489219</v>
      </c>
      <c r="U45" s="95">
        <v>0</v>
      </c>
    </row>
    <row r="46" spans="2:21" ht="15">
      <c r="B46" s="96">
        <v>6</v>
      </c>
      <c r="C46" s="80" t="s">
        <v>81</v>
      </c>
      <c r="D46" s="52">
        <v>277</v>
      </c>
      <c r="E46" s="57">
        <v>0.04676684112780685</v>
      </c>
      <c r="F46" s="52">
        <v>224</v>
      </c>
      <c r="G46" s="57">
        <v>0.04148148148148148</v>
      </c>
      <c r="H46" s="81">
        <v>0.2366071428571428</v>
      </c>
      <c r="I46" s="82">
        <v>2</v>
      </c>
      <c r="J46" s="52">
        <v>293</v>
      </c>
      <c r="K46" s="83">
        <v>-0.05460750853242324</v>
      </c>
      <c r="L46" s="84">
        <v>-1</v>
      </c>
      <c r="N46" s="96">
        <v>6</v>
      </c>
      <c r="O46" s="80" t="s">
        <v>80</v>
      </c>
      <c r="P46" s="52">
        <v>2575</v>
      </c>
      <c r="Q46" s="57">
        <v>0.049784428590762334</v>
      </c>
      <c r="R46" s="52">
        <v>3009</v>
      </c>
      <c r="S46" s="57">
        <v>0.04830243197688418</v>
      </c>
      <c r="T46" s="55">
        <v>-0.14423396477234962</v>
      </c>
      <c r="U46" s="84">
        <v>0</v>
      </c>
    </row>
    <row r="47" spans="2:21" ht="15">
      <c r="B47" s="85">
        <v>7</v>
      </c>
      <c r="C47" s="86" t="s">
        <v>108</v>
      </c>
      <c r="D47" s="60">
        <v>223</v>
      </c>
      <c r="E47" s="65">
        <v>0.037649839608306604</v>
      </c>
      <c r="F47" s="60">
        <v>202</v>
      </c>
      <c r="G47" s="65">
        <v>0.03740740740740741</v>
      </c>
      <c r="H47" s="87">
        <v>0.10396039603960405</v>
      </c>
      <c r="I47" s="88">
        <v>2</v>
      </c>
      <c r="J47" s="60">
        <v>160</v>
      </c>
      <c r="K47" s="89">
        <v>0.39375000000000004</v>
      </c>
      <c r="L47" s="90">
        <v>2</v>
      </c>
      <c r="N47" s="85">
        <v>7</v>
      </c>
      <c r="O47" s="86" t="s">
        <v>108</v>
      </c>
      <c r="P47" s="60">
        <v>1858</v>
      </c>
      <c r="Q47" s="65">
        <v>0.035922123620052974</v>
      </c>
      <c r="R47" s="60">
        <v>2907</v>
      </c>
      <c r="S47" s="65">
        <v>0.04666506140139658</v>
      </c>
      <c r="T47" s="63">
        <v>-0.3608531131750946</v>
      </c>
      <c r="U47" s="90">
        <v>0</v>
      </c>
    </row>
    <row r="48" spans="2:21" ht="15">
      <c r="B48" s="85">
        <v>8</v>
      </c>
      <c r="C48" s="86" t="s">
        <v>150</v>
      </c>
      <c r="D48" s="60">
        <v>188</v>
      </c>
      <c r="E48" s="65">
        <v>0.03174067195677866</v>
      </c>
      <c r="F48" s="60">
        <v>61</v>
      </c>
      <c r="G48" s="65">
        <v>0.011296296296296296</v>
      </c>
      <c r="H48" s="87">
        <v>2.081967213114754</v>
      </c>
      <c r="I48" s="88">
        <v>17</v>
      </c>
      <c r="J48" s="60">
        <v>66</v>
      </c>
      <c r="K48" s="89">
        <v>1.8484848484848486</v>
      </c>
      <c r="L48" s="90">
        <v>14</v>
      </c>
      <c r="N48" s="85">
        <v>8</v>
      </c>
      <c r="O48" s="86" t="s">
        <v>93</v>
      </c>
      <c r="P48" s="60">
        <v>1555</v>
      </c>
      <c r="Q48" s="65">
        <v>0.03006399474121764</v>
      </c>
      <c r="R48" s="60">
        <v>1761</v>
      </c>
      <c r="S48" s="65">
        <v>0.028268721406212376</v>
      </c>
      <c r="T48" s="63">
        <v>-0.11697898921067573</v>
      </c>
      <c r="U48" s="90">
        <v>5</v>
      </c>
    </row>
    <row r="49" spans="2:21" ht="15">
      <c r="B49" s="85">
        <v>9</v>
      </c>
      <c r="C49" s="86" t="s">
        <v>151</v>
      </c>
      <c r="D49" s="60">
        <v>185</v>
      </c>
      <c r="E49" s="65">
        <v>0.03123417187236198</v>
      </c>
      <c r="F49" s="60">
        <v>124</v>
      </c>
      <c r="G49" s="65">
        <v>0.022962962962962963</v>
      </c>
      <c r="H49" s="87">
        <v>0.49193548387096775</v>
      </c>
      <c r="I49" s="88">
        <v>5</v>
      </c>
      <c r="J49" s="60">
        <v>120</v>
      </c>
      <c r="K49" s="89">
        <v>0.5416666666666667</v>
      </c>
      <c r="L49" s="90">
        <v>3</v>
      </c>
      <c r="N49" s="85">
        <v>9</v>
      </c>
      <c r="O49" s="86" t="s">
        <v>117</v>
      </c>
      <c r="P49" s="60">
        <v>1450</v>
      </c>
      <c r="Q49" s="65">
        <v>0.0280339500802351</v>
      </c>
      <c r="R49" s="60">
        <v>2028</v>
      </c>
      <c r="S49" s="65">
        <v>0.03255477967734168</v>
      </c>
      <c r="T49" s="63">
        <v>-0.28500986193293887</v>
      </c>
      <c r="U49" s="90">
        <v>1</v>
      </c>
    </row>
    <row r="50" spans="2:21" ht="15">
      <c r="B50" s="97">
        <v>10</v>
      </c>
      <c r="C50" s="91" t="s">
        <v>152</v>
      </c>
      <c r="D50" s="68">
        <v>177</v>
      </c>
      <c r="E50" s="73">
        <v>0.029883504980584164</v>
      </c>
      <c r="F50" s="68">
        <v>0</v>
      </c>
      <c r="G50" s="73">
        <v>0</v>
      </c>
      <c r="H50" s="92"/>
      <c r="I50" s="93"/>
      <c r="J50" s="68">
        <v>88</v>
      </c>
      <c r="K50" s="94">
        <v>1.0113636363636362</v>
      </c>
      <c r="L50" s="95">
        <v>9</v>
      </c>
      <c r="N50" s="97">
        <v>10</v>
      </c>
      <c r="O50" s="91" t="s">
        <v>112</v>
      </c>
      <c r="P50" s="68">
        <v>1411</v>
      </c>
      <c r="Q50" s="73">
        <v>0.027279933491870155</v>
      </c>
      <c r="R50" s="68">
        <v>1859</v>
      </c>
      <c r="S50" s="73">
        <v>0.02984188137089654</v>
      </c>
      <c r="T50" s="71">
        <v>-0.24098977945131794</v>
      </c>
      <c r="U50" s="95">
        <v>1</v>
      </c>
    </row>
    <row r="51" spans="2:21" ht="15">
      <c r="B51" s="163" t="s">
        <v>82</v>
      </c>
      <c r="C51" s="164"/>
      <c r="D51" s="26">
        <f>SUM(D41:D50)</f>
        <v>3968</v>
      </c>
      <c r="E51" s="6">
        <f>D51/D53</f>
        <v>0.6699307783217964</v>
      </c>
      <c r="F51" s="26">
        <f>SUM(F41:F50)</f>
        <v>2760</v>
      </c>
      <c r="G51" s="6">
        <f>F51/F53</f>
        <v>0.5111111111111111</v>
      </c>
      <c r="H51" s="17">
        <f>D51/F51-1</f>
        <v>0.43768115942028984</v>
      </c>
      <c r="I51" s="25"/>
      <c r="J51" s="26">
        <f>SUM(J41:J50)</f>
        <v>3309</v>
      </c>
      <c r="K51" s="18">
        <f>E51/J51-1</f>
        <v>-0.9997975428291563</v>
      </c>
      <c r="L51" s="19"/>
      <c r="N51" s="163" t="s">
        <v>82</v>
      </c>
      <c r="O51" s="164"/>
      <c r="P51" s="26">
        <f>SUM(P41:P50)</f>
        <v>31831</v>
      </c>
      <c r="Q51" s="6">
        <f>P51/P53</f>
        <v>0.6154128724165265</v>
      </c>
      <c r="R51" s="26">
        <f>SUM(R41:R50)</f>
        <v>35856</v>
      </c>
      <c r="S51" s="6">
        <f>R51/R53</f>
        <v>0.5755839152419937</v>
      </c>
      <c r="T51" s="17">
        <f>P51/R51-1</f>
        <v>-0.11225457385095938</v>
      </c>
      <c r="U51" s="106"/>
    </row>
    <row r="52" spans="2:21" ht="15">
      <c r="B52" s="163" t="s">
        <v>12</v>
      </c>
      <c r="C52" s="164"/>
      <c r="D52" s="26">
        <f>D53-D51</f>
        <v>1955</v>
      </c>
      <c r="E52" s="6">
        <f>D52/D53</f>
        <v>0.33006922167820363</v>
      </c>
      <c r="F52" s="26">
        <f>F53-F51</f>
        <v>2640</v>
      </c>
      <c r="G52" s="6">
        <f>F52/F53</f>
        <v>0.4888888888888889</v>
      </c>
      <c r="H52" s="17">
        <f>D52/F52-1</f>
        <v>-0.259469696969697</v>
      </c>
      <c r="I52" s="3"/>
      <c r="J52" s="26">
        <f>J53-SUM(J41:J50)</f>
        <v>2131</v>
      </c>
      <c r="K52" s="18">
        <f>E52/J52-1</f>
        <v>-0.9998451106421031</v>
      </c>
      <c r="L52" s="19"/>
      <c r="N52" s="163" t="s">
        <v>12</v>
      </c>
      <c r="O52" s="164"/>
      <c r="P52" s="26">
        <f>P53-P51</f>
        <v>19892</v>
      </c>
      <c r="Q52" s="6">
        <f>P52/P53</f>
        <v>0.3845871275834735</v>
      </c>
      <c r="R52" s="26">
        <f>R53-R51</f>
        <v>26439</v>
      </c>
      <c r="S52" s="6">
        <f>R52/R53</f>
        <v>0.42441608475800624</v>
      </c>
      <c r="T52" s="17">
        <f>P52/R52-1</f>
        <v>-0.24762661220167181</v>
      </c>
      <c r="U52" s="107"/>
    </row>
    <row r="53" spans="2:21" ht="15">
      <c r="B53" s="165" t="s">
        <v>37</v>
      </c>
      <c r="C53" s="166"/>
      <c r="D53" s="24">
        <v>5923</v>
      </c>
      <c r="E53" s="98">
        <v>1</v>
      </c>
      <c r="F53" s="24">
        <v>5400</v>
      </c>
      <c r="G53" s="98">
        <v>1</v>
      </c>
      <c r="H53" s="20">
        <v>0.09685185185185174</v>
      </c>
      <c r="I53" s="20"/>
      <c r="J53" s="24">
        <v>5440</v>
      </c>
      <c r="K53" s="44">
        <v>0.08878676470588243</v>
      </c>
      <c r="L53" s="99"/>
      <c r="N53" s="165" t="s">
        <v>37</v>
      </c>
      <c r="O53" s="166"/>
      <c r="P53" s="24">
        <v>51723</v>
      </c>
      <c r="Q53" s="98">
        <v>1</v>
      </c>
      <c r="R53" s="24">
        <v>62295</v>
      </c>
      <c r="S53" s="98">
        <v>1</v>
      </c>
      <c r="T53" s="108">
        <v>-0.16970864435347943</v>
      </c>
      <c r="U53" s="99"/>
    </row>
  </sheetData>
  <sheetProtection/>
  <mergeCells count="67">
    <mergeCell ref="R37:S38"/>
    <mergeCell ref="T37:T38"/>
    <mergeCell ref="U37:U38"/>
    <mergeCell ref="N53:O53"/>
    <mergeCell ref="N38:N40"/>
    <mergeCell ref="O38:O40"/>
    <mergeCell ref="T39:T40"/>
    <mergeCell ref="U39:U40"/>
    <mergeCell ref="N51:O51"/>
    <mergeCell ref="N52:O52"/>
    <mergeCell ref="J9:J10"/>
    <mergeCell ref="D7:E8"/>
    <mergeCell ref="F7:G8"/>
    <mergeCell ref="N32:U32"/>
    <mergeCell ref="N33:U33"/>
    <mergeCell ref="N35:N37"/>
    <mergeCell ref="O35:O37"/>
    <mergeCell ref="P35:U35"/>
    <mergeCell ref="P36:U36"/>
    <mergeCell ref="P37:Q3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D36:I36"/>
    <mergeCell ref="J36:L36"/>
    <mergeCell ref="D37:E38"/>
    <mergeCell ref="F37:G38"/>
    <mergeCell ref="B26:C26"/>
    <mergeCell ref="B27:C27"/>
    <mergeCell ref="B28:C2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</mergeCells>
  <conditionalFormatting sqref="H27 J27 O27">
    <cfRule type="cellIs" priority="664" dxfId="146" operator="lessThan">
      <formula>0</formula>
    </cfRule>
  </conditionalFormatting>
  <conditionalFormatting sqref="H26 O26">
    <cfRule type="cellIs" priority="464" dxfId="146" operator="lessThan">
      <formula>0</formula>
    </cfRule>
  </conditionalFormatting>
  <conditionalFormatting sqref="K52">
    <cfRule type="cellIs" priority="381" dxfId="146" operator="lessThan">
      <formula>0</formula>
    </cfRule>
  </conditionalFormatting>
  <conditionalFormatting sqref="H52 J52">
    <cfRule type="cellIs" priority="382" dxfId="146" operator="lessThan">
      <formula>0</formula>
    </cfRule>
  </conditionalFormatting>
  <conditionalFormatting sqref="K51">
    <cfRule type="cellIs" priority="379" dxfId="146" operator="lessThan">
      <formula>0</formula>
    </cfRule>
  </conditionalFormatting>
  <conditionalFormatting sqref="H51">
    <cfRule type="cellIs" priority="380" dxfId="146" operator="lessThan">
      <formula>0</formula>
    </cfRule>
  </conditionalFormatting>
  <conditionalFormatting sqref="L52">
    <cfRule type="cellIs" priority="377" dxfId="146" operator="lessThan">
      <formula>0</formula>
    </cfRule>
  </conditionalFormatting>
  <conditionalFormatting sqref="K52">
    <cfRule type="cellIs" priority="378" dxfId="146" operator="lessThan">
      <formula>0</formula>
    </cfRule>
  </conditionalFormatting>
  <conditionalFormatting sqref="L51">
    <cfRule type="cellIs" priority="375" dxfId="146" operator="lessThan">
      <formula>0</formula>
    </cfRule>
  </conditionalFormatting>
  <conditionalFormatting sqref="K51">
    <cfRule type="cellIs" priority="376" dxfId="146" operator="lessThan">
      <formula>0</formula>
    </cfRule>
  </conditionalFormatting>
  <conditionalFormatting sqref="O28 J28 H28">
    <cfRule type="cellIs" priority="34" dxfId="146" operator="lessThan">
      <formula>0</formula>
    </cfRule>
  </conditionalFormatting>
  <conditionalFormatting sqref="K41:K50 H41:H50">
    <cfRule type="cellIs" priority="33" dxfId="146" operator="lessThan">
      <formula>0</formula>
    </cfRule>
  </conditionalFormatting>
  <conditionalFormatting sqref="L41:L50">
    <cfRule type="cellIs" priority="30" dxfId="146" operator="lessThan">
      <formula>0</formula>
    </cfRule>
    <cfRule type="cellIs" priority="31" dxfId="148" operator="equal">
      <formula>0</formula>
    </cfRule>
    <cfRule type="cellIs" priority="32" dxfId="149" operator="greaterThan">
      <formula>0</formula>
    </cfRule>
  </conditionalFormatting>
  <conditionalFormatting sqref="I41:I50">
    <cfRule type="cellIs" priority="27" dxfId="146" operator="lessThan">
      <formula>0</formula>
    </cfRule>
    <cfRule type="cellIs" priority="28" dxfId="148" operator="equal">
      <formula>0</formula>
    </cfRule>
    <cfRule type="cellIs" priority="29" dxfId="149" operator="greaterThan">
      <formula>0</formula>
    </cfRule>
  </conditionalFormatting>
  <conditionalFormatting sqref="H53:I53 K53">
    <cfRule type="cellIs" priority="26" dxfId="146" operator="lessThan">
      <formula>0</formula>
    </cfRule>
  </conditionalFormatting>
  <conditionalFormatting sqref="L53">
    <cfRule type="cellIs" priority="25" dxfId="146" operator="lessThan">
      <formula>0</formula>
    </cfRule>
  </conditionalFormatting>
  <conditionalFormatting sqref="T51">
    <cfRule type="cellIs" priority="13" dxfId="146" operator="lessThan">
      <formula>0</formula>
    </cfRule>
  </conditionalFormatting>
  <conditionalFormatting sqref="U51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U52">
    <cfRule type="cellIs" priority="15" dxfId="146" operator="lessThan">
      <formula>0</formula>
    </cfRule>
  </conditionalFormatting>
  <conditionalFormatting sqref="T52">
    <cfRule type="cellIs" priority="14" dxfId="146" operator="lessThan">
      <formula>0</formula>
    </cfRule>
  </conditionalFormatting>
  <conditionalFormatting sqref="T41:T50">
    <cfRule type="cellIs" priority="12" dxfId="146" operator="lessThan">
      <formula>0</formula>
    </cfRule>
  </conditionalFormatting>
  <conditionalFormatting sqref="U41:U50">
    <cfRule type="cellIs" priority="9" dxfId="146" operator="lessThan">
      <formula>0</formula>
    </cfRule>
    <cfRule type="cellIs" priority="10" dxfId="148" operator="equal">
      <formula>0</formula>
    </cfRule>
    <cfRule type="cellIs" priority="11" dxfId="149" operator="greaterThan">
      <formula>0</formula>
    </cfRule>
  </conditionalFormatting>
  <conditionalFormatting sqref="T53">
    <cfRule type="cellIs" priority="8" dxfId="146" operator="lessThan">
      <formula>0</formula>
    </cfRule>
  </conditionalFormatting>
  <conditionalFormatting sqref="U53">
    <cfRule type="cellIs" priority="7" dxfId="146" operator="lessThan">
      <formula>0</formula>
    </cfRule>
  </conditionalFormatting>
  <conditionalFormatting sqref="H11:H15 J11:J15 O11:O15">
    <cfRule type="cellIs" priority="6" dxfId="146" operator="lessThan">
      <formula>0</formula>
    </cfRule>
  </conditionalFormatting>
  <conditionalFormatting sqref="H16:H25 J16:J25 O16:O25">
    <cfRule type="cellIs" priority="5" dxfId="146" operator="lessThan">
      <formula>0</formula>
    </cfRule>
  </conditionalFormatting>
  <conditionalFormatting sqref="D11:E25 G11:J25 L11:L25 N11:O25">
    <cfRule type="cellIs" priority="4" dxfId="147" operator="equal">
      <formula>0</formula>
    </cfRule>
  </conditionalFormatting>
  <conditionalFormatting sqref="F11:F25">
    <cfRule type="cellIs" priority="3" dxfId="147" operator="equal">
      <formula>0</formula>
    </cfRule>
  </conditionalFormatting>
  <conditionalFormatting sqref="K11:K25">
    <cfRule type="cellIs" priority="2" dxfId="147" operator="equal">
      <formula>0</formula>
    </cfRule>
  </conditionalFormatting>
  <conditionalFormatting sqref="M11:M25">
    <cfRule type="cellIs" priority="1" dxfId="147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8"/>
      <c r="O1" s="49" t="s">
        <v>147</v>
      </c>
    </row>
    <row r="2" spans="2:15" ht="14.25" customHeight="1">
      <c r="B2" s="133" t="s">
        <v>15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2:15" ht="14.25" customHeight="1">
      <c r="B3" s="134" t="s">
        <v>16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7" t="s">
        <v>0</v>
      </c>
      <c r="C5" s="149" t="s">
        <v>1</v>
      </c>
      <c r="D5" s="126" t="s">
        <v>127</v>
      </c>
      <c r="E5" s="127"/>
      <c r="F5" s="127"/>
      <c r="G5" s="127"/>
      <c r="H5" s="128"/>
      <c r="I5" s="127" t="s">
        <v>118</v>
      </c>
      <c r="J5" s="127"/>
      <c r="K5" s="126" t="s">
        <v>128</v>
      </c>
      <c r="L5" s="127"/>
      <c r="M5" s="127"/>
      <c r="N5" s="127"/>
      <c r="O5" s="128"/>
    </row>
    <row r="6" spans="2:15" ht="14.25" customHeight="1">
      <c r="B6" s="148"/>
      <c r="C6" s="150"/>
      <c r="D6" s="123" t="s">
        <v>129</v>
      </c>
      <c r="E6" s="124"/>
      <c r="F6" s="124"/>
      <c r="G6" s="124"/>
      <c r="H6" s="125"/>
      <c r="I6" s="124" t="s">
        <v>119</v>
      </c>
      <c r="J6" s="124"/>
      <c r="K6" s="123" t="s">
        <v>130</v>
      </c>
      <c r="L6" s="124"/>
      <c r="M6" s="124"/>
      <c r="N6" s="124"/>
      <c r="O6" s="125"/>
    </row>
    <row r="7" spans="2:15" ht="14.25" customHeight="1">
      <c r="B7" s="148"/>
      <c r="C7" s="148"/>
      <c r="D7" s="135">
        <v>2020</v>
      </c>
      <c r="E7" s="136"/>
      <c r="F7" s="139">
        <v>2019</v>
      </c>
      <c r="G7" s="139"/>
      <c r="H7" s="156" t="s">
        <v>5</v>
      </c>
      <c r="I7" s="158">
        <v>2020</v>
      </c>
      <c r="J7" s="135" t="s">
        <v>131</v>
      </c>
      <c r="K7" s="135">
        <v>2020</v>
      </c>
      <c r="L7" s="136"/>
      <c r="M7" s="139">
        <v>2019</v>
      </c>
      <c r="N7" s="136"/>
      <c r="O7" s="161" t="s">
        <v>5</v>
      </c>
    </row>
    <row r="8" spans="2:15" ht="14.25" customHeight="1">
      <c r="B8" s="141" t="s">
        <v>6</v>
      </c>
      <c r="C8" s="141" t="s">
        <v>7</v>
      </c>
      <c r="D8" s="137"/>
      <c r="E8" s="138"/>
      <c r="F8" s="140"/>
      <c r="G8" s="140"/>
      <c r="H8" s="157"/>
      <c r="I8" s="159"/>
      <c r="J8" s="160"/>
      <c r="K8" s="137"/>
      <c r="L8" s="138"/>
      <c r="M8" s="140"/>
      <c r="N8" s="138"/>
      <c r="O8" s="161"/>
    </row>
    <row r="9" spans="2:15" ht="14.25" customHeight="1">
      <c r="B9" s="141"/>
      <c r="C9" s="141"/>
      <c r="D9" s="116" t="s">
        <v>8</v>
      </c>
      <c r="E9" s="117" t="s">
        <v>2</v>
      </c>
      <c r="F9" s="113" t="s">
        <v>8</v>
      </c>
      <c r="G9" s="38" t="s">
        <v>2</v>
      </c>
      <c r="H9" s="143" t="s">
        <v>9</v>
      </c>
      <c r="I9" s="39" t="s">
        <v>8</v>
      </c>
      <c r="J9" s="154" t="s">
        <v>132</v>
      </c>
      <c r="K9" s="116" t="s">
        <v>8</v>
      </c>
      <c r="L9" s="37" t="s">
        <v>2</v>
      </c>
      <c r="M9" s="113" t="s">
        <v>8</v>
      </c>
      <c r="N9" s="37" t="s">
        <v>2</v>
      </c>
      <c r="O9" s="152" t="s">
        <v>9</v>
      </c>
    </row>
    <row r="10" spans="2:15" ht="14.25" customHeight="1">
      <c r="B10" s="142"/>
      <c r="C10" s="142"/>
      <c r="D10" s="115" t="s">
        <v>10</v>
      </c>
      <c r="E10" s="114" t="s">
        <v>11</v>
      </c>
      <c r="F10" s="36" t="s">
        <v>10</v>
      </c>
      <c r="G10" s="41" t="s">
        <v>11</v>
      </c>
      <c r="H10" s="151"/>
      <c r="I10" s="40" t="s">
        <v>10</v>
      </c>
      <c r="J10" s="155"/>
      <c r="K10" s="115" t="s">
        <v>10</v>
      </c>
      <c r="L10" s="114" t="s">
        <v>11</v>
      </c>
      <c r="M10" s="36" t="s">
        <v>10</v>
      </c>
      <c r="N10" s="114" t="s">
        <v>11</v>
      </c>
      <c r="O10" s="153"/>
    </row>
    <row r="11" spans="2:15" ht="14.25" customHeight="1">
      <c r="B11" s="50">
        <v>1</v>
      </c>
      <c r="C11" s="51" t="s">
        <v>20</v>
      </c>
      <c r="D11" s="52">
        <v>6572</v>
      </c>
      <c r="E11" s="53">
        <v>0.1380730282784991</v>
      </c>
      <c r="F11" s="52">
        <v>5273</v>
      </c>
      <c r="G11" s="54">
        <v>0.10385032003938946</v>
      </c>
      <c r="H11" s="55">
        <v>0.2463493267589607</v>
      </c>
      <c r="I11" s="56">
        <v>6240</v>
      </c>
      <c r="J11" s="57">
        <v>0.05320512820512824</v>
      </c>
      <c r="K11" s="52">
        <v>56870</v>
      </c>
      <c r="L11" s="53">
        <v>0.1326992764191029</v>
      </c>
      <c r="M11" s="52">
        <v>58098</v>
      </c>
      <c r="N11" s="54">
        <v>0.1027566617261591</v>
      </c>
      <c r="O11" s="55">
        <v>-0.021136700058521862</v>
      </c>
    </row>
    <row r="12" spans="2:15" ht="14.25" customHeight="1">
      <c r="B12" s="58">
        <v>2</v>
      </c>
      <c r="C12" s="59" t="s">
        <v>18</v>
      </c>
      <c r="D12" s="60">
        <v>5005</v>
      </c>
      <c r="E12" s="61">
        <v>0.10515147695281314</v>
      </c>
      <c r="F12" s="60">
        <v>6053</v>
      </c>
      <c r="G12" s="62">
        <v>0.11921221073362875</v>
      </c>
      <c r="H12" s="63">
        <v>-0.1731372872955559</v>
      </c>
      <c r="I12" s="64">
        <v>5798</v>
      </c>
      <c r="J12" s="65">
        <v>-0.13677130044843044</v>
      </c>
      <c r="K12" s="60">
        <v>51340</v>
      </c>
      <c r="L12" s="61">
        <v>0.1197956893152232</v>
      </c>
      <c r="M12" s="60">
        <v>62725</v>
      </c>
      <c r="N12" s="62">
        <v>0.11094033541211969</v>
      </c>
      <c r="O12" s="63">
        <v>-0.18150657632522915</v>
      </c>
    </row>
    <row r="13" spans="2:15" ht="14.25" customHeight="1">
      <c r="B13" s="58">
        <v>3</v>
      </c>
      <c r="C13" s="59" t="s">
        <v>19</v>
      </c>
      <c r="D13" s="60">
        <v>4197</v>
      </c>
      <c r="E13" s="61">
        <v>0.08817597378041094</v>
      </c>
      <c r="F13" s="60">
        <v>4839</v>
      </c>
      <c r="G13" s="62">
        <v>0.09530280649926144</v>
      </c>
      <c r="H13" s="63">
        <v>-0.1326720396776193</v>
      </c>
      <c r="I13" s="64">
        <v>4244</v>
      </c>
      <c r="J13" s="65">
        <v>-0.011074458058435432</v>
      </c>
      <c r="K13" s="60">
        <v>36946</v>
      </c>
      <c r="L13" s="61">
        <v>0.08620902877756596</v>
      </c>
      <c r="M13" s="60">
        <v>55787</v>
      </c>
      <c r="N13" s="62">
        <v>0.09866924657849217</v>
      </c>
      <c r="O13" s="63">
        <v>-0.3377310126015022</v>
      </c>
    </row>
    <row r="14" spans="2:15" ht="14.25" customHeight="1">
      <c r="B14" s="58">
        <v>4</v>
      </c>
      <c r="C14" s="59" t="s">
        <v>25</v>
      </c>
      <c r="D14" s="60">
        <v>3216</v>
      </c>
      <c r="E14" s="61">
        <v>0.06756586411193748</v>
      </c>
      <c r="F14" s="60">
        <v>3357</v>
      </c>
      <c r="G14" s="62">
        <v>0.0661152141802068</v>
      </c>
      <c r="H14" s="63">
        <v>-0.04200178731009829</v>
      </c>
      <c r="I14" s="64">
        <v>2597</v>
      </c>
      <c r="J14" s="65">
        <v>0.23835194455140551</v>
      </c>
      <c r="K14" s="60">
        <v>26102</v>
      </c>
      <c r="L14" s="61">
        <v>0.06090586448200148</v>
      </c>
      <c r="M14" s="60">
        <v>33789</v>
      </c>
      <c r="N14" s="62">
        <v>0.05976186517720386</v>
      </c>
      <c r="O14" s="63">
        <v>-0.2275000739885762</v>
      </c>
    </row>
    <row r="15" spans="2:15" ht="14.25" customHeight="1">
      <c r="B15" s="66">
        <v>5</v>
      </c>
      <c r="C15" s="67" t="s">
        <v>33</v>
      </c>
      <c r="D15" s="68">
        <v>2376</v>
      </c>
      <c r="E15" s="69">
        <v>0.04991806378419261</v>
      </c>
      <c r="F15" s="68">
        <v>2441</v>
      </c>
      <c r="G15" s="70">
        <v>0.04807483998030527</v>
      </c>
      <c r="H15" s="71">
        <v>-0.026628430970913608</v>
      </c>
      <c r="I15" s="72">
        <v>2621</v>
      </c>
      <c r="J15" s="73">
        <v>-0.09347577260587558</v>
      </c>
      <c r="K15" s="68">
        <v>24066</v>
      </c>
      <c r="L15" s="69">
        <v>0.05615510438371955</v>
      </c>
      <c r="M15" s="68">
        <v>24548</v>
      </c>
      <c r="N15" s="70">
        <v>0.04341751062091214</v>
      </c>
      <c r="O15" s="71">
        <v>-0.019635000814730352</v>
      </c>
    </row>
    <row r="16" spans="2:15" ht="14.25" customHeight="1">
      <c r="B16" s="50">
        <v>6</v>
      </c>
      <c r="C16" s="51" t="s">
        <v>22</v>
      </c>
      <c r="D16" s="52">
        <v>2787</v>
      </c>
      <c r="E16" s="53">
        <v>0.05855288037312492</v>
      </c>
      <c r="F16" s="52">
        <v>3505</v>
      </c>
      <c r="G16" s="54">
        <v>0.0690300344657804</v>
      </c>
      <c r="H16" s="55">
        <v>-0.20485021398002856</v>
      </c>
      <c r="I16" s="56">
        <v>2571</v>
      </c>
      <c r="J16" s="57">
        <v>0.08401400233372236</v>
      </c>
      <c r="K16" s="52">
        <v>23519</v>
      </c>
      <c r="L16" s="53">
        <v>0.05487874594867032</v>
      </c>
      <c r="M16" s="52">
        <v>34821</v>
      </c>
      <c r="N16" s="54">
        <v>0.06158714100255751</v>
      </c>
      <c r="O16" s="55">
        <v>-0.32457425117027083</v>
      </c>
    </row>
    <row r="17" spans="2:15" ht="14.25" customHeight="1">
      <c r="B17" s="58">
        <v>7</v>
      </c>
      <c r="C17" s="59" t="s">
        <v>23</v>
      </c>
      <c r="D17" s="60">
        <v>2031</v>
      </c>
      <c r="E17" s="61">
        <v>0.04266986007815454</v>
      </c>
      <c r="F17" s="60">
        <v>2253</v>
      </c>
      <c r="G17" s="62">
        <v>0.044372230428360415</v>
      </c>
      <c r="H17" s="63">
        <v>-0.09853528628495345</v>
      </c>
      <c r="I17" s="64">
        <v>2100</v>
      </c>
      <c r="J17" s="65">
        <v>-0.03285714285714281</v>
      </c>
      <c r="K17" s="60">
        <v>21597</v>
      </c>
      <c r="L17" s="61">
        <v>0.05039399108182461</v>
      </c>
      <c r="M17" s="60">
        <v>26730</v>
      </c>
      <c r="N17" s="62">
        <v>0.047276766290409875</v>
      </c>
      <c r="O17" s="63">
        <v>-0.1920314253647587</v>
      </c>
    </row>
    <row r="18" spans="2:15" ht="14.25" customHeight="1">
      <c r="B18" s="58">
        <v>8</v>
      </c>
      <c r="C18" s="59" t="s">
        <v>30</v>
      </c>
      <c r="D18" s="60">
        <v>2579</v>
      </c>
      <c r="E18" s="61">
        <v>0.05418294886339762</v>
      </c>
      <c r="F18" s="60">
        <v>1916</v>
      </c>
      <c r="G18" s="62">
        <v>0.03773510585918267</v>
      </c>
      <c r="H18" s="63">
        <v>0.34603340292275564</v>
      </c>
      <c r="I18" s="64">
        <v>2184</v>
      </c>
      <c r="J18" s="65">
        <v>0.18086080586080588</v>
      </c>
      <c r="K18" s="60">
        <v>19779</v>
      </c>
      <c r="L18" s="61">
        <v>0.046151907654183866</v>
      </c>
      <c r="M18" s="60">
        <v>30962</v>
      </c>
      <c r="N18" s="62">
        <v>0.0547618121168601</v>
      </c>
      <c r="O18" s="63">
        <v>-0.36118467799237775</v>
      </c>
    </row>
    <row r="19" spans="2:15" ht="14.25" customHeight="1">
      <c r="B19" s="58">
        <v>9</v>
      </c>
      <c r="C19" s="59" t="s">
        <v>27</v>
      </c>
      <c r="D19" s="60">
        <v>2150</v>
      </c>
      <c r="E19" s="61">
        <v>0.045169965124585064</v>
      </c>
      <c r="F19" s="60">
        <v>2545</v>
      </c>
      <c r="G19" s="62">
        <v>0.05012309207287051</v>
      </c>
      <c r="H19" s="63">
        <v>-0.15520628683693516</v>
      </c>
      <c r="I19" s="64">
        <v>2033</v>
      </c>
      <c r="J19" s="65">
        <v>0.057550418101327994</v>
      </c>
      <c r="K19" s="60">
        <v>17110</v>
      </c>
      <c r="L19" s="61">
        <v>0.03992411850766398</v>
      </c>
      <c r="M19" s="60">
        <v>23050</v>
      </c>
      <c r="N19" s="62">
        <v>0.040768030789148806</v>
      </c>
      <c r="O19" s="63">
        <v>-0.2577006507592191</v>
      </c>
    </row>
    <row r="20" spans="2:15" ht="14.25" customHeight="1">
      <c r="B20" s="66">
        <v>10</v>
      </c>
      <c r="C20" s="67" t="s">
        <v>24</v>
      </c>
      <c r="D20" s="68">
        <v>1579</v>
      </c>
      <c r="E20" s="69">
        <v>0.03317366275893945</v>
      </c>
      <c r="F20" s="68">
        <v>2040</v>
      </c>
      <c r="G20" s="70">
        <v>0.04017725258493353</v>
      </c>
      <c r="H20" s="71">
        <v>-0.22598039215686272</v>
      </c>
      <c r="I20" s="72">
        <v>1807</v>
      </c>
      <c r="J20" s="73">
        <v>-0.12617598229109017</v>
      </c>
      <c r="K20" s="68">
        <v>16116</v>
      </c>
      <c r="L20" s="69">
        <v>0.03760473955987801</v>
      </c>
      <c r="M20" s="68">
        <v>22236</v>
      </c>
      <c r="N20" s="70">
        <v>0.03932832679511986</v>
      </c>
      <c r="O20" s="71">
        <v>-0.27522935779816515</v>
      </c>
    </row>
    <row r="21" spans="2:15" ht="14.25" customHeight="1">
      <c r="B21" s="50">
        <v>11</v>
      </c>
      <c r="C21" s="51" t="s">
        <v>21</v>
      </c>
      <c r="D21" s="52">
        <v>1875</v>
      </c>
      <c r="E21" s="53">
        <v>0.03939241144585907</v>
      </c>
      <c r="F21" s="52">
        <v>2705</v>
      </c>
      <c r="G21" s="54">
        <v>0.05327424913835549</v>
      </c>
      <c r="H21" s="55">
        <v>-0.3068391866913124</v>
      </c>
      <c r="I21" s="56">
        <v>1267</v>
      </c>
      <c r="J21" s="57">
        <v>0.4798737174427783</v>
      </c>
      <c r="K21" s="52">
        <v>15966</v>
      </c>
      <c r="L21" s="53">
        <v>0.0372547326764093</v>
      </c>
      <c r="M21" s="52">
        <v>35396</v>
      </c>
      <c r="N21" s="54">
        <v>0.06260413092462955</v>
      </c>
      <c r="O21" s="55">
        <v>-0.5489320827212114</v>
      </c>
    </row>
    <row r="22" spans="2:15" ht="14.25" customHeight="1">
      <c r="B22" s="58">
        <v>12</v>
      </c>
      <c r="C22" s="59" t="s">
        <v>17</v>
      </c>
      <c r="D22" s="60">
        <v>1638</v>
      </c>
      <c r="E22" s="61">
        <v>0.034413210639102486</v>
      </c>
      <c r="F22" s="60">
        <v>1542</v>
      </c>
      <c r="G22" s="62">
        <v>0.030369276218611522</v>
      </c>
      <c r="H22" s="63">
        <v>0.0622568093385214</v>
      </c>
      <c r="I22" s="64">
        <v>1592</v>
      </c>
      <c r="J22" s="65">
        <v>0.028894472361808976</v>
      </c>
      <c r="K22" s="60">
        <v>15623</v>
      </c>
      <c r="L22" s="61">
        <v>0.036454383602877526</v>
      </c>
      <c r="M22" s="60">
        <v>18129</v>
      </c>
      <c r="N22" s="62">
        <v>0.03206436573433747</v>
      </c>
      <c r="O22" s="63">
        <v>-0.13823156268961334</v>
      </c>
    </row>
    <row r="23" spans="2:15" ht="14.25" customHeight="1">
      <c r="B23" s="58">
        <v>13</v>
      </c>
      <c r="C23" s="59" t="s">
        <v>28</v>
      </c>
      <c r="D23" s="60">
        <v>2273</v>
      </c>
      <c r="E23" s="61">
        <v>0.04775410731543342</v>
      </c>
      <c r="F23" s="60">
        <v>1633</v>
      </c>
      <c r="G23" s="62">
        <v>0.03216149679960611</v>
      </c>
      <c r="H23" s="63">
        <v>0.39191671769748937</v>
      </c>
      <c r="I23" s="64">
        <v>1362</v>
      </c>
      <c r="J23" s="65">
        <v>0.6688693098384728</v>
      </c>
      <c r="K23" s="60">
        <v>14387</v>
      </c>
      <c r="L23" s="61">
        <v>0.033570326883095365</v>
      </c>
      <c r="M23" s="60">
        <v>19450</v>
      </c>
      <c r="N23" s="62">
        <v>0.03440078953791515</v>
      </c>
      <c r="O23" s="63">
        <v>-0.2603084832904884</v>
      </c>
    </row>
    <row r="24" spans="2:15" ht="14.25" customHeight="1">
      <c r="B24" s="58">
        <v>14</v>
      </c>
      <c r="C24" s="59" t="s">
        <v>34</v>
      </c>
      <c r="D24" s="60">
        <v>1647</v>
      </c>
      <c r="E24" s="61">
        <v>0.03460229421404261</v>
      </c>
      <c r="F24" s="60">
        <v>1182</v>
      </c>
      <c r="G24" s="62">
        <v>0.02327917282127031</v>
      </c>
      <c r="H24" s="63">
        <v>0.3934010152284264</v>
      </c>
      <c r="I24" s="64">
        <v>1866</v>
      </c>
      <c r="J24" s="65">
        <v>-0.117363344051447</v>
      </c>
      <c r="K24" s="60">
        <v>13883</v>
      </c>
      <c r="L24" s="61">
        <v>0.03239430375464051</v>
      </c>
      <c r="M24" s="60">
        <v>12162</v>
      </c>
      <c r="N24" s="62">
        <v>0.02151066336041769</v>
      </c>
      <c r="O24" s="63">
        <v>0.14150633119552714</v>
      </c>
    </row>
    <row r="25" spans="2:15" ht="14.25" customHeight="1">
      <c r="B25" s="66">
        <v>15</v>
      </c>
      <c r="C25" s="67" t="s">
        <v>35</v>
      </c>
      <c r="D25" s="68">
        <v>933</v>
      </c>
      <c r="E25" s="69">
        <v>0.019601663935459472</v>
      </c>
      <c r="F25" s="68">
        <v>844</v>
      </c>
      <c r="G25" s="70">
        <v>0.016622353520433283</v>
      </c>
      <c r="H25" s="71">
        <v>0.10545023696682465</v>
      </c>
      <c r="I25" s="72">
        <v>926</v>
      </c>
      <c r="J25" s="73">
        <v>0.0075593952483801186</v>
      </c>
      <c r="K25" s="68">
        <v>10085</v>
      </c>
      <c r="L25" s="69">
        <v>0.023532129465212815</v>
      </c>
      <c r="M25" s="68">
        <v>10214</v>
      </c>
      <c r="N25" s="70">
        <v>0.018065278372250148</v>
      </c>
      <c r="O25" s="71">
        <v>-0.012629723908361035</v>
      </c>
    </row>
    <row r="26" spans="2:15" ht="14.25" customHeight="1">
      <c r="B26" s="50">
        <v>16</v>
      </c>
      <c r="C26" s="51" t="s">
        <v>29</v>
      </c>
      <c r="D26" s="52">
        <v>1169</v>
      </c>
      <c r="E26" s="53">
        <v>0.024559855456111602</v>
      </c>
      <c r="F26" s="52">
        <v>1136</v>
      </c>
      <c r="G26" s="54">
        <v>0.022373215164943377</v>
      </c>
      <c r="H26" s="55">
        <v>0.029049295774647987</v>
      </c>
      <c r="I26" s="56">
        <v>904</v>
      </c>
      <c r="J26" s="57">
        <v>0.293141592920354</v>
      </c>
      <c r="K26" s="52">
        <v>9658</v>
      </c>
      <c r="L26" s="53">
        <v>0.02253577653693856</v>
      </c>
      <c r="M26" s="52">
        <v>14341</v>
      </c>
      <c r="N26" s="54">
        <v>0.025364612995539392</v>
      </c>
      <c r="O26" s="55">
        <v>-0.3265462659507705</v>
      </c>
    </row>
    <row r="27" spans="2:15" ht="14.25" customHeight="1">
      <c r="B27" s="58">
        <v>17</v>
      </c>
      <c r="C27" s="59" t="s">
        <v>26</v>
      </c>
      <c r="D27" s="60">
        <v>850</v>
      </c>
      <c r="E27" s="61">
        <v>0.017857893188789446</v>
      </c>
      <c r="F27" s="60">
        <v>827</v>
      </c>
      <c r="G27" s="62">
        <v>0.016287543082225506</v>
      </c>
      <c r="H27" s="63">
        <v>0.027811366384522307</v>
      </c>
      <c r="I27" s="64">
        <v>634</v>
      </c>
      <c r="J27" s="65">
        <v>0.34069400630914837</v>
      </c>
      <c r="K27" s="60">
        <v>8374</v>
      </c>
      <c r="L27" s="61">
        <v>0.01953971761444642</v>
      </c>
      <c r="M27" s="60">
        <v>10624</v>
      </c>
      <c r="N27" s="62">
        <v>0.018790436403640646</v>
      </c>
      <c r="O27" s="63">
        <v>-0.21178463855421692</v>
      </c>
    </row>
    <row r="28" spans="2:15" ht="14.25" customHeight="1">
      <c r="B28" s="58">
        <v>18</v>
      </c>
      <c r="C28" s="59" t="s">
        <v>51</v>
      </c>
      <c r="D28" s="60">
        <v>831</v>
      </c>
      <c r="E28" s="61">
        <v>0.01745871675280474</v>
      </c>
      <c r="F28" s="60">
        <v>958</v>
      </c>
      <c r="G28" s="62">
        <v>0.018867552929591334</v>
      </c>
      <c r="H28" s="63">
        <v>-0.13256784968684765</v>
      </c>
      <c r="I28" s="64">
        <v>651</v>
      </c>
      <c r="J28" s="65">
        <v>0.2764976958525345</v>
      </c>
      <c r="K28" s="60">
        <v>7778</v>
      </c>
      <c r="L28" s="61">
        <v>0.018149023597464082</v>
      </c>
      <c r="M28" s="60">
        <v>11107</v>
      </c>
      <c r="N28" s="62">
        <v>0.019644707938181162</v>
      </c>
      <c r="O28" s="63">
        <v>-0.2997208967317908</v>
      </c>
    </row>
    <row r="29" spans="2:15" ht="14.25" customHeight="1">
      <c r="B29" s="58">
        <v>19</v>
      </c>
      <c r="C29" s="59" t="s">
        <v>32</v>
      </c>
      <c r="D29" s="60">
        <v>768</v>
      </c>
      <c r="E29" s="61">
        <v>0.016135131728223874</v>
      </c>
      <c r="F29" s="60">
        <v>568</v>
      </c>
      <c r="G29" s="62">
        <v>0.011186607582471688</v>
      </c>
      <c r="H29" s="63">
        <v>0.352112676056338</v>
      </c>
      <c r="I29" s="64">
        <v>726</v>
      </c>
      <c r="J29" s="65">
        <v>0.05785123966942152</v>
      </c>
      <c r="K29" s="60">
        <v>6156</v>
      </c>
      <c r="L29" s="61">
        <v>0.014364282497555786</v>
      </c>
      <c r="M29" s="60">
        <v>10407</v>
      </c>
      <c r="N29" s="62">
        <v>0.018406633250441284</v>
      </c>
      <c r="O29" s="63">
        <v>-0.40847506486019025</v>
      </c>
    </row>
    <row r="30" spans="2:15" ht="14.25" customHeight="1">
      <c r="B30" s="66">
        <v>20</v>
      </c>
      <c r="C30" s="67" t="s">
        <v>31</v>
      </c>
      <c r="D30" s="68">
        <v>339</v>
      </c>
      <c r="E30" s="69">
        <v>0.00712214798941132</v>
      </c>
      <c r="F30" s="68">
        <v>582</v>
      </c>
      <c r="G30" s="70">
        <v>0.011462333825701625</v>
      </c>
      <c r="H30" s="71">
        <v>-0.41752577319587625</v>
      </c>
      <c r="I30" s="72">
        <v>385</v>
      </c>
      <c r="J30" s="73">
        <v>-0.11948051948051952</v>
      </c>
      <c r="K30" s="68">
        <v>4613</v>
      </c>
      <c r="L30" s="69">
        <v>0.010763878356274341</v>
      </c>
      <c r="M30" s="68">
        <v>6771</v>
      </c>
      <c r="N30" s="70">
        <v>0.011975719586695296</v>
      </c>
      <c r="O30" s="71">
        <v>-0.3187121547777285</v>
      </c>
    </row>
    <row r="31" spans="2:15" ht="14.25" customHeight="1">
      <c r="B31" s="163" t="s">
        <v>49</v>
      </c>
      <c r="C31" s="164"/>
      <c r="D31" s="26">
        <f>SUM(D11:D30)</f>
        <v>44815</v>
      </c>
      <c r="E31" s="4">
        <f>D31/D33</f>
        <v>0.941531156771293</v>
      </c>
      <c r="F31" s="26">
        <f>SUM(F11:F30)</f>
        <v>46199</v>
      </c>
      <c r="G31" s="4">
        <f>F31/F33</f>
        <v>0.9098769079271295</v>
      </c>
      <c r="H31" s="7">
        <f>D31/F31-1</f>
        <v>-0.029957358384380628</v>
      </c>
      <c r="I31" s="26">
        <f>SUM(I11:I30)</f>
        <v>42508</v>
      </c>
      <c r="J31" s="4">
        <f>D31/I31-1</f>
        <v>0.05427213700950406</v>
      </c>
      <c r="K31" s="26">
        <f>SUM(K11:K30)</f>
        <v>399968</v>
      </c>
      <c r="L31" s="4">
        <f>K31/K33</f>
        <v>0.9332770211147486</v>
      </c>
      <c r="M31" s="26">
        <f>SUM(M11:M30)</f>
        <v>521347</v>
      </c>
      <c r="N31" s="4">
        <f>M31/M33</f>
        <v>0.9220950346130309</v>
      </c>
      <c r="O31" s="7">
        <f>K31/M31-1</f>
        <v>-0.23281806551107032</v>
      </c>
    </row>
    <row r="32" spans="2:15" ht="14.25" customHeight="1">
      <c r="B32" s="163" t="s">
        <v>12</v>
      </c>
      <c r="C32" s="164"/>
      <c r="D32" s="3">
        <f>D33-SUM(D11:D30)</f>
        <v>2783</v>
      </c>
      <c r="E32" s="4">
        <f>D32/D33</f>
        <v>0.05846884322870709</v>
      </c>
      <c r="F32" s="5">
        <f>F33-SUM(F11:F30)</f>
        <v>4576</v>
      </c>
      <c r="G32" s="6">
        <f>F32/F33</f>
        <v>0.0901230920728705</v>
      </c>
      <c r="H32" s="7">
        <f>D32/F32-1</f>
        <v>-0.39182692307692313</v>
      </c>
      <c r="I32" s="5">
        <f>I33-SUM(I11:I30)</f>
        <v>2996</v>
      </c>
      <c r="J32" s="8">
        <f>D32/I32-1</f>
        <v>-0.07109479305740984</v>
      </c>
      <c r="K32" s="3">
        <f>K33-SUM(K11:K30)</f>
        <v>28595</v>
      </c>
      <c r="L32" s="4">
        <f>K32/K33</f>
        <v>0.06672297888525142</v>
      </c>
      <c r="M32" s="3">
        <f>M33-SUM(M11:M30)</f>
        <v>44047</v>
      </c>
      <c r="N32" s="4">
        <f>M32/M33</f>
        <v>0.07790496538696909</v>
      </c>
      <c r="O32" s="7">
        <f>K32/M32-1</f>
        <v>-0.35080709242400165</v>
      </c>
    </row>
    <row r="33" spans="2:16" ht="14.25" customHeight="1">
      <c r="B33" s="165" t="s">
        <v>13</v>
      </c>
      <c r="C33" s="166"/>
      <c r="D33" s="45">
        <v>47598</v>
      </c>
      <c r="E33" s="74">
        <v>1</v>
      </c>
      <c r="F33" s="45">
        <v>50775</v>
      </c>
      <c r="G33" s="75">
        <v>1.0000000000000004</v>
      </c>
      <c r="H33" s="42">
        <v>-0.06257016248153624</v>
      </c>
      <c r="I33" s="46">
        <v>45504</v>
      </c>
      <c r="J33" s="43">
        <v>0.04601793248945141</v>
      </c>
      <c r="K33" s="45">
        <v>428563</v>
      </c>
      <c r="L33" s="74">
        <v>1</v>
      </c>
      <c r="M33" s="45">
        <v>565394</v>
      </c>
      <c r="N33" s="75">
        <v>0.9999999999999992</v>
      </c>
      <c r="O33" s="42">
        <v>-0.24200999656876443</v>
      </c>
      <c r="P33" s="14"/>
    </row>
    <row r="34" ht="14.25" customHeight="1">
      <c r="B34" t="s">
        <v>83</v>
      </c>
    </row>
    <row r="35" ht="15">
      <c r="B35" s="9" t="s">
        <v>85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84" dxfId="146" operator="lessThan">
      <formula>0</formula>
    </cfRule>
  </conditionalFormatting>
  <conditionalFormatting sqref="H31 O31">
    <cfRule type="cellIs" priority="189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7" operator="equal">
      <formula>0</formula>
    </cfRule>
  </conditionalFormatting>
  <conditionalFormatting sqref="F11:F30">
    <cfRule type="cellIs" priority="4" dxfId="147" operator="equal">
      <formula>0</formula>
    </cfRule>
  </conditionalFormatting>
  <conditionalFormatting sqref="K11:K30">
    <cfRule type="cellIs" priority="3" dxfId="147" operator="equal">
      <formula>0</formula>
    </cfRule>
  </conditionalFormatting>
  <conditionalFormatting sqref="M11:M30">
    <cfRule type="cellIs" priority="2" dxfId="147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2014-07-02T18:05:00Z</cp:lastPrinted>
  <dcterms:created xsi:type="dcterms:W3CDTF">2011-02-07T09:02:19Z</dcterms:created>
  <dcterms:modified xsi:type="dcterms:W3CDTF">2020-12-03T14:16:28Z</dcterms:modified>
  <cp:category/>
  <cp:version/>
  <cp:contentType/>
  <cp:contentStatus/>
</cp:coreProperties>
</file>