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7200" windowHeight="11760" activeTab="0"/>
  </bookViews>
  <sheets>
    <sheet name="Tabele zbiorcze i wykresy" sheetId="1" r:id="rId1"/>
    <sheet name="Samochody osobowe" sheetId="2" r:id="rId2"/>
    <sheet name="Samochody osobowe REGON" sheetId="3" r:id="rId3"/>
    <sheet name="Samochody osobowe INDYW" sheetId="4" r:id="rId4"/>
    <sheet name="Samochody dostawcze" sheetId="5" r:id="rId5"/>
    <sheet name="Samochody osobowe i dostawcze" sheetId="6" r:id="rId6"/>
  </sheets>
  <externalReferences>
    <externalReference r:id="rId9"/>
  </externalReferences>
  <definedNames>
    <definedName name="_xlfn.IFERROR" hidden="1">#NAME?</definedName>
    <definedName name="_xlfn.RANK.EQ" hidden="1">#NAME?</definedName>
    <definedName name="_xlfn.Z.TEST" hidden="1">#NAME?</definedName>
    <definedName name="Mnth">'[1]INDEX'!$E$16</definedName>
    <definedName name="Yr">'[1]INDEX'!$E$21</definedName>
  </definedNames>
  <calcPr fullCalcOnLoad="1"/>
</workbook>
</file>

<file path=xl/sharedStrings.xml><?xml version="1.0" encoding="utf-8"?>
<sst xmlns="http://schemas.openxmlformats.org/spreadsheetml/2006/main" count="781" uniqueCount="155">
  <si>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</si>
  <si>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</si>
  <si>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</si>
  <si>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</si>
  <si>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</si>
  <si>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</si>
  <si>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</si>
  <si>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</si>
  <si>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</si>
  <si>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</si>
  <si>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</si>
  <si>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</si>
  <si>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</si>
  <si>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</si>
  <si>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</si>
  <si>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</si>
  <si>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</si>
  <si>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</si>
  <si>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</si>
  <si>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</si>
  <si>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</si>
  <si>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</si>
  <si>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</si>
  <si>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</si>
  <si>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</si>
  <si>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</si>
  <si>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</si>
  <si>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</si>
  <si>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</si>
  <si>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</si>
  <si>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</si>
  <si>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</si>
  <si>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</si>
  <si>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</si>
  <si>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</si>
  <si>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</si>
  <si>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</si>
  <si>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</si>
  <si>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</si>
  <si>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</si>
  <si>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Skoda Fabia</t>
  </si>
  <si>
    <t>Volkswagen Passat</t>
  </si>
  <si>
    <t>Volkswagen Golf</t>
  </si>
  <si>
    <t>Dacia Duster</t>
  </si>
  <si>
    <t>Toyota Yaris</t>
  </si>
  <si>
    <t>Renault Clio</t>
  </si>
  <si>
    <t>MAZDA</t>
  </si>
  <si>
    <t>Kia Sportage</t>
  </si>
  <si>
    <t>Model</t>
  </si>
  <si>
    <t>RAZEM 1-20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</si>
  <si>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</si>
  <si>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</si>
  <si>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</si>
  <si>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</si>
  <si>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</si>
  <si>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</si>
  <si>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</si>
  <si>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</si>
  <si>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</si>
  <si>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</si>
  <si>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Hyundai Tucson</t>
  </si>
  <si>
    <t>Fiat Tipo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</si>
  <si>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</si>
  <si>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</si>
  <si>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</si>
  <si>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</si>
  <si>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</si>
  <si>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</si>
  <si>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PIERWSZE REJESTRACJE NOWYCH SAMOCHODÓW OSOBOWYCH I DOSTAWCZYCH DO 3,5T</t>
  </si>
  <si>
    <t>% zmiana r/r</t>
  </si>
  <si>
    <t>Hyundai I20</t>
  </si>
  <si>
    <t>Toyota C-HR</t>
  </si>
  <si>
    <t>Dacia Sandero</t>
  </si>
  <si>
    <t>Toyota Aygo</t>
  </si>
  <si>
    <t>PZPM na podstawie danych CEP (MC)</t>
  </si>
  <si>
    <t>MAN</t>
  </si>
  <si>
    <t>Volkswagen Tiguan</t>
  </si>
  <si>
    <t>Renault Master</t>
  </si>
  <si>
    <t>Fiat Ducato</t>
  </si>
  <si>
    <t>Iveco Daily</t>
  </si>
  <si>
    <t>Peugeot Boxer</t>
  </si>
  <si>
    <t>Ford Transit</t>
  </si>
  <si>
    <t>RAZEM 1-10</t>
  </si>
  <si>
    <t>* PZPM na podstawie CEP (MC)</t>
  </si>
  <si>
    <t xml:space="preserve">   Source: PZPM on the basis of CEP (Digital Affairs)</t>
  </si>
  <si>
    <t xml:space="preserve">   Source: PZPM on the basis of CEP (Ministry of Digital Affairs)</t>
  </si>
  <si>
    <t>Toyota RAV4</t>
  </si>
  <si>
    <t>Mercedes-Benz Klasa GLC</t>
  </si>
  <si>
    <t>Mercedes-Benz Sprinter</t>
  </si>
  <si>
    <t>Skoda Scala</t>
  </si>
  <si>
    <t>Skoda Kamiq</t>
  </si>
  <si>
    <t>LEXUS</t>
  </si>
  <si>
    <t>Kia Stonic</t>
  </si>
  <si>
    <t>Kia RIO</t>
  </si>
  <si>
    <t>Ford Transit Custom</t>
  </si>
  <si>
    <t>Kia Cee'D</t>
  </si>
  <si>
    <t>Volvo XC60</t>
  </si>
  <si>
    <t>Zmiana poz
r/r</t>
  </si>
  <si>
    <t>Ch. Position
y/y</t>
  </si>
  <si>
    <t>Rejestracje nowych samochodów osobowych OGÓŁEM, ranking modeli - 2020 narastająco</t>
  </si>
  <si>
    <t>Registrations of new PC, Top Models - 2020 YTD</t>
  </si>
  <si>
    <t>Rejestracje nowych samochodów osobowych na REGON, ranking marek - 2020 narastająco</t>
  </si>
  <si>
    <t>Registrations of New PC For Business Activity, Top Males - 2020 YTD</t>
  </si>
  <si>
    <t>Rejestracje nowych samochodów osobowych na REGON, ranking modeli - 2020 narastająco</t>
  </si>
  <si>
    <t>Registrations of New PC For Business Activity, Top Models - 2020 YTD</t>
  </si>
  <si>
    <t>Rejestracje nowych samochodów osobowych na KLIENTÓW INDYWIDUALNYCH,
ranking marek - 2020 narastająco</t>
  </si>
  <si>
    <t>Registrations of New PC For Indywidual Customers, Top Makes - 2020 YTD</t>
  </si>
  <si>
    <t>Rejestracje nowych samochodów osobowych na KLIENTÓW INDYWIDUALNYCH,
ranking modeli - 2020 narastająco</t>
  </si>
  <si>
    <t>Registrations of New PC For Indywidual Customers, Top Models - 2020 YTD</t>
  </si>
  <si>
    <t>Volkswagen Crafter</t>
  </si>
  <si>
    <t>Rejestracje nowych samochodów dostawczych do 3,5T, ranking modeli - 2020 narastająco</t>
  </si>
  <si>
    <t>Registrations of new LCV up to 3.5T, Top Models - 2020 YTD</t>
  </si>
  <si>
    <t>Opel Astra</t>
  </si>
  <si>
    <t>Citroen Jumper</t>
  </si>
  <si>
    <t>Renault Captur</t>
  </si>
  <si>
    <t>sztuki</t>
  </si>
  <si>
    <t>Suzuki Vitara</t>
  </si>
  <si>
    <t>Pierwsze rejestracje NOWYCH samochodów dostawczych o DMC&lt;=3,5T*, udział w rynku %</t>
  </si>
  <si>
    <t>Volkswagen Transporter</t>
  </si>
  <si>
    <t>Sierpień</t>
  </si>
  <si>
    <t>August</t>
  </si>
  <si>
    <t/>
  </si>
  <si>
    <t>Hyundai I30</t>
  </si>
  <si>
    <t>Rejestracje nowych samochodów osobowych na REGON, ranking modeli - Sierpień 2020</t>
  </si>
  <si>
    <t>Registrations of New PC For Business Activity, Top Models - August 2020</t>
  </si>
  <si>
    <t>Hyundai Kona</t>
  </si>
  <si>
    <t>Suzuki SX4 S-Cross</t>
  </si>
  <si>
    <t>2020
Wrz</t>
  </si>
  <si>
    <t>2019
Wrz</t>
  </si>
  <si>
    <t>2020
Sty - Wrz</t>
  </si>
  <si>
    <t>2019
Sty - Wrz</t>
  </si>
  <si>
    <t>Wrzesień</t>
  </si>
  <si>
    <t>Rok narastająco Styczeń - Wrzesień</t>
  </si>
  <si>
    <t>September</t>
  </si>
  <si>
    <t>YTD January - September</t>
  </si>
  <si>
    <t>Wrz/Sie
Zmiana %</t>
  </si>
  <si>
    <t>Sep/Aug Ch %</t>
  </si>
  <si>
    <t>Rejestracje nowych samochodów osobowych OGÓŁEM, ranking modeli - Wrzesień  2020</t>
  </si>
  <si>
    <t>Registrations of new PC, Top Models - September 2020</t>
  </si>
  <si>
    <t>Toyota Camry</t>
  </si>
  <si>
    <t>Rejestracje nowych samochodów osobowych na REGON, ranking marek - Wrzesień 2020</t>
  </si>
  <si>
    <t>Registrations of New PC For Business Activity, Top Makes - September 2020</t>
  </si>
  <si>
    <t>Rejestracje nowych samochodów osobowych na KLIENTÓW INDYWIDUALNYCH, ranking marek - Wrzesień 2020</t>
  </si>
  <si>
    <t>Registrations of New PC For Indyvidual Customers, Top Makes - September 2020</t>
  </si>
  <si>
    <t>Rejestracje nowych samochodów osobowych na KLIENTÓW INDYWIDUALNYCH, ranking modeli - Wrzesień 2020</t>
  </si>
  <si>
    <t>Registrations of New PC For Indyvidual Customers, Top Models - September 2020</t>
  </si>
  <si>
    <t>Honda HR-V</t>
  </si>
  <si>
    <t>Rejestracje nowych samochodów dostawczych do 3,5T, ranking modeli - Wrzesień 2020</t>
  </si>
  <si>
    <t>Registrations of new LCV up to 3.5T, Top Models - September 2020</t>
  </si>
  <si>
    <t>Dacia Dokker</t>
  </si>
  <si>
    <t>Ford Transit Connect</t>
  </si>
  <si>
    <t>Volkswagen Caddy</t>
  </si>
  <si>
    <t>Toyota Proace City</t>
  </si>
  <si>
    <t>Wrz/Sie
Zmiana poz</t>
  </si>
  <si>
    <t>Sep/Aug Ch position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</si>
</sst>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\-"/>
    <numFmt numFmtId="169" formatCode="\+General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(* #,##0.00_);_(* \(#,##0.00\);_(* &quot;-&quot;??_);_(@_)"/>
    <numFmt numFmtId="175" formatCode="0.000%"/>
    <numFmt numFmtId="176" formatCode="[$-415]d\ mmmm\ 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3"/>
      <name val="Arial"/>
      <family val="2"/>
    </font>
    <font>
      <b/>
      <i/>
      <sz val="11"/>
      <color indexed="23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0"/>
      <color theme="1" tint="0.49998000264167786"/>
      <name val="Tahoma"/>
      <family val="2"/>
    </font>
    <font>
      <sz val="10"/>
      <color theme="0" tint="-0.4999699890613556"/>
      <name val="Arial"/>
      <family val="2"/>
    </font>
    <font>
      <b/>
      <sz val="10"/>
      <color theme="1"/>
      <name val="Tahoma"/>
      <family val="2"/>
    </font>
    <font>
      <b/>
      <i/>
      <sz val="11"/>
      <color theme="1" tint="0.4999800026416778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4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6" fontId="4" fillId="0" borderId="13" xfId="69" applyNumberFormat="1" applyFont="1" applyFill="1" applyBorder="1" applyAlignment="1">
      <alignment vertical="center"/>
    </xf>
    <xf numFmtId="166" fontId="4" fillId="0" borderId="12" xfId="69" applyNumberFormat="1" applyFont="1" applyFill="1" applyBorder="1" applyAlignment="1">
      <alignment vertical="center"/>
    </xf>
    <xf numFmtId="0" fontId="55" fillId="0" borderId="0" xfId="0" applyFont="1" applyAlignment="1">
      <alignment/>
    </xf>
    <xf numFmtId="0" fontId="0" fillId="0" borderId="0" xfId="60">
      <alignment/>
      <protection/>
    </xf>
    <xf numFmtId="167" fontId="56" fillId="0" borderId="14" xfId="42" applyNumberFormat="1" applyFont="1" applyBorder="1" applyAlignment="1">
      <alignment horizontal="center"/>
    </xf>
    <xf numFmtId="166" fontId="56" fillId="0" borderId="14" xfId="68" applyNumberFormat="1" applyFont="1" applyBorder="1" applyAlignment="1">
      <alignment horizontal="center"/>
    </xf>
    <xf numFmtId="0" fontId="56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7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6" fontId="4" fillId="0" borderId="10" xfId="69" applyNumberFormat="1" applyFont="1" applyFill="1" applyBorder="1" applyAlignment="1">
      <alignment vertical="center"/>
    </xf>
    <xf numFmtId="166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6" fontId="3" fillId="33" borderId="10" xfId="57" applyNumberFormat="1" applyFont="1" applyFill="1" applyBorder="1" applyAlignment="1">
      <alignment vertical="center"/>
      <protection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16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0" fontId="58" fillId="0" borderId="16" xfId="60" applyFont="1" applyBorder="1">
      <alignment/>
      <protection/>
    </xf>
    <xf numFmtId="0" fontId="56" fillId="33" borderId="15" xfId="0" applyFont="1" applyFill="1" applyBorder="1" applyAlignment="1">
      <alignment wrapText="1"/>
    </xf>
    <xf numFmtId="0" fontId="56" fillId="33" borderId="17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wrapText="1"/>
    </xf>
    <xf numFmtId="166" fontId="56" fillId="0" borderId="13" xfId="73" applyNumberFormat="1" applyFont="1" applyBorder="1" applyAlignment="1">
      <alignment horizontal="center"/>
    </xf>
    <xf numFmtId="166" fontId="56" fillId="0" borderId="17" xfId="73" applyNumberFormat="1" applyFont="1" applyBorder="1" applyAlignment="1">
      <alignment horizontal="center"/>
    </xf>
    <xf numFmtId="0" fontId="56" fillId="0" borderId="18" xfId="0" applyFont="1" applyBorder="1" applyAlignment="1">
      <alignment horizontal="left" wrapText="1" indent="1"/>
    </xf>
    <xf numFmtId="0" fontId="56" fillId="33" borderId="13" xfId="0" applyFont="1" applyFill="1" applyBorder="1" applyAlignment="1">
      <alignment wrapText="1"/>
    </xf>
    <xf numFmtId="166" fontId="56" fillId="33" borderId="13" xfId="73" applyNumberFormat="1" applyFont="1" applyFill="1" applyBorder="1" applyAlignment="1">
      <alignment horizontal="center"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4" fillId="33" borderId="16" xfId="57" applyFont="1" applyFill="1" applyBorder="1" applyAlignment="1">
      <alignment horizontal="center" wrapText="1"/>
      <protection/>
    </xf>
    <xf numFmtId="0" fontId="56" fillId="33" borderId="21" xfId="57" applyFont="1" applyFill="1" applyBorder="1" applyAlignment="1">
      <alignment horizontal="center" vertical="center" wrapText="1"/>
      <protection/>
    </xf>
    <xf numFmtId="0" fontId="60" fillId="33" borderId="22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top" wrapText="1"/>
      <protection/>
    </xf>
    <xf numFmtId="166" fontId="3" fillId="33" borderId="17" xfId="57" applyNumberFormat="1" applyFont="1" applyFill="1" applyBorder="1" applyAlignment="1">
      <alignment vertical="center"/>
      <protection/>
    </xf>
    <xf numFmtId="166" fontId="3" fillId="33" borderId="19" xfId="57" applyNumberFormat="1" applyFont="1" applyFill="1" applyBorder="1" applyAlignment="1">
      <alignment vertical="center"/>
      <protection/>
    </xf>
    <xf numFmtId="166" fontId="3" fillId="33" borderId="11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66" fontId="4" fillId="0" borderId="24" xfId="69" applyNumberFormat="1" applyFont="1" applyBorder="1" applyAlignment="1">
      <alignment vertical="center"/>
    </xf>
    <xf numFmtId="3" fontId="4" fillId="0" borderId="16" xfId="57" applyNumberFormat="1" applyFont="1" applyBorder="1" applyAlignment="1">
      <alignment vertical="center"/>
      <protection/>
    </xf>
    <xf numFmtId="166" fontId="4" fillId="0" borderId="16" xfId="69" applyNumberFormat="1" applyFont="1" applyBorder="1" applyAlignment="1">
      <alignment vertical="center"/>
    </xf>
    <xf numFmtId="0" fontId="4" fillId="0" borderId="15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5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6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6" fontId="4" fillId="0" borderId="0" xfId="69" applyNumberFormat="1" applyFont="1" applyAlignment="1">
      <alignment vertical="center"/>
    </xf>
    <xf numFmtId="0" fontId="4" fillId="0" borderId="18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18" xfId="57" applyNumberFormat="1" applyFont="1" applyBorder="1" applyAlignment="1">
      <alignment vertical="center"/>
      <protection/>
    </xf>
    <xf numFmtId="10" fontId="4" fillId="0" borderId="22" xfId="69" applyNumberFormat="1" applyFont="1" applyBorder="1" applyAlignment="1">
      <alignment vertical="center"/>
    </xf>
    <xf numFmtId="10" fontId="4" fillId="0" borderId="19" xfId="69" applyNumberFormat="1" applyFont="1" applyBorder="1" applyAlignment="1">
      <alignment vertical="center"/>
    </xf>
    <xf numFmtId="166" fontId="4" fillId="0" borderId="17" xfId="69" applyNumberFormat="1" applyFont="1" applyBorder="1" applyAlignment="1">
      <alignment vertical="center"/>
    </xf>
    <xf numFmtId="3" fontId="4" fillId="0" borderId="19" xfId="57" applyNumberFormat="1" applyFont="1" applyBorder="1" applyAlignment="1">
      <alignment vertical="center"/>
      <protection/>
    </xf>
    <xf numFmtId="166" fontId="4" fillId="0" borderId="19" xfId="69" applyNumberFormat="1" applyFont="1" applyBorder="1" applyAlignment="1">
      <alignment vertical="center"/>
    </xf>
    <xf numFmtId="9" fontId="3" fillId="33" borderId="22" xfId="69" applyFont="1" applyFill="1" applyBorder="1" applyAlignment="1">
      <alignment vertical="center"/>
    </xf>
    <xf numFmtId="9" fontId="3" fillId="33" borderId="19" xfId="69" applyFont="1" applyFill="1" applyBorder="1" applyAlignment="1">
      <alignment vertical="center"/>
    </xf>
    <xf numFmtId="0" fontId="2" fillId="0" borderId="0" xfId="57">
      <alignment/>
      <protection/>
    </xf>
    <xf numFmtId="0" fontId="54" fillId="0" borderId="0" xfId="57" applyFont="1" applyAlignment="1">
      <alignment horizontal="right" vertical="center"/>
      <protection/>
    </xf>
    <xf numFmtId="0" fontId="4" fillId="33" borderId="0" xfId="57" applyFont="1" applyFill="1" applyAlignment="1">
      <alignment horizontal="center" wrapText="1"/>
      <protection/>
    </xf>
    <xf numFmtId="0" fontId="56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6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6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5" xfId="57" applyFont="1" applyBorder="1" applyAlignment="1">
      <alignment vertical="center"/>
      <protection/>
    </xf>
    <xf numFmtId="166" fontId="4" fillId="0" borderId="15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6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18" xfId="57" applyFont="1" applyBorder="1" applyAlignment="1">
      <alignment vertical="center"/>
      <protection/>
    </xf>
    <xf numFmtId="166" fontId="4" fillId="0" borderId="18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6" fontId="4" fillId="0" borderId="22" xfId="69" applyNumberFormat="1" applyFont="1" applyBorder="1" applyAlignment="1">
      <alignment vertical="center"/>
    </xf>
    <xf numFmtId="1" fontId="4" fillId="0" borderId="22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167" fontId="5" fillId="33" borderId="13" xfId="42" applyNumberFormat="1" applyFont="1" applyFill="1" applyBorder="1" applyAlignment="1">
      <alignment horizontal="center" vertical="center" wrapText="1"/>
    </xf>
    <xf numFmtId="167" fontId="56" fillId="0" borderId="13" xfId="42" applyNumberFormat="1" applyFont="1" applyBorder="1" applyAlignment="1">
      <alignment horizontal="center"/>
    </xf>
    <xf numFmtId="167" fontId="56" fillId="33" borderId="13" xfId="42" applyNumberFormat="1" applyFont="1" applyFill="1" applyBorder="1" applyAlignment="1">
      <alignment horizontal="center"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6" fontId="3" fillId="33" borderId="13" xfId="57" applyNumberFormat="1" applyFont="1" applyFill="1" applyBorder="1" applyAlignment="1">
      <alignment vertical="center"/>
      <protection/>
    </xf>
    <xf numFmtId="10" fontId="4" fillId="0" borderId="24" xfId="69" applyNumberFormat="1" applyFont="1" applyBorder="1" applyAlignment="1">
      <alignment vertical="center"/>
    </xf>
    <xf numFmtId="10" fontId="4" fillId="0" borderId="14" xfId="69" applyNumberFormat="1" applyFont="1" applyBorder="1" applyAlignment="1">
      <alignment vertical="center"/>
    </xf>
    <xf numFmtId="10" fontId="4" fillId="0" borderId="17" xfId="69" applyNumberFormat="1" applyFont="1" applyBorder="1" applyAlignment="1">
      <alignment vertical="center"/>
    </xf>
    <xf numFmtId="0" fontId="4" fillId="33" borderId="15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0" fillId="0" borderId="0" xfId="60" applyAlignment="1">
      <alignment horizontal="right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56" fillId="33" borderId="10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63" fillId="33" borderId="18" xfId="57" applyFont="1" applyFill="1" applyBorder="1" applyAlignment="1">
      <alignment horizontal="center" vertical="center"/>
      <protection/>
    </xf>
    <xf numFmtId="0" fontId="63" fillId="33" borderId="19" xfId="57" applyFont="1" applyFill="1" applyBorder="1" applyAlignment="1">
      <alignment horizontal="center" vertical="center"/>
      <protection/>
    </xf>
    <xf numFmtId="0" fontId="63" fillId="33" borderId="22" xfId="57" applyFont="1" applyFill="1" applyBorder="1" applyAlignment="1">
      <alignment horizontal="center" vertical="center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2" fillId="33" borderId="24" xfId="57" applyFill="1" applyBorder="1" applyAlignment="1">
      <alignment horizontal="center" wrapText="1"/>
      <protection/>
    </xf>
    <xf numFmtId="0" fontId="2" fillId="33" borderId="14" xfId="57" applyFill="1" applyBorder="1" applyAlignment="1">
      <alignment horizontal="center" wrapText="1"/>
      <protection/>
    </xf>
    <xf numFmtId="0" fontId="63" fillId="33" borderId="15" xfId="57" applyFont="1" applyFill="1" applyBorder="1" applyAlignment="1">
      <alignment horizontal="center" vertical="top"/>
      <protection/>
    </xf>
    <xf numFmtId="0" fontId="63" fillId="33" borderId="18" xfId="57" applyFont="1" applyFill="1" applyBorder="1" applyAlignment="1">
      <alignment horizontal="center" vertical="top"/>
      <protection/>
    </xf>
    <xf numFmtId="0" fontId="60" fillId="33" borderId="14" xfId="57" applyFont="1" applyFill="1" applyBorder="1" applyAlignment="1">
      <alignment horizontal="center" vertical="top" wrapText="1"/>
      <protection/>
    </xf>
    <xf numFmtId="0" fontId="60" fillId="33" borderId="17" xfId="57" applyFont="1" applyFill="1" applyBorder="1" applyAlignment="1">
      <alignment horizontal="center" vertical="top" wrapText="1"/>
      <protection/>
    </xf>
    <xf numFmtId="0" fontId="64" fillId="33" borderId="14" xfId="57" applyFont="1" applyFill="1" applyBorder="1" applyAlignment="1">
      <alignment horizontal="center" wrapText="1"/>
      <protection/>
    </xf>
    <xf numFmtId="0" fontId="64" fillId="33" borderId="17" xfId="57" applyFont="1" applyFill="1" applyBorder="1" applyAlignment="1">
      <alignment horizont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60" fillId="33" borderId="14" xfId="57" applyFont="1" applyFill="1" applyBorder="1" applyAlignment="1">
      <alignment horizontal="center" vertical="center" wrapText="1"/>
      <protection/>
    </xf>
    <xf numFmtId="0" fontId="60" fillId="33" borderId="17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top" wrapText="1"/>
      <protection/>
    </xf>
    <xf numFmtId="0" fontId="3" fillId="0" borderId="0" xfId="57" applyFont="1" applyAlignment="1">
      <alignment horizontal="center" vertical="center"/>
      <protection/>
    </xf>
    <xf numFmtId="0" fontId="63" fillId="0" borderId="0" xfId="57" applyFont="1" applyAlignment="1">
      <alignment horizontal="center" vertical="center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65" fillId="33" borderId="23" xfId="57" applyFont="1" applyFill="1" applyBorder="1" applyAlignment="1">
      <alignment horizontal="center" vertical="center"/>
      <protection/>
    </xf>
    <xf numFmtId="0" fontId="65" fillId="33" borderId="16" xfId="57" applyFont="1" applyFill="1" applyBorder="1" applyAlignment="1">
      <alignment horizontal="center" vertical="center"/>
      <protection/>
    </xf>
    <xf numFmtId="0" fontId="65" fillId="33" borderId="20" xfId="57" applyFont="1" applyFill="1" applyBorder="1" applyAlignment="1">
      <alignment horizontal="center" vertical="center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2" fillId="33" borderId="0" xfId="57" applyFill="1" applyAlignment="1">
      <alignment horizontal="center" vertical="center" wrapText="1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2" fillId="33" borderId="21" xfId="57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60" fillId="33" borderId="21" xfId="57" applyFont="1" applyFill="1" applyBorder="1" applyAlignment="1">
      <alignment horizontal="center" vertical="top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60" fillId="33" borderId="15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3" fillId="0" borderId="0" xfId="57" applyFont="1" applyFill="1" applyBorder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0" xfId="57" applyFont="1" applyFill="1" applyAlignment="1">
      <alignment horizontal="center" vertical="center" wrapText="1"/>
      <protection/>
    </xf>
    <xf numFmtId="0" fontId="63" fillId="33" borderId="15" xfId="57" applyFont="1" applyFill="1" applyBorder="1" applyAlignment="1">
      <alignment horizontal="center" vertical="center"/>
      <protection/>
    </xf>
    <xf numFmtId="0" fontId="63" fillId="33" borderId="0" xfId="57" applyFont="1" applyFill="1" applyAlignment="1">
      <alignment horizontal="center" vertical="center"/>
      <protection/>
    </xf>
    <xf numFmtId="0" fontId="63" fillId="33" borderId="21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 wrapText="1"/>
      <protection/>
    </xf>
    <xf numFmtId="0" fontId="6" fillId="0" borderId="0" xfId="57" applyFont="1" applyAlignment="1">
      <alignment horizontal="center" vertical="center"/>
      <protection/>
    </xf>
    <xf numFmtId="0" fontId="66" fillId="0" borderId="0" xfId="57" applyFont="1" applyAlignment="1">
      <alignment horizontal="center" vertical="center"/>
      <protection/>
    </xf>
    <xf numFmtId="0" fontId="63" fillId="33" borderId="14" xfId="57" applyFont="1" applyFill="1" applyBorder="1" applyAlignment="1">
      <alignment horizontal="center" vertical="top"/>
      <protection/>
    </xf>
    <xf numFmtId="0" fontId="63" fillId="33" borderId="17" xfId="57" applyFont="1" applyFill="1" applyBorder="1" applyAlignment="1">
      <alignment horizontal="center" vertical="top"/>
      <protection/>
    </xf>
    <xf numFmtId="0" fontId="2" fillId="33" borderId="24" xfId="57" applyFill="1" applyBorder="1" applyAlignment="1">
      <alignment horizontal="center" vertical="center" wrapText="1"/>
      <protection/>
    </xf>
    <xf numFmtId="0" fontId="2" fillId="33" borderId="14" xfId="57" applyFill="1" applyBorder="1" applyAlignment="1">
      <alignment horizontal="center" vertical="center" wrapText="1"/>
      <protection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dxfs count="15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  <dxf>
      <font>
        <color auto="1"/>
      </font>
      <numFmt numFmtId="168" formatCode="\-"/>
      <border/>
    </dxf>
    <dxf>
      <font>
        <color auto="1"/>
      </font>
      <numFmt numFmtId="169" formatCode="\+General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5</xdr:col>
      <xdr:colOff>714375</xdr:colOff>
      <xdr:row>26</xdr:row>
      <xdr:rowOff>180975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00325"/>
          <a:ext cx="541972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5</xdr:col>
      <xdr:colOff>714375</xdr:colOff>
      <xdr:row>46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838825"/>
          <a:ext cx="541972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5</xdr:col>
      <xdr:colOff>400050</xdr:colOff>
      <xdr:row>65</xdr:row>
      <xdr:rowOff>57150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458325"/>
          <a:ext cx="510540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9\CEP\2019.0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47"/>
      <c r="C1" s="48"/>
      <c r="E1" s="47"/>
      <c r="F1" s="47"/>
      <c r="G1" s="47"/>
      <c r="H1" s="49">
        <v>44106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</row>
    <row r="2" spans="2:8" ht="11.25" customHeight="1">
      <c r="B2" t="s">
        <v>74</v>
      </c>
      <c r="H2" s="116" t="s">
        <v>115</v>
      </c>
    </row>
    <row r="3" spans="2:8" ht="24.75" customHeight="1">
      <c r="B3" s="126" t="s">
        <v>68</v>
      </c>
      <c r="C3" s="127"/>
      <c r="D3" s="127"/>
      <c r="E3" s="127"/>
      <c r="F3" s="127"/>
      <c r="G3" s="127"/>
      <c r="H3" s="128"/>
    </row>
    <row r="4" spans="2:8" ht="24.75" customHeight="1">
      <c r="B4" s="28"/>
      <c r="C4" s="103" t="s">
        <v>127</v>
      </c>
      <c r="D4" s="103" t="s">
        <v>128</v>
      </c>
      <c r="E4" s="29" t="s">
        <v>69</v>
      </c>
      <c r="F4" s="103" t="s">
        <v>129</v>
      </c>
      <c r="G4" s="103" t="s">
        <v>130</v>
      </c>
      <c r="H4" s="29" t="s">
        <v>69</v>
      </c>
    </row>
    <row r="5" spans="2:8" ht="24.75" customHeight="1">
      <c r="B5" s="30" t="s">
        <v>62</v>
      </c>
      <c r="C5" s="104">
        <v>38147</v>
      </c>
      <c r="D5" s="104">
        <v>35325</v>
      </c>
      <c r="E5" s="31">
        <v>0.07988676574663844</v>
      </c>
      <c r="F5" s="104">
        <v>295101</v>
      </c>
      <c r="G5" s="104">
        <v>410829</v>
      </c>
      <c r="H5" s="31">
        <v>-0.28169384342390624</v>
      </c>
    </row>
    <row r="6" spans="2:8" ht="24.75" customHeight="1">
      <c r="B6" s="30" t="s">
        <v>63</v>
      </c>
      <c r="C6" s="104">
        <v>5075</v>
      </c>
      <c r="D6" s="104">
        <v>4166</v>
      </c>
      <c r="E6" s="31">
        <v>0.2181949111857897</v>
      </c>
      <c r="F6" s="104">
        <v>40360</v>
      </c>
      <c r="G6" s="104">
        <v>51068</v>
      </c>
      <c r="H6" s="31">
        <v>-0.20968120936790158</v>
      </c>
    </row>
    <row r="7" spans="2:8" ht="24.75" customHeight="1">
      <c r="B7" s="13" t="s">
        <v>64</v>
      </c>
      <c r="C7" s="11">
        <f>C6-C8</f>
        <v>4957</v>
      </c>
      <c r="D7" s="11">
        <f>D6-D8</f>
        <v>4101</v>
      </c>
      <c r="E7" s="12">
        <f>C7/D7-1</f>
        <v>0.20872957815167026</v>
      </c>
      <c r="F7" s="11">
        <f>F6-F8</f>
        <v>38975</v>
      </c>
      <c r="G7" s="11">
        <f>G6-G8</f>
        <v>49844</v>
      </c>
      <c r="H7" s="12">
        <f>F7/G7-1</f>
        <v>-0.21806034828665433</v>
      </c>
    </row>
    <row r="8" spans="2:8" ht="24.75" customHeight="1">
      <c r="B8" s="33" t="s">
        <v>65</v>
      </c>
      <c r="C8" s="11">
        <v>118</v>
      </c>
      <c r="D8" s="11">
        <v>65</v>
      </c>
      <c r="E8" s="32">
        <v>0.8153846153846154</v>
      </c>
      <c r="F8" s="11">
        <v>1385</v>
      </c>
      <c r="G8" s="11">
        <v>1224</v>
      </c>
      <c r="H8" s="32">
        <v>0.13153594771241828</v>
      </c>
    </row>
    <row r="9" spans="2:8" ht="15">
      <c r="B9" s="34" t="s">
        <v>66</v>
      </c>
      <c r="C9" s="105">
        <v>43222</v>
      </c>
      <c r="D9" s="105">
        <v>39491</v>
      </c>
      <c r="E9" s="35">
        <v>0.09447722265832725</v>
      </c>
      <c r="F9" s="105">
        <v>335461</v>
      </c>
      <c r="G9" s="105">
        <v>461897</v>
      </c>
      <c r="H9" s="35">
        <v>-0.2737320225071823</v>
      </c>
    </row>
    <row r="10" spans="2:8" ht="15">
      <c r="B10" s="27" t="s">
        <v>67</v>
      </c>
      <c r="C10" s="23"/>
      <c r="D10" s="23"/>
      <c r="E10" s="23"/>
      <c r="F10" s="23"/>
      <c r="G10" s="23"/>
      <c r="H10" s="23"/>
    </row>
    <row r="11" ht="15">
      <c r="B11"/>
    </row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</sheetData>
  <sheetProtection/>
  <mergeCells count="1">
    <mergeCell ref="B3:H3"/>
  </mergeCells>
  <conditionalFormatting sqref="E7 H7">
    <cfRule type="cellIs" priority="104" dxfId="145" operator="lessThan">
      <formula>0</formula>
    </cfRule>
  </conditionalFormatting>
  <conditionalFormatting sqref="E5 H5">
    <cfRule type="cellIs" priority="3" dxfId="145" operator="lessThan">
      <formula>0</formula>
    </cfRule>
  </conditionalFormatting>
  <conditionalFormatting sqref="H6 E6">
    <cfRule type="cellIs" priority="2" dxfId="145" operator="lessThan">
      <formula>0</formula>
    </cfRule>
  </conditionalFormatting>
  <conditionalFormatting sqref="H8:H9 E8:E9">
    <cfRule type="cellIs" priority="1" dxfId="145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1"/>
  <sheetViews>
    <sheetView showGridLines="0" zoomScalePageLayoutView="0" workbookViewId="0" topLeftCell="A34">
      <selection activeCell="D41" sqref="D41:L46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5">
      <c r="B1" t="s">
        <v>3</v>
      </c>
      <c r="D1" s="48"/>
      <c r="O1" s="49">
        <v>44106</v>
      </c>
    </row>
    <row r="2" spans="2:15" ht="14.25" customHeight="1">
      <c r="B2" s="175" t="s">
        <v>53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2:15" ht="14.25" customHeight="1">
      <c r="B3" s="176" t="s">
        <v>54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57" t="s">
        <v>0</v>
      </c>
      <c r="C5" s="169" t="s">
        <v>1</v>
      </c>
      <c r="D5" s="159" t="s">
        <v>131</v>
      </c>
      <c r="E5" s="160"/>
      <c r="F5" s="160"/>
      <c r="G5" s="160"/>
      <c r="H5" s="161"/>
      <c r="I5" s="160" t="s">
        <v>119</v>
      </c>
      <c r="J5" s="160"/>
      <c r="K5" s="159" t="s">
        <v>132</v>
      </c>
      <c r="L5" s="160"/>
      <c r="M5" s="160"/>
      <c r="N5" s="160"/>
      <c r="O5" s="161"/>
    </row>
    <row r="6" spans="2:15" ht="14.25" customHeight="1">
      <c r="B6" s="158"/>
      <c r="C6" s="170"/>
      <c r="D6" s="133" t="s">
        <v>133</v>
      </c>
      <c r="E6" s="134"/>
      <c r="F6" s="134"/>
      <c r="G6" s="134"/>
      <c r="H6" s="135"/>
      <c r="I6" s="134" t="s">
        <v>120</v>
      </c>
      <c r="J6" s="134"/>
      <c r="K6" s="133" t="s">
        <v>134</v>
      </c>
      <c r="L6" s="134"/>
      <c r="M6" s="134"/>
      <c r="N6" s="134"/>
      <c r="O6" s="135"/>
    </row>
    <row r="7" spans="2:15" ht="14.25" customHeight="1">
      <c r="B7" s="158"/>
      <c r="C7" s="158"/>
      <c r="D7" s="136">
        <v>2020</v>
      </c>
      <c r="E7" s="137"/>
      <c r="F7" s="162">
        <v>2019</v>
      </c>
      <c r="G7" s="162"/>
      <c r="H7" s="140" t="s">
        <v>5</v>
      </c>
      <c r="I7" s="165">
        <v>2020</v>
      </c>
      <c r="J7" s="136" t="s">
        <v>135</v>
      </c>
      <c r="K7" s="136">
        <v>2020</v>
      </c>
      <c r="L7" s="137"/>
      <c r="M7" s="162">
        <v>2019</v>
      </c>
      <c r="N7" s="137"/>
      <c r="O7" s="168" t="s">
        <v>5</v>
      </c>
    </row>
    <row r="8" spans="2:15" ht="14.25" customHeight="1">
      <c r="B8" s="144" t="s">
        <v>6</v>
      </c>
      <c r="C8" s="144" t="s">
        <v>7</v>
      </c>
      <c r="D8" s="138"/>
      <c r="E8" s="139"/>
      <c r="F8" s="163"/>
      <c r="G8" s="163"/>
      <c r="H8" s="141"/>
      <c r="I8" s="166"/>
      <c r="J8" s="167"/>
      <c r="K8" s="138"/>
      <c r="L8" s="139"/>
      <c r="M8" s="163"/>
      <c r="N8" s="139"/>
      <c r="O8" s="168"/>
    </row>
    <row r="9" spans="2:15" ht="14.25" customHeight="1">
      <c r="B9" s="144"/>
      <c r="C9" s="144"/>
      <c r="D9" s="118" t="s">
        <v>8</v>
      </c>
      <c r="E9" s="119" t="s">
        <v>2</v>
      </c>
      <c r="F9" s="117" t="s">
        <v>8</v>
      </c>
      <c r="G9" s="38" t="s">
        <v>2</v>
      </c>
      <c r="H9" s="146" t="s">
        <v>9</v>
      </c>
      <c r="I9" s="39" t="s">
        <v>8</v>
      </c>
      <c r="J9" s="173" t="s">
        <v>136</v>
      </c>
      <c r="K9" s="118" t="s">
        <v>8</v>
      </c>
      <c r="L9" s="37" t="s">
        <v>2</v>
      </c>
      <c r="M9" s="117" t="s">
        <v>8</v>
      </c>
      <c r="N9" s="37" t="s">
        <v>2</v>
      </c>
      <c r="O9" s="171" t="s">
        <v>9</v>
      </c>
    </row>
    <row r="10" spans="2:15" ht="14.25" customHeight="1">
      <c r="B10" s="145"/>
      <c r="C10" s="145"/>
      <c r="D10" s="121" t="s">
        <v>10</v>
      </c>
      <c r="E10" s="120" t="s">
        <v>11</v>
      </c>
      <c r="F10" s="36" t="s">
        <v>10</v>
      </c>
      <c r="G10" s="41" t="s">
        <v>11</v>
      </c>
      <c r="H10" s="147"/>
      <c r="I10" s="40" t="s">
        <v>10</v>
      </c>
      <c r="J10" s="174"/>
      <c r="K10" s="121" t="s">
        <v>10</v>
      </c>
      <c r="L10" s="120" t="s">
        <v>11</v>
      </c>
      <c r="M10" s="36" t="s">
        <v>10</v>
      </c>
      <c r="N10" s="120" t="s">
        <v>11</v>
      </c>
      <c r="O10" s="172"/>
    </row>
    <row r="11" spans="2:15" ht="14.25" customHeight="1">
      <c r="B11" s="50">
        <v>1</v>
      </c>
      <c r="C11" s="51" t="s">
        <v>20</v>
      </c>
      <c r="D11" s="52">
        <v>6055</v>
      </c>
      <c r="E11" s="53">
        <v>0.15872807822371354</v>
      </c>
      <c r="F11" s="52">
        <v>4375</v>
      </c>
      <c r="G11" s="54">
        <v>0.12384996461429583</v>
      </c>
      <c r="H11" s="55">
        <v>0.3839999999999999</v>
      </c>
      <c r="I11" s="56">
        <v>5298</v>
      </c>
      <c r="J11" s="57">
        <v>0.142884107210268</v>
      </c>
      <c r="K11" s="52">
        <v>42084</v>
      </c>
      <c r="L11" s="53">
        <v>0.14260880173228827</v>
      </c>
      <c r="M11" s="52">
        <v>45493</v>
      </c>
      <c r="N11" s="54">
        <v>0.1107346365519474</v>
      </c>
      <c r="O11" s="55">
        <v>-0.07493460532389595</v>
      </c>
    </row>
    <row r="12" spans="2:15" ht="14.25" customHeight="1">
      <c r="B12" s="58">
        <v>2</v>
      </c>
      <c r="C12" s="59" t="s">
        <v>18</v>
      </c>
      <c r="D12" s="60">
        <v>5221</v>
      </c>
      <c r="E12" s="61">
        <v>0.13686528429496422</v>
      </c>
      <c r="F12" s="60">
        <v>4406</v>
      </c>
      <c r="G12" s="62">
        <v>0.12472753007784855</v>
      </c>
      <c r="H12" s="63">
        <v>0.1849750340444849</v>
      </c>
      <c r="I12" s="64">
        <v>4198</v>
      </c>
      <c r="J12" s="65">
        <v>0.24368747022391624</v>
      </c>
      <c r="K12" s="60">
        <v>40256</v>
      </c>
      <c r="L12" s="61">
        <v>0.1364143123879621</v>
      </c>
      <c r="M12" s="60">
        <v>49655</v>
      </c>
      <c r="N12" s="62">
        <v>0.12086537221082251</v>
      </c>
      <c r="O12" s="63">
        <v>-0.18928607390997887</v>
      </c>
    </row>
    <row r="13" spans="2:15" ht="14.25" customHeight="1">
      <c r="B13" s="58">
        <v>3</v>
      </c>
      <c r="C13" s="59" t="s">
        <v>19</v>
      </c>
      <c r="D13" s="60">
        <v>3087</v>
      </c>
      <c r="E13" s="61">
        <v>0.08092379479382389</v>
      </c>
      <c r="F13" s="60">
        <v>2874</v>
      </c>
      <c r="G13" s="62">
        <v>0.0813588110403397</v>
      </c>
      <c r="H13" s="63">
        <v>0.0741127348643007</v>
      </c>
      <c r="I13" s="64">
        <v>2375</v>
      </c>
      <c r="J13" s="65">
        <v>0.2997894736842106</v>
      </c>
      <c r="K13" s="60">
        <v>24607</v>
      </c>
      <c r="L13" s="61">
        <v>0.08338501055570804</v>
      </c>
      <c r="M13" s="60">
        <v>40435</v>
      </c>
      <c r="N13" s="62">
        <v>0.09842294482619289</v>
      </c>
      <c r="O13" s="63">
        <v>-0.39144305675775937</v>
      </c>
    </row>
    <row r="14" spans="2:15" ht="14.25" customHeight="1">
      <c r="B14" s="58">
        <v>4</v>
      </c>
      <c r="C14" s="59" t="s">
        <v>23</v>
      </c>
      <c r="D14" s="60">
        <v>1861</v>
      </c>
      <c r="E14" s="61">
        <v>0.04878496343093821</v>
      </c>
      <c r="F14" s="60">
        <v>2309</v>
      </c>
      <c r="G14" s="62">
        <v>0.06536447275300779</v>
      </c>
      <c r="H14" s="63">
        <v>-0.19402338674750974</v>
      </c>
      <c r="I14" s="64">
        <v>2264</v>
      </c>
      <c r="J14" s="65">
        <v>-0.17800353356890464</v>
      </c>
      <c r="K14" s="60">
        <v>17444</v>
      </c>
      <c r="L14" s="61">
        <v>0.05911196505603166</v>
      </c>
      <c r="M14" s="60">
        <v>21935</v>
      </c>
      <c r="N14" s="62">
        <v>0.05339204389174085</v>
      </c>
      <c r="O14" s="63">
        <v>-0.20474128105767042</v>
      </c>
    </row>
    <row r="15" spans="2:15" ht="14.25" customHeight="1">
      <c r="B15" s="66">
        <v>5</v>
      </c>
      <c r="C15" s="67" t="s">
        <v>25</v>
      </c>
      <c r="D15" s="68">
        <v>1795</v>
      </c>
      <c r="E15" s="69">
        <v>0.04705481427110913</v>
      </c>
      <c r="F15" s="68">
        <v>1645</v>
      </c>
      <c r="G15" s="70">
        <v>0.04656758669497523</v>
      </c>
      <c r="H15" s="71">
        <v>0.09118541033434657</v>
      </c>
      <c r="I15" s="72">
        <v>1699</v>
      </c>
      <c r="J15" s="73">
        <v>0.056503825779870454</v>
      </c>
      <c r="K15" s="68">
        <v>14653</v>
      </c>
      <c r="L15" s="69">
        <v>0.04965418619387938</v>
      </c>
      <c r="M15" s="68">
        <v>20397</v>
      </c>
      <c r="N15" s="70">
        <v>0.049648393857298294</v>
      </c>
      <c r="O15" s="71">
        <v>-0.2816100406922587</v>
      </c>
    </row>
    <row r="16" spans="2:15" ht="14.25" customHeight="1">
      <c r="B16" s="50">
        <v>6</v>
      </c>
      <c r="C16" s="51" t="s">
        <v>33</v>
      </c>
      <c r="D16" s="52">
        <v>2036</v>
      </c>
      <c r="E16" s="53">
        <v>0.05337248014260623</v>
      </c>
      <c r="F16" s="52">
        <v>1646</v>
      </c>
      <c r="G16" s="54">
        <v>0.04659589525831564</v>
      </c>
      <c r="H16" s="55">
        <v>0.23693803159173754</v>
      </c>
      <c r="I16" s="56">
        <v>1702</v>
      </c>
      <c r="J16" s="57">
        <v>0.19623971797884843</v>
      </c>
      <c r="K16" s="52">
        <v>14322</v>
      </c>
      <c r="L16" s="53">
        <v>0.04853253631807415</v>
      </c>
      <c r="M16" s="52">
        <v>14442</v>
      </c>
      <c r="N16" s="54">
        <v>0.03515331196191116</v>
      </c>
      <c r="O16" s="55">
        <v>-0.0083090984628168</v>
      </c>
    </row>
    <row r="17" spans="2:15" ht="14.25" customHeight="1">
      <c r="B17" s="58">
        <v>7</v>
      </c>
      <c r="C17" s="59" t="s">
        <v>30</v>
      </c>
      <c r="D17" s="60">
        <v>1310</v>
      </c>
      <c r="E17" s="61">
        <v>0.03434083938448633</v>
      </c>
      <c r="F17" s="60">
        <v>1650</v>
      </c>
      <c r="G17" s="62">
        <v>0.04670912951167728</v>
      </c>
      <c r="H17" s="63">
        <v>-0.20606060606060606</v>
      </c>
      <c r="I17" s="64">
        <v>1576</v>
      </c>
      <c r="J17" s="65">
        <v>-0.16878172588832485</v>
      </c>
      <c r="K17" s="60">
        <v>13923</v>
      </c>
      <c r="L17" s="61">
        <v>0.047180456860532495</v>
      </c>
      <c r="M17" s="60">
        <v>25240</v>
      </c>
      <c r="N17" s="62">
        <v>0.06143675349111188</v>
      </c>
      <c r="O17" s="63">
        <v>-0.44837559429477025</v>
      </c>
    </row>
    <row r="18" spans="2:15" ht="14.25" customHeight="1">
      <c r="B18" s="58">
        <v>8</v>
      </c>
      <c r="C18" s="59" t="s">
        <v>22</v>
      </c>
      <c r="D18" s="60">
        <v>2106</v>
      </c>
      <c r="E18" s="61">
        <v>0.055207486827273444</v>
      </c>
      <c r="F18" s="60">
        <v>2038</v>
      </c>
      <c r="G18" s="62">
        <v>0.05769285208775655</v>
      </c>
      <c r="H18" s="63">
        <v>0.03336604514229635</v>
      </c>
      <c r="I18" s="64">
        <v>1827</v>
      </c>
      <c r="J18" s="65">
        <v>0.15270935960591125</v>
      </c>
      <c r="K18" s="60">
        <v>12700</v>
      </c>
      <c r="L18" s="61">
        <v>0.043036113059596544</v>
      </c>
      <c r="M18" s="60">
        <v>21675</v>
      </c>
      <c r="N18" s="62">
        <v>0.0527591771759053</v>
      </c>
      <c r="O18" s="63">
        <v>-0.4140715109573241</v>
      </c>
    </row>
    <row r="19" spans="2:15" ht="14.25" customHeight="1">
      <c r="B19" s="58">
        <v>9</v>
      </c>
      <c r="C19" s="59" t="s">
        <v>24</v>
      </c>
      <c r="D19" s="60">
        <v>1696</v>
      </c>
      <c r="E19" s="61">
        <v>0.04445959053136551</v>
      </c>
      <c r="F19" s="60">
        <v>1419</v>
      </c>
      <c r="G19" s="62">
        <v>0.04016985138004246</v>
      </c>
      <c r="H19" s="63">
        <v>0.19520789288231155</v>
      </c>
      <c r="I19" s="64">
        <v>1598</v>
      </c>
      <c r="J19" s="65">
        <v>0.06132665832290374</v>
      </c>
      <c r="K19" s="60">
        <v>12658</v>
      </c>
      <c r="L19" s="61">
        <v>0.042893788906171106</v>
      </c>
      <c r="M19" s="60">
        <v>17917</v>
      </c>
      <c r="N19" s="62">
        <v>0.0436118190293285</v>
      </c>
      <c r="O19" s="63">
        <v>-0.2935201205558966</v>
      </c>
    </row>
    <row r="20" spans="2:15" ht="14.25" customHeight="1">
      <c r="B20" s="66">
        <v>10</v>
      </c>
      <c r="C20" s="67" t="s">
        <v>17</v>
      </c>
      <c r="D20" s="68">
        <v>1492</v>
      </c>
      <c r="E20" s="69">
        <v>0.03911185676462107</v>
      </c>
      <c r="F20" s="68">
        <v>1577</v>
      </c>
      <c r="G20" s="70">
        <v>0.044642604387827314</v>
      </c>
      <c r="H20" s="71">
        <v>-0.05389980976537734</v>
      </c>
      <c r="I20" s="72">
        <v>1445</v>
      </c>
      <c r="J20" s="73">
        <v>0.03252595155709348</v>
      </c>
      <c r="K20" s="68">
        <v>12392</v>
      </c>
      <c r="L20" s="69">
        <v>0.041992402601143335</v>
      </c>
      <c r="M20" s="68">
        <v>14522</v>
      </c>
      <c r="N20" s="70">
        <v>0.03534804018216825</v>
      </c>
      <c r="O20" s="71">
        <v>-0.14667401184409856</v>
      </c>
    </row>
    <row r="21" spans="2:15" ht="14.25" customHeight="1">
      <c r="B21" s="50">
        <v>11</v>
      </c>
      <c r="C21" s="51" t="s">
        <v>21</v>
      </c>
      <c r="D21" s="52">
        <v>1581</v>
      </c>
      <c r="E21" s="53">
        <v>0.04144493669226938</v>
      </c>
      <c r="F21" s="52">
        <v>2872</v>
      </c>
      <c r="G21" s="54">
        <v>0.08130219391365888</v>
      </c>
      <c r="H21" s="55">
        <v>-0.4495125348189415</v>
      </c>
      <c r="I21" s="56">
        <v>1370</v>
      </c>
      <c r="J21" s="57">
        <v>0.15401459854014599</v>
      </c>
      <c r="K21" s="52">
        <v>10772</v>
      </c>
      <c r="L21" s="53">
        <v>0.036502756683305035</v>
      </c>
      <c r="M21" s="52">
        <v>27306</v>
      </c>
      <c r="N21" s="54">
        <v>0.06646560977925123</v>
      </c>
      <c r="O21" s="55">
        <v>-0.6055079469713616</v>
      </c>
    </row>
    <row r="22" spans="2:15" ht="14.25" customHeight="1">
      <c r="B22" s="58">
        <v>12</v>
      </c>
      <c r="C22" s="59" t="s">
        <v>34</v>
      </c>
      <c r="D22" s="60">
        <v>1326</v>
      </c>
      <c r="E22" s="61">
        <v>0.034760269483838833</v>
      </c>
      <c r="F22" s="60">
        <v>738</v>
      </c>
      <c r="G22" s="62">
        <v>0.02089171974522293</v>
      </c>
      <c r="H22" s="63">
        <v>0.7967479674796747</v>
      </c>
      <c r="I22" s="64">
        <v>1105</v>
      </c>
      <c r="J22" s="65">
        <v>0.19999999999999996</v>
      </c>
      <c r="K22" s="60">
        <v>10370</v>
      </c>
      <c r="L22" s="61">
        <v>0.035140511214804424</v>
      </c>
      <c r="M22" s="60">
        <v>9977</v>
      </c>
      <c r="N22" s="62">
        <v>0.024285043168812328</v>
      </c>
      <c r="O22" s="63">
        <v>0.03939059837626546</v>
      </c>
    </row>
    <row r="23" spans="2:15" ht="14.25" customHeight="1">
      <c r="B23" s="58">
        <v>13</v>
      </c>
      <c r="C23" s="59" t="s">
        <v>35</v>
      </c>
      <c r="D23" s="60">
        <v>948</v>
      </c>
      <c r="E23" s="61">
        <v>0.024851233386635908</v>
      </c>
      <c r="F23" s="60">
        <v>1050</v>
      </c>
      <c r="G23" s="62">
        <v>0.029723991507430998</v>
      </c>
      <c r="H23" s="63">
        <v>-0.0971428571428572</v>
      </c>
      <c r="I23" s="64">
        <v>583</v>
      </c>
      <c r="J23" s="65">
        <v>0.6260720411663807</v>
      </c>
      <c r="K23" s="60">
        <v>8225</v>
      </c>
      <c r="L23" s="61">
        <v>0.027871813379148156</v>
      </c>
      <c r="M23" s="60">
        <v>8558</v>
      </c>
      <c r="N23" s="62">
        <v>0.020831051362002195</v>
      </c>
      <c r="O23" s="63">
        <v>-0.038910960504790815</v>
      </c>
    </row>
    <row r="24" spans="2:15" ht="14.25" customHeight="1">
      <c r="B24" s="58">
        <v>14</v>
      </c>
      <c r="C24" s="59" t="s">
        <v>28</v>
      </c>
      <c r="D24" s="60">
        <v>990</v>
      </c>
      <c r="E24" s="61">
        <v>0.025952237397436233</v>
      </c>
      <c r="F24" s="60">
        <v>952</v>
      </c>
      <c r="G24" s="62">
        <v>0.02694975230007077</v>
      </c>
      <c r="H24" s="63">
        <v>0.0399159663865547</v>
      </c>
      <c r="I24" s="64">
        <v>977</v>
      </c>
      <c r="J24" s="65">
        <v>0.013306038894575156</v>
      </c>
      <c r="K24" s="60">
        <v>7771</v>
      </c>
      <c r="L24" s="61">
        <v>0.02633335705402557</v>
      </c>
      <c r="M24" s="60">
        <v>11755</v>
      </c>
      <c r="N24" s="62">
        <v>0.02861287786402615</v>
      </c>
      <c r="O24" s="63">
        <v>-0.33891960867715865</v>
      </c>
    </row>
    <row r="25" spans="2:15" ht="14.25" customHeight="1">
      <c r="B25" s="66">
        <v>15</v>
      </c>
      <c r="C25" s="67" t="s">
        <v>27</v>
      </c>
      <c r="D25" s="68">
        <v>1047</v>
      </c>
      <c r="E25" s="69">
        <v>0.027446457126379532</v>
      </c>
      <c r="F25" s="68">
        <v>754</v>
      </c>
      <c r="G25" s="70">
        <v>0.0213446567586695</v>
      </c>
      <c r="H25" s="71">
        <v>0.3885941644562334</v>
      </c>
      <c r="I25" s="72">
        <v>911</v>
      </c>
      <c r="J25" s="73">
        <v>0.14928649835345764</v>
      </c>
      <c r="K25" s="68">
        <v>7423</v>
      </c>
      <c r="L25" s="69">
        <v>0.02515409978278623</v>
      </c>
      <c r="M25" s="68">
        <v>10277</v>
      </c>
      <c r="N25" s="70">
        <v>0.025015273994776415</v>
      </c>
      <c r="O25" s="71">
        <v>-0.2777075021893549</v>
      </c>
    </row>
    <row r="26" spans="2:15" ht="14.25" customHeight="1">
      <c r="B26" s="50">
        <v>16</v>
      </c>
      <c r="C26" s="51" t="s">
        <v>26</v>
      </c>
      <c r="D26" s="52">
        <v>842</v>
      </c>
      <c r="E26" s="53">
        <v>0.022072508978425564</v>
      </c>
      <c r="F26" s="52">
        <v>529</v>
      </c>
      <c r="G26" s="54">
        <v>0.01497523000707714</v>
      </c>
      <c r="H26" s="55">
        <v>0.5916824196597354</v>
      </c>
      <c r="I26" s="56">
        <v>892</v>
      </c>
      <c r="J26" s="57">
        <v>-0.056053811659192876</v>
      </c>
      <c r="K26" s="52">
        <v>6668</v>
      </c>
      <c r="L26" s="53">
        <v>0.022595653691448014</v>
      </c>
      <c r="M26" s="52">
        <v>8871</v>
      </c>
      <c r="N26" s="54">
        <v>0.02159292552375806</v>
      </c>
      <c r="O26" s="55">
        <v>-0.24833727877353173</v>
      </c>
    </row>
    <row r="27" spans="2:15" ht="14.25" customHeight="1">
      <c r="B27" s="58">
        <v>17</v>
      </c>
      <c r="C27" s="59" t="s">
        <v>51</v>
      </c>
      <c r="D27" s="60">
        <v>602</v>
      </c>
      <c r="E27" s="61">
        <v>0.015781057488137993</v>
      </c>
      <c r="F27" s="60">
        <v>477</v>
      </c>
      <c r="G27" s="62">
        <v>0.013503184713375796</v>
      </c>
      <c r="H27" s="63">
        <v>0.2620545073375262</v>
      </c>
      <c r="I27" s="64">
        <v>740</v>
      </c>
      <c r="J27" s="65">
        <v>-0.18648648648648647</v>
      </c>
      <c r="K27" s="60">
        <v>6281</v>
      </c>
      <c r="L27" s="61">
        <v>0.021284238277742198</v>
      </c>
      <c r="M27" s="60">
        <v>9227</v>
      </c>
      <c r="N27" s="62">
        <v>0.02245946610390211</v>
      </c>
      <c r="O27" s="63">
        <v>-0.3192803728189011</v>
      </c>
    </row>
    <row r="28" spans="2:15" ht="14.25" customHeight="1">
      <c r="B28" s="58">
        <v>18</v>
      </c>
      <c r="C28" s="59" t="s">
        <v>29</v>
      </c>
      <c r="D28" s="60">
        <v>623</v>
      </c>
      <c r="E28" s="61">
        <v>0.016331559493538154</v>
      </c>
      <c r="F28" s="60">
        <v>740</v>
      </c>
      <c r="G28" s="62">
        <v>0.020948336871903752</v>
      </c>
      <c r="H28" s="63">
        <v>-0.15810810810810816</v>
      </c>
      <c r="I28" s="64">
        <v>655</v>
      </c>
      <c r="J28" s="65">
        <v>-0.04885496183206106</v>
      </c>
      <c r="K28" s="60">
        <v>5535</v>
      </c>
      <c r="L28" s="61">
        <v>0.018756290219280856</v>
      </c>
      <c r="M28" s="60">
        <v>8944</v>
      </c>
      <c r="N28" s="62">
        <v>0.021770615024742656</v>
      </c>
      <c r="O28" s="63">
        <v>-0.38114937388193204</v>
      </c>
    </row>
    <row r="29" spans="2:16" ht="14.25" customHeight="1">
      <c r="B29" s="58">
        <v>19</v>
      </c>
      <c r="C29" s="59" t="s">
        <v>32</v>
      </c>
      <c r="D29" s="60">
        <v>823</v>
      </c>
      <c r="E29" s="61">
        <v>0.021574435735444465</v>
      </c>
      <c r="F29" s="60">
        <v>304</v>
      </c>
      <c r="G29" s="62">
        <v>0.008605803255484785</v>
      </c>
      <c r="H29" s="63">
        <v>1.7072368421052633</v>
      </c>
      <c r="I29" s="64">
        <v>746</v>
      </c>
      <c r="J29" s="65">
        <v>0.10321715817694366</v>
      </c>
      <c r="K29" s="60">
        <v>4662</v>
      </c>
      <c r="L29" s="61">
        <v>0.015797981030223552</v>
      </c>
      <c r="M29" s="60">
        <v>9334</v>
      </c>
      <c r="N29" s="62">
        <v>0.02271991509849597</v>
      </c>
      <c r="O29" s="63">
        <v>-0.5005356760231412</v>
      </c>
      <c r="P29" s="49"/>
    </row>
    <row r="30" spans="2:16" ht="14.25" customHeight="1">
      <c r="B30" s="66">
        <v>20</v>
      </c>
      <c r="C30" s="67" t="s">
        <v>31</v>
      </c>
      <c r="D30" s="68">
        <v>405</v>
      </c>
      <c r="E30" s="69">
        <v>0.010616824389860278</v>
      </c>
      <c r="F30" s="68">
        <v>392</v>
      </c>
      <c r="G30" s="70">
        <v>0.011096956829440906</v>
      </c>
      <c r="H30" s="71">
        <v>0.03316326530612246</v>
      </c>
      <c r="I30" s="72">
        <v>521</v>
      </c>
      <c r="J30" s="73">
        <v>-0.2226487523992322</v>
      </c>
      <c r="K30" s="68">
        <v>3889</v>
      </c>
      <c r="L30" s="69">
        <v>0.013178538873131572</v>
      </c>
      <c r="M30" s="68">
        <v>5603</v>
      </c>
      <c r="N30" s="70">
        <v>0.013638277726255936</v>
      </c>
      <c r="O30" s="71">
        <v>-0.30590754952703914</v>
      </c>
      <c r="P30" s="49"/>
    </row>
    <row r="31" spans="2:15" ht="14.25" customHeight="1">
      <c r="B31" s="129" t="s">
        <v>49</v>
      </c>
      <c r="C31" s="130"/>
      <c r="D31" s="26">
        <f>SUM(D11:D30)</f>
        <v>35846</v>
      </c>
      <c r="E31" s="4">
        <f>D31/D33</f>
        <v>0.9396807088368679</v>
      </c>
      <c r="F31" s="26">
        <f>SUM(F11:F30)</f>
        <v>32747</v>
      </c>
      <c r="G31" s="4">
        <f>F31/F33</f>
        <v>0.9270205237084218</v>
      </c>
      <c r="H31" s="7">
        <f>D31/F31-1</f>
        <v>0.09463462301890257</v>
      </c>
      <c r="I31" s="26">
        <f>SUM(I11:I30)</f>
        <v>32482</v>
      </c>
      <c r="J31" s="4">
        <f>D31/I31-1</f>
        <v>0.10356505141309036</v>
      </c>
      <c r="K31" s="26">
        <f>SUM(K11:K30)</f>
        <v>276635</v>
      </c>
      <c r="L31" s="4">
        <f>K31/K33</f>
        <v>0.9374248138772827</v>
      </c>
      <c r="M31" s="26">
        <f>SUM(M11:M30)</f>
        <v>381563</v>
      </c>
      <c r="N31" s="4">
        <f>M31/M33</f>
        <v>0.9287635488244501</v>
      </c>
      <c r="O31" s="7">
        <f>K31/M31-1</f>
        <v>-0.27499521704148466</v>
      </c>
    </row>
    <row r="32" spans="2:15" ht="14.25" customHeight="1">
      <c r="B32" s="129" t="s">
        <v>12</v>
      </c>
      <c r="C32" s="130"/>
      <c r="D32" s="3">
        <f>D33-SUM(D11:D30)</f>
        <v>2301</v>
      </c>
      <c r="E32" s="4">
        <f>D32/D33</f>
        <v>0.060319291163132095</v>
      </c>
      <c r="F32" s="5">
        <f>F33-SUM(F11:F30)</f>
        <v>2578</v>
      </c>
      <c r="G32" s="6">
        <f>F32/F33</f>
        <v>0.07297947629157821</v>
      </c>
      <c r="H32" s="7">
        <f>D32/F32-1</f>
        <v>-0.10744763382467026</v>
      </c>
      <c r="I32" s="5">
        <f>I33-SUM(I11:I30)</f>
        <v>2225</v>
      </c>
      <c r="J32" s="8">
        <f>D32/I32-1</f>
        <v>0.034157303370786485</v>
      </c>
      <c r="K32" s="3">
        <f>K33-SUM(K11:K30)</f>
        <v>18466</v>
      </c>
      <c r="L32" s="4">
        <f>K32/K33</f>
        <v>0.06257518612271731</v>
      </c>
      <c r="M32" s="3">
        <f>M33-SUM(M11:M30)</f>
        <v>29266</v>
      </c>
      <c r="N32" s="4">
        <f>M32/M33</f>
        <v>0.07123645117554993</v>
      </c>
      <c r="O32" s="7">
        <f>K32/M32-1</f>
        <v>-0.3690289072644024</v>
      </c>
    </row>
    <row r="33" spans="2:17" ht="14.25" customHeight="1">
      <c r="B33" s="131" t="s">
        <v>13</v>
      </c>
      <c r="C33" s="132"/>
      <c r="D33" s="45">
        <v>38147</v>
      </c>
      <c r="E33" s="74">
        <v>1</v>
      </c>
      <c r="F33" s="45">
        <v>35325</v>
      </c>
      <c r="G33" s="75">
        <v>1.0000000000000002</v>
      </c>
      <c r="H33" s="42">
        <v>0.07988676574663844</v>
      </c>
      <c r="I33" s="46">
        <v>34707</v>
      </c>
      <c r="J33" s="43">
        <v>0.09911545221425078</v>
      </c>
      <c r="K33" s="45">
        <v>295101</v>
      </c>
      <c r="L33" s="74">
        <v>1</v>
      </c>
      <c r="M33" s="45">
        <v>410829</v>
      </c>
      <c r="N33" s="75">
        <v>1</v>
      </c>
      <c r="O33" s="42">
        <v>-0.28169384342390624</v>
      </c>
      <c r="P33" s="14"/>
      <c r="Q33" s="14"/>
    </row>
    <row r="34" ht="14.25" customHeight="1">
      <c r="B34" t="s">
        <v>83</v>
      </c>
    </row>
    <row r="35" ht="15">
      <c r="B35" s="9" t="s">
        <v>84</v>
      </c>
    </row>
    <row r="37" spans="2:12" ht="1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2:22" ht="15">
      <c r="B38" s="155" t="s">
        <v>137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21"/>
      <c r="N38" s="21"/>
      <c r="O38" s="155" t="s">
        <v>99</v>
      </c>
      <c r="P38" s="155"/>
      <c r="Q38" s="155"/>
      <c r="R38" s="155"/>
      <c r="S38" s="155"/>
      <c r="T38" s="155"/>
      <c r="U38" s="155"/>
      <c r="V38" s="155"/>
    </row>
    <row r="39" spans="2:22" ht="15">
      <c r="B39" s="156" t="s">
        <v>138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21"/>
      <c r="N39" s="21"/>
      <c r="O39" s="156" t="s">
        <v>100</v>
      </c>
      <c r="P39" s="156"/>
      <c r="Q39" s="156"/>
      <c r="R39" s="156"/>
      <c r="S39" s="156"/>
      <c r="T39" s="156"/>
      <c r="U39" s="156"/>
      <c r="V39" s="156"/>
    </row>
    <row r="40" spans="2:22" ht="15" customHeight="1">
      <c r="B40" s="15"/>
      <c r="C40" s="15"/>
      <c r="D40" s="15"/>
      <c r="E40" s="15"/>
      <c r="F40" s="15"/>
      <c r="G40" s="15"/>
      <c r="H40" s="15"/>
      <c r="I40" s="15"/>
      <c r="J40" s="15"/>
      <c r="K40" s="76"/>
      <c r="L40" s="77" t="s">
        <v>4</v>
      </c>
      <c r="O40" s="15"/>
      <c r="P40" s="15"/>
      <c r="Q40" s="15"/>
      <c r="R40" s="15"/>
      <c r="S40" s="15"/>
      <c r="T40" s="15"/>
      <c r="U40" s="76"/>
      <c r="V40" s="77" t="s">
        <v>4</v>
      </c>
    </row>
    <row r="41" spans="2:22" ht="15">
      <c r="B41" s="157" t="s">
        <v>0</v>
      </c>
      <c r="C41" s="157" t="s">
        <v>48</v>
      </c>
      <c r="D41" s="159" t="s">
        <v>131</v>
      </c>
      <c r="E41" s="160"/>
      <c r="F41" s="160"/>
      <c r="G41" s="160"/>
      <c r="H41" s="160"/>
      <c r="I41" s="161"/>
      <c r="J41" s="159" t="s">
        <v>119</v>
      </c>
      <c r="K41" s="160"/>
      <c r="L41" s="161"/>
      <c r="O41" s="157" t="s">
        <v>0</v>
      </c>
      <c r="P41" s="157" t="s">
        <v>48</v>
      </c>
      <c r="Q41" s="159" t="s">
        <v>132</v>
      </c>
      <c r="R41" s="160"/>
      <c r="S41" s="160"/>
      <c r="T41" s="160"/>
      <c r="U41" s="160"/>
      <c r="V41" s="161"/>
    </row>
    <row r="42" spans="2:22" ht="15" customHeight="1">
      <c r="B42" s="158"/>
      <c r="C42" s="158"/>
      <c r="D42" s="133" t="s">
        <v>133</v>
      </c>
      <c r="E42" s="134"/>
      <c r="F42" s="134"/>
      <c r="G42" s="134"/>
      <c r="H42" s="134"/>
      <c r="I42" s="135"/>
      <c r="J42" s="133" t="s">
        <v>120</v>
      </c>
      <c r="K42" s="134"/>
      <c r="L42" s="135"/>
      <c r="O42" s="158"/>
      <c r="P42" s="158"/>
      <c r="Q42" s="133" t="s">
        <v>134</v>
      </c>
      <c r="R42" s="134"/>
      <c r="S42" s="134"/>
      <c r="T42" s="134"/>
      <c r="U42" s="134"/>
      <c r="V42" s="135"/>
    </row>
    <row r="43" spans="2:22" ht="15" customHeight="1">
      <c r="B43" s="158"/>
      <c r="C43" s="158"/>
      <c r="D43" s="136">
        <v>2020</v>
      </c>
      <c r="E43" s="137"/>
      <c r="F43" s="162">
        <v>2019</v>
      </c>
      <c r="G43" s="137"/>
      <c r="H43" s="140" t="s">
        <v>5</v>
      </c>
      <c r="I43" s="150" t="s">
        <v>56</v>
      </c>
      <c r="J43" s="164">
        <v>2020</v>
      </c>
      <c r="K43" s="151" t="s">
        <v>135</v>
      </c>
      <c r="L43" s="150" t="s">
        <v>153</v>
      </c>
      <c r="O43" s="158"/>
      <c r="P43" s="158"/>
      <c r="Q43" s="136">
        <v>2020</v>
      </c>
      <c r="R43" s="137"/>
      <c r="S43" s="136">
        <v>2019</v>
      </c>
      <c r="T43" s="137"/>
      <c r="U43" s="140" t="s">
        <v>5</v>
      </c>
      <c r="V43" s="142" t="s">
        <v>97</v>
      </c>
    </row>
    <row r="44" spans="2:22" ht="15">
      <c r="B44" s="144" t="s">
        <v>6</v>
      </c>
      <c r="C44" s="144" t="s">
        <v>48</v>
      </c>
      <c r="D44" s="138"/>
      <c r="E44" s="139"/>
      <c r="F44" s="163"/>
      <c r="G44" s="139"/>
      <c r="H44" s="141"/>
      <c r="I44" s="151"/>
      <c r="J44" s="164"/>
      <c r="K44" s="151"/>
      <c r="L44" s="151"/>
      <c r="O44" s="144" t="s">
        <v>6</v>
      </c>
      <c r="P44" s="144" t="s">
        <v>48</v>
      </c>
      <c r="Q44" s="138"/>
      <c r="R44" s="139"/>
      <c r="S44" s="138"/>
      <c r="T44" s="139"/>
      <c r="U44" s="141"/>
      <c r="V44" s="143"/>
    </row>
    <row r="45" spans="2:22" ht="15" customHeight="1">
      <c r="B45" s="144"/>
      <c r="C45" s="144"/>
      <c r="D45" s="118" t="s">
        <v>8</v>
      </c>
      <c r="E45" s="78" t="s">
        <v>2</v>
      </c>
      <c r="F45" s="118" t="s">
        <v>8</v>
      </c>
      <c r="G45" s="78" t="s">
        <v>2</v>
      </c>
      <c r="H45" s="146" t="s">
        <v>9</v>
      </c>
      <c r="I45" s="146" t="s">
        <v>57</v>
      </c>
      <c r="J45" s="79" t="s">
        <v>8</v>
      </c>
      <c r="K45" s="152" t="s">
        <v>136</v>
      </c>
      <c r="L45" s="152" t="s">
        <v>154</v>
      </c>
      <c r="O45" s="144"/>
      <c r="P45" s="144"/>
      <c r="Q45" s="115" t="s">
        <v>8</v>
      </c>
      <c r="R45" s="78" t="s">
        <v>2</v>
      </c>
      <c r="S45" s="115" t="s">
        <v>8</v>
      </c>
      <c r="T45" s="78" t="s">
        <v>2</v>
      </c>
      <c r="U45" s="146" t="s">
        <v>9</v>
      </c>
      <c r="V45" s="148" t="s">
        <v>98</v>
      </c>
    </row>
    <row r="46" spans="2:22" ht="15" customHeight="1">
      <c r="B46" s="145"/>
      <c r="C46" s="145"/>
      <c r="D46" s="121" t="s">
        <v>10</v>
      </c>
      <c r="E46" s="41" t="s">
        <v>11</v>
      </c>
      <c r="F46" s="121" t="s">
        <v>10</v>
      </c>
      <c r="G46" s="41" t="s">
        <v>11</v>
      </c>
      <c r="H46" s="154"/>
      <c r="I46" s="154"/>
      <c r="J46" s="121" t="s">
        <v>10</v>
      </c>
      <c r="K46" s="153"/>
      <c r="L46" s="153"/>
      <c r="O46" s="145"/>
      <c r="P46" s="145"/>
      <c r="Q46" s="114" t="s">
        <v>10</v>
      </c>
      <c r="R46" s="41" t="s">
        <v>11</v>
      </c>
      <c r="S46" s="114" t="s">
        <v>10</v>
      </c>
      <c r="T46" s="41" t="s">
        <v>11</v>
      </c>
      <c r="U46" s="147"/>
      <c r="V46" s="149"/>
    </row>
    <row r="47" spans="2:22" ht="15">
      <c r="B47" s="50">
        <v>1</v>
      </c>
      <c r="C47" s="80" t="s">
        <v>38</v>
      </c>
      <c r="D47" s="52">
        <v>2129</v>
      </c>
      <c r="E47" s="57">
        <v>0.05581041759509267</v>
      </c>
      <c r="F47" s="52">
        <v>1425</v>
      </c>
      <c r="G47" s="57">
        <v>0.040339702760084924</v>
      </c>
      <c r="H47" s="81">
        <v>0.49403508771929827</v>
      </c>
      <c r="I47" s="82">
        <v>1</v>
      </c>
      <c r="J47" s="52">
        <v>1805</v>
      </c>
      <c r="K47" s="83">
        <v>0.17950138504155122</v>
      </c>
      <c r="L47" s="84">
        <v>0</v>
      </c>
      <c r="O47" s="50">
        <v>1</v>
      </c>
      <c r="P47" s="80" t="s">
        <v>38</v>
      </c>
      <c r="Q47" s="52">
        <v>13022</v>
      </c>
      <c r="R47" s="57">
        <v>0.0441272649025249</v>
      </c>
      <c r="S47" s="52">
        <v>15028</v>
      </c>
      <c r="T47" s="57">
        <v>0.03657969617529434</v>
      </c>
      <c r="U47" s="55">
        <v>-0.13348416289592757</v>
      </c>
      <c r="V47" s="84">
        <v>0</v>
      </c>
    </row>
    <row r="48" spans="2:22" ht="15" customHeight="1">
      <c r="B48" s="85">
        <v>2</v>
      </c>
      <c r="C48" s="86" t="s">
        <v>59</v>
      </c>
      <c r="D48" s="60">
        <v>1889</v>
      </c>
      <c r="E48" s="65">
        <v>0.04951896610480509</v>
      </c>
      <c r="F48" s="60">
        <v>1745</v>
      </c>
      <c r="G48" s="65">
        <v>0.049398443029016276</v>
      </c>
      <c r="H48" s="87">
        <v>0.08252148997134667</v>
      </c>
      <c r="I48" s="88">
        <v>-1</v>
      </c>
      <c r="J48" s="60">
        <v>1557</v>
      </c>
      <c r="K48" s="89">
        <v>0.2132305716120746</v>
      </c>
      <c r="L48" s="90">
        <v>0</v>
      </c>
      <c r="O48" s="85">
        <v>2</v>
      </c>
      <c r="P48" s="86" t="s">
        <v>59</v>
      </c>
      <c r="Q48" s="60">
        <v>12601</v>
      </c>
      <c r="R48" s="65">
        <v>0.04270063469795087</v>
      </c>
      <c r="S48" s="60">
        <v>13502</v>
      </c>
      <c r="T48" s="65">
        <v>0.03286525537389035</v>
      </c>
      <c r="U48" s="63">
        <v>-0.0667308546881944</v>
      </c>
      <c r="V48" s="90">
        <v>0</v>
      </c>
    </row>
    <row r="49" spans="2:22" ht="15" customHeight="1">
      <c r="B49" s="85">
        <v>3</v>
      </c>
      <c r="C49" s="86" t="s">
        <v>44</v>
      </c>
      <c r="D49" s="60">
        <v>1363</v>
      </c>
      <c r="E49" s="65">
        <v>0.0357302015885915</v>
      </c>
      <c r="F49" s="60">
        <v>875</v>
      </c>
      <c r="G49" s="65">
        <v>0.024769992922859165</v>
      </c>
      <c r="H49" s="87">
        <v>0.5577142857142856</v>
      </c>
      <c r="I49" s="88">
        <v>4</v>
      </c>
      <c r="J49" s="60">
        <v>1413</v>
      </c>
      <c r="K49" s="89">
        <v>-0.03538570417551312</v>
      </c>
      <c r="L49" s="90">
        <v>0</v>
      </c>
      <c r="O49" s="85">
        <v>3</v>
      </c>
      <c r="P49" s="86" t="s">
        <v>44</v>
      </c>
      <c r="Q49" s="60">
        <v>10509</v>
      </c>
      <c r="R49" s="65">
        <v>0.035611536389236226</v>
      </c>
      <c r="S49" s="60">
        <v>9789</v>
      </c>
      <c r="T49" s="65">
        <v>0.023827431851208166</v>
      </c>
      <c r="U49" s="63">
        <v>0.07355194606190629</v>
      </c>
      <c r="V49" s="90">
        <v>4</v>
      </c>
    </row>
    <row r="50" spans="2:22" ht="15">
      <c r="B50" s="85">
        <v>4</v>
      </c>
      <c r="C50" s="86" t="s">
        <v>40</v>
      </c>
      <c r="D50" s="60">
        <v>1008</v>
      </c>
      <c r="E50" s="65">
        <v>0.026424096259207802</v>
      </c>
      <c r="F50" s="60">
        <v>974</v>
      </c>
      <c r="G50" s="65">
        <v>0.027572540693559803</v>
      </c>
      <c r="H50" s="87">
        <v>0.03490759753593431</v>
      </c>
      <c r="I50" s="88">
        <v>2</v>
      </c>
      <c r="J50" s="60">
        <v>892</v>
      </c>
      <c r="K50" s="89">
        <v>0.13004484304932729</v>
      </c>
      <c r="L50" s="90">
        <v>0</v>
      </c>
      <c r="O50" s="85">
        <v>4</v>
      </c>
      <c r="P50" s="86" t="s">
        <v>40</v>
      </c>
      <c r="Q50" s="60">
        <v>9265</v>
      </c>
      <c r="R50" s="65">
        <v>0.031396030511587555</v>
      </c>
      <c r="S50" s="60">
        <v>13009</v>
      </c>
      <c r="T50" s="65">
        <v>0.03166524271655604</v>
      </c>
      <c r="U50" s="63">
        <v>-0.2878007533246214</v>
      </c>
      <c r="V50" s="90">
        <v>-1</v>
      </c>
    </row>
    <row r="51" spans="2:22" ht="15" customHeight="1">
      <c r="B51" s="85">
        <v>5</v>
      </c>
      <c r="C51" s="91" t="s">
        <v>71</v>
      </c>
      <c r="D51" s="68">
        <v>898</v>
      </c>
      <c r="E51" s="73">
        <v>0.02354051432615933</v>
      </c>
      <c r="F51" s="68">
        <v>481</v>
      </c>
      <c r="G51" s="73">
        <v>0.013616418966737438</v>
      </c>
      <c r="H51" s="92">
        <v>0.8669438669438669</v>
      </c>
      <c r="I51" s="93">
        <v>12</v>
      </c>
      <c r="J51" s="68">
        <v>815</v>
      </c>
      <c r="K51" s="94">
        <v>0.10184049079754609</v>
      </c>
      <c r="L51" s="95">
        <v>1</v>
      </c>
      <c r="O51" s="85">
        <v>5</v>
      </c>
      <c r="P51" s="91" t="s">
        <v>43</v>
      </c>
      <c r="Q51" s="68">
        <v>7622</v>
      </c>
      <c r="R51" s="73">
        <v>0.025828445176397232</v>
      </c>
      <c r="S51" s="68">
        <v>12173</v>
      </c>
      <c r="T51" s="73">
        <v>0.02963033281486945</v>
      </c>
      <c r="U51" s="71">
        <v>-0.37386018237082064</v>
      </c>
      <c r="V51" s="95">
        <v>-1</v>
      </c>
    </row>
    <row r="52" spans="2:22" ht="15">
      <c r="B52" s="96">
        <v>6</v>
      </c>
      <c r="C52" s="80" t="s">
        <v>39</v>
      </c>
      <c r="D52" s="52">
        <v>805</v>
      </c>
      <c r="E52" s="57">
        <v>0.021102576873672896</v>
      </c>
      <c r="F52" s="52">
        <v>707</v>
      </c>
      <c r="G52" s="57">
        <v>0.020014154281670204</v>
      </c>
      <c r="H52" s="81">
        <v>0.13861386138613851</v>
      </c>
      <c r="I52" s="82">
        <v>2</v>
      </c>
      <c r="J52" s="52">
        <v>487</v>
      </c>
      <c r="K52" s="83">
        <v>0.6529774127310062</v>
      </c>
      <c r="L52" s="84">
        <v>9</v>
      </c>
      <c r="O52" s="96">
        <v>6</v>
      </c>
      <c r="P52" s="80" t="s">
        <v>86</v>
      </c>
      <c r="Q52" s="52">
        <v>6099</v>
      </c>
      <c r="R52" s="57">
        <v>0.0206675002795653</v>
      </c>
      <c r="S52" s="52">
        <v>4769</v>
      </c>
      <c r="T52" s="57">
        <v>0.011608236030075774</v>
      </c>
      <c r="U52" s="55">
        <v>0.2788844621513944</v>
      </c>
      <c r="V52" s="84">
        <v>17</v>
      </c>
    </row>
    <row r="53" spans="2:22" ht="15">
      <c r="B53" s="85">
        <v>7</v>
      </c>
      <c r="C53" s="86" t="s">
        <v>43</v>
      </c>
      <c r="D53" s="60">
        <v>773</v>
      </c>
      <c r="E53" s="65">
        <v>0.020263716674967888</v>
      </c>
      <c r="F53" s="60">
        <v>991</v>
      </c>
      <c r="G53" s="65">
        <v>0.02805378627034678</v>
      </c>
      <c r="H53" s="87">
        <v>-0.21997981836528757</v>
      </c>
      <c r="I53" s="88">
        <v>-2</v>
      </c>
      <c r="J53" s="60">
        <v>879</v>
      </c>
      <c r="K53" s="89">
        <v>-0.12059158134243464</v>
      </c>
      <c r="L53" s="90">
        <v>-2</v>
      </c>
      <c r="O53" s="85">
        <v>7</v>
      </c>
      <c r="P53" s="86" t="s">
        <v>71</v>
      </c>
      <c r="Q53" s="60">
        <v>6044</v>
      </c>
      <c r="R53" s="65">
        <v>0.02048112341198437</v>
      </c>
      <c r="S53" s="60">
        <v>5403</v>
      </c>
      <c r="T53" s="65">
        <v>0.013151457175613212</v>
      </c>
      <c r="U53" s="63">
        <v>0.11863779381824902</v>
      </c>
      <c r="V53" s="90">
        <v>10</v>
      </c>
    </row>
    <row r="54" spans="2:22" ht="15">
      <c r="B54" s="85">
        <v>8</v>
      </c>
      <c r="C54" s="86" t="s">
        <v>42</v>
      </c>
      <c r="D54" s="60">
        <v>734</v>
      </c>
      <c r="E54" s="65">
        <v>0.019241355807796158</v>
      </c>
      <c r="F54" s="60">
        <v>681</v>
      </c>
      <c r="G54" s="65">
        <v>0.019278131634819534</v>
      </c>
      <c r="H54" s="87">
        <v>0.07782672540381785</v>
      </c>
      <c r="I54" s="88">
        <v>1</v>
      </c>
      <c r="J54" s="60">
        <v>313</v>
      </c>
      <c r="K54" s="89">
        <v>1.3450479233226837</v>
      </c>
      <c r="L54" s="90">
        <v>20</v>
      </c>
      <c r="O54" s="85">
        <v>8</v>
      </c>
      <c r="P54" s="86" t="s">
        <v>45</v>
      </c>
      <c r="Q54" s="60">
        <v>6043</v>
      </c>
      <c r="R54" s="65">
        <v>0.020477734741664717</v>
      </c>
      <c r="S54" s="60">
        <v>6691</v>
      </c>
      <c r="T54" s="65">
        <v>0.016286581521752358</v>
      </c>
      <c r="U54" s="63">
        <v>-0.09684651023763269</v>
      </c>
      <c r="V54" s="90">
        <v>1</v>
      </c>
    </row>
    <row r="55" spans="2:22" ht="15">
      <c r="B55" s="85">
        <v>9</v>
      </c>
      <c r="C55" s="86" t="s">
        <v>45</v>
      </c>
      <c r="D55" s="60">
        <v>730</v>
      </c>
      <c r="E55" s="65">
        <v>0.01913649828295803</v>
      </c>
      <c r="F55" s="60">
        <v>494</v>
      </c>
      <c r="G55" s="65">
        <v>0.013984430290162775</v>
      </c>
      <c r="H55" s="87">
        <v>0.4777327935222673</v>
      </c>
      <c r="I55" s="88">
        <v>7</v>
      </c>
      <c r="J55" s="60">
        <v>596</v>
      </c>
      <c r="K55" s="89">
        <v>0.22483221476510074</v>
      </c>
      <c r="L55" s="90">
        <v>-1</v>
      </c>
      <c r="O55" s="85">
        <v>9</v>
      </c>
      <c r="P55" s="86" t="s">
        <v>42</v>
      </c>
      <c r="Q55" s="60">
        <v>5010</v>
      </c>
      <c r="R55" s="65">
        <v>0.016977238301462888</v>
      </c>
      <c r="S55" s="60">
        <v>10123</v>
      </c>
      <c r="T55" s="65">
        <v>0.024640422170781516</v>
      </c>
      <c r="U55" s="63">
        <v>-0.5050874246764794</v>
      </c>
      <c r="V55" s="90">
        <v>-3</v>
      </c>
    </row>
    <row r="56" spans="2:22" ht="15">
      <c r="B56" s="97">
        <v>10</v>
      </c>
      <c r="C56" s="91" t="s">
        <v>76</v>
      </c>
      <c r="D56" s="68">
        <v>703</v>
      </c>
      <c r="E56" s="73">
        <v>0.01842870999030068</v>
      </c>
      <c r="F56" s="68">
        <v>536</v>
      </c>
      <c r="G56" s="73">
        <v>0.015173389950460013</v>
      </c>
      <c r="H56" s="92">
        <v>0.31156716417910446</v>
      </c>
      <c r="I56" s="93">
        <v>2</v>
      </c>
      <c r="J56" s="68">
        <v>547</v>
      </c>
      <c r="K56" s="94">
        <v>0.28519195612431436</v>
      </c>
      <c r="L56" s="95">
        <v>0</v>
      </c>
      <c r="O56" s="97">
        <v>10</v>
      </c>
      <c r="P56" s="91" t="s">
        <v>61</v>
      </c>
      <c r="Q56" s="68">
        <v>4906</v>
      </c>
      <c r="R56" s="73">
        <v>0.01662481658821895</v>
      </c>
      <c r="S56" s="68">
        <v>6566</v>
      </c>
      <c r="T56" s="73">
        <v>0.015982318677600655</v>
      </c>
      <c r="U56" s="71">
        <v>-0.2528175449284191</v>
      </c>
      <c r="V56" s="95">
        <v>0</v>
      </c>
    </row>
    <row r="57" spans="2:22" ht="15">
      <c r="B57" s="96">
        <v>11</v>
      </c>
      <c r="C57" s="80" t="s">
        <v>61</v>
      </c>
      <c r="D57" s="52">
        <v>702</v>
      </c>
      <c r="E57" s="57">
        <v>0.018402495609091147</v>
      </c>
      <c r="F57" s="52">
        <v>508</v>
      </c>
      <c r="G57" s="57">
        <v>0.014380750176928522</v>
      </c>
      <c r="H57" s="81">
        <v>0.38188976377952755</v>
      </c>
      <c r="I57" s="82">
        <v>3</v>
      </c>
      <c r="J57" s="52">
        <v>509</v>
      </c>
      <c r="K57" s="83">
        <v>0.37917485265225936</v>
      </c>
      <c r="L57" s="84">
        <v>2</v>
      </c>
      <c r="O57" s="96">
        <v>11</v>
      </c>
      <c r="P57" s="80" t="s">
        <v>39</v>
      </c>
      <c r="Q57" s="52">
        <v>4549</v>
      </c>
      <c r="R57" s="57">
        <v>0.015415061284102732</v>
      </c>
      <c r="S57" s="52">
        <v>6371</v>
      </c>
      <c r="T57" s="57">
        <v>0.015507668640723999</v>
      </c>
      <c r="U57" s="55">
        <v>-0.285983362109559</v>
      </c>
      <c r="V57" s="84">
        <v>0</v>
      </c>
    </row>
    <row r="58" spans="2:22" ht="15">
      <c r="B58" s="85" t="s">
        <v>121</v>
      </c>
      <c r="C58" s="86" t="s">
        <v>86</v>
      </c>
      <c r="D58" s="60">
        <v>634</v>
      </c>
      <c r="E58" s="65">
        <v>0.016619917686843</v>
      </c>
      <c r="F58" s="60">
        <v>552</v>
      </c>
      <c r="G58" s="65">
        <v>0.015626326963906582</v>
      </c>
      <c r="H58" s="87">
        <v>0.14855072463768115</v>
      </c>
      <c r="I58" s="88">
        <v>-1</v>
      </c>
      <c r="J58" s="60">
        <v>748</v>
      </c>
      <c r="K58" s="89">
        <v>-0.15240641711229952</v>
      </c>
      <c r="L58" s="90">
        <v>-5</v>
      </c>
      <c r="O58" s="85">
        <v>12</v>
      </c>
      <c r="P58" s="86" t="s">
        <v>50</v>
      </c>
      <c r="Q58" s="60">
        <v>4498</v>
      </c>
      <c r="R58" s="65">
        <v>0.015242239097800415</v>
      </c>
      <c r="S58" s="60">
        <v>5228</v>
      </c>
      <c r="T58" s="65">
        <v>0.012725489193800827</v>
      </c>
      <c r="U58" s="63">
        <v>-0.13963274674827852</v>
      </c>
      <c r="V58" s="90">
        <v>9</v>
      </c>
    </row>
    <row r="59" spans="2:22" ht="15">
      <c r="B59" s="85">
        <v>13</v>
      </c>
      <c r="C59" s="86" t="s">
        <v>112</v>
      </c>
      <c r="D59" s="60">
        <v>596</v>
      </c>
      <c r="E59" s="65">
        <v>0.015623771200880803</v>
      </c>
      <c r="F59" s="60">
        <v>996</v>
      </c>
      <c r="G59" s="65">
        <v>0.02819532908704883</v>
      </c>
      <c r="H59" s="87">
        <v>-0.40160642570281124</v>
      </c>
      <c r="I59" s="88">
        <v>-9</v>
      </c>
      <c r="J59" s="60">
        <v>577</v>
      </c>
      <c r="K59" s="89">
        <v>0.032928942807625594</v>
      </c>
      <c r="L59" s="90">
        <v>-4</v>
      </c>
      <c r="O59" s="85">
        <v>13</v>
      </c>
      <c r="P59" s="86" t="s">
        <v>76</v>
      </c>
      <c r="Q59" s="60">
        <v>4271</v>
      </c>
      <c r="R59" s="65">
        <v>0.014473010935239122</v>
      </c>
      <c r="S59" s="60">
        <v>6078</v>
      </c>
      <c r="T59" s="65">
        <v>0.014794476534032408</v>
      </c>
      <c r="U59" s="63">
        <v>-0.2973017439947351</v>
      </c>
      <c r="V59" s="90">
        <v>-1</v>
      </c>
    </row>
    <row r="60" spans="2:22" ht="15">
      <c r="B60" s="85">
        <v>14</v>
      </c>
      <c r="C60" s="86" t="s">
        <v>60</v>
      </c>
      <c r="D60" s="60">
        <v>595</v>
      </c>
      <c r="E60" s="65">
        <v>0.015597556819671272</v>
      </c>
      <c r="F60" s="60">
        <v>439</v>
      </c>
      <c r="G60" s="65">
        <v>0.012427459306440198</v>
      </c>
      <c r="H60" s="87">
        <v>0.3553530751708429</v>
      </c>
      <c r="I60" s="88">
        <v>5</v>
      </c>
      <c r="J60" s="60">
        <v>392</v>
      </c>
      <c r="K60" s="89">
        <v>0.5178571428571428</v>
      </c>
      <c r="L60" s="90">
        <v>5</v>
      </c>
      <c r="O60" s="85">
        <v>14</v>
      </c>
      <c r="P60" s="86" t="s">
        <v>60</v>
      </c>
      <c r="Q60" s="60">
        <v>4198</v>
      </c>
      <c r="R60" s="65">
        <v>0.014225638001904432</v>
      </c>
      <c r="S60" s="60">
        <v>5552</v>
      </c>
      <c r="T60" s="65">
        <v>0.013514138485842042</v>
      </c>
      <c r="U60" s="63">
        <v>-0.24387608069164268</v>
      </c>
      <c r="V60" s="90">
        <v>1</v>
      </c>
    </row>
    <row r="61" spans="2:22" ht="15">
      <c r="B61" s="97">
        <v>15</v>
      </c>
      <c r="C61" s="91" t="s">
        <v>50</v>
      </c>
      <c r="D61" s="68">
        <v>572</v>
      </c>
      <c r="E61" s="73">
        <v>0.014994626051852046</v>
      </c>
      <c r="F61" s="68">
        <v>582</v>
      </c>
      <c r="G61" s="73">
        <v>0.016475583864118896</v>
      </c>
      <c r="H61" s="92">
        <v>-0.01718213058419249</v>
      </c>
      <c r="I61" s="93">
        <v>-5</v>
      </c>
      <c r="J61" s="68">
        <v>346</v>
      </c>
      <c r="K61" s="94">
        <v>0.653179190751445</v>
      </c>
      <c r="L61" s="95">
        <v>8</v>
      </c>
      <c r="O61" s="97">
        <v>15</v>
      </c>
      <c r="P61" s="91" t="s">
        <v>52</v>
      </c>
      <c r="Q61" s="68">
        <v>3852</v>
      </c>
      <c r="R61" s="73">
        <v>0.0130531580713044</v>
      </c>
      <c r="S61" s="68">
        <v>5657</v>
      </c>
      <c r="T61" s="73">
        <v>0.013769719274929471</v>
      </c>
      <c r="U61" s="71">
        <v>-0.31907371398267637</v>
      </c>
      <c r="V61" s="95">
        <v>-1</v>
      </c>
    </row>
    <row r="62" spans="2:22" ht="15">
      <c r="B62" s="96">
        <v>16</v>
      </c>
      <c r="C62" s="80" t="s">
        <v>73</v>
      </c>
      <c r="D62" s="52">
        <v>510</v>
      </c>
      <c r="E62" s="57">
        <v>0.013369334416861089</v>
      </c>
      <c r="F62" s="52">
        <v>339</v>
      </c>
      <c r="G62" s="57">
        <v>0.00959660297239915</v>
      </c>
      <c r="H62" s="81">
        <v>0.5044247787610618</v>
      </c>
      <c r="I62" s="82">
        <v>9</v>
      </c>
      <c r="J62" s="52">
        <v>242</v>
      </c>
      <c r="K62" s="83">
        <v>1.1074380165289255</v>
      </c>
      <c r="L62" s="84">
        <v>24</v>
      </c>
      <c r="O62" s="96">
        <v>16</v>
      </c>
      <c r="P62" s="80" t="s">
        <v>89</v>
      </c>
      <c r="Q62" s="52">
        <v>3816</v>
      </c>
      <c r="R62" s="57">
        <v>0.012931165939796882</v>
      </c>
      <c r="S62" s="52">
        <v>1420</v>
      </c>
      <c r="T62" s="57">
        <v>0.0034564259095633465</v>
      </c>
      <c r="U62" s="55">
        <v>1.6873239436619718</v>
      </c>
      <c r="V62" s="84">
        <v>65</v>
      </c>
    </row>
    <row r="63" spans="2:22" ht="15">
      <c r="B63" s="85">
        <v>17</v>
      </c>
      <c r="C63" s="86" t="s">
        <v>52</v>
      </c>
      <c r="D63" s="60">
        <v>493</v>
      </c>
      <c r="E63" s="65">
        <v>0.012923689936299054</v>
      </c>
      <c r="F63" s="60">
        <v>327</v>
      </c>
      <c r="G63" s="65">
        <v>0.009256900212314225</v>
      </c>
      <c r="H63" s="87">
        <v>0.5076452599388379</v>
      </c>
      <c r="I63" s="88">
        <v>11</v>
      </c>
      <c r="J63" s="60">
        <v>491</v>
      </c>
      <c r="K63" s="89">
        <v>0.004073319755600879</v>
      </c>
      <c r="L63" s="90">
        <v>-3</v>
      </c>
      <c r="O63" s="85">
        <v>17</v>
      </c>
      <c r="P63" s="86" t="s">
        <v>47</v>
      </c>
      <c r="Q63" s="60">
        <v>3768</v>
      </c>
      <c r="R63" s="65">
        <v>0.012768509764453526</v>
      </c>
      <c r="S63" s="60">
        <v>5239</v>
      </c>
      <c r="T63" s="65">
        <v>0.012752264324086177</v>
      </c>
      <c r="U63" s="63">
        <v>-0.28077877457530065</v>
      </c>
      <c r="V63" s="90">
        <v>3</v>
      </c>
    </row>
    <row r="64" spans="2:22" ht="15">
      <c r="B64" s="85">
        <v>18</v>
      </c>
      <c r="C64" s="86" t="s">
        <v>41</v>
      </c>
      <c r="D64" s="60">
        <v>487</v>
      </c>
      <c r="E64" s="65">
        <v>0.012766403649041864</v>
      </c>
      <c r="F64" s="60">
        <v>328</v>
      </c>
      <c r="G64" s="65">
        <v>0.009285208775654636</v>
      </c>
      <c r="H64" s="87">
        <v>0.4847560975609757</v>
      </c>
      <c r="I64" s="88">
        <v>9</v>
      </c>
      <c r="J64" s="60">
        <v>321</v>
      </c>
      <c r="K64" s="89">
        <v>0.5171339563862929</v>
      </c>
      <c r="L64" s="90">
        <v>8</v>
      </c>
      <c r="O64" s="85">
        <v>18</v>
      </c>
      <c r="P64" s="86" t="s">
        <v>90</v>
      </c>
      <c r="Q64" s="60">
        <v>3765</v>
      </c>
      <c r="R64" s="65">
        <v>0.012758343753494565</v>
      </c>
      <c r="S64" s="60">
        <v>107</v>
      </c>
      <c r="T64" s="65">
        <v>0.0002604489945938578</v>
      </c>
      <c r="U64" s="63">
        <v>34.18691588785047</v>
      </c>
      <c r="V64" s="90">
        <v>218</v>
      </c>
    </row>
    <row r="65" spans="2:22" ht="15">
      <c r="B65" s="85">
        <v>19</v>
      </c>
      <c r="C65" s="86" t="s">
        <v>139</v>
      </c>
      <c r="D65" s="60">
        <v>486</v>
      </c>
      <c r="E65" s="65">
        <v>0.012740189267832333</v>
      </c>
      <c r="F65" s="60">
        <v>271</v>
      </c>
      <c r="G65" s="65">
        <v>0.007671620665251238</v>
      </c>
      <c r="H65" s="87">
        <v>0.7933579335793357</v>
      </c>
      <c r="I65" s="88">
        <v>16</v>
      </c>
      <c r="J65" s="60">
        <v>116</v>
      </c>
      <c r="K65" s="89">
        <v>3.1896551724137927</v>
      </c>
      <c r="L65" s="90">
        <v>63</v>
      </c>
      <c r="O65" s="85">
        <v>19</v>
      </c>
      <c r="P65" s="86" t="s">
        <v>41</v>
      </c>
      <c r="Q65" s="60">
        <v>3740</v>
      </c>
      <c r="R65" s="65">
        <v>0.012673626995503234</v>
      </c>
      <c r="S65" s="60">
        <v>4971</v>
      </c>
      <c r="T65" s="65">
        <v>0.012099924786224925</v>
      </c>
      <c r="U65" s="63">
        <v>-0.24763629048481195</v>
      </c>
      <c r="V65" s="90">
        <v>3</v>
      </c>
    </row>
    <row r="66" spans="2:22" ht="15">
      <c r="B66" s="97">
        <v>20</v>
      </c>
      <c r="C66" s="91" t="s">
        <v>122</v>
      </c>
      <c r="D66" s="68">
        <v>455</v>
      </c>
      <c r="E66" s="73">
        <v>0.011927543450336855</v>
      </c>
      <c r="F66" s="68">
        <v>259</v>
      </c>
      <c r="G66" s="73">
        <v>0.007331917905166313</v>
      </c>
      <c r="H66" s="92">
        <v>0.7567567567567568</v>
      </c>
      <c r="I66" s="93">
        <v>19</v>
      </c>
      <c r="J66" s="68">
        <v>468</v>
      </c>
      <c r="K66" s="94">
        <v>-0.02777777777777779</v>
      </c>
      <c r="L66" s="95">
        <v>-4</v>
      </c>
      <c r="O66" s="97">
        <v>20</v>
      </c>
      <c r="P66" s="91" t="s">
        <v>95</v>
      </c>
      <c r="Q66" s="68">
        <v>3548</v>
      </c>
      <c r="R66" s="73">
        <v>0.012023002294129807</v>
      </c>
      <c r="S66" s="68">
        <v>5290</v>
      </c>
      <c r="T66" s="73">
        <v>0.012876403564500071</v>
      </c>
      <c r="U66" s="71">
        <v>-0.32930056710775046</v>
      </c>
      <c r="V66" s="95">
        <v>-1</v>
      </c>
    </row>
    <row r="67" spans="2:22" ht="15">
      <c r="B67" s="129" t="s">
        <v>49</v>
      </c>
      <c r="C67" s="130"/>
      <c r="D67" s="26">
        <f>SUM(D47:D66)</f>
        <v>16562</v>
      </c>
      <c r="E67" s="6">
        <f>D67/D69</f>
        <v>0.4341625815922615</v>
      </c>
      <c r="F67" s="26">
        <f>SUM(F47:F66)</f>
        <v>13510</v>
      </c>
      <c r="G67" s="6">
        <f>F67/F69</f>
        <v>0.3824486907289455</v>
      </c>
      <c r="H67" s="17">
        <f>D67/F67-1</f>
        <v>0.22590673575129538</v>
      </c>
      <c r="I67" s="25"/>
      <c r="J67" s="26">
        <f>SUM(J47:J66)</f>
        <v>13514</v>
      </c>
      <c r="K67" s="18">
        <f>E67/J67-1</f>
        <v>-0.9999678731255297</v>
      </c>
      <c r="L67" s="19"/>
      <c r="O67" s="129" t="s">
        <v>49</v>
      </c>
      <c r="P67" s="130"/>
      <c r="Q67" s="26">
        <f>SUM(Q47:Q66)</f>
        <v>121126</v>
      </c>
      <c r="R67" s="6">
        <f>Q67/Q69</f>
        <v>0.41045608113832216</v>
      </c>
      <c r="S67" s="26">
        <f>SUM(S47:S66)</f>
        <v>142966</v>
      </c>
      <c r="T67" s="6">
        <f>S67/S69</f>
        <v>0.347993934215939</v>
      </c>
      <c r="U67" s="17">
        <f>Q67/S67-1</f>
        <v>-0.1527635941412644</v>
      </c>
      <c r="V67" s="106"/>
    </row>
    <row r="68" spans="2:22" ht="15">
      <c r="B68" s="129" t="s">
        <v>12</v>
      </c>
      <c r="C68" s="130"/>
      <c r="D68" s="26">
        <f>D69-SUM(D47:D66)</f>
        <v>21585</v>
      </c>
      <c r="E68" s="6">
        <f>D68/D69</f>
        <v>0.5658374184077385</v>
      </c>
      <c r="F68" s="26">
        <f>F69-SUM(F47:F66)</f>
        <v>21815</v>
      </c>
      <c r="G68" s="6">
        <f>F68/F69</f>
        <v>0.6175513092710545</v>
      </c>
      <c r="H68" s="17">
        <f>D68/F68-1</f>
        <v>-0.01054320421728172</v>
      </c>
      <c r="I68" s="3"/>
      <c r="J68" s="26">
        <f>J69-SUM(J47:J66)</f>
        <v>21193</v>
      </c>
      <c r="K68" s="18">
        <f>E68/J68-1</f>
        <v>-0.9999733007399421</v>
      </c>
      <c r="L68" s="19"/>
      <c r="O68" s="129" t="s">
        <v>12</v>
      </c>
      <c r="P68" s="130"/>
      <c r="Q68" s="26">
        <f>Q69-SUM(Q47:Q66)</f>
        <v>173975</v>
      </c>
      <c r="R68" s="6">
        <f>Q68/Q69</f>
        <v>0.5895439188616779</v>
      </c>
      <c r="S68" s="26">
        <f>S69-SUM(S47:S66)</f>
        <v>267863</v>
      </c>
      <c r="T68" s="6">
        <f>S68/S69</f>
        <v>0.6520060657840611</v>
      </c>
      <c r="U68" s="17">
        <f>Q68/S68-1</f>
        <v>-0.3505075355685555</v>
      </c>
      <c r="V68" s="107"/>
    </row>
    <row r="69" spans="2:22" ht="15">
      <c r="B69" s="131" t="s">
        <v>37</v>
      </c>
      <c r="C69" s="132"/>
      <c r="D69" s="24">
        <v>38147</v>
      </c>
      <c r="E69" s="98">
        <v>1</v>
      </c>
      <c r="F69" s="24">
        <v>35325</v>
      </c>
      <c r="G69" s="98">
        <v>1</v>
      </c>
      <c r="H69" s="20">
        <v>0.07988676574663844</v>
      </c>
      <c r="I69" s="20"/>
      <c r="J69" s="24">
        <v>34707</v>
      </c>
      <c r="K69" s="44">
        <v>0.09911545221425078</v>
      </c>
      <c r="L69" s="99"/>
      <c r="M69" s="14"/>
      <c r="O69" s="131" t="s">
        <v>37</v>
      </c>
      <c r="P69" s="132"/>
      <c r="Q69" s="24">
        <v>295101</v>
      </c>
      <c r="R69" s="98">
        <v>1</v>
      </c>
      <c r="S69" s="24">
        <v>410829</v>
      </c>
      <c r="T69" s="98">
        <v>1</v>
      </c>
      <c r="U69" s="108">
        <v>-0.28169384342390624</v>
      </c>
      <c r="V69" s="99"/>
    </row>
    <row r="70" spans="2:15" ht="15">
      <c r="B70" t="s">
        <v>83</v>
      </c>
      <c r="O70" t="s">
        <v>83</v>
      </c>
    </row>
    <row r="71" spans="2:15" ht="15">
      <c r="B71" s="9" t="s">
        <v>85</v>
      </c>
      <c r="O71" s="9" t="s">
        <v>85</v>
      </c>
    </row>
  </sheetData>
  <sheetProtection/>
  <mergeCells count="67">
    <mergeCell ref="J42:L42"/>
    <mergeCell ref="J41:L41"/>
    <mergeCell ref="L43:L44"/>
    <mergeCell ref="L45:L46"/>
    <mergeCell ref="B2:O2"/>
    <mergeCell ref="B3:O3"/>
    <mergeCell ref="D6:H6"/>
    <mergeCell ref="D7:E8"/>
    <mergeCell ref="F7:G8"/>
    <mergeCell ref="C8:C10"/>
    <mergeCell ref="D42:I42"/>
    <mergeCell ref="D43:E44"/>
    <mergeCell ref="C44:C46"/>
    <mergeCell ref="H45:H46"/>
    <mergeCell ref="B38:L38"/>
    <mergeCell ref="B39:L39"/>
    <mergeCell ref="D41:I41"/>
    <mergeCell ref="B41:B43"/>
    <mergeCell ref="C41:C43"/>
    <mergeCell ref="B44:B46"/>
    <mergeCell ref="B5:B7"/>
    <mergeCell ref="C5:C7"/>
    <mergeCell ref="B8:B10"/>
    <mergeCell ref="D5:H5"/>
    <mergeCell ref="I5:J5"/>
    <mergeCell ref="K5:O5"/>
    <mergeCell ref="H9:H10"/>
    <mergeCell ref="O9:O10"/>
    <mergeCell ref="J9:J10"/>
    <mergeCell ref="H7:H8"/>
    <mergeCell ref="I6:J6"/>
    <mergeCell ref="K6:O6"/>
    <mergeCell ref="I7:I8"/>
    <mergeCell ref="J7:J8"/>
    <mergeCell ref="K7:L8"/>
    <mergeCell ref="M7:N8"/>
    <mergeCell ref="O7:O8"/>
    <mergeCell ref="O38:V38"/>
    <mergeCell ref="O39:V39"/>
    <mergeCell ref="O41:O43"/>
    <mergeCell ref="P41:P43"/>
    <mergeCell ref="Q41:V41"/>
    <mergeCell ref="B31:C31"/>
    <mergeCell ref="B32:C32"/>
    <mergeCell ref="B33:C33"/>
    <mergeCell ref="F43:G44"/>
    <mergeCell ref="J43:J44"/>
    <mergeCell ref="U45:U46"/>
    <mergeCell ref="V45:V46"/>
    <mergeCell ref="B69:C69"/>
    <mergeCell ref="I43:I44"/>
    <mergeCell ref="B67:C67"/>
    <mergeCell ref="B68:C68"/>
    <mergeCell ref="H43:H44"/>
    <mergeCell ref="K45:K46"/>
    <mergeCell ref="I45:I46"/>
    <mergeCell ref="K43:K44"/>
    <mergeCell ref="O67:P67"/>
    <mergeCell ref="O68:P68"/>
    <mergeCell ref="O69:P69"/>
    <mergeCell ref="Q42:V42"/>
    <mergeCell ref="Q43:R44"/>
    <mergeCell ref="S43:T44"/>
    <mergeCell ref="U43:U44"/>
    <mergeCell ref="V43:V44"/>
    <mergeCell ref="O44:O46"/>
    <mergeCell ref="P44:P46"/>
  </mergeCells>
  <conditionalFormatting sqref="H32 J32 O32">
    <cfRule type="cellIs" priority="1561" dxfId="146" operator="lessThan">
      <formula>0</formula>
    </cfRule>
  </conditionalFormatting>
  <conditionalFormatting sqref="H31 O31">
    <cfRule type="cellIs" priority="1521" dxfId="146" operator="lessThan">
      <formula>0</formula>
    </cfRule>
  </conditionalFormatting>
  <conditionalFormatting sqref="K68">
    <cfRule type="cellIs" priority="697" dxfId="146" operator="lessThan">
      <formula>0</formula>
    </cfRule>
  </conditionalFormatting>
  <conditionalFormatting sqref="H68 J68">
    <cfRule type="cellIs" priority="698" dxfId="146" operator="lessThan">
      <formula>0</formula>
    </cfRule>
  </conditionalFormatting>
  <conditionalFormatting sqref="K67">
    <cfRule type="cellIs" priority="695" dxfId="146" operator="lessThan">
      <formula>0</formula>
    </cfRule>
  </conditionalFormatting>
  <conditionalFormatting sqref="H67 J67">
    <cfRule type="cellIs" priority="696" dxfId="146" operator="lessThan">
      <formula>0</formula>
    </cfRule>
  </conditionalFormatting>
  <conditionalFormatting sqref="L68">
    <cfRule type="cellIs" priority="693" dxfId="146" operator="lessThan">
      <formula>0</formula>
    </cfRule>
  </conditionalFormatting>
  <conditionalFormatting sqref="K68">
    <cfRule type="cellIs" priority="694" dxfId="146" operator="lessThan">
      <formula>0</formula>
    </cfRule>
  </conditionalFormatting>
  <conditionalFormatting sqref="L67">
    <cfRule type="cellIs" priority="691" dxfId="146" operator="lessThan">
      <formula>0</formula>
    </cfRule>
  </conditionalFormatting>
  <conditionalFormatting sqref="K67">
    <cfRule type="cellIs" priority="692" dxfId="146" operator="lessThan">
      <formula>0</formula>
    </cfRule>
  </conditionalFormatting>
  <conditionalFormatting sqref="H11:H15 J11:J15 O11:O15">
    <cfRule type="cellIs" priority="41" dxfId="146" operator="lessThan">
      <formula>0</formula>
    </cfRule>
  </conditionalFormatting>
  <conditionalFormatting sqref="H16:H30 J16:J30 O16:O30">
    <cfRule type="cellIs" priority="40" dxfId="146" operator="lessThan">
      <formula>0</formula>
    </cfRule>
  </conditionalFormatting>
  <conditionalFormatting sqref="D11:E30 G11:J30 L11:L30 N11:O30">
    <cfRule type="cellIs" priority="39" dxfId="147" operator="equal">
      <formula>0</formula>
    </cfRule>
  </conditionalFormatting>
  <conditionalFormatting sqref="F11:F30">
    <cfRule type="cellIs" priority="38" dxfId="147" operator="equal">
      <formula>0</formula>
    </cfRule>
  </conditionalFormatting>
  <conditionalFormatting sqref="K11:K30">
    <cfRule type="cellIs" priority="37" dxfId="147" operator="equal">
      <formula>0</formula>
    </cfRule>
  </conditionalFormatting>
  <conditionalFormatting sqref="M11:M30">
    <cfRule type="cellIs" priority="36" dxfId="147" operator="equal">
      <formula>0</formula>
    </cfRule>
  </conditionalFormatting>
  <conditionalFormatting sqref="O33 J33 H33">
    <cfRule type="cellIs" priority="35" dxfId="146" operator="lessThan">
      <formula>0</formula>
    </cfRule>
  </conditionalFormatting>
  <conditionalFormatting sqref="H69:I69 K69">
    <cfRule type="cellIs" priority="27" dxfId="146" operator="lessThan">
      <formula>0</formula>
    </cfRule>
  </conditionalFormatting>
  <conditionalFormatting sqref="L69">
    <cfRule type="cellIs" priority="26" dxfId="146" operator="lessThan">
      <formula>0</formula>
    </cfRule>
  </conditionalFormatting>
  <conditionalFormatting sqref="V69">
    <cfRule type="cellIs" priority="8" dxfId="146" operator="lessThan">
      <formula>0</formula>
    </cfRule>
  </conditionalFormatting>
  <conditionalFormatting sqref="V67">
    <cfRule type="cellIs" priority="17" dxfId="146" operator="lessThan">
      <formula>0</formula>
    </cfRule>
    <cfRule type="cellIs" priority="18" dxfId="148" operator="equal">
      <formula>0</formula>
    </cfRule>
    <cfRule type="cellIs" priority="19" dxfId="149" operator="greaterThan">
      <formula>0</formula>
    </cfRule>
  </conditionalFormatting>
  <conditionalFormatting sqref="V68">
    <cfRule type="cellIs" priority="16" dxfId="146" operator="lessThan">
      <formula>0</formula>
    </cfRule>
  </conditionalFormatting>
  <conditionalFormatting sqref="U68">
    <cfRule type="cellIs" priority="15" dxfId="146" operator="lessThan">
      <formula>0</formula>
    </cfRule>
  </conditionalFormatting>
  <conditionalFormatting sqref="U67">
    <cfRule type="cellIs" priority="14" dxfId="146" operator="lessThan">
      <formula>0</formula>
    </cfRule>
  </conditionalFormatting>
  <conditionalFormatting sqref="U47:U66">
    <cfRule type="cellIs" priority="13" dxfId="146" operator="lessThan">
      <formula>0</formula>
    </cfRule>
  </conditionalFormatting>
  <conditionalFormatting sqref="V47:V66">
    <cfRule type="cellIs" priority="10" dxfId="146" operator="lessThan">
      <formula>0</formula>
    </cfRule>
    <cfRule type="cellIs" priority="11" dxfId="148" operator="equal">
      <formula>0</formula>
    </cfRule>
    <cfRule type="cellIs" priority="12" dxfId="149" operator="greaterThan">
      <formula>0</formula>
    </cfRule>
  </conditionalFormatting>
  <conditionalFormatting sqref="U69">
    <cfRule type="cellIs" priority="9" dxfId="146" operator="lessThan">
      <formula>0</formula>
    </cfRule>
  </conditionalFormatting>
  <conditionalFormatting sqref="K47:K66 H47:H66">
    <cfRule type="cellIs" priority="7" dxfId="146" operator="lessThan">
      <formula>0</formula>
    </cfRule>
  </conditionalFormatting>
  <conditionalFormatting sqref="L47:L66">
    <cfRule type="cellIs" priority="4" dxfId="146" operator="lessThan">
      <formula>0</formula>
    </cfRule>
    <cfRule type="cellIs" priority="5" dxfId="148" operator="equal">
      <formula>0</formula>
    </cfRule>
    <cfRule type="cellIs" priority="6" dxfId="149" operator="greaterThan">
      <formula>0</formula>
    </cfRule>
  </conditionalFormatting>
  <conditionalFormatting sqref="I47:I66">
    <cfRule type="cellIs" priority="1" dxfId="146" operator="lessThan">
      <formula>0</formula>
    </cfRule>
    <cfRule type="cellIs" priority="2" dxfId="148" operator="equal">
      <formula>0</formula>
    </cfRule>
    <cfRule type="cellIs" priority="3" dxfId="149" operator="greater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0.140625" style="0" customWidth="1"/>
    <col min="3" max="11" width="10.57421875" style="0" customWidth="1"/>
    <col min="12" max="12" width="5.421875" style="0" customWidth="1"/>
    <col min="13" max="13" width="1.421875" style="0" customWidth="1"/>
    <col min="15" max="15" width="16.7109375" style="0" bestFit="1" customWidth="1"/>
    <col min="16" max="21" width="10.421875" style="0" customWidth="1"/>
    <col min="22" max="22" width="12.00390625" style="0" customWidth="1"/>
    <col min="23" max="23" width="11.140625" style="0" customWidth="1"/>
    <col min="24" max="24" width="16.421875" style="0" customWidth="1"/>
    <col min="30" max="30" width="12.140625" style="0" customWidth="1"/>
    <col min="31" max="31" width="11.421875" style="0" customWidth="1"/>
  </cols>
  <sheetData>
    <row r="1" spans="1:21" ht="15">
      <c r="A1" t="s">
        <v>3</v>
      </c>
      <c r="C1" s="48"/>
      <c r="K1" s="49"/>
      <c r="O1" s="47"/>
      <c r="U1" s="49">
        <v>44106</v>
      </c>
    </row>
    <row r="2" spans="1:21" ht="14.25" customHeight="1">
      <c r="A2" s="155" t="s">
        <v>140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4"/>
      <c r="M2" s="21"/>
      <c r="N2" s="155" t="s">
        <v>101</v>
      </c>
      <c r="O2" s="155"/>
      <c r="P2" s="155"/>
      <c r="Q2" s="155"/>
      <c r="R2" s="155"/>
      <c r="S2" s="155"/>
      <c r="T2" s="155"/>
      <c r="U2" s="155"/>
    </row>
    <row r="3" spans="1:21" ht="14.25" customHeight="1">
      <c r="A3" s="156" t="s">
        <v>141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4"/>
      <c r="M3" s="21"/>
      <c r="N3" s="156" t="s">
        <v>102</v>
      </c>
      <c r="O3" s="156"/>
      <c r="P3" s="156"/>
      <c r="Q3" s="156"/>
      <c r="R3" s="156"/>
      <c r="S3" s="156"/>
      <c r="T3" s="156"/>
      <c r="U3" s="156"/>
    </row>
    <row r="4" spans="1:21" ht="14.25" customHeight="1">
      <c r="A4" s="15"/>
      <c r="B4" s="15"/>
      <c r="C4" s="15"/>
      <c r="D4" s="15"/>
      <c r="E4" s="15"/>
      <c r="F4" s="15"/>
      <c r="G4" s="15"/>
      <c r="H4" s="15"/>
      <c r="I4" s="15"/>
      <c r="J4" s="76"/>
      <c r="K4" s="77" t="s">
        <v>4</v>
      </c>
      <c r="L4" s="14"/>
      <c r="M4" s="14"/>
      <c r="N4" s="15"/>
      <c r="O4" s="15"/>
      <c r="P4" s="15"/>
      <c r="Q4" s="15"/>
      <c r="R4" s="15"/>
      <c r="S4" s="15"/>
      <c r="T4" s="76"/>
      <c r="U4" s="77" t="s">
        <v>4</v>
      </c>
    </row>
    <row r="5" spans="1:21" ht="14.25" customHeight="1">
      <c r="A5" s="157" t="s">
        <v>0</v>
      </c>
      <c r="B5" s="157" t="s">
        <v>1</v>
      </c>
      <c r="C5" s="159" t="s">
        <v>131</v>
      </c>
      <c r="D5" s="160"/>
      <c r="E5" s="160"/>
      <c r="F5" s="160"/>
      <c r="G5" s="160"/>
      <c r="H5" s="161"/>
      <c r="I5" s="159" t="s">
        <v>119</v>
      </c>
      <c r="J5" s="160"/>
      <c r="K5" s="161"/>
      <c r="L5" s="14"/>
      <c r="M5" s="14"/>
      <c r="N5" s="157" t="s">
        <v>0</v>
      </c>
      <c r="O5" s="157" t="s">
        <v>1</v>
      </c>
      <c r="P5" s="159" t="s">
        <v>132</v>
      </c>
      <c r="Q5" s="160"/>
      <c r="R5" s="160"/>
      <c r="S5" s="160"/>
      <c r="T5" s="160"/>
      <c r="U5" s="161"/>
    </row>
    <row r="6" spans="1:21" ht="14.25" customHeight="1">
      <c r="A6" s="158"/>
      <c r="B6" s="158"/>
      <c r="C6" s="133" t="s">
        <v>133</v>
      </c>
      <c r="D6" s="134"/>
      <c r="E6" s="134"/>
      <c r="F6" s="134"/>
      <c r="G6" s="134"/>
      <c r="H6" s="135"/>
      <c r="I6" s="133" t="s">
        <v>120</v>
      </c>
      <c r="J6" s="134"/>
      <c r="K6" s="135"/>
      <c r="L6" s="14"/>
      <c r="M6" s="14"/>
      <c r="N6" s="158"/>
      <c r="O6" s="158"/>
      <c r="P6" s="133" t="s">
        <v>134</v>
      </c>
      <c r="Q6" s="134"/>
      <c r="R6" s="134"/>
      <c r="S6" s="134"/>
      <c r="T6" s="134"/>
      <c r="U6" s="135"/>
    </row>
    <row r="7" spans="1:21" ht="14.25" customHeight="1">
      <c r="A7" s="158"/>
      <c r="B7" s="158"/>
      <c r="C7" s="136">
        <v>2020</v>
      </c>
      <c r="D7" s="137"/>
      <c r="E7" s="136">
        <v>2019</v>
      </c>
      <c r="F7" s="137"/>
      <c r="G7" s="140" t="s">
        <v>5</v>
      </c>
      <c r="H7" s="150" t="s">
        <v>56</v>
      </c>
      <c r="I7" s="187">
        <v>2020</v>
      </c>
      <c r="J7" s="150" t="s">
        <v>135</v>
      </c>
      <c r="K7" s="150" t="s">
        <v>153</v>
      </c>
      <c r="L7" s="14"/>
      <c r="M7" s="14"/>
      <c r="N7" s="158"/>
      <c r="O7" s="158"/>
      <c r="P7" s="167">
        <v>2020</v>
      </c>
      <c r="Q7" s="177"/>
      <c r="R7" s="178">
        <v>2019</v>
      </c>
      <c r="S7" s="177"/>
      <c r="T7" s="141" t="s">
        <v>5</v>
      </c>
      <c r="U7" s="142" t="s">
        <v>97</v>
      </c>
    </row>
    <row r="8" spans="1:21" ht="14.25" customHeight="1">
      <c r="A8" s="144" t="s">
        <v>6</v>
      </c>
      <c r="B8" s="144" t="s">
        <v>7</v>
      </c>
      <c r="C8" s="138"/>
      <c r="D8" s="139"/>
      <c r="E8" s="138"/>
      <c r="F8" s="139"/>
      <c r="G8" s="141"/>
      <c r="H8" s="151"/>
      <c r="I8" s="188"/>
      <c r="J8" s="151"/>
      <c r="K8" s="151"/>
      <c r="L8" s="14"/>
      <c r="M8" s="14"/>
      <c r="N8" s="144" t="s">
        <v>6</v>
      </c>
      <c r="O8" s="144" t="s">
        <v>7</v>
      </c>
      <c r="P8" s="138"/>
      <c r="Q8" s="139"/>
      <c r="R8" s="163"/>
      <c r="S8" s="139"/>
      <c r="T8" s="141"/>
      <c r="U8" s="143"/>
    </row>
    <row r="9" spans="1:21" ht="14.25" customHeight="1">
      <c r="A9" s="144"/>
      <c r="B9" s="144"/>
      <c r="C9" s="125" t="s">
        <v>8</v>
      </c>
      <c r="D9" s="78" t="s">
        <v>2</v>
      </c>
      <c r="E9" s="125" t="s">
        <v>8</v>
      </c>
      <c r="F9" s="78" t="s">
        <v>2</v>
      </c>
      <c r="G9" s="146" t="s">
        <v>9</v>
      </c>
      <c r="H9" s="146" t="s">
        <v>57</v>
      </c>
      <c r="I9" s="79" t="s">
        <v>8</v>
      </c>
      <c r="J9" s="152" t="s">
        <v>136</v>
      </c>
      <c r="K9" s="152" t="s">
        <v>154</v>
      </c>
      <c r="L9" s="14"/>
      <c r="M9" s="14"/>
      <c r="N9" s="144"/>
      <c r="O9" s="144"/>
      <c r="P9" s="115" t="s">
        <v>8</v>
      </c>
      <c r="Q9" s="78" t="s">
        <v>2</v>
      </c>
      <c r="R9" s="115" t="s">
        <v>8</v>
      </c>
      <c r="S9" s="78" t="s">
        <v>2</v>
      </c>
      <c r="T9" s="146" t="s">
        <v>9</v>
      </c>
      <c r="U9" s="148" t="s">
        <v>98</v>
      </c>
    </row>
    <row r="10" spans="1:21" ht="14.25" customHeight="1">
      <c r="A10" s="145"/>
      <c r="B10" s="145"/>
      <c r="C10" s="124" t="s">
        <v>10</v>
      </c>
      <c r="D10" s="41" t="s">
        <v>11</v>
      </c>
      <c r="E10" s="124" t="s">
        <v>10</v>
      </c>
      <c r="F10" s="41" t="s">
        <v>11</v>
      </c>
      <c r="G10" s="147"/>
      <c r="H10" s="147"/>
      <c r="I10" s="124" t="s">
        <v>10</v>
      </c>
      <c r="J10" s="153"/>
      <c r="K10" s="153"/>
      <c r="L10" s="14"/>
      <c r="M10" s="14"/>
      <c r="N10" s="145"/>
      <c r="O10" s="145"/>
      <c r="P10" s="114" t="s">
        <v>10</v>
      </c>
      <c r="Q10" s="41" t="s">
        <v>11</v>
      </c>
      <c r="R10" s="114" t="s">
        <v>10</v>
      </c>
      <c r="S10" s="41" t="s">
        <v>11</v>
      </c>
      <c r="T10" s="147"/>
      <c r="U10" s="149"/>
    </row>
    <row r="11" spans="1:21" ht="14.25" customHeight="1">
      <c r="A11" s="50">
        <v>1</v>
      </c>
      <c r="B11" s="80" t="s">
        <v>20</v>
      </c>
      <c r="C11" s="52">
        <v>4484</v>
      </c>
      <c r="D11" s="54">
        <v>0.1534250325053035</v>
      </c>
      <c r="E11" s="52">
        <v>3067</v>
      </c>
      <c r="F11" s="54">
        <v>0.1171191812731508</v>
      </c>
      <c r="G11" s="100">
        <v>0.46201499836974236</v>
      </c>
      <c r="H11" s="82">
        <v>1</v>
      </c>
      <c r="I11" s="52">
        <v>3745</v>
      </c>
      <c r="J11" s="53">
        <v>0.19732977303070753</v>
      </c>
      <c r="K11" s="84">
        <v>0</v>
      </c>
      <c r="L11" s="14"/>
      <c r="M11" s="14"/>
      <c r="N11" s="50">
        <v>1</v>
      </c>
      <c r="O11" s="80" t="s">
        <v>18</v>
      </c>
      <c r="P11" s="52">
        <v>30167</v>
      </c>
      <c r="Q11" s="54">
        <v>0.14372150415199691</v>
      </c>
      <c r="R11" s="52">
        <v>35857</v>
      </c>
      <c r="S11" s="54">
        <v>0.12453979632948499</v>
      </c>
      <c r="T11" s="109">
        <v>-0.15868589117884935</v>
      </c>
      <c r="U11" s="84">
        <v>0</v>
      </c>
    </row>
    <row r="12" spans="1:21" ht="14.25" customHeight="1">
      <c r="A12" s="85">
        <v>2</v>
      </c>
      <c r="B12" s="86" t="s">
        <v>18</v>
      </c>
      <c r="C12" s="60">
        <v>4147</v>
      </c>
      <c r="D12" s="62">
        <v>0.14189420379114487</v>
      </c>
      <c r="E12" s="60">
        <v>3245</v>
      </c>
      <c r="F12" s="62">
        <v>0.12391644709206859</v>
      </c>
      <c r="G12" s="101">
        <v>0.2779661016949153</v>
      </c>
      <c r="H12" s="88">
        <v>-1</v>
      </c>
      <c r="I12" s="60">
        <v>3454</v>
      </c>
      <c r="J12" s="61">
        <v>0.2006369426751593</v>
      </c>
      <c r="K12" s="90">
        <v>0</v>
      </c>
      <c r="L12" s="14"/>
      <c r="M12" s="14"/>
      <c r="N12" s="85">
        <v>2</v>
      </c>
      <c r="O12" s="86" t="s">
        <v>20</v>
      </c>
      <c r="P12" s="60">
        <v>26649</v>
      </c>
      <c r="Q12" s="62">
        <v>0.12696106222516543</v>
      </c>
      <c r="R12" s="60">
        <v>28343</v>
      </c>
      <c r="S12" s="62">
        <v>0.09844190666722238</v>
      </c>
      <c r="T12" s="110">
        <v>-0.05976784391207701</v>
      </c>
      <c r="U12" s="90">
        <v>1</v>
      </c>
    </row>
    <row r="13" spans="1:21" ht="14.25" customHeight="1">
      <c r="A13" s="58">
        <v>3</v>
      </c>
      <c r="B13" s="86" t="s">
        <v>19</v>
      </c>
      <c r="C13" s="60">
        <v>2488</v>
      </c>
      <c r="D13" s="62">
        <v>0.0851296790528981</v>
      </c>
      <c r="E13" s="60">
        <v>2270</v>
      </c>
      <c r="F13" s="62">
        <v>0.0866842326345133</v>
      </c>
      <c r="G13" s="101">
        <v>0.09603524229074889</v>
      </c>
      <c r="H13" s="88">
        <v>1</v>
      </c>
      <c r="I13" s="60">
        <v>1857</v>
      </c>
      <c r="J13" s="61">
        <v>0.33979536887452877</v>
      </c>
      <c r="K13" s="90">
        <v>0</v>
      </c>
      <c r="L13" s="14"/>
      <c r="M13" s="14"/>
      <c r="N13" s="58">
        <v>3</v>
      </c>
      <c r="O13" s="86" t="s">
        <v>19</v>
      </c>
      <c r="P13" s="60">
        <v>19413</v>
      </c>
      <c r="Q13" s="62">
        <v>0.09248733914882873</v>
      </c>
      <c r="R13" s="60">
        <v>32762</v>
      </c>
      <c r="S13" s="62">
        <v>0.11379013323330416</v>
      </c>
      <c r="T13" s="110">
        <v>-0.40745375740186807</v>
      </c>
      <c r="U13" s="90">
        <v>-1</v>
      </c>
    </row>
    <row r="14" spans="1:21" ht="14.25" customHeight="1">
      <c r="A14" s="58">
        <v>4</v>
      </c>
      <c r="B14" s="86" t="s">
        <v>33</v>
      </c>
      <c r="C14" s="60">
        <v>1808</v>
      </c>
      <c r="D14" s="62">
        <v>0.06186272497091631</v>
      </c>
      <c r="E14" s="60">
        <v>1469</v>
      </c>
      <c r="F14" s="62">
        <v>0.05609653644938328</v>
      </c>
      <c r="G14" s="101">
        <v>0.23076923076923084</v>
      </c>
      <c r="H14" s="88">
        <v>3</v>
      </c>
      <c r="I14" s="60">
        <v>1510</v>
      </c>
      <c r="J14" s="61">
        <v>0.19735099337748352</v>
      </c>
      <c r="K14" s="90">
        <v>2</v>
      </c>
      <c r="L14" s="14"/>
      <c r="M14" s="14"/>
      <c r="N14" s="58">
        <v>4</v>
      </c>
      <c r="O14" s="86" t="s">
        <v>33</v>
      </c>
      <c r="P14" s="60">
        <v>12654</v>
      </c>
      <c r="Q14" s="62">
        <v>0.06028613761856893</v>
      </c>
      <c r="R14" s="60">
        <v>13049</v>
      </c>
      <c r="S14" s="62">
        <v>0.04532224676641798</v>
      </c>
      <c r="T14" s="110">
        <v>-0.03027051881370224</v>
      </c>
      <c r="U14" s="90">
        <v>4</v>
      </c>
    </row>
    <row r="15" spans="1:21" ht="14.25" customHeight="1">
      <c r="A15" s="66">
        <v>5</v>
      </c>
      <c r="B15" s="91" t="s">
        <v>22</v>
      </c>
      <c r="C15" s="68">
        <v>1801</v>
      </c>
      <c r="D15" s="70">
        <v>0.06162321220830767</v>
      </c>
      <c r="E15" s="68">
        <v>1718</v>
      </c>
      <c r="F15" s="70">
        <v>0.06560507121854355</v>
      </c>
      <c r="G15" s="102">
        <v>0.04831199068684522</v>
      </c>
      <c r="H15" s="93">
        <v>0</v>
      </c>
      <c r="I15" s="68">
        <v>1519</v>
      </c>
      <c r="J15" s="69">
        <v>0.185648452929559</v>
      </c>
      <c r="K15" s="95">
        <v>0</v>
      </c>
      <c r="L15" s="14"/>
      <c r="M15" s="14"/>
      <c r="N15" s="66">
        <v>5</v>
      </c>
      <c r="O15" s="91" t="s">
        <v>17</v>
      </c>
      <c r="P15" s="68">
        <v>11549</v>
      </c>
      <c r="Q15" s="70">
        <v>0.0550217009132964</v>
      </c>
      <c r="R15" s="68">
        <v>13646</v>
      </c>
      <c r="S15" s="70">
        <v>0.04739576821017241</v>
      </c>
      <c r="T15" s="111">
        <v>-0.15367140554008496</v>
      </c>
      <c r="U15" s="95">
        <v>2</v>
      </c>
    </row>
    <row r="16" spans="1:21" ht="14.25" customHeight="1">
      <c r="A16" s="50">
        <v>6</v>
      </c>
      <c r="B16" s="80" t="s">
        <v>25</v>
      </c>
      <c r="C16" s="52">
        <v>1448</v>
      </c>
      <c r="D16" s="54">
        <v>0.04954492575104359</v>
      </c>
      <c r="E16" s="52">
        <v>1216</v>
      </c>
      <c r="F16" s="54">
        <v>0.04643525413373048</v>
      </c>
      <c r="G16" s="100">
        <v>0.19078947368421062</v>
      </c>
      <c r="H16" s="82">
        <v>3</v>
      </c>
      <c r="I16" s="52">
        <v>1309</v>
      </c>
      <c r="J16" s="53">
        <v>0.10618792971734159</v>
      </c>
      <c r="K16" s="84">
        <v>2</v>
      </c>
      <c r="L16" s="14"/>
      <c r="M16" s="14"/>
      <c r="N16" s="50">
        <v>6</v>
      </c>
      <c r="O16" s="80" t="s">
        <v>25</v>
      </c>
      <c r="P16" s="52">
        <v>10753</v>
      </c>
      <c r="Q16" s="54">
        <v>0.05122940080705482</v>
      </c>
      <c r="R16" s="52">
        <v>14811</v>
      </c>
      <c r="S16" s="54">
        <v>0.051442087275455343</v>
      </c>
      <c r="T16" s="109">
        <v>-0.27398555127945445</v>
      </c>
      <c r="U16" s="84">
        <v>0</v>
      </c>
    </row>
    <row r="17" spans="1:21" ht="14.25" customHeight="1">
      <c r="A17" s="58">
        <v>7</v>
      </c>
      <c r="B17" s="86" t="s">
        <v>17</v>
      </c>
      <c r="C17" s="60">
        <v>1419</v>
      </c>
      <c r="D17" s="62">
        <v>0.04855265859166496</v>
      </c>
      <c r="E17" s="60">
        <v>1491</v>
      </c>
      <c r="F17" s="62">
        <v>0.05693664795509222</v>
      </c>
      <c r="G17" s="101">
        <v>-0.048289738430583484</v>
      </c>
      <c r="H17" s="88">
        <v>-1</v>
      </c>
      <c r="I17" s="60">
        <v>1358</v>
      </c>
      <c r="J17" s="61">
        <v>0.04491899852724601</v>
      </c>
      <c r="K17" s="90">
        <v>0</v>
      </c>
      <c r="L17" s="14"/>
      <c r="M17" s="14"/>
      <c r="N17" s="58">
        <v>7</v>
      </c>
      <c r="O17" s="86" t="s">
        <v>22</v>
      </c>
      <c r="P17" s="60">
        <v>10677</v>
      </c>
      <c r="Q17" s="62">
        <v>0.05086732190243879</v>
      </c>
      <c r="R17" s="60">
        <v>17310</v>
      </c>
      <c r="S17" s="62">
        <v>0.06012170216313091</v>
      </c>
      <c r="T17" s="110">
        <v>-0.3831889081455806</v>
      </c>
      <c r="U17" s="90">
        <v>-2</v>
      </c>
    </row>
    <row r="18" spans="1:21" ht="14.25" customHeight="1">
      <c r="A18" s="58">
        <v>8</v>
      </c>
      <c r="B18" s="86" t="s">
        <v>21</v>
      </c>
      <c r="C18" s="60">
        <v>1418</v>
      </c>
      <c r="D18" s="62">
        <v>0.048518442482720865</v>
      </c>
      <c r="E18" s="60">
        <v>2442</v>
      </c>
      <c r="F18" s="62">
        <v>0.09325237713369229</v>
      </c>
      <c r="G18" s="101">
        <v>-0.41932841932841936</v>
      </c>
      <c r="H18" s="88">
        <v>-5</v>
      </c>
      <c r="I18" s="60">
        <v>1081</v>
      </c>
      <c r="J18" s="61">
        <v>0.3117483811285846</v>
      </c>
      <c r="K18" s="90">
        <v>1</v>
      </c>
      <c r="L18" s="14"/>
      <c r="M18" s="14"/>
      <c r="N18" s="58">
        <v>8</v>
      </c>
      <c r="O18" s="86" t="s">
        <v>23</v>
      </c>
      <c r="P18" s="60">
        <v>9895</v>
      </c>
      <c r="Q18" s="62">
        <v>0.04714172054178438</v>
      </c>
      <c r="R18" s="60">
        <v>12617</v>
      </c>
      <c r="S18" s="62">
        <v>0.04382180913877659</v>
      </c>
      <c r="T18" s="110">
        <v>-0.21574066735357056</v>
      </c>
      <c r="U18" s="90">
        <v>2</v>
      </c>
    </row>
    <row r="19" spans="1:21" ht="14.25" customHeight="1">
      <c r="A19" s="58">
        <v>9</v>
      </c>
      <c r="B19" s="86" t="s">
        <v>34</v>
      </c>
      <c r="C19" s="60">
        <v>1199</v>
      </c>
      <c r="D19" s="62">
        <v>0.041025114623964964</v>
      </c>
      <c r="E19" s="60">
        <v>684</v>
      </c>
      <c r="F19" s="62">
        <v>0.026119830450223393</v>
      </c>
      <c r="G19" s="101">
        <v>0.7529239766081872</v>
      </c>
      <c r="H19" s="88">
        <v>5</v>
      </c>
      <c r="I19" s="60">
        <v>1020</v>
      </c>
      <c r="J19" s="61">
        <v>0.17549019607843142</v>
      </c>
      <c r="K19" s="90">
        <v>1</v>
      </c>
      <c r="L19" s="14"/>
      <c r="M19" s="14"/>
      <c r="N19" s="58">
        <v>9</v>
      </c>
      <c r="O19" s="86" t="s">
        <v>34</v>
      </c>
      <c r="P19" s="60">
        <v>9192</v>
      </c>
      <c r="Q19" s="62">
        <v>0.04379249067408611</v>
      </c>
      <c r="R19" s="60">
        <v>9145</v>
      </c>
      <c r="S19" s="62">
        <v>0.031762736353658706</v>
      </c>
      <c r="T19" s="110">
        <v>0.005139420448332377</v>
      </c>
      <c r="U19" s="90">
        <v>4</v>
      </c>
    </row>
    <row r="20" spans="1:21" ht="14.25" customHeight="1">
      <c r="A20" s="66">
        <v>10</v>
      </c>
      <c r="B20" s="91" t="s">
        <v>23</v>
      </c>
      <c r="C20" s="68">
        <v>1167</v>
      </c>
      <c r="D20" s="70">
        <v>0.03993019913775406</v>
      </c>
      <c r="E20" s="68">
        <v>1373</v>
      </c>
      <c r="F20" s="70">
        <v>0.05243059533356245</v>
      </c>
      <c r="G20" s="102">
        <v>-0.15003641660597233</v>
      </c>
      <c r="H20" s="93">
        <v>-2</v>
      </c>
      <c r="I20" s="68">
        <v>1520</v>
      </c>
      <c r="J20" s="69">
        <v>-0.23223684210526319</v>
      </c>
      <c r="K20" s="95">
        <v>-6</v>
      </c>
      <c r="L20" s="14"/>
      <c r="M20" s="14"/>
      <c r="N20" s="66">
        <v>10</v>
      </c>
      <c r="O20" s="91" t="s">
        <v>21</v>
      </c>
      <c r="P20" s="68">
        <v>8153</v>
      </c>
      <c r="Q20" s="70">
        <v>0.03884249091229591</v>
      </c>
      <c r="R20" s="68">
        <v>20217</v>
      </c>
      <c r="S20" s="70">
        <v>0.07021839703246781</v>
      </c>
      <c r="T20" s="111">
        <v>-0.5967255280209725</v>
      </c>
      <c r="U20" s="95">
        <v>-6</v>
      </c>
    </row>
    <row r="21" spans="1:21" ht="14.25" customHeight="1">
      <c r="A21" s="50">
        <v>11</v>
      </c>
      <c r="B21" s="80" t="s">
        <v>24</v>
      </c>
      <c r="C21" s="52">
        <v>945</v>
      </c>
      <c r="D21" s="54">
        <v>0.03233422295216588</v>
      </c>
      <c r="E21" s="52">
        <v>779</v>
      </c>
      <c r="F21" s="54">
        <v>0.029747584679421086</v>
      </c>
      <c r="G21" s="100">
        <v>0.2130937098844672</v>
      </c>
      <c r="H21" s="82">
        <v>1</v>
      </c>
      <c r="I21" s="52">
        <v>947</v>
      </c>
      <c r="J21" s="53">
        <v>-0.002111932418162654</v>
      </c>
      <c r="K21" s="84">
        <v>0</v>
      </c>
      <c r="L21" s="14"/>
      <c r="M21" s="14"/>
      <c r="N21" s="50">
        <v>11</v>
      </c>
      <c r="O21" s="80" t="s">
        <v>30</v>
      </c>
      <c r="P21" s="52">
        <v>7806</v>
      </c>
      <c r="Q21" s="54">
        <v>0.03718931486095694</v>
      </c>
      <c r="R21" s="52">
        <v>12976</v>
      </c>
      <c r="S21" s="54">
        <v>0.04506870059322858</v>
      </c>
      <c r="T21" s="109">
        <v>-0.3984278668310728</v>
      </c>
      <c r="U21" s="84">
        <v>-2</v>
      </c>
    </row>
    <row r="22" spans="1:21" ht="14.25" customHeight="1">
      <c r="A22" s="58">
        <v>12</v>
      </c>
      <c r="B22" s="86" t="s">
        <v>28</v>
      </c>
      <c r="C22" s="60">
        <v>855</v>
      </c>
      <c r="D22" s="62">
        <v>0.0292547731471977</v>
      </c>
      <c r="E22" s="60">
        <v>768</v>
      </c>
      <c r="F22" s="62">
        <v>0.029327528926566617</v>
      </c>
      <c r="G22" s="101">
        <v>0.11328125</v>
      </c>
      <c r="H22" s="88">
        <v>1</v>
      </c>
      <c r="I22" s="60">
        <v>877</v>
      </c>
      <c r="J22" s="61">
        <v>-0.02508551881413912</v>
      </c>
      <c r="K22" s="90">
        <v>1</v>
      </c>
      <c r="L22" s="14"/>
      <c r="M22" s="14"/>
      <c r="N22" s="58">
        <v>12</v>
      </c>
      <c r="O22" s="86" t="s">
        <v>35</v>
      </c>
      <c r="P22" s="60">
        <v>7112</v>
      </c>
      <c r="Q22" s="62">
        <v>0.033882962758278984</v>
      </c>
      <c r="R22" s="60">
        <v>7597</v>
      </c>
      <c r="S22" s="62">
        <v>0.026386168187943707</v>
      </c>
      <c r="T22" s="110">
        <v>-0.06384098986442022</v>
      </c>
      <c r="U22" s="90">
        <v>2</v>
      </c>
    </row>
    <row r="23" spans="1:21" ht="14.25" customHeight="1">
      <c r="A23" s="58">
        <v>13</v>
      </c>
      <c r="B23" s="86" t="s">
        <v>35</v>
      </c>
      <c r="C23" s="60">
        <v>852</v>
      </c>
      <c r="D23" s="62">
        <v>0.029152124820365426</v>
      </c>
      <c r="E23" s="60">
        <v>910</v>
      </c>
      <c r="F23" s="62">
        <v>0.03475006682705159</v>
      </c>
      <c r="G23" s="101">
        <v>-0.06373626373626373</v>
      </c>
      <c r="H23" s="88">
        <v>-3</v>
      </c>
      <c r="I23" s="60">
        <v>505</v>
      </c>
      <c r="J23" s="61">
        <v>0.6871287128712871</v>
      </c>
      <c r="K23" s="90">
        <v>5</v>
      </c>
      <c r="L23" s="14"/>
      <c r="M23" s="14"/>
      <c r="N23" s="58">
        <v>13</v>
      </c>
      <c r="O23" s="86" t="s">
        <v>28</v>
      </c>
      <c r="P23" s="60">
        <v>6491</v>
      </c>
      <c r="Q23" s="62">
        <v>0.03092439697187695</v>
      </c>
      <c r="R23" s="60">
        <v>9338</v>
      </c>
      <c r="S23" s="62">
        <v>0.0324330707567485</v>
      </c>
      <c r="T23" s="110">
        <v>-0.30488327264938964</v>
      </c>
      <c r="U23" s="90">
        <v>-1</v>
      </c>
    </row>
    <row r="24" spans="1:21" ht="14.25" customHeight="1">
      <c r="A24" s="58">
        <v>14</v>
      </c>
      <c r="B24" s="86" t="s">
        <v>30</v>
      </c>
      <c r="C24" s="60">
        <v>760</v>
      </c>
      <c r="D24" s="62">
        <v>0.026004242797509066</v>
      </c>
      <c r="E24" s="60">
        <v>900</v>
      </c>
      <c r="F24" s="62">
        <v>0.03436819796082025</v>
      </c>
      <c r="G24" s="101">
        <v>-0.15555555555555556</v>
      </c>
      <c r="H24" s="88">
        <v>-3</v>
      </c>
      <c r="I24" s="60">
        <v>887</v>
      </c>
      <c r="J24" s="61">
        <v>-0.14317925591882752</v>
      </c>
      <c r="K24" s="90">
        <v>-2</v>
      </c>
      <c r="L24" s="14"/>
      <c r="M24" s="14"/>
      <c r="N24" s="58">
        <v>14</v>
      </c>
      <c r="O24" s="86" t="s">
        <v>24</v>
      </c>
      <c r="P24" s="60">
        <v>6071</v>
      </c>
      <c r="Q24" s="62">
        <v>0.02892343460426205</v>
      </c>
      <c r="R24" s="60">
        <v>9592</v>
      </c>
      <c r="S24" s="62">
        <v>0.03331527251003765</v>
      </c>
      <c r="T24" s="110">
        <v>-0.3670767306088407</v>
      </c>
      <c r="U24" s="90">
        <v>-3</v>
      </c>
    </row>
    <row r="25" spans="1:21" ht="14.25" customHeight="1">
      <c r="A25" s="66">
        <v>15</v>
      </c>
      <c r="B25" s="91" t="s">
        <v>27</v>
      </c>
      <c r="C25" s="68">
        <v>661</v>
      </c>
      <c r="D25" s="70">
        <v>0.02261684801204407</v>
      </c>
      <c r="E25" s="68">
        <v>403</v>
      </c>
      <c r="F25" s="70">
        <v>0.015389315309122848</v>
      </c>
      <c r="G25" s="102">
        <v>0.6401985111662531</v>
      </c>
      <c r="H25" s="93">
        <v>3</v>
      </c>
      <c r="I25" s="68">
        <v>589</v>
      </c>
      <c r="J25" s="69">
        <v>0.12224108658743638</v>
      </c>
      <c r="K25" s="95">
        <v>0</v>
      </c>
      <c r="L25" s="14"/>
      <c r="M25" s="14"/>
      <c r="N25" s="66">
        <v>15</v>
      </c>
      <c r="O25" s="91" t="s">
        <v>51</v>
      </c>
      <c r="P25" s="68">
        <v>4545</v>
      </c>
      <c r="Q25" s="70">
        <v>0.021653271335261244</v>
      </c>
      <c r="R25" s="68">
        <v>6666</v>
      </c>
      <c r="S25" s="70">
        <v>0.023152586170966532</v>
      </c>
      <c r="T25" s="111">
        <v>-0.31818181818181823</v>
      </c>
      <c r="U25" s="95">
        <v>0</v>
      </c>
    </row>
    <row r="26" spans="1:21" ht="14.25" customHeight="1">
      <c r="A26" s="50">
        <v>16</v>
      </c>
      <c r="B26" s="80" t="s">
        <v>26</v>
      </c>
      <c r="C26" s="52">
        <v>600</v>
      </c>
      <c r="D26" s="54">
        <v>0.020529665366454525</v>
      </c>
      <c r="E26" s="52">
        <v>441</v>
      </c>
      <c r="F26" s="54">
        <v>0.016840417000801924</v>
      </c>
      <c r="G26" s="100">
        <v>0.3605442176870748</v>
      </c>
      <c r="H26" s="82">
        <v>1</v>
      </c>
      <c r="I26" s="52">
        <v>607</v>
      </c>
      <c r="J26" s="53">
        <v>-0.011532125205930832</v>
      </c>
      <c r="K26" s="84">
        <v>-2</v>
      </c>
      <c r="L26" s="14"/>
      <c r="M26" s="14"/>
      <c r="N26" s="50">
        <v>16</v>
      </c>
      <c r="O26" s="80" t="s">
        <v>26</v>
      </c>
      <c r="P26" s="52">
        <v>4318</v>
      </c>
      <c r="Q26" s="54">
        <v>0.020571798817526524</v>
      </c>
      <c r="R26" s="52">
        <v>6362</v>
      </c>
      <c r="S26" s="54">
        <v>0.022096722655218882</v>
      </c>
      <c r="T26" s="109">
        <v>-0.3212826155297076</v>
      </c>
      <c r="U26" s="84">
        <v>0</v>
      </c>
    </row>
    <row r="27" spans="1:21" ht="14.25" customHeight="1">
      <c r="A27" s="58">
        <v>17</v>
      </c>
      <c r="B27" s="86" t="s">
        <v>51</v>
      </c>
      <c r="C27" s="60">
        <v>488</v>
      </c>
      <c r="D27" s="62">
        <v>0.01669746116471635</v>
      </c>
      <c r="E27" s="60">
        <v>333</v>
      </c>
      <c r="F27" s="62">
        <v>0.012716233245503495</v>
      </c>
      <c r="G27" s="101">
        <v>0.4654654654654655</v>
      </c>
      <c r="H27" s="88">
        <v>2</v>
      </c>
      <c r="I27" s="60">
        <v>557</v>
      </c>
      <c r="J27" s="61">
        <v>-0.12387791741472176</v>
      </c>
      <c r="K27" s="90">
        <v>-1</v>
      </c>
      <c r="L27" s="14"/>
      <c r="M27" s="14"/>
      <c r="N27" s="58">
        <v>17</v>
      </c>
      <c r="O27" s="86" t="s">
        <v>29</v>
      </c>
      <c r="P27" s="60">
        <v>4184</v>
      </c>
      <c r="Q27" s="62">
        <v>0.019933396538335105</v>
      </c>
      <c r="R27" s="60">
        <v>6121</v>
      </c>
      <c r="S27" s="62">
        <v>0.021259672960168938</v>
      </c>
      <c r="T27" s="110">
        <v>-0.31645156020258125</v>
      </c>
      <c r="U27" s="90">
        <v>0</v>
      </c>
    </row>
    <row r="28" spans="1:21" ht="14.25" customHeight="1">
      <c r="A28" s="58">
        <v>18</v>
      </c>
      <c r="B28" s="86" t="s">
        <v>29</v>
      </c>
      <c r="C28" s="60">
        <v>459</v>
      </c>
      <c r="D28" s="62">
        <v>0.01570519400533771</v>
      </c>
      <c r="E28" s="60">
        <v>545</v>
      </c>
      <c r="F28" s="62">
        <v>0.020811853209607822</v>
      </c>
      <c r="G28" s="101">
        <v>-0.1577981651376147</v>
      </c>
      <c r="H28" s="88">
        <v>-2</v>
      </c>
      <c r="I28" s="60">
        <v>517</v>
      </c>
      <c r="J28" s="61">
        <v>-0.11218568665377171</v>
      </c>
      <c r="K28" s="90">
        <v>-1</v>
      </c>
      <c r="L28" s="14"/>
      <c r="M28" s="14"/>
      <c r="N28" s="58">
        <v>18</v>
      </c>
      <c r="O28" s="86" t="s">
        <v>27</v>
      </c>
      <c r="P28" s="60">
        <v>3977</v>
      </c>
      <c r="Q28" s="62">
        <v>0.01894720794286776</v>
      </c>
      <c r="R28" s="60">
        <v>5155</v>
      </c>
      <c r="S28" s="62">
        <v>0.01790452770947082</v>
      </c>
      <c r="T28" s="110">
        <v>-0.22851600387972837</v>
      </c>
      <c r="U28" s="90">
        <v>1</v>
      </c>
    </row>
    <row r="29" spans="1:21" ht="14.25" customHeight="1">
      <c r="A29" s="58">
        <v>19</v>
      </c>
      <c r="B29" s="86" t="s">
        <v>32</v>
      </c>
      <c r="C29" s="60">
        <v>384</v>
      </c>
      <c r="D29" s="62">
        <v>0.013138985834530896</v>
      </c>
      <c r="E29" s="60">
        <v>126</v>
      </c>
      <c r="F29" s="62">
        <v>0.0048115477145148355</v>
      </c>
      <c r="G29" s="101">
        <v>2.0476190476190474</v>
      </c>
      <c r="H29" s="88">
        <v>5</v>
      </c>
      <c r="I29" s="60">
        <v>328</v>
      </c>
      <c r="J29" s="61">
        <v>0.1707317073170731</v>
      </c>
      <c r="K29" s="90">
        <v>0</v>
      </c>
      <c r="N29" s="58">
        <v>19</v>
      </c>
      <c r="O29" s="86" t="s">
        <v>91</v>
      </c>
      <c r="P29" s="60">
        <v>2267</v>
      </c>
      <c r="Q29" s="62">
        <v>0.010800432589007094</v>
      </c>
      <c r="R29" s="60">
        <v>2354</v>
      </c>
      <c r="S29" s="62">
        <v>0.008175995776545937</v>
      </c>
      <c r="T29" s="110">
        <v>-0.03695836873406966</v>
      </c>
      <c r="U29" s="90">
        <v>3</v>
      </c>
    </row>
    <row r="30" spans="1:21" ht="14.25" customHeight="1">
      <c r="A30" s="66">
        <v>20</v>
      </c>
      <c r="B30" s="91" t="s">
        <v>46</v>
      </c>
      <c r="C30" s="68">
        <v>328</v>
      </c>
      <c r="D30" s="70">
        <v>0.011222883733661808</v>
      </c>
      <c r="E30" s="68">
        <v>589</v>
      </c>
      <c r="F30" s="70">
        <v>0.0224920762210257</v>
      </c>
      <c r="G30" s="102">
        <v>-0.44312393887945667</v>
      </c>
      <c r="H30" s="93">
        <v>-5</v>
      </c>
      <c r="I30" s="68">
        <v>247</v>
      </c>
      <c r="J30" s="69">
        <v>0.3279352226720649</v>
      </c>
      <c r="K30" s="95">
        <v>2</v>
      </c>
      <c r="N30" s="66">
        <v>20</v>
      </c>
      <c r="O30" s="91" t="s">
        <v>32</v>
      </c>
      <c r="P30" s="68">
        <v>1985</v>
      </c>
      <c r="Q30" s="70">
        <v>0.009456929285037089</v>
      </c>
      <c r="R30" s="68">
        <v>3967</v>
      </c>
      <c r="S30" s="70">
        <v>0.013778324233456981</v>
      </c>
      <c r="T30" s="111">
        <v>-0.4996218805142425</v>
      </c>
      <c r="U30" s="95">
        <v>0</v>
      </c>
    </row>
    <row r="31" spans="1:21" ht="14.25" customHeight="1">
      <c r="A31" s="129" t="s">
        <v>49</v>
      </c>
      <c r="B31" s="130"/>
      <c r="C31" s="3">
        <f>SUM(C11:C30)</f>
        <v>27711</v>
      </c>
      <c r="D31" s="6">
        <f>C31/C33</f>
        <v>0.9481625949497023</v>
      </c>
      <c r="E31" s="3">
        <f>SUM(E11:E30)</f>
        <v>24769</v>
      </c>
      <c r="F31" s="6">
        <f>E31/E33</f>
        <v>0.9458509947683965</v>
      </c>
      <c r="G31" s="17">
        <f>C31/E31-1</f>
        <v>0.11877750413823729</v>
      </c>
      <c r="H31" s="17"/>
      <c r="I31" s="3">
        <f>SUM(I11:I30)</f>
        <v>24434</v>
      </c>
      <c r="J31" s="18">
        <f>C31/I31-1</f>
        <v>0.13411639518703455</v>
      </c>
      <c r="K31" s="19"/>
      <c r="N31" s="129" t="s">
        <v>49</v>
      </c>
      <c r="O31" s="130"/>
      <c r="P31" s="3">
        <f>SUM(P11:P30)</f>
        <v>197858</v>
      </c>
      <c r="Q31" s="6">
        <f>P31/P33</f>
        <v>0.9426343145989261</v>
      </c>
      <c r="R31" s="3">
        <f>SUM(R11:R30)</f>
        <v>267885</v>
      </c>
      <c r="S31" s="6">
        <f>R31/R33</f>
        <v>0.9304276247238777</v>
      </c>
      <c r="T31" s="17">
        <f>P31/R31-1</f>
        <v>-0.2614069470108442</v>
      </c>
      <c r="U31" s="106"/>
    </row>
    <row r="32" spans="1:21" ht="14.25" customHeight="1">
      <c r="A32" s="129" t="s">
        <v>12</v>
      </c>
      <c r="B32" s="130"/>
      <c r="C32" s="3">
        <f>C33-SUM(C11:C30)</f>
        <v>1515</v>
      </c>
      <c r="D32" s="6">
        <f>C32/C33</f>
        <v>0.05183740505029768</v>
      </c>
      <c r="E32" s="3">
        <f>E33-SUM(E11:E30)</f>
        <v>1418</v>
      </c>
      <c r="F32" s="6">
        <f>E32/E33</f>
        <v>0.054149005231603466</v>
      </c>
      <c r="G32" s="17">
        <f>C32/E32-1</f>
        <v>0.0684062059238364</v>
      </c>
      <c r="H32" s="17"/>
      <c r="I32" s="3">
        <f>I33-SUM(I11:I30)</f>
        <v>1605</v>
      </c>
      <c r="J32" s="18">
        <f>C32/I32-1</f>
        <v>-0.05607476635514019</v>
      </c>
      <c r="K32" s="19"/>
      <c r="N32" s="129" t="s">
        <v>12</v>
      </c>
      <c r="O32" s="130"/>
      <c r="P32" s="3">
        <f>P33-SUM(P11:P30)</f>
        <v>12041</v>
      </c>
      <c r="Q32" s="6">
        <f>P32/P33</f>
        <v>0.05736568540107385</v>
      </c>
      <c r="R32" s="3">
        <f>R33-SUM(R11:R30)</f>
        <v>20031</v>
      </c>
      <c r="S32" s="6">
        <f>R32/R33</f>
        <v>0.0695723752761222</v>
      </c>
      <c r="T32" s="17">
        <f>P32/R32-1</f>
        <v>-0.3988817333133643</v>
      </c>
      <c r="U32" s="107"/>
    </row>
    <row r="33" spans="1:21" ht="14.25" customHeight="1">
      <c r="A33" s="131" t="s">
        <v>37</v>
      </c>
      <c r="B33" s="132"/>
      <c r="C33" s="24">
        <v>29226</v>
      </c>
      <c r="D33" s="98">
        <v>1</v>
      </c>
      <c r="E33" s="24">
        <v>26187</v>
      </c>
      <c r="F33" s="98">
        <v>0.999427196700653</v>
      </c>
      <c r="G33" s="20">
        <v>0.11604994844770311</v>
      </c>
      <c r="H33" s="20"/>
      <c r="I33" s="24">
        <v>26039</v>
      </c>
      <c r="J33" s="44">
        <v>0.12239333307730704</v>
      </c>
      <c r="K33" s="99"/>
      <c r="L33" s="14"/>
      <c r="M33" s="14"/>
      <c r="N33" s="131" t="s">
        <v>37</v>
      </c>
      <c r="O33" s="132"/>
      <c r="P33" s="24">
        <v>209899</v>
      </c>
      <c r="Q33" s="98">
        <v>1</v>
      </c>
      <c r="R33" s="24">
        <v>287916</v>
      </c>
      <c r="S33" s="98">
        <v>1</v>
      </c>
      <c r="T33" s="108">
        <v>-0.2709713944344878</v>
      </c>
      <c r="U33" s="99"/>
    </row>
    <row r="34" spans="1:14" ht="14.25" customHeight="1">
      <c r="A34" t="s">
        <v>83</v>
      </c>
      <c r="N34" t="s">
        <v>83</v>
      </c>
    </row>
    <row r="35" spans="1:14" ht="15">
      <c r="A35" s="9" t="s">
        <v>85</v>
      </c>
      <c r="N35" s="9" t="s">
        <v>85</v>
      </c>
    </row>
    <row r="37" ht="15">
      <c r="V37" s="49"/>
    </row>
    <row r="39" spans="1:21" ht="15">
      <c r="A39" s="155" t="s">
        <v>123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4"/>
      <c r="M39" s="21"/>
      <c r="N39" s="155" t="s">
        <v>103</v>
      </c>
      <c r="O39" s="155"/>
      <c r="P39" s="155"/>
      <c r="Q39" s="155"/>
      <c r="R39" s="155"/>
      <c r="S39" s="155"/>
      <c r="T39" s="155"/>
      <c r="U39" s="155"/>
    </row>
    <row r="40" spans="1:21" ht="15">
      <c r="A40" s="156" t="s">
        <v>124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4"/>
      <c r="M40" s="21"/>
      <c r="N40" s="156" t="s">
        <v>104</v>
      </c>
      <c r="O40" s="156"/>
      <c r="P40" s="156"/>
      <c r="Q40" s="156"/>
      <c r="R40" s="156"/>
      <c r="S40" s="156"/>
      <c r="T40" s="156"/>
      <c r="U40" s="156"/>
    </row>
    <row r="41" spans="1:2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76"/>
      <c r="K41" s="77" t="s">
        <v>4</v>
      </c>
      <c r="L41" s="14"/>
      <c r="M41" s="14"/>
      <c r="N41" s="15"/>
      <c r="O41" s="15"/>
      <c r="P41" s="15"/>
      <c r="Q41" s="15"/>
      <c r="R41" s="15"/>
      <c r="S41" s="15"/>
      <c r="T41" s="76"/>
      <c r="U41" s="77" t="s">
        <v>4</v>
      </c>
    </row>
    <row r="42" spans="1:21" ht="15">
      <c r="A42" s="157" t="s">
        <v>0</v>
      </c>
      <c r="B42" s="157" t="s">
        <v>48</v>
      </c>
      <c r="C42" s="159" t="s">
        <v>131</v>
      </c>
      <c r="D42" s="160"/>
      <c r="E42" s="160"/>
      <c r="F42" s="160"/>
      <c r="G42" s="160"/>
      <c r="H42" s="161"/>
      <c r="I42" s="159" t="s">
        <v>119</v>
      </c>
      <c r="J42" s="160"/>
      <c r="K42" s="161"/>
      <c r="L42" s="14"/>
      <c r="M42" s="14"/>
      <c r="N42" s="157" t="s">
        <v>0</v>
      </c>
      <c r="O42" s="157" t="s">
        <v>48</v>
      </c>
      <c r="P42" s="159" t="s">
        <v>132</v>
      </c>
      <c r="Q42" s="160"/>
      <c r="R42" s="160"/>
      <c r="S42" s="160"/>
      <c r="T42" s="160"/>
      <c r="U42" s="161"/>
    </row>
    <row r="43" spans="1:21" ht="15">
      <c r="A43" s="158"/>
      <c r="B43" s="158"/>
      <c r="C43" s="179" t="s">
        <v>133</v>
      </c>
      <c r="D43" s="180"/>
      <c r="E43" s="180"/>
      <c r="F43" s="180"/>
      <c r="G43" s="180"/>
      <c r="H43" s="181"/>
      <c r="I43" s="133" t="s">
        <v>120</v>
      </c>
      <c r="J43" s="134"/>
      <c r="K43" s="135"/>
      <c r="L43" s="14"/>
      <c r="M43" s="14"/>
      <c r="N43" s="158"/>
      <c r="O43" s="158"/>
      <c r="P43" s="133" t="s">
        <v>134</v>
      </c>
      <c r="Q43" s="134"/>
      <c r="R43" s="134"/>
      <c r="S43" s="134"/>
      <c r="T43" s="134"/>
      <c r="U43" s="135"/>
    </row>
    <row r="44" spans="1:21" ht="15" customHeight="1">
      <c r="A44" s="158"/>
      <c r="B44" s="158"/>
      <c r="C44" s="136">
        <v>2020</v>
      </c>
      <c r="D44" s="137"/>
      <c r="E44" s="162">
        <v>2019</v>
      </c>
      <c r="F44" s="137"/>
      <c r="G44" s="140" t="s">
        <v>5</v>
      </c>
      <c r="H44" s="150" t="s">
        <v>56</v>
      </c>
      <c r="I44" s="164">
        <v>2020</v>
      </c>
      <c r="J44" s="151" t="s">
        <v>135</v>
      </c>
      <c r="K44" s="150" t="s">
        <v>153</v>
      </c>
      <c r="L44" s="14"/>
      <c r="M44" s="14"/>
      <c r="N44" s="158"/>
      <c r="O44" s="158"/>
      <c r="P44" s="136">
        <v>2020</v>
      </c>
      <c r="Q44" s="137"/>
      <c r="R44" s="136">
        <v>2019</v>
      </c>
      <c r="S44" s="137"/>
      <c r="T44" s="140" t="s">
        <v>5</v>
      </c>
      <c r="U44" s="142" t="s">
        <v>97</v>
      </c>
    </row>
    <row r="45" spans="1:21" ht="15" customHeight="1">
      <c r="A45" s="144" t="s">
        <v>6</v>
      </c>
      <c r="B45" s="144" t="s">
        <v>48</v>
      </c>
      <c r="C45" s="138"/>
      <c r="D45" s="139"/>
      <c r="E45" s="163"/>
      <c r="F45" s="139"/>
      <c r="G45" s="141"/>
      <c r="H45" s="151"/>
      <c r="I45" s="164"/>
      <c r="J45" s="151"/>
      <c r="K45" s="151"/>
      <c r="L45" s="14"/>
      <c r="M45" s="14"/>
      <c r="N45" s="144" t="s">
        <v>6</v>
      </c>
      <c r="O45" s="144" t="s">
        <v>48</v>
      </c>
      <c r="P45" s="138"/>
      <c r="Q45" s="139"/>
      <c r="R45" s="138"/>
      <c r="S45" s="139"/>
      <c r="T45" s="141"/>
      <c r="U45" s="143"/>
    </row>
    <row r="46" spans="1:21" ht="15" customHeight="1">
      <c r="A46" s="144"/>
      <c r="B46" s="144"/>
      <c r="C46" s="118" t="s">
        <v>8</v>
      </c>
      <c r="D46" s="78" t="s">
        <v>2</v>
      </c>
      <c r="E46" s="118" t="s">
        <v>8</v>
      </c>
      <c r="F46" s="78" t="s">
        <v>2</v>
      </c>
      <c r="G46" s="146" t="s">
        <v>9</v>
      </c>
      <c r="H46" s="146" t="s">
        <v>57</v>
      </c>
      <c r="I46" s="79" t="s">
        <v>8</v>
      </c>
      <c r="J46" s="152" t="s">
        <v>136</v>
      </c>
      <c r="K46" s="152" t="s">
        <v>154</v>
      </c>
      <c r="L46" s="14"/>
      <c r="M46" s="14"/>
      <c r="N46" s="144"/>
      <c r="O46" s="144"/>
      <c r="P46" s="115" t="s">
        <v>8</v>
      </c>
      <c r="Q46" s="78" t="s">
        <v>2</v>
      </c>
      <c r="R46" s="115" t="s">
        <v>8</v>
      </c>
      <c r="S46" s="78" t="s">
        <v>2</v>
      </c>
      <c r="T46" s="146" t="s">
        <v>9</v>
      </c>
      <c r="U46" s="148" t="s">
        <v>98</v>
      </c>
    </row>
    <row r="47" spans="1:21" ht="15" customHeight="1">
      <c r="A47" s="145"/>
      <c r="B47" s="145"/>
      <c r="C47" s="121" t="s">
        <v>10</v>
      </c>
      <c r="D47" s="41" t="s">
        <v>11</v>
      </c>
      <c r="E47" s="121" t="s">
        <v>10</v>
      </c>
      <c r="F47" s="41" t="s">
        <v>11</v>
      </c>
      <c r="G47" s="154"/>
      <c r="H47" s="154"/>
      <c r="I47" s="121" t="s">
        <v>10</v>
      </c>
      <c r="J47" s="153"/>
      <c r="K47" s="153"/>
      <c r="L47" s="14"/>
      <c r="M47" s="14"/>
      <c r="N47" s="145"/>
      <c r="O47" s="145"/>
      <c r="P47" s="114" t="s">
        <v>10</v>
      </c>
      <c r="Q47" s="41" t="s">
        <v>11</v>
      </c>
      <c r="R47" s="114" t="s">
        <v>10</v>
      </c>
      <c r="S47" s="41" t="s">
        <v>11</v>
      </c>
      <c r="T47" s="147"/>
      <c r="U47" s="149"/>
    </row>
    <row r="48" spans="1:21" ht="15">
      <c r="A48" s="50">
        <v>1</v>
      </c>
      <c r="B48" s="80" t="s">
        <v>38</v>
      </c>
      <c r="C48" s="52">
        <v>1811</v>
      </c>
      <c r="D48" s="57">
        <v>0.06196537329774858</v>
      </c>
      <c r="E48" s="52">
        <v>1172</v>
      </c>
      <c r="F48" s="57">
        <v>0.0447550311223126</v>
      </c>
      <c r="G48" s="81">
        <v>0.545221843003413</v>
      </c>
      <c r="H48" s="82">
        <v>1</v>
      </c>
      <c r="I48" s="52">
        <v>1525</v>
      </c>
      <c r="J48" s="83">
        <v>0.18754098360655735</v>
      </c>
      <c r="K48" s="84">
        <v>0</v>
      </c>
      <c r="L48" s="14"/>
      <c r="M48" s="14"/>
      <c r="N48" s="50">
        <v>1</v>
      </c>
      <c r="O48" s="80" t="s">
        <v>38</v>
      </c>
      <c r="P48" s="52">
        <v>10665</v>
      </c>
      <c r="Q48" s="57">
        <v>0.050810151549078364</v>
      </c>
      <c r="R48" s="52">
        <v>12217</v>
      </c>
      <c r="S48" s="57">
        <v>0.04243251503910863</v>
      </c>
      <c r="T48" s="55">
        <v>-0.12703609724154863</v>
      </c>
      <c r="U48" s="84">
        <v>0</v>
      </c>
    </row>
    <row r="49" spans="1:21" ht="15">
      <c r="A49" s="85">
        <v>2</v>
      </c>
      <c r="B49" s="86" t="s">
        <v>59</v>
      </c>
      <c r="C49" s="60">
        <v>1728</v>
      </c>
      <c r="D49" s="65">
        <v>0.05912543625538904</v>
      </c>
      <c r="E49" s="60">
        <v>1391</v>
      </c>
      <c r="F49" s="65">
        <v>0.05311795929277886</v>
      </c>
      <c r="G49" s="87">
        <v>0.24227174694464404</v>
      </c>
      <c r="H49" s="88">
        <v>-1</v>
      </c>
      <c r="I49" s="60">
        <v>1271</v>
      </c>
      <c r="J49" s="89">
        <v>0.3595594020456334</v>
      </c>
      <c r="K49" s="90">
        <v>0</v>
      </c>
      <c r="L49" s="14"/>
      <c r="M49" s="14"/>
      <c r="N49" s="85">
        <v>2</v>
      </c>
      <c r="O49" s="86" t="s">
        <v>59</v>
      </c>
      <c r="P49" s="60">
        <v>9425</v>
      </c>
      <c r="Q49" s="65">
        <v>0.04490254836850104</v>
      </c>
      <c r="R49" s="60">
        <v>9605</v>
      </c>
      <c r="S49" s="65">
        <v>0.033360424568276856</v>
      </c>
      <c r="T49" s="63">
        <v>-0.01874023945861536</v>
      </c>
      <c r="U49" s="90">
        <v>0</v>
      </c>
    </row>
    <row r="50" spans="1:21" ht="15">
      <c r="A50" s="85">
        <v>3</v>
      </c>
      <c r="B50" s="86" t="s">
        <v>40</v>
      </c>
      <c r="C50" s="60">
        <v>785</v>
      </c>
      <c r="D50" s="65">
        <v>0.02685964552111134</v>
      </c>
      <c r="E50" s="60">
        <v>684</v>
      </c>
      <c r="F50" s="65">
        <v>0.026119830450223393</v>
      </c>
      <c r="G50" s="87">
        <v>0.14766081871345027</v>
      </c>
      <c r="H50" s="88">
        <v>2</v>
      </c>
      <c r="I50" s="60">
        <v>766</v>
      </c>
      <c r="J50" s="89">
        <v>0.024804177545691974</v>
      </c>
      <c r="K50" s="90">
        <v>1</v>
      </c>
      <c r="L50" s="14"/>
      <c r="M50" s="14"/>
      <c r="N50" s="85">
        <v>3</v>
      </c>
      <c r="O50" s="86" t="s">
        <v>40</v>
      </c>
      <c r="P50" s="60">
        <v>6785</v>
      </c>
      <c r="Q50" s="65">
        <v>0.03232507062920738</v>
      </c>
      <c r="R50" s="60">
        <v>8914</v>
      </c>
      <c r="S50" s="65">
        <v>0.03096041901110046</v>
      </c>
      <c r="T50" s="63">
        <v>-0.238837783262284</v>
      </c>
      <c r="U50" s="90">
        <v>0</v>
      </c>
    </row>
    <row r="51" spans="1:21" ht="15">
      <c r="A51" s="85">
        <v>4</v>
      </c>
      <c r="B51" s="86" t="s">
        <v>39</v>
      </c>
      <c r="C51" s="60">
        <v>718</v>
      </c>
      <c r="D51" s="65">
        <v>0.02456716622185725</v>
      </c>
      <c r="E51" s="60">
        <v>622</v>
      </c>
      <c r="F51" s="65">
        <v>0.02375224347958911</v>
      </c>
      <c r="G51" s="87">
        <v>0.15434083601286175</v>
      </c>
      <c r="H51" s="88">
        <v>2</v>
      </c>
      <c r="I51" s="60">
        <v>410</v>
      </c>
      <c r="J51" s="89">
        <v>0.751219512195122</v>
      </c>
      <c r="K51" s="90">
        <v>7</v>
      </c>
      <c r="L51" s="14"/>
      <c r="M51" s="14"/>
      <c r="N51" s="85">
        <v>4</v>
      </c>
      <c r="O51" s="86" t="s">
        <v>44</v>
      </c>
      <c r="P51" s="60">
        <v>4780</v>
      </c>
      <c r="Q51" s="65">
        <v>0.022772857421902916</v>
      </c>
      <c r="R51" s="60">
        <v>4993</v>
      </c>
      <c r="S51" s="65">
        <v>0.017341863599105296</v>
      </c>
      <c r="T51" s="63">
        <v>-0.042659723613058254</v>
      </c>
      <c r="U51" s="90">
        <v>4</v>
      </c>
    </row>
    <row r="52" spans="1:21" ht="15">
      <c r="A52" s="85">
        <v>5</v>
      </c>
      <c r="B52" s="91" t="s">
        <v>71</v>
      </c>
      <c r="C52" s="68">
        <v>705</v>
      </c>
      <c r="D52" s="73">
        <v>0.02412235680558407</v>
      </c>
      <c r="E52" s="68">
        <v>344</v>
      </c>
      <c r="F52" s="73">
        <v>0.013136288998357963</v>
      </c>
      <c r="G52" s="92">
        <v>1.0494186046511627</v>
      </c>
      <c r="H52" s="93">
        <v>11</v>
      </c>
      <c r="I52" s="68">
        <v>571</v>
      </c>
      <c r="J52" s="94">
        <v>0.23467600700525404</v>
      </c>
      <c r="K52" s="95">
        <v>0</v>
      </c>
      <c r="L52" s="14"/>
      <c r="M52" s="14"/>
      <c r="N52" s="85">
        <v>5</v>
      </c>
      <c r="O52" s="91" t="s">
        <v>45</v>
      </c>
      <c r="P52" s="68">
        <v>4689</v>
      </c>
      <c r="Q52" s="73">
        <v>0.022339315575586355</v>
      </c>
      <c r="R52" s="68">
        <v>5170</v>
      </c>
      <c r="S52" s="73">
        <v>0.017956626238208366</v>
      </c>
      <c r="T52" s="71">
        <v>-0.09303675048355897</v>
      </c>
      <c r="U52" s="95">
        <v>2</v>
      </c>
    </row>
    <row r="53" spans="1:21" ht="15">
      <c r="A53" s="96">
        <v>6</v>
      </c>
      <c r="B53" s="80" t="s">
        <v>44</v>
      </c>
      <c r="C53" s="52">
        <v>686</v>
      </c>
      <c r="D53" s="57">
        <v>0.023472250735646343</v>
      </c>
      <c r="E53" s="52">
        <v>461</v>
      </c>
      <c r="F53" s="57">
        <v>0.017604154733264595</v>
      </c>
      <c r="G53" s="81">
        <v>0.4880694143167028</v>
      </c>
      <c r="H53" s="82">
        <v>5</v>
      </c>
      <c r="I53" s="52">
        <v>820</v>
      </c>
      <c r="J53" s="83">
        <v>-0.1634146341463415</v>
      </c>
      <c r="K53" s="84">
        <v>-3</v>
      </c>
      <c r="L53" s="14"/>
      <c r="M53" s="14"/>
      <c r="N53" s="96">
        <v>6</v>
      </c>
      <c r="O53" s="80" t="s">
        <v>42</v>
      </c>
      <c r="P53" s="52">
        <v>4182</v>
      </c>
      <c r="Q53" s="57">
        <v>0.019923868146108366</v>
      </c>
      <c r="R53" s="52">
        <v>8875</v>
      </c>
      <c r="S53" s="57">
        <v>0.030824962836382835</v>
      </c>
      <c r="T53" s="55">
        <v>-0.5287887323943662</v>
      </c>
      <c r="U53" s="84">
        <v>-2</v>
      </c>
    </row>
    <row r="54" spans="1:21" ht="15">
      <c r="A54" s="85">
        <v>7</v>
      </c>
      <c r="B54" s="86" t="s">
        <v>45</v>
      </c>
      <c r="C54" s="60">
        <v>660</v>
      </c>
      <c r="D54" s="65">
        <v>0.02258263190309998</v>
      </c>
      <c r="E54" s="60">
        <v>333</v>
      </c>
      <c r="F54" s="65">
        <v>0.012716233245503495</v>
      </c>
      <c r="G54" s="87">
        <v>0.9819819819819819</v>
      </c>
      <c r="H54" s="88">
        <v>11</v>
      </c>
      <c r="I54" s="60">
        <v>459</v>
      </c>
      <c r="J54" s="89">
        <v>0.43790849673202614</v>
      </c>
      <c r="K54" s="90">
        <v>3</v>
      </c>
      <c r="L54" s="14"/>
      <c r="M54" s="14"/>
      <c r="N54" s="85">
        <v>7</v>
      </c>
      <c r="O54" s="86" t="s">
        <v>43</v>
      </c>
      <c r="P54" s="60">
        <v>4142</v>
      </c>
      <c r="Q54" s="65">
        <v>0.019733300301573616</v>
      </c>
      <c r="R54" s="60">
        <v>4609</v>
      </c>
      <c r="S54" s="65">
        <v>0.016008141263424053</v>
      </c>
      <c r="T54" s="63">
        <v>-0.10132349750488179</v>
      </c>
      <c r="U54" s="90">
        <v>4</v>
      </c>
    </row>
    <row r="55" spans="1:21" ht="15">
      <c r="A55" s="85">
        <v>8</v>
      </c>
      <c r="B55" s="86" t="s">
        <v>112</v>
      </c>
      <c r="C55" s="60">
        <v>579</v>
      </c>
      <c r="D55" s="65">
        <v>0.01981112707862862</v>
      </c>
      <c r="E55" s="60">
        <v>872</v>
      </c>
      <c r="F55" s="65">
        <v>0.03329896513537251</v>
      </c>
      <c r="G55" s="87">
        <v>-0.33600917431192656</v>
      </c>
      <c r="H55" s="88">
        <v>-4</v>
      </c>
      <c r="I55" s="60">
        <v>511</v>
      </c>
      <c r="J55" s="89">
        <v>0.13307240704500978</v>
      </c>
      <c r="K55" s="90">
        <v>-2</v>
      </c>
      <c r="L55" s="14"/>
      <c r="M55" s="14"/>
      <c r="N55" s="85">
        <v>8</v>
      </c>
      <c r="O55" s="86" t="s">
        <v>71</v>
      </c>
      <c r="P55" s="60">
        <v>4134</v>
      </c>
      <c r="Q55" s="65">
        <v>0.019695186732666663</v>
      </c>
      <c r="R55" s="60">
        <v>3599</v>
      </c>
      <c r="S55" s="65">
        <v>0.012500173661762459</v>
      </c>
      <c r="T55" s="63">
        <v>0.14865240344540154</v>
      </c>
      <c r="U55" s="90">
        <v>8</v>
      </c>
    </row>
    <row r="56" spans="1:21" ht="15">
      <c r="A56" s="85">
        <v>9</v>
      </c>
      <c r="B56" s="86" t="s">
        <v>42</v>
      </c>
      <c r="C56" s="60">
        <v>574</v>
      </c>
      <c r="D56" s="65">
        <v>0.019640046533908165</v>
      </c>
      <c r="E56" s="60">
        <v>592</v>
      </c>
      <c r="F56" s="65">
        <v>0.0226066368808951</v>
      </c>
      <c r="G56" s="87">
        <v>-0.030405405405405372</v>
      </c>
      <c r="H56" s="88">
        <v>-2</v>
      </c>
      <c r="I56" s="60">
        <v>259</v>
      </c>
      <c r="J56" s="89">
        <v>1.2162162162162162</v>
      </c>
      <c r="K56" s="90">
        <v>14</v>
      </c>
      <c r="L56" s="14"/>
      <c r="M56" s="14"/>
      <c r="N56" s="85">
        <v>9</v>
      </c>
      <c r="O56" s="86" t="s">
        <v>39</v>
      </c>
      <c r="P56" s="60">
        <v>3894</v>
      </c>
      <c r="Q56" s="65">
        <v>0.018551779665458148</v>
      </c>
      <c r="R56" s="60">
        <v>5356</v>
      </c>
      <c r="S56" s="65">
        <v>0.018602647994553967</v>
      </c>
      <c r="T56" s="63">
        <v>-0.2729648991784914</v>
      </c>
      <c r="U56" s="90">
        <v>-3</v>
      </c>
    </row>
    <row r="57" spans="1:21" ht="15">
      <c r="A57" s="97">
        <v>10</v>
      </c>
      <c r="B57" s="91" t="s">
        <v>50</v>
      </c>
      <c r="C57" s="68">
        <v>510</v>
      </c>
      <c r="D57" s="73">
        <v>0.01745021556148635</v>
      </c>
      <c r="E57" s="68">
        <v>487</v>
      </c>
      <c r="F57" s="73">
        <v>0.01859701378546607</v>
      </c>
      <c r="G57" s="92">
        <v>0.04722792607802884</v>
      </c>
      <c r="H57" s="93">
        <v>0</v>
      </c>
      <c r="I57" s="68">
        <v>309</v>
      </c>
      <c r="J57" s="94">
        <v>0.6504854368932038</v>
      </c>
      <c r="K57" s="95">
        <v>9</v>
      </c>
      <c r="L57" s="14"/>
      <c r="M57" s="14"/>
      <c r="N57" s="97">
        <v>10</v>
      </c>
      <c r="O57" s="91" t="s">
        <v>50</v>
      </c>
      <c r="P57" s="68">
        <v>3838</v>
      </c>
      <c r="Q57" s="73">
        <v>0.018284984683109497</v>
      </c>
      <c r="R57" s="68">
        <v>4509</v>
      </c>
      <c r="S57" s="73">
        <v>0.015660817738507065</v>
      </c>
      <c r="T57" s="71">
        <v>-0.14881348414282547</v>
      </c>
      <c r="U57" s="95">
        <v>3</v>
      </c>
    </row>
    <row r="58" spans="1:21" ht="15">
      <c r="A58" s="96">
        <v>11</v>
      </c>
      <c r="B58" s="80" t="s">
        <v>76</v>
      </c>
      <c r="C58" s="52">
        <v>494</v>
      </c>
      <c r="D58" s="57">
        <v>0.016902757818380895</v>
      </c>
      <c r="E58" s="52">
        <v>382</v>
      </c>
      <c r="F58" s="57">
        <v>0.014587390690037042</v>
      </c>
      <c r="G58" s="81">
        <v>0.293193717277487</v>
      </c>
      <c r="H58" s="82">
        <v>2</v>
      </c>
      <c r="I58" s="52">
        <v>394</v>
      </c>
      <c r="J58" s="83">
        <v>0.25380710659898487</v>
      </c>
      <c r="K58" s="84">
        <v>2</v>
      </c>
      <c r="L58" s="14"/>
      <c r="M58" s="14"/>
      <c r="N58" s="96">
        <v>11</v>
      </c>
      <c r="O58" s="80" t="s">
        <v>86</v>
      </c>
      <c r="P58" s="52">
        <v>3809</v>
      </c>
      <c r="Q58" s="57">
        <v>0.0181468229958218</v>
      </c>
      <c r="R58" s="52">
        <v>3201</v>
      </c>
      <c r="S58" s="57">
        <v>0.011117826032592839</v>
      </c>
      <c r="T58" s="55">
        <v>0.18994064354889106</v>
      </c>
      <c r="U58" s="84">
        <v>10</v>
      </c>
    </row>
    <row r="59" spans="1:21" ht="15">
      <c r="A59" s="85">
        <v>12</v>
      </c>
      <c r="B59" s="86" t="s">
        <v>41</v>
      </c>
      <c r="C59" s="60">
        <v>467</v>
      </c>
      <c r="D59" s="65">
        <v>0.01597892287689044</v>
      </c>
      <c r="E59" s="60">
        <v>299</v>
      </c>
      <c r="F59" s="65">
        <v>0.011417879100316951</v>
      </c>
      <c r="G59" s="87">
        <v>0.5618729096989967</v>
      </c>
      <c r="H59" s="88">
        <v>8</v>
      </c>
      <c r="I59" s="60">
        <v>295</v>
      </c>
      <c r="J59" s="89">
        <v>0.583050847457627</v>
      </c>
      <c r="K59" s="90">
        <v>8</v>
      </c>
      <c r="L59" s="14"/>
      <c r="M59" s="14"/>
      <c r="N59" s="85">
        <v>12</v>
      </c>
      <c r="O59" s="86" t="s">
        <v>41</v>
      </c>
      <c r="P59" s="60">
        <v>3467</v>
      </c>
      <c r="Q59" s="65">
        <v>0.016517467925049666</v>
      </c>
      <c r="R59" s="60">
        <v>4574</v>
      </c>
      <c r="S59" s="65">
        <v>0.015886578029703106</v>
      </c>
      <c r="T59" s="63">
        <v>-0.24202011368605159</v>
      </c>
      <c r="U59" s="90">
        <v>0</v>
      </c>
    </row>
    <row r="60" spans="1:21" ht="15">
      <c r="A60" s="85">
        <v>13</v>
      </c>
      <c r="B60" s="86" t="s">
        <v>61</v>
      </c>
      <c r="C60" s="60">
        <v>444</v>
      </c>
      <c r="D60" s="65">
        <v>0.01519195237117635</v>
      </c>
      <c r="E60" s="60">
        <v>264</v>
      </c>
      <c r="F60" s="65">
        <v>0.010081338068507275</v>
      </c>
      <c r="G60" s="87">
        <v>0.6818181818181819</v>
      </c>
      <c r="H60" s="88">
        <v>12</v>
      </c>
      <c r="I60" s="60">
        <v>316</v>
      </c>
      <c r="J60" s="89">
        <v>0.40506329113924044</v>
      </c>
      <c r="K60" s="90">
        <v>5</v>
      </c>
      <c r="L60" s="14"/>
      <c r="M60" s="14"/>
      <c r="N60" s="85">
        <v>13</v>
      </c>
      <c r="O60" s="86" t="s">
        <v>112</v>
      </c>
      <c r="P60" s="60">
        <v>3176</v>
      </c>
      <c r="Q60" s="65">
        <v>0.015131086856059343</v>
      </c>
      <c r="R60" s="60">
        <v>8496</v>
      </c>
      <c r="S60" s="65">
        <v>0.029508606676947442</v>
      </c>
      <c r="T60" s="63">
        <v>-0.6261770244821092</v>
      </c>
      <c r="U60" s="90">
        <v>-8</v>
      </c>
    </row>
    <row r="61" spans="1:21" ht="15">
      <c r="A61" s="85">
        <v>14</v>
      </c>
      <c r="B61" s="86" t="s">
        <v>43</v>
      </c>
      <c r="C61" s="60">
        <v>442</v>
      </c>
      <c r="D61" s="65">
        <v>0.015123520153288168</v>
      </c>
      <c r="E61" s="60">
        <v>493</v>
      </c>
      <c r="F61" s="65">
        <v>0.018826135105204873</v>
      </c>
      <c r="G61" s="87">
        <v>-0.10344827586206895</v>
      </c>
      <c r="H61" s="88">
        <v>-6</v>
      </c>
      <c r="I61" s="60">
        <v>504</v>
      </c>
      <c r="J61" s="89">
        <v>-0.12301587301587302</v>
      </c>
      <c r="K61" s="90">
        <v>-7</v>
      </c>
      <c r="L61" s="14"/>
      <c r="M61" s="14"/>
      <c r="N61" s="85">
        <v>14</v>
      </c>
      <c r="O61" s="86" t="s">
        <v>76</v>
      </c>
      <c r="P61" s="60">
        <v>3021</v>
      </c>
      <c r="Q61" s="65">
        <v>0.014392636458487177</v>
      </c>
      <c r="R61" s="60">
        <v>4735</v>
      </c>
      <c r="S61" s="65">
        <v>0.016445768904819462</v>
      </c>
      <c r="T61" s="63">
        <v>-0.3619852164730729</v>
      </c>
      <c r="U61" s="90">
        <v>-5</v>
      </c>
    </row>
    <row r="62" spans="1:21" ht="15">
      <c r="A62" s="97">
        <v>15</v>
      </c>
      <c r="B62" s="91" t="s">
        <v>139</v>
      </c>
      <c r="C62" s="68">
        <v>431</v>
      </c>
      <c r="D62" s="73">
        <v>0.014747142954903168</v>
      </c>
      <c r="E62" s="68">
        <v>224</v>
      </c>
      <c r="F62" s="73">
        <v>0.00855386260358193</v>
      </c>
      <c r="G62" s="92">
        <v>0.9241071428571428</v>
      </c>
      <c r="H62" s="93">
        <v>14</v>
      </c>
      <c r="I62" s="68">
        <v>97</v>
      </c>
      <c r="J62" s="94">
        <v>3.443298969072165</v>
      </c>
      <c r="K62" s="95">
        <v>63</v>
      </c>
      <c r="L62" s="14"/>
      <c r="M62" s="14"/>
      <c r="N62" s="97">
        <v>15</v>
      </c>
      <c r="O62" s="91" t="s">
        <v>96</v>
      </c>
      <c r="P62" s="68">
        <v>2933</v>
      </c>
      <c r="Q62" s="73">
        <v>0.013973387200510721</v>
      </c>
      <c r="R62" s="68">
        <v>2966</v>
      </c>
      <c r="S62" s="73">
        <v>0.010301615749037913</v>
      </c>
      <c r="T62" s="71">
        <v>-0.011126095751854304</v>
      </c>
      <c r="U62" s="95">
        <v>9</v>
      </c>
    </row>
    <row r="63" spans="1:21" ht="15">
      <c r="A63" s="96">
        <v>16</v>
      </c>
      <c r="B63" s="80" t="s">
        <v>86</v>
      </c>
      <c r="C63" s="52">
        <v>418</v>
      </c>
      <c r="D63" s="57">
        <v>0.014302333538629987</v>
      </c>
      <c r="E63" s="52">
        <v>396</v>
      </c>
      <c r="F63" s="57">
        <v>0.015122007102760912</v>
      </c>
      <c r="G63" s="81">
        <v>0.05555555555555558</v>
      </c>
      <c r="H63" s="82">
        <v>-4</v>
      </c>
      <c r="I63" s="52">
        <v>495</v>
      </c>
      <c r="J63" s="83">
        <v>-0.15555555555555556</v>
      </c>
      <c r="K63" s="84">
        <v>-8</v>
      </c>
      <c r="L63" s="14"/>
      <c r="M63" s="14"/>
      <c r="N63" s="96">
        <v>16</v>
      </c>
      <c r="O63" s="80" t="s">
        <v>89</v>
      </c>
      <c r="P63" s="52">
        <v>2903</v>
      </c>
      <c r="Q63" s="57">
        <v>0.013830461317109657</v>
      </c>
      <c r="R63" s="52">
        <v>920</v>
      </c>
      <c r="S63" s="57">
        <v>0.003195376429236305</v>
      </c>
      <c r="T63" s="55">
        <v>2.1554347826086957</v>
      </c>
      <c r="U63" s="84">
        <v>74</v>
      </c>
    </row>
    <row r="64" spans="1:21" ht="15">
      <c r="A64" s="85">
        <v>17</v>
      </c>
      <c r="B64" s="86" t="s">
        <v>87</v>
      </c>
      <c r="C64" s="60">
        <v>408</v>
      </c>
      <c r="D64" s="65">
        <v>0.013960172449189078</v>
      </c>
      <c r="E64" s="60">
        <v>350</v>
      </c>
      <c r="F64" s="65">
        <v>0.013365410318096765</v>
      </c>
      <c r="G64" s="87">
        <v>0.1657142857142857</v>
      </c>
      <c r="H64" s="88">
        <v>-2</v>
      </c>
      <c r="I64" s="60">
        <v>366</v>
      </c>
      <c r="J64" s="89">
        <v>0.11475409836065564</v>
      </c>
      <c r="K64" s="90">
        <v>-3</v>
      </c>
      <c r="L64" s="14"/>
      <c r="M64" s="14"/>
      <c r="N64" s="85">
        <v>17</v>
      </c>
      <c r="O64" s="86" t="s">
        <v>95</v>
      </c>
      <c r="P64" s="60">
        <v>2813</v>
      </c>
      <c r="Q64" s="65">
        <v>0.013401683666906465</v>
      </c>
      <c r="R64" s="60">
        <v>3935</v>
      </c>
      <c r="S64" s="65">
        <v>0.013667180705483544</v>
      </c>
      <c r="T64" s="63">
        <v>-0.285133418043202</v>
      </c>
      <c r="U64" s="90">
        <v>-2</v>
      </c>
    </row>
    <row r="65" spans="1:21" ht="15">
      <c r="A65" s="85">
        <v>18</v>
      </c>
      <c r="B65" s="86" t="s">
        <v>52</v>
      </c>
      <c r="C65" s="60">
        <v>384</v>
      </c>
      <c r="D65" s="65">
        <v>0.013138985834530896</v>
      </c>
      <c r="E65" s="60">
        <v>276</v>
      </c>
      <c r="F65" s="65">
        <v>0.010539580707984879</v>
      </c>
      <c r="G65" s="87">
        <v>0.3913043478260869</v>
      </c>
      <c r="H65" s="88">
        <v>5</v>
      </c>
      <c r="I65" s="60">
        <v>365</v>
      </c>
      <c r="J65" s="89">
        <v>0.05205479452054784</v>
      </c>
      <c r="K65" s="90">
        <v>-3</v>
      </c>
      <c r="L65" s="14"/>
      <c r="M65" s="14"/>
      <c r="N65" s="85">
        <v>18</v>
      </c>
      <c r="O65" s="86" t="s">
        <v>52</v>
      </c>
      <c r="P65" s="60">
        <v>2711</v>
      </c>
      <c r="Q65" s="65">
        <v>0.012915735663342845</v>
      </c>
      <c r="R65" s="60">
        <v>4142</v>
      </c>
      <c r="S65" s="65">
        <v>0.014386140402061712</v>
      </c>
      <c r="T65" s="63">
        <v>-0.34548527281506514</v>
      </c>
      <c r="U65" s="90">
        <v>-4</v>
      </c>
    </row>
    <row r="66" spans="1:21" ht="15">
      <c r="A66" s="85">
        <v>19</v>
      </c>
      <c r="B66" s="86" t="s">
        <v>96</v>
      </c>
      <c r="C66" s="60">
        <v>381</v>
      </c>
      <c r="D66" s="65">
        <v>0.013036337507698625</v>
      </c>
      <c r="E66" s="60">
        <v>344</v>
      </c>
      <c r="F66" s="65">
        <v>0.013136288998357963</v>
      </c>
      <c r="G66" s="87">
        <v>0.10755813953488369</v>
      </c>
      <c r="H66" s="88">
        <v>-3</v>
      </c>
      <c r="I66" s="60">
        <v>198</v>
      </c>
      <c r="J66" s="89">
        <v>0.9242424242424243</v>
      </c>
      <c r="K66" s="90">
        <v>16</v>
      </c>
      <c r="N66" s="85">
        <v>19</v>
      </c>
      <c r="O66" s="86" t="s">
        <v>61</v>
      </c>
      <c r="P66" s="60">
        <v>2551</v>
      </c>
      <c r="Q66" s="65">
        <v>0.012153464285203835</v>
      </c>
      <c r="R66" s="60">
        <v>3120</v>
      </c>
      <c r="S66" s="65">
        <v>0.010836493977410077</v>
      </c>
      <c r="T66" s="63">
        <v>-0.1823717948717949</v>
      </c>
      <c r="U66" s="90">
        <v>3</v>
      </c>
    </row>
    <row r="67" spans="1:21" ht="15">
      <c r="A67" s="97">
        <v>20</v>
      </c>
      <c r="B67" s="91" t="s">
        <v>122</v>
      </c>
      <c r="C67" s="68">
        <v>369</v>
      </c>
      <c r="D67" s="73">
        <v>0.012625744200369535</v>
      </c>
      <c r="E67" s="68">
        <v>186</v>
      </c>
      <c r="F67" s="73">
        <v>0.007102760911902852</v>
      </c>
      <c r="G67" s="92">
        <v>0.9838709677419355</v>
      </c>
      <c r="H67" s="93">
        <v>20</v>
      </c>
      <c r="I67" s="68">
        <v>409</v>
      </c>
      <c r="J67" s="94">
        <v>-0.097799511002445</v>
      </c>
      <c r="K67" s="95">
        <v>-8</v>
      </c>
      <c r="N67" s="97">
        <v>20</v>
      </c>
      <c r="O67" s="91" t="s">
        <v>87</v>
      </c>
      <c r="P67" s="68">
        <v>2538</v>
      </c>
      <c r="Q67" s="73">
        <v>0.012091529735730041</v>
      </c>
      <c r="R67" s="68">
        <v>2556</v>
      </c>
      <c r="S67" s="73">
        <v>0.008877589296878256</v>
      </c>
      <c r="T67" s="71">
        <v>-0.007042253521126751</v>
      </c>
      <c r="U67" s="95">
        <v>10</v>
      </c>
    </row>
    <row r="68" spans="1:21" ht="15">
      <c r="A68" s="129" t="s">
        <v>49</v>
      </c>
      <c r="B68" s="130"/>
      <c r="C68" s="3">
        <f>SUM(C48:C67)</f>
        <v>12994</v>
      </c>
      <c r="D68" s="6">
        <f>C68/C70</f>
        <v>0.4990206997196513</v>
      </c>
      <c r="E68" s="3">
        <f>SUM(E48:E67)</f>
        <v>10172</v>
      </c>
      <c r="F68" s="6">
        <f>E68/E70</f>
        <v>0.2847943556289722</v>
      </c>
      <c r="G68" s="17">
        <f>C68/E68-1</f>
        <v>0.27742823436885566</v>
      </c>
      <c r="H68" s="17"/>
      <c r="I68" s="3">
        <f>SUM(I48:I67)</f>
        <v>10340</v>
      </c>
      <c r="J68" s="18">
        <f>C68/I68-1</f>
        <v>0.25667311411992255</v>
      </c>
      <c r="K68" s="19"/>
      <c r="N68" s="129" t="s">
        <v>49</v>
      </c>
      <c r="O68" s="130"/>
      <c r="P68" s="3">
        <f>SUM(P48:P67)</f>
        <v>86456</v>
      </c>
      <c r="Q68" s="6">
        <f>P68/P70</f>
        <v>0.4118933391774139</v>
      </c>
      <c r="R68" s="3">
        <f>SUM(R48:R67)</f>
        <v>106492</v>
      </c>
      <c r="S68" s="6">
        <f>R68/R70</f>
        <v>0.36987176815460066</v>
      </c>
      <c r="T68" s="17">
        <f>P68/R68-1</f>
        <v>-0.1881455884010067</v>
      </c>
      <c r="U68" s="106"/>
    </row>
    <row r="69" spans="1:21" ht="15">
      <c r="A69" s="129" t="s">
        <v>12</v>
      </c>
      <c r="B69" s="130"/>
      <c r="C69" s="26">
        <f>C70-SUM(C48:C67)</f>
        <v>13045</v>
      </c>
      <c r="D69" s="6">
        <f>C69/C70</f>
        <v>0.5009793002803488</v>
      </c>
      <c r="E69" s="26">
        <f>E70-SUM(E48:E67)</f>
        <v>25545</v>
      </c>
      <c r="F69" s="6">
        <f>E69/E70</f>
        <v>0.7152056443710278</v>
      </c>
      <c r="G69" s="17">
        <f>C69/E69-1</f>
        <v>-0.4893325504012527</v>
      </c>
      <c r="H69" s="17"/>
      <c r="I69" s="26">
        <f>I70-SUM(I48:I67)</f>
        <v>20874</v>
      </c>
      <c r="J69" s="18">
        <f>C69/I69-1</f>
        <v>-0.37505988310817284</v>
      </c>
      <c r="K69" s="19"/>
      <c r="N69" s="129" t="s">
        <v>12</v>
      </c>
      <c r="O69" s="130"/>
      <c r="P69" s="3">
        <f>P70-SUM(P48:P67)</f>
        <v>123443</v>
      </c>
      <c r="Q69" s="6">
        <f>P69/P70</f>
        <v>0.5881066608225861</v>
      </c>
      <c r="R69" s="3">
        <f>R70-SUM(R48:R67)</f>
        <v>181424</v>
      </c>
      <c r="S69" s="6">
        <f>R69/R70</f>
        <v>0.6301282318453993</v>
      </c>
      <c r="T69" s="17">
        <f>P69/R69-1</f>
        <v>-0.31958836758091547</v>
      </c>
      <c r="U69" s="107"/>
    </row>
    <row r="70" spans="1:21" ht="15">
      <c r="A70" s="131" t="s">
        <v>37</v>
      </c>
      <c r="B70" s="132"/>
      <c r="C70" s="24">
        <v>26039</v>
      </c>
      <c r="D70" s="98">
        <v>1</v>
      </c>
      <c r="E70" s="24">
        <v>35717</v>
      </c>
      <c r="F70" s="98">
        <v>0.9986281042640757</v>
      </c>
      <c r="G70" s="20">
        <v>-0.27096340678108466</v>
      </c>
      <c r="H70" s="20"/>
      <c r="I70" s="24">
        <v>31214</v>
      </c>
      <c r="J70" s="44">
        <v>-0.16579099122188756</v>
      </c>
      <c r="K70" s="99"/>
      <c r="L70" s="14"/>
      <c r="N70" s="131" t="s">
        <v>37</v>
      </c>
      <c r="O70" s="132"/>
      <c r="P70" s="24">
        <v>209899</v>
      </c>
      <c r="Q70" s="98">
        <v>1</v>
      </c>
      <c r="R70" s="24">
        <v>287916</v>
      </c>
      <c r="S70" s="98">
        <v>1</v>
      </c>
      <c r="T70" s="108">
        <v>-0.2709713944344878</v>
      </c>
      <c r="U70" s="99"/>
    </row>
    <row r="71" spans="1:14" ht="15">
      <c r="A71" t="s">
        <v>83</v>
      </c>
      <c r="N71" t="s">
        <v>83</v>
      </c>
    </row>
    <row r="72" spans="1:14" ht="15" customHeight="1">
      <c r="A72" s="9" t="s">
        <v>85</v>
      </c>
      <c r="N72" s="9" t="s">
        <v>85</v>
      </c>
    </row>
  </sheetData>
  <sheetProtection/>
  <mergeCells count="82">
    <mergeCell ref="J9:J10"/>
    <mergeCell ref="A2:K2"/>
    <mergeCell ref="A3:K3"/>
    <mergeCell ref="I5:K5"/>
    <mergeCell ref="I6:K6"/>
    <mergeCell ref="C5:H5"/>
    <mergeCell ref="G7:G8"/>
    <mergeCell ref="J7:J8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N8:N10"/>
    <mergeCell ref="O8:O10"/>
    <mergeCell ref="T9:T10"/>
    <mergeCell ref="U9:U10"/>
    <mergeCell ref="N31:O31"/>
    <mergeCell ref="N32:O32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69:O69"/>
    <mergeCell ref="N70:O70"/>
    <mergeCell ref="U44:U45"/>
    <mergeCell ref="N45:N47"/>
    <mergeCell ref="O45:O47"/>
    <mergeCell ref="T46:T47"/>
    <mergeCell ref="U46:U47"/>
    <mergeCell ref="N68:O68"/>
  </mergeCells>
  <conditionalFormatting sqref="G31:H31 J31">
    <cfRule type="cellIs" priority="1010" dxfId="146" operator="lessThan">
      <formula>0</formula>
    </cfRule>
  </conditionalFormatting>
  <conditionalFormatting sqref="K31">
    <cfRule type="cellIs" priority="1009" dxfId="146" operator="lessThan">
      <formula>0</formula>
    </cfRule>
  </conditionalFormatting>
  <conditionalFormatting sqref="K32">
    <cfRule type="cellIs" priority="1011" dxfId="146" operator="lessThan">
      <formula>0</formula>
    </cfRule>
  </conditionalFormatting>
  <conditionalFormatting sqref="G32:H32 J32">
    <cfRule type="cellIs" priority="1012" dxfId="146" operator="lessThan">
      <formula>0</formula>
    </cfRule>
  </conditionalFormatting>
  <conditionalFormatting sqref="K68">
    <cfRule type="cellIs" priority="1005" dxfId="146" operator="lessThan">
      <formula>0</formula>
    </cfRule>
  </conditionalFormatting>
  <conditionalFormatting sqref="K69">
    <cfRule type="cellIs" priority="1007" dxfId="146" operator="lessThan">
      <formula>0</formula>
    </cfRule>
  </conditionalFormatting>
  <conditionalFormatting sqref="G69:H69 J69">
    <cfRule type="cellIs" priority="1008" dxfId="146" operator="lessThan">
      <formula>0</formula>
    </cfRule>
  </conditionalFormatting>
  <conditionalFormatting sqref="G68:H68 J68">
    <cfRule type="cellIs" priority="1006" dxfId="146" operator="lessThan">
      <formula>0</formula>
    </cfRule>
  </conditionalFormatting>
  <conditionalFormatting sqref="G11:G30 J11:J30">
    <cfRule type="cellIs" priority="92" dxfId="146" operator="lessThan">
      <formula>0</formula>
    </cfRule>
  </conditionalFormatting>
  <conditionalFormatting sqref="K11:K30">
    <cfRule type="cellIs" priority="89" dxfId="146" operator="lessThan">
      <formula>0</formula>
    </cfRule>
    <cfRule type="cellIs" priority="90" dxfId="148" operator="equal">
      <formula>0</formula>
    </cfRule>
    <cfRule type="cellIs" priority="91" dxfId="149" operator="greaterThan">
      <formula>0</formula>
    </cfRule>
  </conditionalFormatting>
  <conditionalFormatting sqref="H11:H30">
    <cfRule type="cellIs" priority="86" dxfId="146" operator="lessThan">
      <formula>0</formula>
    </cfRule>
    <cfRule type="cellIs" priority="87" dxfId="148" operator="equal">
      <formula>0</formula>
    </cfRule>
    <cfRule type="cellIs" priority="88" dxfId="149" operator="greaterThan">
      <formula>0</formula>
    </cfRule>
  </conditionalFormatting>
  <conditionalFormatting sqref="G33 J33">
    <cfRule type="cellIs" priority="85" dxfId="146" operator="lessThan">
      <formula>0</formula>
    </cfRule>
  </conditionalFormatting>
  <conditionalFormatting sqref="K33">
    <cfRule type="cellIs" priority="84" dxfId="146" operator="lessThan">
      <formula>0</formula>
    </cfRule>
  </conditionalFormatting>
  <conditionalFormatting sqref="H33">
    <cfRule type="cellIs" priority="83" dxfId="146" operator="lessThan">
      <formula>0</formula>
    </cfRule>
  </conditionalFormatting>
  <conditionalFormatting sqref="G48:G67 J48:J67">
    <cfRule type="cellIs" priority="76" dxfId="146" operator="lessThan">
      <formula>0</formula>
    </cfRule>
  </conditionalFormatting>
  <conditionalFormatting sqref="K48:K67">
    <cfRule type="cellIs" priority="73" dxfId="146" operator="lessThan">
      <formula>0</formula>
    </cfRule>
    <cfRule type="cellIs" priority="74" dxfId="148" operator="equal">
      <formula>0</formula>
    </cfRule>
    <cfRule type="cellIs" priority="75" dxfId="149" operator="greaterThan">
      <formula>0</formula>
    </cfRule>
  </conditionalFormatting>
  <conditionalFormatting sqref="H48:H67">
    <cfRule type="cellIs" priority="70" dxfId="146" operator="lessThan">
      <formula>0</formula>
    </cfRule>
    <cfRule type="cellIs" priority="71" dxfId="148" operator="equal">
      <formula>0</formula>
    </cfRule>
    <cfRule type="cellIs" priority="72" dxfId="149" operator="greaterThan">
      <formula>0</formula>
    </cfRule>
  </conditionalFormatting>
  <conditionalFormatting sqref="G70 J70">
    <cfRule type="cellIs" priority="69" dxfId="146" operator="lessThan">
      <formula>0</formula>
    </cfRule>
  </conditionalFormatting>
  <conditionalFormatting sqref="K70">
    <cfRule type="cellIs" priority="68" dxfId="146" operator="lessThan">
      <formula>0</formula>
    </cfRule>
  </conditionalFormatting>
  <conditionalFormatting sqref="H70">
    <cfRule type="cellIs" priority="67" dxfId="146" operator="lessThan">
      <formula>0</formula>
    </cfRule>
  </conditionalFormatting>
  <conditionalFormatting sqref="T68">
    <cfRule type="cellIs" priority="49" dxfId="146" operator="lessThan">
      <formula>0</formula>
    </cfRule>
  </conditionalFormatting>
  <conditionalFormatting sqref="U69">
    <cfRule type="cellIs" priority="51" dxfId="146" operator="lessThan">
      <formula>0</formula>
    </cfRule>
  </conditionalFormatting>
  <conditionalFormatting sqref="U68">
    <cfRule type="cellIs" priority="52" dxfId="146" operator="lessThan">
      <formula>0</formula>
    </cfRule>
    <cfRule type="cellIs" priority="53" dxfId="148" operator="equal">
      <formula>0</formula>
    </cfRule>
    <cfRule type="cellIs" priority="54" dxfId="149" operator="greaterThan">
      <formula>0</formula>
    </cfRule>
  </conditionalFormatting>
  <conditionalFormatting sqref="T69">
    <cfRule type="cellIs" priority="50" dxfId="146" operator="lessThan">
      <formula>0</formula>
    </cfRule>
  </conditionalFormatting>
  <conditionalFormatting sqref="T48:T67">
    <cfRule type="cellIs" priority="42" dxfId="146" operator="lessThan">
      <formula>0</formula>
    </cfRule>
  </conditionalFormatting>
  <conditionalFormatting sqref="U48:U67">
    <cfRule type="cellIs" priority="39" dxfId="146" operator="lessThan">
      <formula>0</formula>
    </cfRule>
    <cfRule type="cellIs" priority="40" dxfId="148" operator="equal">
      <formula>0</formula>
    </cfRule>
    <cfRule type="cellIs" priority="41" dxfId="149" operator="greaterThan">
      <formula>0</formula>
    </cfRule>
  </conditionalFormatting>
  <conditionalFormatting sqref="T70">
    <cfRule type="cellIs" priority="38" dxfId="146" operator="lessThan">
      <formula>0</formula>
    </cfRule>
  </conditionalFormatting>
  <conditionalFormatting sqref="U70">
    <cfRule type="cellIs" priority="37" dxfId="146" operator="lessThan">
      <formula>0</formula>
    </cfRule>
  </conditionalFormatting>
  <conditionalFormatting sqref="U32">
    <cfRule type="cellIs" priority="9" dxfId="146" operator="lessThan">
      <formula>0</formula>
    </cfRule>
  </conditionalFormatting>
  <conditionalFormatting sqref="T32">
    <cfRule type="cellIs" priority="8" dxfId="146" operator="lessThan">
      <formula>0</formula>
    </cfRule>
  </conditionalFormatting>
  <conditionalFormatting sqref="T31">
    <cfRule type="cellIs" priority="7" dxfId="146" operator="lessThan">
      <formula>0</formula>
    </cfRule>
  </conditionalFormatting>
  <conditionalFormatting sqref="U31">
    <cfRule type="cellIs" priority="10" dxfId="146" operator="lessThan">
      <formula>0</formula>
    </cfRule>
    <cfRule type="cellIs" priority="11" dxfId="148" operator="equal">
      <formula>0</formula>
    </cfRule>
    <cfRule type="cellIs" priority="12" dxfId="149" operator="greaterThan">
      <formula>0</formula>
    </cfRule>
  </conditionalFormatting>
  <conditionalFormatting sqref="T11:T30">
    <cfRule type="cellIs" priority="6" dxfId="146" operator="lessThan">
      <formula>0</formula>
    </cfRule>
  </conditionalFormatting>
  <conditionalFormatting sqref="U11:U30">
    <cfRule type="cellIs" priority="3" dxfId="146" operator="lessThan">
      <formula>0</formula>
    </cfRule>
    <cfRule type="cellIs" priority="4" dxfId="148" operator="equal">
      <formula>0</formula>
    </cfRule>
    <cfRule type="cellIs" priority="5" dxfId="149" operator="greaterThan">
      <formula>0</formula>
    </cfRule>
  </conditionalFormatting>
  <conditionalFormatting sqref="T33">
    <cfRule type="cellIs" priority="2" dxfId="146" operator="lessThan">
      <formula>0</formula>
    </cfRule>
  </conditionalFormatting>
  <conditionalFormatting sqref="U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48"/>
      <c r="K1" s="49"/>
      <c r="O1" s="48"/>
      <c r="U1" s="49">
        <v>44106</v>
      </c>
    </row>
    <row r="2" spans="1:21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82" t="s">
        <v>105</v>
      </c>
      <c r="O2" s="182"/>
      <c r="P2" s="182"/>
      <c r="Q2" s="182"/>
      <c r="R2" s="182"/>
      <c r="S2" s="182"/>
      <c r="T2" s="182"/>
      <c r="U2" s="182"/>
    </row>
    <row r="3" spans="1:21" ht="14.25" customHeight="1">
      <c r="A3" s="183" t="s">
        <v>142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4"/>
      <c r="M3" s="21"/>
      <c r="N3" s="182"/>
      <c r="O3" s="182"/>
      <c r="P3" s="182"/>
      <c r="Q3" s="182"/>
      <c r="R3" s="182"/>
      <c r="S3" s="182"/>
      <c r="T3" s="182"/>
      <c r="U3" s="182"/>
    </row>
    <row r="4" spans="1:21" ht="14.25" customHeight="1">
      <c r="A4" s="184" t="s">
        <v>143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4"/>
      <c r="M4" s="21"/>
      <c r="N4" s="156" t="s">
        <v>106</v>
      </c>
      <c r="O4" s="156"/>
      <c r="P4" s="156"/>
      <c r="Q4" s="156"/>
      <c r="R4" s="156"/>
      <c r="S4" s="156"/>
      <c r="T4" s="156"/>
      <c r="U4" s="156"/>
    </row>
    <row r="5" spans="1:21" ht="14.25" customHeight="1">
      <c r="A5" s="15"/>
      <c r="B5" s="15"/>
      <c r="C5" s="15"/>
      <c r="D5" s="15"/>
      <c r="E5" s="15"/>
      <c r="F5" s="15"/>
      <c r="G5" s="15"/>
      <c r="H5" s="15"/>
      <c r="I5" s="15"/>
      <c r="J5" s="76"/>
      <c r="K5" s="77" t="s">
        <v>4</v>
      </c>
      <c r="L5" s="14"/>
      <c r="M5" s="14"/>
      <c r="N5" s="15"/>
      <c r="O5" s="15"/>
      <c r="P5" s="15"/>
      <c r="Q5" s="15"/>
      <c r="R5" s="15"/>
      <c r="S5" s="15"/>
      <c r="T5" s="76"/>
      <c r="U5" s="77" t="s">
        <v>4</v>
      </c>
    </row>
    <row r="6" spans="1:21" ht="14.25" customHeight="1">
      <c r="A6" s="157" t="s">
        <v>0</v>
      </c>
      <c r="B6" s="157" t="s">
        <v>1</v>
      </c>
      <c r="C6" s="159" t="s">
        <v>131</v>
      </c>
      <c r="D6" s="160"/>
      <c r="E6" s="160"/>
      <c r="F6" s="160"/>
      <c r="G6" s="160"/>
      <c r="H6" s="161"/>
      <c r="I6" s="159" t="s">
        <v>119</v>
      </c>
      <c r="J6" s="160"/>
      <c r="K6" s="161"/>
      <c r="L6" s="14"/>
      <c r="M6" s="14"/>
      <c r="N6" s="157" t="s">
        <v>0</v>
      </c>
      <c r="O6" s="157" t="s">
        <v>1</v>
      </c>
      <c r="P6" s="159" t="s">
        <v>132</v>
      </c>
      <c r="Q6" s="160"/>
      <c r="R6" s="160"/>
      <c r="S6" s="160"/>
      <c r="T6" s="160"/>
      <c r="U6" s="161"/>
    </row>
    <row r="7" spans="1:21" ht="14.25" customHeight="1">
      <c r="A7" s="158"/>
      <c r="B7" s="158"/>
      <c r="C7" s="179" t="s">
        <v>133</v>
      </c>
      <c r="D7" s="180"/>
      <c r="E7" s="180"/>
      <c r="F7" s="180"/>
      <c r="G7" s="180"/>
      <c r="H7" s="181"/>
      <c r="I7" s="133" t="s">
        <v>120</v>
      </c>
      <c r="J7" s="134"/>
      <c r="K7" s="135"/>
      <c r="L7" s="14"/>
      <c r="M7" s="14"/>
      <c r="N7" s="158"/>
      <c r="O7" s="158"/>
      <c r="P7" s="133" t="s">
        <v>134</v>
      </c>
      <c r="Q7" s="134"/>
      <c r="R7" s="134"/>
      <c r="S7" s="134"/>
      <c r="T7" s="134"/>
      <c r="U7" s="135"/>
    </row>
    <row r="8" spans="1:21" ht="14.25" customHeight="1">
      <c r="A8" s="158"/>
      <c r="B8" s="158"/>
      <c r="C8" s="136">
        <v>2020</v>
      </c>
      <c r="D8" s="137"/>
      <c r="E8" s="162">
        <v>2019</v>
      </c>
      <c r="F8" s="137"/>
      <c r="G8" s="140" t="s">
        <v>5</v>
      </c>
      <c r="H8" s="150" t="s">
        <v>56</v>
      </c>
      <c r="I8" s="164">
        <v>2020</v>
      </c>
      <c r="J8" s="151" t="s">
        <v>135</v>
      </c>
      <c r="K8" s="150" t="s">
        <v>153</v>
      </c>
      <c r="L8" s="14"/>
      <c r="M8" s="14"/>
      <c r="N8" s="158"/>
      <c r="O8" s="158"/>
      <c r="P8" s="167">
        <v>2020</v>
      </c>
      <c r="Q8" s="177"/>
      <c r="R8" s="178">
        <v>2019</v>
      </c>
      <c r="S8" s="177"/>
      <c r="T8" s="141" t="s">
        <v>5</v>
      </c>
      <c r="U8" s="142" t="s">
        <v>97</v>
      </c>
    </row>
    <row r="9" spans="1:21" ht="14.25" customHeight="1">
      <c r="A9" s="144" t="s">
        <v>6</v>
      </c>
      <c r="B9" s="144" t="s">
        <v>7</v>
      </c>
      <c r="C9" s="138"/>
      <c r="D9" s="139"/>
      <c r="E9" s="163"/>
      <c r="F9" s="139"/>
      <c r="G9" s="141"/>
      <c r="H9" s="151"/>
      <c r="I9" s="164"/>
      <c r="J9" s="151"/>
      <c r="K9" s="151"/>
      <c r="L9" s="14"/>
      <c r="M9" s="14"/>
      <c r="N9" s="144" t="s">
        <v>6</v>
      </c>
      <c r="O9" s="144" t="s">
        <v>7</v>
      </c>
      <c r="P9" s="138"/>
      <c r="Q9" s="139"/>
      <c r="R9" s="163"/>
      <c r="S9" s="139"/>
      <c r="T9" s="141"/>
      <c r="U9" s="143"/>
    </row>
    <row r="10" spans="1:21" ht="14.25" customHeight="1">
      <c r="A10" s="144"/>
      <c r="B10" s="144"/>
      <c r="C10" s="118" t="s">
        <v>8</v>
      </c>
      <c r="D10" s="78" t="s">
        <v>2</v>
      </c>
      <c r="E10" s="118" t="s">
        <v>8</v>
      </c>
      <c r="F10" s="78" t="s">
        <v>2</v>
      </c>
      <c r="G10" s="146" t="s">
        <v>9</v>
      </c>
      <c r="H10" s="146" t="s">
        <v>57</v>
      </c>
      <c r="I10" s="79" t="s">
        <v>8</v>
      </c>
      <c r="J10" s="152" t="s">
        <v>136</v>
      </c>
      <c r="K10" s="152" t="s">
        <v>154</v>
      </c>
      <c r="L10" s="14"/>
      <c r="M10" s="14"/>
      <c r="N10" s="144"/>
      <c r="O10" s="144"/>
      <c r="P10" s="115" t="s">
        <v>8</v>
      </c>
      <c r="Q10" s="78" t="s">
        <v>2</v>
      </c>
      <c r="R10" s="115" t="s">
        <v>8</v>
      </c>
      <c r="S10" s="78" t="s">
        <v>2</v>
      </c>
      <c r="T10" s="146" t="s">
        <v>9</v>
      </c>
      <c r="U10" s="148" t="s">
        <v>98</v>
      </c>
    </row>
    <row r="11" spans="1:21" ht="14.25" customHeight="1">
      <c r="A11" s="145"/>
      <c r="B11" s="145"/>
      <c r="C11" s="121" t="s">
        <v>10</v>
      </c>
      <c r="D11" s="41" t="s">
        <v>11</v>
      </c>
      <c r="E11" s="121" t="s">
        <v>10</v>
      </c>
      <c r="F11" s="41" t="s">
        <v>11</v>
      </c>
      <c r="G11" s="154"/>
      <c r="H11" s="154"/>
      <c r="I11" s="121" t="s">
        <v>10</v>
      </c>
      <c r="J11" s="153"/>
      <c r="K11" s="153"/>
      <c r="L11" s="14"/>
      <c r="M11" s="14"/>
      <c r="N11" s="145"/>
      <c r="O11" s="145"/>
      <c r="P11" s="114" t="s">
        <v>10</v>
      </c>
      <c r="Q11" s="41" t="s">
        <v>11</v>
      </c>
      <c r="R11" s="114" t="s">
        <v>10</v>
      </c>
      <c r="S11" s="41" t="s">
        <v>11</v>
      </c>
      <c r="T11" s="147"/>
      <c r="U11" s="149"/>
    </row>
    <row r="12" spans="1:21" ht="14.25" customHeight="1">
      <c r="A12" s="50">
        <v>1</v>
      </c>
      <c r="B12" s="80" t="s">
        <v>20</v>
      </c>
      <c r="C12" s="52">
        <v>1571</v>
      </c>
      <c r="D12" s="54">
        <v>0.17610133393117364</v>
      </c>
      <c r="E12" s="52">
        <v>1308</v>
      </c>
      <c r="F12" s="54">
        <v>0.14313854235062376</v>
      </c>
      <c r="G12" s="100">
        <v>0.20107033639143723</v>
      </c>
      <c r="H12" s="82">
        <v>0</v>
      </c>
      <c r="I12" s="52">
        <v>1553</v>
      </c>
      <c r="J12" s="53">
        <v>0.011590470057952329</v>
      </c>
      <c r="K12" s="84">
        <v>0</v>
      </c>
      <c r="L12" s="14"/>
      <c r="M12" s="14"/>
      <c r="N12" s="50">
        <v>1</v>
      </c>
      <c r="O12" s="80" t="s">
        <v>20</v>
      </c>
      <c r="P12" s="52">
        <v>15435</v>
      </c>
      <c r="Q12" s="54">
        <v>0.1811577193023638</v>
      </c>
      <c r="R12" s="52">
        <v>17150</v>
      </c>
      <c r="S12" s="54">
        <v>0.13952958596731022</v>
      </c>
      <c r="T12" s="109">
        <v>-0.09999999999999998</v>
      </c>
      <c r="U12" s="84">
        <v>0</v>
      </c>
    </row>
    <row r="13" spans="1:21" ht="14.25" customHeight="1">
      <c r="A13" s="85">
        <v>2</v>
      </c>
      <c r="B13" s="86" t="s">
        <v>18</v>
      </c>
      <c r="C13" s="60">
        <v>1074</v>
      </c>
      <c r="D13" s="62">
        <v>0.12039009079699585</v>
      </c>
      <c r="E13" s="60">
        <v>1161</v>
      </c>
      <c r="F13" s="62">
        <v>0.12705187130663165</v>
      </c>
      <c r="G13" s="101">
        <v>-0.07493540051679581</v>
      </c>
      <c r="H13" s="88">
        <v>0</v>
      </c>
      <c r="I13" s="60">
        <v>744</v>
      </c>
      <c r="J13" s="61">
        <v>0.44354838709677424</v>
      </c>
      <c r="K13" s="90">
        <v>0</v>
      </c>
      <c r="L13" s="14"/>
      <c r="M13" s="14"/>
      <c r="N13" s="85">
        <v>2</v>
      </c>
      <c r="O13" s="86" t="s">
        <v>18</v>
      </c>
      <c r="P13" s="60">
        <v>10089</v>
      </c>
      <c r="Q13" s="62">
        <v>0.11841271331658881</v>
      </c>
      <c r="R13" s="60">
        <v>13798</v>
      </c>
      <c r="S13" s="62">
        <v>0.11225826397533215</v>
      </c>
      <c r="T13" s="110">
        <v>-0.2688070734889114</v>
      </c>
      <c r="U13" s="90">
        <v>0</v>
      </c>
    </row>
    <row r="14" spans="1:21" ht="14.25" customHeight="1">
      <c r="A14" s="58" t="s">
        <v>121</v>
      </c>
      <c r="B14" s="86" t="s">
        <v>24</v>
      </c>
      <c r="C14" s="60">
        <v>751</v>
      </c>
      <c r="D14" s="62">
        <v>0.08418338751261069</v>
      </c>
      <c r="E14" s="60">
        <v>640</v>
      </c>
      <c r="F14" s="62">
        <v>0.07003720726636026</v>
      </c>
      <c r="G14" s="101">
        <v>0.1734374999999999</v>
      </c>
      <c r="H14" s="88">
        <v>2</v>
      </c>
      <c r="I14" s="60">
        <v>651</v>
      </c>
      <c r="J14" s="61">
        <v>0.1536098310291858</v>
      </c>
      <c r="K14" s="90">
        <v>2</v>
      </c>
      <c r="L14" s="14"/>
      <c r="M14" s="14"/>
      <c r="N14" s="58">
        <v>3</v>
      </c>
      <c r="O14" s="86" t="s">
        <v>23</v>
      </c>
      <c r="P14" s="60">
        <v>7549</v>
      </c>
      <c r="Q14" s="62">
        <v>0.08860120654444731</v>
      </c>
      <c r="R14" s="60">
        <v>9318</v>
      </c>
      <c r="S14" s="62">
        <v>0.07580971906958581</v>
      </c>
      <c r="T14" s="110">
        <v>-0.1898476067825714</v>
      </c>
      <c r="U14" s="90">
        <v>1</v>
      </c>
    </row>
    <row r="15" spans="1:21" ht="14.25" customHeight="1">
      <c r="A15" s="58">
        <v>4</v>
      </c>
      <c r="B15" s="86" t="s">
        <v>23</v>
      </c>
      <c r="C15" s="60">
        <v>694</v>
      </c>
      <c r="D15" s="62">
        <v>0.07779396928595449</v>
      </c>
      <c r="E15" s="60">
        <v>936</v>
      </c>
      <c r="F15" s="62">
        <v>0.10242941562705186</v>
      </c>
      <c r="G15" s="101">
        <v>-0.2585470085470085</v>
      </c>
      <c r="H15" s="88">
        <v>-1</v>
      </c>
      <c r="I15" s="60">
        <v>744</v>
      </c>
      <c r="J15" s="61">
        <v>-0.06720430107526887</v>
      </c>
      <c r="K15" s="90">
        <v>-2</v>
      </c>
      <c r="L15" s="14"/>
      <c r="M15" s="14"/>
      <c r="N15" s="58">
        <v>4</v>
      </c>
      <c r="O15" s="86" t="s">
        <v>24</v>
      </c>
      <c r="P15" s="60">
        <v>6587</v>
      </c>
      <c r="Q15" s="62">
        <v>0.07731039177484096</v>
      </c>
      <c r="R15" s="60">
        <v>8325</v>
      </c>
      <c r="S15" s="62">
        <v>0.0677308340045398</v>
      </c>
      <c r="T15" s="110">
        <v>-0.20876876876876882</v>
      </c>
      <c r="U15" s="90">
        <v>1</v>
      </c>
    </row>
    <row r="16" spans="1:21" ht="14.25" customHeight="1">
      <c r="A16" s="66">
        <v>5</v>
      </c>
      <c r="B16" s="91" t="s">
        <v>19</v>
      </c>
      <c r="C16" s="68">
        <v>599</v>
      </c>
      <c r="D16" s="70">
        <v>0.06714493890819415</v>
      </c>
      <c r="E16" s="68">
        <v>604</v>
      </c>
      <c r="F16" s="70">
        <v>0.0660976143576275</v>
      </c>
      <c r="G16" s="102">
        <v>-0.008278145695364225</v>
      </c>
      <c r="H16" s="93">
        <v>1</v>
      </c>
      <c r="I16" s="68">
        <v>518</v>
      </c>
      <c r="J16" s="69">
        <v>0.1563706563706564</v>
      </c>
      <c r="K16" s="95">
        <v>1</v>
      </c>
      <c r="L16" s="14"/>
      <c r="M16" s="14"/>
      <c r="N16" s="66">
        <v>5</v>
      </c>
      <c r="O16" s="91" t="s">
        <v>30</v>
      </c>
      <c r="P16" s="68">
        <v>6117</v>
      </c>
      <c r="Q16" s="70">
        <v>0.07179408934062581</v>
      </c>
      <c r="R16" s="68">
        <v>12264</v>
      </c>
      <c r="S16" s="70">
        <v>0.0997778916794806</v>
      </c>
      <c r="T16" s="111">
        <v>-0.5012230919765166</v>
      </c>
      <c r="U16" s="95">
        <v>-2</v>
      </c>
    </row>
    <row r="17" spans="1:21" ht="14.25" customHeight="1">
      <c r="A17" s="50">
        <v>6</v>
      </c>
      <c r="B17" s="80" t="s">
        <v>30</v>
      </c>
      <c r="C17" s="52">
        <v>550</v>
      </c>
      <c r="D17" s="54">
        <v>0.06165228113440197</v>
      </c>
      <c r="E17" s="52">
        <v>750</v>
      </c>
      <c r="F17" s="54">
        <v>0.08207485226526592</v>
      </c>
      <c r="G17" s="100">
        <v>-0.2666666666666667</v>
      </c>
      <c r="H17" s="82">
        <v>-2</v>
      </c>
      <c r="I17" s="52">
        <v>689</v>
      </c>
      <c r="J17" s="53">
        <v>-0.20174165457184323</v>
      </c>
      <c r="K17" s="84">
        <v>-2</v>
      </c>
      <c r="L17" s="14"/>
      <c r="M17" s="14"/>
      <c r="N17" s="50">
        <v>6</v>
      </c>
      <c r="O17" s="80" t="s">
        <v>19</v>
      </c>
      <c r="P17" s="52">
        <v>5194</v>
      </c>
      <c r="Q17" s="54">
        <v>0.06096101030492242</v>
      </c>
      <c r="R17" s="52">
        <v>7673</v>
      </c>
      <c r="S17" s="54">
        <v>0.06242626898700707</v>
      </c>
      <c r="T17" s="109">
        <v>-0.3230809331421869</v>
      </c>
      <c r="U17" s="84">
        <v>0</v>
      </c>
    </row>
    <row r="18" spans="1:21" ht="14.25" customHeight="1">
      <c r="A18" s="58">
        <v>7</v>
      </c>
      <c r="B18" s="86" t="s">
        <v>32</v>
      </c>
      <c r="C18" s="60">
        <v>439</v>
      </c>
      <c r="D18" s="62">
        <v>0.049209729850913576</v>
      </c>
      <c r="E18" s="60">
        <v>178</v>
      </c>
      <c r="F18" s="62">
        <v>0.019479098270956445</v>
      </c>
      <c r="G18" s="101">
        <v>1.4662921348314608</v>
      </c>
      <c r="H18" s="88">
        <v>8</v>
      </c>
      <c r="I18" s="60">
        <v>418</v>
      </c>
      <c r="J18" s="61">
        <v>0.05023923444976086</v>
      </c>
      <c r="K18" s="90">
        <v>0</v>
      </c>
      <c r="L18" s="14"/>
      <c r="M18" s="14"/>
      <c r="N18" s="58">
        <v>7</v>
      </c>
      <c r="O18" s="86" t="s">
        <v>25</v>
      </c>
      <c r="P18" s="60">
        <v>3900</v>
      </c>
      <c r="Q18" s="62">
        <v>0.045773573390296</v>
      </c>
      <c r="R18" s="60">
        <v>5586</v>
      </c>
      <c r="S18" s="62">
        <v>0.04544677942935247</v>
      </c>
      <c r="T18" s="110">
        <v>-0.3018259935553169</v>
      </c>
      <c r="U18" s="90">
        <v>1</v>
      </c>
    </row>
    <row r="19" spans="1:21" ht="14.25" customHeight="1">
      <c r="A19" s="58">
        <v>8</v>
      </c>
      <c r="B19" s="86" t="s">
        <v>27</v>
      </c>
      <c r="C19" s="60">
        <v>386</v>
      </c>
      <c r="D19" s="62">
        <v>0.043268691850689385</v>
      </c>
      <c r="E19" s="60">
        <v>351</v>
      </c>
      <c r="F19" s="62">
        <v>0.038411030860144454</v>
      </c>
      <c r="G19" s="101">
        <v>0.09971509971509973</v>
      </c>
      <c r="H19" s="88">
        <v>2</v>
      </c>
      <c r="I19" s="60">
        <v>322</v>
      </c>
      <c r="J19" s="61">
        <v>0.1987577639751552</v>
      </c>
      <c r="K19" s="90">
        <v>1</v>
      </c>
      <c r="L19" s="14"/>
      <c r="M19" s="14"/>
      <c r="N19" s="58">
        <v>8</v>
      </c>
      <c r="O19" s="86" t="s">
        <v>27</v>
      </c>
      <c r="P19" s="60">
        <v>3446</v>
      </c>
      <c r="Q19" s="62">
        <v>0.04044505997511796</v>
      </c>
      <c r="R19" s="60">
        <v>5122</v>
      </c>
      <c r="S19" s="62">
        <v>0.041671751564114456</v>
      </c>
      <c r="T19" s="110">
        <v>-0.327215931276845</v>
      </c>
      <c r="U19" s="90">
        <v>2</v>
      </c>
    </row>
    <row r="20" spans="1:21" ht="14.25" customHeight="1">
      <c r="A20" s="58">
        <v>9</v>
      </c>
      <c r="B20" s="86" t="s">
        <v>25</v>
      </c>
      <c r="C20" s="60">
        <v>347</v>
      </c>
      <c r="D20" s="62">
        <v>0.03889698464297724</v>
      </c>
      <c r="E20" s="60">
        <v>429</v>
      </c>
      <c r="F20" s="62">
        <v>0.04694681549573211</v>
      </c>
      <c r="G20" s="101">
        <v>-0.1911421911421911</v>
      </c>
      <c r="H20" s="88">
        <v>-1</v>
      </c>
      <c r="I20" s="60">
        <v>390</v>
      </c>
      <c r="J20" s="61">
        <v>-0.11025641025641031</v>
      </c>
      <c r="K20" s="90">
        <v>-1</v>
      </c>
      <c r="L20" s="14"/>
      <c r="M20" s="14"/>
      <c r="N20" s="58">
        <v>9</v>
      </c>
      <c r="O20" s="86" t="s">
        <v>32</v>
      </c>
      <c r="P20" s="60">
        <v>2677</v>
      </c>
      <c r="Q20" s="62">
        <v>0.031419450247646766</v>
      </c>
      <c r="R20" s="60">
        <v>5367</v>
      </c>
      <c r="S20" s="62">
        <v>0.04366503136364746</v>
      </c>
      <c r="T20" s="110">
        <v>-0.5012111049003167</v>
      </c>
      <c r="U20" s="90">
        <v>0</v>
      </c>
    </row>
    <row r="21" spans="1:21" ht="14.25" customHeight="1">
      <c r="A21" s="66">
        <v>10</v>
      </c>
      <c r="B21" s="91" t="s">
        <v>22</v>
      </c>
      <c r="C21" s="68">
        <v>305</v>
      </c>
      <c r="D21" s="70">
        <v>0.034188992265441094</v>
      </c>
      <c r="E21" s="68">
        <v>320</v>
      </c>
      <c r="F21" s="70">
        <v>0.03501860363318013</v>
      </c>
      <c r="G21" s="102">
        <v>-0.046875</v>
      </c>
      <c r="H21" s="93">
        <v>1</v>
      </c>
      <c r="I21" s="68">
        <v>308</v>
      </c>
      <c r="J21" s="69">
        <v>-0.009740259740259716</v>
      </c>
      <c r="K21" s="95">
        <v>0</v>
      </c>
      <c r="L21" s="14"/>
      <c r="M21" s="14"/>
      <c r="N21" s="66">
        <v>10</v>
      </c>
      <c r="O21" s="91" t="s">
        <v>21</v>
      </c>
      <c r="P21" s="68">
        <v>2619</v>
      </c>
      <c r="Q21" s="70">
        <v>0.03073871505363724</v>
      </c>
      <c r="R21" s="68">
        <v>7089</v>
      </c>
      <c r="S21" s="70">
        <v>0.05767494081179371</v>
      </c>
      <c r="T21" s="111">
        <v>-0.6305543800253914</v>
      </c>
      <c r="U21" s="95">
        <v>-3</v>
      </c>
    </row>
    <row r="22" spans="1:21" ht="14.25" customHeight="1">
      <c r="A22" s="50">
        <v>11</v>
      </c>
      <c r="B22" s="80" t="s">
        <v>26</v>
      </c>
      <c r="C22" s="52">
        <v>242</v>
      </c>
      <c r="D22" s="54">
        <v>0.027127003699136867</v>
      </c>
      <c r="E22" s="52">
        <v>88</v>
      </c>
      <c r="F22" s="54">
        <v>0.009630115999124535</v>
      </c>
      <c r="G22" s="100">
        <v>1.75</v>
      </c>
      <c r="H22" s="82">
        <v>9</v>
      </c>
      <c r="I22" s="52">
        <v>285</v>
      </c>
      <c r="J22" s="53">
        <v>-0.15087719298245617</v>
      </c>
      <c r="K22" s="84">
        <v>1</v>
      </c>
      <c r="L22" s="14"/>
      <c r="M22" s="14"/>
      <c r="N22" s="50">
        <v>11</v>
      </c>
      <c r="O22" s="80" t="s">
        <v>26</v>
      </c>
      <c r="P22" s="52">
        <v>2350</v>
      </c>
      <c r="Q22" s="54">
        <v>0.027581512171075795</v>
      </c>
      <c r="R22" s="52">
        <v>2509</v>
      </c>
      <c r="S22" s="54">
        <v>0.020412812314401244</v>
      </c>
      <c r="T22" s="109">
        <v>-0.06337186129932249</v>
      </c>
      <c r="U22" s="84">
        <v>6</v>
      </c>
    </row>
    <row r="23" spans="1:21" ht="14.25" customHeight="1">
      <c r="A23" s="58">
        <v>12</v>
      </c>
      <c r="B23" s="86" t="s">
        <v>31</v>
      </c>
      <c r="C23" s="60">
        <v>237</v>
      </c>
      <c r="D23" s="62">
        <v>0.02656652841609685</v>
      </c>
      <c r="E23" s="60">
        <v>218</v>
      </c>
      <c r="F23" s="62">
        <v>0.02385642372510396</v>
      </c>
      <c r="G23" s="101">
        <v>0.08715596330275233</v>
      </c>
      <c r="H23" s="88">
        <v>0</v>
      </c>
      <c r="I23" s="60">
        <v>257</v>
      </c>
      <c r="J23" s="61">
        <v>-0.0778210116731517</v>
      </c>
      <c r="K23" s="90">
        <v>1</v>
      </c>
      <c r="L23" s="14"/>
      <c r="M23" s="14"/>
      <c r="N23" s="58">
        <v>12</v>
      </c>
      <c r="O23" s="86" t="s">
        <v>31</v>
      </c>
      <c r="P23" s="60">
        <v>2174</v>
      </c>
      <c r="Q23" s="62">
        <v>0.025515832961667567</v>
      </c>
      <c r="R23" s="60">
        <v>3198</v>
      </c>
      <c r="S23" s="62">
        <v>0.026018403260843034</v>
      </c>
      <c r="T23" s="110">
        <v>-0.32020012507817386</v>
      </c>
      <c r="U23" s="90">
        <v>1</v>
      </c>
    </row>
    <row r="24" spans="1:21" ht="14.25" customHeight="1">
      <c r="A24" s="58">
        <v>13</v>
      </c>
      <c r="B24" s="86" t="s">
        <v>33</v>
      </c>
      <c r="C24" s="60">
        <v>228</v>
      </c>
      <c r="D24" s="62">
        <v>0.025557672906624817</v>
      </c>
      <c r="E24" s="60">
        <v>177</v>
      </c>
      <c r="F24" s="62">
        <v>0.019369665134602757</v>
      </c>
      <c r="G24" s="101">
        <v>0.2881355932203389</v>
      </c>
      <c r="H24" s="88">
        <v>3</v>
      </c>
      <c r="I24" s="60">
        <v>192</v>
      </c>
      <c r="J24" s="61">
        <v>0.1875</v>
      </c>
      <c r="K24" s="90">
        <v>2</v>
      </c>
      <c r="L24" s="14"/>
      <c r="M24" s="14"/>
      <c r="N24" s="58">
        <v>13</v>
      </c>
      <c r="O24" s="86" t="s">
        <v>36</v>
      </c>
      <c r="P24" s="60">
        <v>2103</v>
      </c>
      <c r="Q24" s="62">
        <v>0.02468251918969038</v>
      </c>
      <c r="R24" s="60">
        <v>2817</v>
      </c>
      <c r="S24" s="62">
        <v>0.022918649776671303</v>
      </c>
      <c r="T24" s="110">
        <v>-0.2534611288604899</v>
      </c>
      <c r="U24" s="90">
        <v>2</v>
      </c>
    </row>
    <row r="25" spans="1:21" ht="14.25" customHeight="1">
      <c r="A25" s="58">
        <v>14</v>
      </c>
      <c r="B25" s="86" t="s">
        <v>36</v>
      </c>
      <c r="C25" s="60">
        <v>208</v>
      </c>
      <c r="D25" s="62">
        <v>0.023315771774464745</v>
      </c>
      <c r="E25" s="60">
        <v>156</v>
      </c>
      <c r="F25" s="62">
        <v>0.017071569271175313</v>
      </c>
      <c r="G25" s="101">
        <v>0.33333333333333326</v>
      </c>
      <c r="H25" s="88">
        <v>3</v>
      </c>
      <c r="I25" s="60">
        <v>246</v>
      </c>
      <c r="J25" s="61">
        <v>-0.1544715447154471</v>
      </c>
      <c r="K25" s="90">
        <v>0</v>
      </c>
      <c r="L25" s="14"/>
      <c r="M25" s="14"/>
      <c r="N25" s="58">
        <v>14</v>
      </c>
      <c r="O25" s="86" t="s">
        <v>22</v>
      </c>
      <c r="P25" s="60">
        <v>2023</v>
      </c>
      <c r="Q25" s="62">
        <v>0.023743574094504824</v>
      </c>
      <c r="R25" s="60">
        <v>4365</v>
      </c>
      <c r="S25" s="62">
        <v>0.0355129237753533</v>
      </c>
      <c r="T25" s="110">
        <v>-0.5365406643757159</v>
      </c>
      <c r="U25" s="90">
        <v>-3</v>
      </c>
    </row>
    <row r="26" spans="1:21" ht="14.25" customHeight="1">
      <c r="A26" s="66">
        <v>15</v>
      </c>
      <c r="B26" s="91" t="s">
        <v>29</v>
      </c>
      <c r="C26" s="68">
        <v>164</v>
      </c>
      <c r="D26" s="70">
        <v>0.018383589283712587</v>
      </c>
      <c r="E26" s="68">
        <v>195</v>
      </c>
      <c r="F26" s="70">
        <v>0.02133946158896914</v>
      </c>
      <c r="G26" s="102">
        <v>-0.15897435897435896</v>
      </c>
      <c r="H26" s="93">
        <v>-2</v>
      </c>
      <c r="I26" s="68">
        <v>138</v>
      </c>
      <c r="J26" s="69">
        <v>0.18840579710144922</v>
      </c>
      <c r="K26" s="95">
        <v>3</v>
      </c>
      <c r="L26" s="14"/>
      <c r="M26" s="14"/>
      <c r="N26" s="66">
        <v>15</v>
      </c>
      <c r="O26" s="91" t="s">
        <v>51</v>
      </c>
      <c r="P26" s="68">
        <v>1736</v>
      </c>
      <c r="Q26" s="70">
        <v>0.020375108565526632</v>
      </c>
      <c r="R26" s="68">
        <v>2561</v>
      </c>
      <c r="S26" s="70">
        <v>0.020835875782057228</v>
      </c>
      <c r="T26" s="111">
        <v>-0.3221397891448653</v>
      </c>
      <c r="U26" s="95">
        <v>1</v>
      </c>
    </row>
    <row r="27" spans="1:21" ht="14.25" customHeight="1">
      <c r="A27" s="50">
        <v>16</v>
      </c>
      <c r="B27" s="80" t="s">
        <v>21</v>
      </c>
      <c r="C27" s="52">
        <v>163</v>
      </c>
      <c r="D27" s="54">
        <v>0.018271494227104584</v>
      </c>
      <c r="E27" s="52">
        <v>430</v>
      </c>
      <c r="F27" s="54">
        <v>0.047056248632085795</v>
      </c>
      <c r="G27" s="100">
        <v>-0.6209302325581396</v>
      </c>
      <c r="H27" s="82">
        <v>-9</v>
      </c>
      <c r="I27" s="52">
        <v>289</v>
      </c>
      <c r="J27" s="53">
        <v>-0.4359861591695502</v>
      </c>
      <c r="K27" s="84">
        <v>-5</v>
      </c>
      <c r="L27" s="14"/>
      <c r="M27" s="14"/>
      <c r="N27" s="50">
        <v>16</v>
      </c>
      <c r="O27" s="80" t="s">
        <v>33</v>
      </c>
      <c r="P27" s="52">
        <v>1668</v>
      </c>
      <c r="Q27" s="54">
        <v>0.019577005234618906</v>
      </c>
      <c r="R27" s="52">
        <v>1393</v>
      </c>
      <c r="S27" s="54">
        <v>0.011333219431630502</v>
      </c>
      <c r="T27" s="109">
        <v>0.19741564967695613</v>
      </c>
      <c r="U27" s="84">
        <v>3</v>
      </c>
    </row>
    <row r="28" spans="1:21" ht="14.25" customHeight="1">
      <c r="A28" s="58">
        <v>17</v>
      </c>
      <c r="B28" s="86" t="s">
        <v>46</v>
      </c>
      <c r="C28" s="60">
        <v>137</v>
      </c>
      <c r="D28" s="62">
        <v>0.015357022755296492</v>
      </c>
      <c r="E28" s="60">
        <v>382</v>
      </c>
      <c r="F28" s="62">
        <v>0.04180345808710877</v>
      </c>
      <c r="G28" s="101">
        <v>-0.6413612565445026</v>
      </c>
      <c r="H28" s="88">
        <v>-8</v>
      </c>
      <c r="I28" s="60">
        <v>147</v>
      </c>
      <c r="J28" s="61">
        <v>-0.0680272108843537</v>
      </c>
      <c r="K28" s="90">
        <v>0</v>
      </c>
      <c r="L28" s="14"/>
      <c r="M28" s="14"/>
      <c r="N28" s="58">
        <v>17</v>
      </c>
      <c r="O28" s="86" t="s">
        <v>29</v>
      </c>
      <c r="P28" s="60">
        <v>1351</v>
      </c>
      <c r="Q28" s="62">
        <v>0.01585643529494613</v>
      </c>
      <c r="R28" s="60">
        <v>2823</v>
      </c>
      <c r="S28" s="62">
        <v>0.022967464792170073</v>
      </c>
      <c r="T28" s="110">
        <v>-0.5214311016648955</v>
      </c>
      <c r="U28" s="90">
        <v>-3</v>
      </c>
    </row>
    <row r="29" spans="1:21" ht="14.25" customHeight="1">
      <c r="A29" s="58">
        <v>18</v>
      </c>
      <c r="B29" s="86" t="s">
        <v>28</v>
      </c>
      <c r="C29" s="60">
        <v>135</v>
      </c>
      <c r="D29" s="62">
        <v>0.015132832642080485</v>
      </c>
      <c r="E29" s="60">
        <v>184</v>
      </c>
      <c r="F29" s="62">
        <v>0.020135697089078572</v>
      </c>
      <c r="G29" s="101">
        <v>-0.2663043478260869</v>
      </c>
      <c r="H29" s="88">
        <v>-4</v>
      </c>
      <c r="I29" s="60">
        <v>100</v>
      </c>
      <c r="J29" s="61">
        <v>0.3500000000000001</v>
      </c>
      <c r="K29" s="90">
        <v>1</v>
      </c>
      <c r="L29" s="14"/>
      <c r="M29" s="14"/>
      <c r="N29" s="58">
        <v>18</v>
      </c>
      <c r="O29" s="86" t="s">
        <v>46</v>
      </c>
      <c r="P29" s="60">
        <v>1336</v>
      </c>
      <c r="Q29" s="62">
        <v>0.015680383089598834</v>
      </c>
      <c r="R29" s="60">
        <v>3639</v>
      </c>
      <c r="S29" s="62">
        <v>0.02960630690000244</v>
      </c>
      <c r="T29" s="110">
        <v>-0.6328661720252817</v>
      </c>
      <c r="U29" s="90">
        <v>-6</v>
      </c>
    </row>
    <row r="30" spans="1:21" ht="14.25" customHeight="1">
      <c r="A30" s="58">
        <v>19</v>
      </c>
      <c r="B30" s="86" t="s">
        <v>34</v>
      </c>
      <c r="C30" s="60">
        <v>127</v>
      </c>
      <c r="D30" s="62">
        <v>0.014236072189216456</v>
      </c>
      <c r="E30" s="60">
        <v>54</v>
      </c>
      <c r="F30" s="62">
        <v>0.005909389363099146</v>
      </c>
      <c r="G30" s="101">
        <v>1.3518518518518516</v>
      </c>
      <c r="H30" s="88">
        <v>4</v>
      </c>
      <c r="I30" s="60">
        <v>85</v>
      </c>
      <c r="J30" s="61">
        <v>0.49411764705882355</v>
      </c>
      <c r="K30" s="90">
        <v>2</v>
      </c>
      <c r="N30" s="58">
        <v>19</v>
      </c>
      <c r="O30" s="86" t="s">
        <v>28</v>
      </c>
      <c r="P30" s="60">
        <v>1280</v>
      </c>
      <c r="Q30" s="62">
        <v>0.015023121522968945</v>
      </c>
      <c r="R30" s="60">
        <v>2417</v>
      </c>
      <c r="S30" s="62">
        <v>0.01966431541008681</v>
      </c>
      <c r="T30" s="110">
        <v>-0.4704178733967729</v>
      </c>
      <c r="U30" s="90">
        <v>-1</v>
      </c>
    </row>
    <row r="31" spans="1:21" ht="14.25" customHeight="1">
      <c r="A31" s="66">
        <v>20</v>
      </c>
      <c r="B31" s="91" t="s">
        <v>51</v>
      </c>
      <c r="C31" s="68">
        <v>114</v>
      </c>
      <c r="D31" s="70">
        <v>0.012778836453312408</v>
      </c>
      <c r="E31" s="68">
        <v>144</v>
      </c>
      <c r="F31" s="70">
        <v>0.015758371634931056</v>
      </c>
      <c r="G31" s="102">
        <v>-0.20833333333333337</v>
      </c>
      <c r="H31" s="93">
        <v>-2</v>
      </c>
      <c r="I31" s="68">
        <v>183</v>
      </c>
      <c r="J31" s="69">
        <v>-0.3770491803278688</v>
      </c>
      <c r="K31" s="95">
        <v>-4</v>
      </c>
      <c r="N31" s="66">
        <v>20</v>
      </c>
      <c r="O31" s="91" t="s">
        <v>34</v>
      </c>
      <c r="P31" s="68">
        <v>1178</v>
      </c>
      <c r="Q31" s="70">
        <v>0.013825966526607357</v>
      </c>
      <c r="R31" s="68">
        <v>832</v>
      </c>
      <c r="S31" s="70">
        <v>0.006769015482495749</v>
      </c>
      <c r="T31" s="111">
        <v>0.4158653846153846</v>
      </c>
      <c r="U31" s="95">
        <v>3</v>
      </c>
    </row>
    <row r="32" spans="1:21" ht="14.25" customHeight="1">
      <c r="A32" s="129" t="s">
        <v>49</v>
      </c>
      <c r="B32" s="130"/>
      <c r="C32" s="26">
        <f>SUM(C12:C31)</f>
        <v>8471</v>
      </c>
      <c r="D32" s="6">
        <f>C32/C34</f>
        <v>0.9495572245263983</v>
      </c>
      <c r="E32" s="26">
        <f>SUM(E12:E31)</f>
        <v>8705</v>
      </c>
      <c r="F32" s="6">
        <f>E32/E34</f>
        <v>0.9526154519588531</v>
      </c>
      <c r="G32" s="17">
        <f>C32/E32-1</f>
        <v>-0.026881102814474422</v>
      </c>
      <c r="H32" s="17"/>
      <c r="I32" s="26">
        <f>SUM(I12:I31)</f>
        <v>8259</v>
      </c>
      <c r="J32" s="18">
        <f>C32/I32-1</f>
        <v>0.02566896718731071</v>
      </c>
      <c r="K32" s="19"/>
      <c r="N32" s="129" t="s">
        <v>49</v>
      </c>
      <c r="O32" s="130"/>
      <c r="P32" s="3">
        <f>SUM(P12:P31)</f>
        <v>80812</v>
      </c>
      <c r="Q32" s="6">
        <f>P32/P34</f>
        <v>0.9484753879016925</v>
      </c>
      <c r="R32" s="3">
        <f>SUM(R12:R31)</f>
        <v>118246</v>
      </c>
      <c r="S32" s="6">
        <f>R32/R34</f>
        <v>0.9620300537778754</v>
      </c>
      <c r="T32" s="17">
        <f>P32/R32-1</f>
        <v>-0.3165773049405477</v>
      </c>
      <c r="U32" s="106"/>
    </row>
    <row r="33" spans="1:21" ht="14.25" customHeight="1">
      <c r="A33" s="129" t="s">
        <v>12</v>
      </c>
      <c r="B33" s="130"/>
      <c r="C33" s="26">
        <f>C34-SUM(C12:C31)</f>
        <v>450</v>
      </c>
      <c r="D33" s="6">
        <f>C33/C34</f>
        <v>0.05044277547360161</v>
      </c>
      <c r="E33" s="26">
        <f>E34-SUM(E12:E31)</f>
        <v>433</v>
      </c>
      <c r="F33" s="6">
        <f>E33/E34</f>
        <v>0.04738454804114686</v>
      </c>
      <c r="G33" s="17">
        <f>C33/E33-1</f>
        <v>0.03926096997690531</v>
      </c>
      <c r="H33" s="17"/>
      <c r="I33" s="26">
        <f>I34-SUM(I12:I31)</f>
        <v>409</v>
      </c>
      <c r="J33" s="18">
        <f>C33/I33-1</f>
        <v>0.10024449877750619</v>
      </c>
      <c r="K33" s="19"/>
      <c r="N33" s="129" t="s">
        <v>12</v>
      </c>
      <c r="O33" s="130"/>
      <c r="P33" s="3">
        <f>P34-SUM(P12:P31)</f>
        <v>4390</v>
      </c>
      <c r="Q33" s="6">
        <f>P33/P34</f>
        <v>0.051524612098307554</v>
      </c>
      <c r="R33" s="3">
        <f>R34-SUM(R12:R31)</f>
        <v>4667</v>
      </c>
      <c r="S33" s="6">
        <f>R33/R34</f>
        <v>0.037969946222124594</v>
      </c>
      <c r="T33" s="17">
        <f>P33/R33-1</f>
        <v>-0.05935290336404542</v>
      </c>
      <c r="U33" s="107"/>
    </row>
    <row r="34" spans="1:21" ht="14.25" customHeight="1">
      <c r="A34" s="131" t="s">
        <v>37</v>
      </c>
      <c r="B34" s="132"/>
      <c r="C34" s="24">
        <v>8921</v>
      </c>
      <c r="D34" s="98">
        <v>1</v>
      </c>
      <c r="E34" s="24">
        <v>9138</v>
      </c>
      <c r="F34" s="98">
        <v>0.9995622674545853</v>
      </c>
      <c r="G34" s="20">
        <v>-0.023746990588750294</v>
      </c>
      <c r="H34" s="20"/>
      <c r="I34" s="24">
        <v>8668</v>
      </c>
      <c r="J34" s="44">
        <v>0.02918781725888331</v>
      </c>
      <c r="K34" s="99"/>
      <c r="N34" s="131" t="s">
        <v>37</v>
      </c>
      <c r="O34" s="132"/>
      <c r="P34" s="24">
        <v>85202</v>
      </c>
      <c r="Q34" s="98">
        <v>1</v>
      </c>
      <c r="R34" s="24">
        <v>122913</v>
      </c>
      <c r="S34" s="98">
        <v>1</v>
      </c>
      <c r="T34" s="108">
        <v>-0.3068105082456697</v>
      </c>
      <c r="U34" s="99"/>
    </row>
    <row r="35" spans="1:14" ht="14.25" customHeight="1">
      <c r="A35" t="s">
        <v>83</v>
      </c>
      <c r="C35" s="16"/>
      <c r="D35" s="16"/>
      <c r="E35" s="16"/>
      <c r="F35" s="16"/>
      <c r="G35" s="16"/>
      <c r="H35" s="16"/>
      <c r="I35" s="16"/>
      <c r="J35" s="16"/>
      <c r="N35" t="s">
        <v>83</v>
      </c>
    </row>
    <row r="36" spans="1:14" ht="15">
      <c r="A36" s="9" t="s">
        <v>85</v>
      </c>
      <c r="N36" s="9" t="s">
        <v>85</v>
      </c>
    </row>
    <row r="38" spans="1:11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21" ht="1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82" t="s">
        <v>107</v>
      </c>
      <c r="O39" s="182"/>
      <c r="P39" s="182"/>
      <c r="Q39" s="182"/>
      <c r="R39" s="182"/>
      <c r="S39" s="182"/>
      <c r="T39" s="182"/>
      <c r="U39" s="182"/>
    </row>
    <row r="40" spans="1:21" ht="15" customHeight="1">
      <c r="A40" s="155" t="s">
        <v>144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4"/>
      <c r="M40" s="21"/>
      <c r="N40" s="182"/>
      <c r="O40" s="182"/>
      <c r="P40" s="182"/>
      <c r="Q40" s="182"/>
      <c r="R40" s="182"/>
      <c r="S40" s="182"/>
      <c r="T40" s="182"/>
      <c r="U40" s="182"/>
    </row>
    <row r="41" spans="1:21" ht="15">
      <c r="A41" s="156" t="s">
        <v>145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4"/>
      <c r="M41" s="21"/>
      <c r="N41" s="156" t="s">
        <v>108</v>
      </c>
      <c r="O41" s="156"/>
      <c r="P41" s="156"/>
      <c r="Q41" s="156"/>
      <c r="R41" s="156"/>
      <c r="S41" s="156"/>
      <c r="T41" s="156"/>
      <c r="U41" s="156"/>
    </row>
    <row r="42" spans="1:2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76"/>
      <c r="K42" s="77" t="s">
        <v>4</v>
      </c>
      <c r="L42" s="14"/>
      <c r="M42" s="14"/>
      <c r="N42" s="15"/>
      <c r="O42" s="15"/>
      <c r="P42" s="15"/>
      <c r="Q42" s="15"/>
      <c r="R42" s="15"/>
      <c r="S42" s="15"/>
      <c r="T42" s="76"/>
      <c r="U42" s="77" t="s">
        <v>4</v>
      </c>
    </row>
    <row r="43" spans="1:21" ht="15" customHeight="1">
      <c r="A43" s="157" t="s">
        <v>0</v>
      </c>
      <c r="B43" s="157" t="s">
        <v>48</v>
      </c>
      <c r="C43" s="159" t="s">
        <v>131</v>
      </c>
      <c r="D43" s="160"/>
      <c r="E43" s="160"/>
      <c r="F43" s="160"/>
      <c r="G43" s="160"/>
      <c r="H43" s="161"/>
      <c r="I43" s="159" t="s">
        <v>119</v>
      </c>
      <c r="J43" s="160"/>
      <c r="K43" s="161"/>
      <c r="L43" s="14"/>
      <c r="M43" s="14"/>
      <c r="N43" s="157" t="s">
        <v>0</v>
      </c>
      <c r="O43" s="157" t="s">
        <v>48</v>
      </c>
      <c r="P43" s="159" t="s">
        <v>132</v>
      </c>
      <c r="Q43" s="160"/>
      <c r="R43" s="160"/>
      <c r="S43" s="160"/>
      <c r="T43" s="160"/>
      <c r="U43" s="161"/>
    </row>
    <row r="44" spans="1:21" ht="15" customHeight="1">
      <c r="A44" s="158"/>
      <c r="B44" s="158"/>
      <c r="C44" s="179" t="s">
        <v>133</v>
      </c>
      <c r="D44" s="180"/>
      <c r="E44" s="180"/>
      <c r="F44" s="180"/>
      <c r="G44" s="180"/>
      <c r="H44" s="181"/>
      <c r="I44" s="133" t="s">
        <v>120</v>
      </c>
      <c r="J44" s="134"/>
      <c r="K44" s="135"/>
      <c r="L44" s="14"/>
      <c r="M44" s="14"/>
      <c r="N44" s="158"/>
      <c r="O44" s="158"/>
      <c r="P44" s="133" t="s">
        <v>134</v>
      </c>
      <c r="Q44" s="134"/>
      <c r="R44" s="134"/>
      <c r="S44" s="134"/>
      <c r="T44" s="134"/>
      <c r="U44" s="135"/>
    </row>
    <row r="45" spans="1:21" ht="15" customHeight="1">
      <c r="A45" s="158"/>
      <c r="B45" s="158"/>
      <c r="C45" s="136">
        <v>2020</v>
      </c>
      <c r="D45" s="137"/>
      <c r="E45" s="162">
        <v>2019</v>
      </c>
      <c r="F45" s="137"/>
      <c r="G45" s="140" t="s">
        <v>5</v>
      </c>
      <c r="H45" s="150" t="s">
        <v>56</v>
      </c>
      <c r="I45" s="164">
        <v>2020</v>
      </c>
      <c r="J45" s="151" t="s">
        <v>135</v>
      </c>
      <c r="K45" s="150" t="s">
        <v>153</v>
      </c>
      <c r="L45" s="14"/>
      <c r="M45" s="14"/>
      <c r="N45" s="158"/>
      <c r="O45" s="158"/>
      <c r="P45" s="136">
        <v>2020</v>
      </c>
      <c r="Q45" s="137"/>
      <c r="R45" s="136">
        <v>2019</v>
      </c>
      <c r="S45" s="137"/>
      <c r="T45" s="140" t="s">
        <v>5</v>
      </c>
      <c r="U45" s="142" t="s">
        <v>97</v>
      </c>
    </row>
    <row r="46" spans="1:21" ht="15" customHeight="1">
      <c r="A46" s="144" t="s">
        <v>6</v>
      </c>
      <c r="B46" s="144" t="s">
        <v>48</v>
      </c>
      <c r="C46" s="138"/>
      <c r="D46" s="139"/>
      <c r="E46" s="163"/>
      <c r="F46" s="139"/>
      <c r="G46" s="141"/>
      <c r="H46" s="151"/>
      <c r="I46" s="164"/>
      <c r="J46" s="151"/>
      <c r="K46" s="151"/>
      <c r="L46" s="14"/>
      <c r="M46" s="14"/>
      <c r="N46" s="144" t="s">
        <v>6</v>
      </c>
      <c r="O46" s="144" t="s">
        <v>48</v>
      </c>
      <c r="P46" s="138"/>
      <c r="Q46" s="139"/>
      <c r="R46" s="138"/>
      <c r="S46" s="139"/>
      <c r="T46" s="141"/>
      <c r="U46" s="143"/>
    </row>
    <row r="47" spans="1:21" ht="15" customHeight="1">
      <c r="A47" s="144"/>
      <c r="B47" s="144"/>
      <c r="C47" s="118" t="s">
        <v>8</v>
      </c>
      <c r="D47" s="78" t="s">
        <v>2</v>
      </c>
      <c r="E47" s="118" t="s">
        <v>8</v>
      </c>
      <c r="F47" s="78" t="s">
        <v>2</v>
      </c>
      <c r="G47" s="146" t="s">
        <v>9</v>
      </c>
      <c r="H47" s="146" t="s">
        <v>57</v>
      </c>
      <c r="I47" s="79" t="s">
        <v>8</v>
      </c>
      <c r="J47" s="152" t="s">
        <v>136</v>
      </c>
      <c r="K47" s="152" t="s">
        <v>154</v>
      </c>
      <c r="L47" s="14"/>
      <c r="M47" s="14"/>
      <c r="N47" s="144"/>
      <c r="O47" s="144"/>
      <c r="P47" s="115" t="s">
        <v>8</v>
      </c>
      <c r="Q47" s="78" t="s">
        <v>2</v>
      </c>
      <c r="R47" s="115" t="s">
        <v>8</v>
      </c>
      <c r="S47" s="78" t="s">
        <v>2</v>
      </c>
      <c r="T47" s="146" t="s">
        <v>9</v>
      </c>
      <c r="U47" s="148" t="s">
        <v>98</v>
      </c>
    </row>
    <row r="48" spans="1:21" ht="15" customHeight="1">
      <c r="A48" s="145"/>
      <c r="B48" s="145"/>
      <c r="C48" s="121" t="s">
        <v>10</v>
      </c>
      <c r="D48" s="41" t="s">
        <v>11</v>
      </c>
      <c r="E48" s="121" t="s">
        <v>10</v>
      </c>
      <c r="F48" s="41" t="s">
        <v>11</v>
      </c>
      <c r="G48" s="154"/>
      <c r="H48" s="154"/>
      <c r="I48" s="121" t="s">
        <v>10</v>
      </c>
      <c r="J48" s="153"/>
      <c r="K48" s="153"/>
      <c r="L48" s="14"/>
      <c r="M48" s="14"/>
      <c r="N48" s="145"/>
      <c r="O48" s="145"/>
      <c r="P48" s="114" t="s">
        <v>10</v>
      </c>
      <c r="Q48" s="41" t="s">
        <v>11</v>
      </c>
      <c r="R48" s="114" t="s">
        <v>10</v>
      </c>
      <c r="S48" s="41" t="s">
        <v>11</v>
      </c>
      <c r="T48" s="147"/>
      <c r="U48" s="149"/>
    </row>
    <row r="49" spans="1:21" ht="15">
      <c r="A49" s="50">
        <v>1</v>
      </c>
      <c r="B49" s="80" t="s">
        <v>44</v>
      </c>
      <c r="C49" s="52">
        <v>677</v>
      </c>
      <c r="D49" s="57">
        <v>0.07588835332361843</v>
      </c>
      <c r="E49" s="52">
        <v>414</v>
      </c>
      <c r="F49" s="57">
        <v>0.04530531845042679</v>
      </c>
      <c r="G49" s="81">
        <v>0.6352657004830917</v>
      </c>
      <c r="H49" s="82">
        <v>1</v>
      </c>
      <c r="I49" s="52">
        <v>593</v>
      </c>
      <c r="J49" s="83">
        <v>0.1416526138279932</v>
      </c>
      <c r="K49" s="84">
        <v>0</v>
      </c>
      <c r="L49" s="14"/>
      <c r="M49" s="14"/>
      <c r="N49" s="50">
        <v>1</v>
      </c>
      <c r="O49" s="80" t="s">
        <v>44</v>
      </c>
      <c r="P49" s="52">
        <v>5729</v>
      </c>
      <c r="Q49" s="57">
        <v>0.06724020562897584</v>
      </c>
      <c r="R49" s="52">
        <v>4796</v>
      </c>
      <c r="S49" s="57">
        <v>0.03901946905534809</v>
      </c>
      <c r="T49" s="55">
        <v>0.1945371142618848</v>
      </c>
      <c r="U49" s="84">
        <v>1</v>
      </c>
    </row>
    <row r="50" spans="1:21" ht="15">
      <c r="A50" s="85">
        <v>2</v>
      </c>
      <c r="B50" s="86" t="s">
        <v>43</v>
      </c>
      <c r="C50" s="60">
        <v>331</v>
      </c>
      <c r="D50" s="65">
        <v>0.03710346373724919</v>
      </c>
      <c r="E50" s="60">
        <v>498</v>
      </c>
      <c r="F50" s="65">
        <v>0.054497701904136574</v>
      </c>
      <c r="G50" s="87">
        <v>-0.33534136546184734</v>
      </c>
      <c r="H50" s="88">
        <v>-1</v>
      </c>
      <c r="I50" s="60">
        <v>375</v>
      </c>
      <c r="J50" s="89">
        <v>-0.11733333333333329</v>
      </c>
      <c r="K50" s="90">
        <v>0</v>
      </c>
      <c r="L50" s="14"/>
      <c r="M50" s="14"/>
      <c r="N50" s="85">
        <v>2</v>
      </c>
      <c r="O50" s="86" t="s">
        <v>43</v>
      </c>
      <c r="P50" s="60">
        <v>3480</v>
      </c>
      <c r="Q50" s="65">
        <v>0.04084411164057182</v>
      </c>
      <c r="R50" s="60">
        <v>7564</v>
      </c>
      <c r="S50" s="65">
        <v>0.061539462872112795</v>
      </c>
      <c r="T50" s="63">
        <v>-0.5399259650978319</v>
      </c>
      <c r="U50" s="90">
        <v>-1</v>
      </c>
    </row>
    <row r="51" spans="1:21" ht="15">
      <c r="A51" s="85">
        <v>3</v>
      </c>
      <c r="B51" s="86" t="s">
        <v>38</v>
      </c>
      <c r="C51" s="60">
        <v>318</v>
      </c>
      <c r="D51" s="65">
        <v>0.03564622800134514</v>
      </c>
      <c r="E51" s="60">
        <v>253</v>
      </c>
      <c r="F51" s="65">
        <v>0.027686583497483038</v>
      </c>
      <c r="G51" s="87">
        <v>0.2569169960474309</v>
      </c>
      <c r="H51" s="88">
        <v>2</v>
      </c>
      <c r="I51" s="60">
        <v>280</v>
      </c>
      <c r="J51" s="89">
        <v>0.13571428571428568</v>
      </c>
      <c r="K51" s="90">
        <v>1</v>
      </c>
      <c r="L51" s="14"/>
      <c r="M51" s="14"/>
      <c r="N51" s="85">
        <v>3</v>
      </c>
      <c r="O51" s="86" t="s">
        <v>59</v>
      </c>
      <c r="P51" s="60">
        <v>3176</v>
      </c>
      <c r="Q51" s="65">
        <v>0.037276120278866696</v>
      </c>
      <c r="R51" s="60">
        <v>3897</v>
      </c>
      <c r="S51" s="65">
        <v>0.03170535256644944</v>
      </c>
      <c r="T51" s="63">
        <v>-0.18501411342057994</v>
      </c>
      <c r="U51" s="90">
        <v>1</v>
      </c>
    </row>
    <row r="52" spans="1:21" ht="15">
      <c r="A52" s="85">
        <v>4</v>
      </c>
      <c r="B52" s="86" t="s">
        <v>60</v>
      </c>
      <c r="C52" s="60">
        <v>262</v>
      </c>
      <c r="D52" s="65">
        <v>0.02936890483129694</v>
      </c>
      <c r="E52" s="60">
        <v>197</v>
      </c>
      <c r="F52" s="65">
        <v>0.021558327861676517</v>
      </c>
      <c r="G52" s="87">
        <v>0.3299492385786802</v>
      </c>
      <c r="H52" s="88">
        <v>4</v>
      </c>
      <c r="I52" s="60">
        <v>176</v>
      </c>
      <c r="J52" s="89">
        <v>0.48863636363636354</v>
      </c>
      <c r="K52" s="90">
        <v>9</v>
      </c>
      <c r="L52" s="14"/>
      <c r="M52" s="14"/>
      <c r="N52" s="85">
        <v>4</v>
      </c>
      <c r="O52" s="86" t="s">
        <v>40</v>
      </c>
      <c r="P52" s="60">
        <v>2480</v>
      </c>
      <c r="Q52" s="65">
        <v>0.02910729795075233</v>
      </c>
      <c r="R52" s="60">
        <v>4095</v>
      </c>
      <c r="S52" s="65">
        <v>0.03331624807790876</v>
      </c>
      <c r="T52" s="63">
        <v>-0.3943833943833944</v>
      </c>
      <c r="U52" s="90">
        <v>-1</v>
      </c>
    </row>
    <row r="53" spans="1:21" ht="15">
      <c r="A53" s="85">
        <v>5</v>
      </c>
      <c r="B53" s="91" t="s">
        <v>61</v>
      </c>
      <c r="C53" s="68">
        <v>258</v>
      </c>
      <c r="D53" s="73">
        <v>0.028920524604864925</v>
      </c>
      <c r="E53" s="68">
        <v>244</v>
      </c>
      <c r="F53" s="73">
        <v>0.026701685270299848</v>
      </c>
      <c r="G53" s="92">
        <v>0.05737704918032782</v>
      </c>
      <c r="H53" s="93">
        <v>1</v>
      </c>
      <c r="I53" s="68">
        <v>193</v>
      </c>
      <c r="J53" s="94">
        <v>0.33678756476683946</v>
      </c>
      <c r="K53" s="95">
        <v>4</v>
      </c>
      <c r="L53" s="14"/>
      <c r="M53" s="14"/>
      <c r="N53" s="85">
        <v>5</v>
      </c>
      <c r="O53" s="91" t="s">
        <v>38</v>
      </c>
      <c r="P53" s="68">
        <v>2357</v>
      </c>
      <c r="Q53" s="73">
        <v>0.027663669866904533</v>
      </c>
      <c r="R53" s="68">
        <v>2811</v>
      </c>
      <c r="S53" s="73">
        <v>0.022869834761172537</v>
      </c>
      <c r="T53" s="71">
        <v>-0.16150836001422986</v>
      </c>
      <c r="U53" s="95">
        <v>2</v>
      </c>
    </row>
    <row r="54" spans="1:21" ht="15">
      <c r="A54" s="96">
        <v>6</v>
      </c>
      <c r="B54" s="80" t="s">
        <v>73</v>
      </c>
      <c r="C54" s="52">
        <v>237</v>
      </c>
      <c r="D54" s="57">
        <v>0.02656652841609685</v>
      </c>
      <c r="E54" s="52">
        <v>166</v>
      </c>
      <c r="F54" s="57">
        <v>0.01816590063471219</v>
      </c>
      <c r="G54" s="81">
        <v>0.42771084337349397</v>
      </c>
      <c r="H54" s="82">
        <v>5</v>
      </c>
      <c r="I54" s="52">
        <v>95</v>
      </c>
      <c r="J54" s="83">
        <v>1.4947368421052634</v>
      </c>
      <c r="K54" s="84">
        <v>20</v>
      </c>
      <c r="L54" s="14"/>
      <c r="M54" s="14"/>
      <c r="N54" s="96">
        <v>6</v>
      </c>
      <c r="O54" s="80" t="s">
        <v>61</v>
      </c>
      <c r="P54" s="52">
        <v>2355</v>
      </c>
      <c r="Q54" s="57">
        <v>0.027640196239524895</v>
      </c>
      <c r="R54" s="52">
        <v>3446</v>
      </c>
      <c r="S54" s="57">
        <v>0.02803609056812542</v>
      </c>
      <c r="T54" s="55">
        <v>-0.31659895531050497</v>
      </c>
      <c r="U54" s="84">
        <v>-1</v>
      </c>
    </row>
    <row r="55" spans="1:21" ht="15">
      <c r="A55" s="85">
        <v>7</v>
      </c>
      <c r="B55" s="86" t="s">
        <v>40</v>
      </c>
      <c r="C55" s="60">
        <v>223</v>
      </c>
      <c r="D55" s="65">
        <v>0.0249971976235848</v>
      </c>
      <c r="E55" s="60">
        <v>290</v>
      </c>
      <c r="F55" s="65">
        <v>0.03173560954256949</v>
      </c>
      <c r="G55" s="87">
        <v>-0.2310344827586207</v>
      </c>
      <c r="H55" s="88">
        <v>-3</v>
      </c>
      <c r="I55" s="60">
        <v>126</v>
      </c>
      <c r="J55" s="89">
        <v>0.7698412698412698</v>
      </c>
      <c r="K55" s="90">
        <v>13</v>
      </c>
      <c r="L55" s="14"/>
      <c r="M55" s="14"/>
      <c r="N55" s="85">
        <v>7</v>
      </c>
      <c r="O55" s="86" t="s">
        <v>86</v>
      </c>
      <c r="P55" s="60">
        <v>2290</v>
      </c>
      <c r="Q55" s="65">
        <v>0.02687730334968663</v>
      </c>
      <c r="R55" s="60">
        <v>1568</v>
      </c>
      <c r="S55" s="65">
        <v>0.012756990717011219</v>
      </c>
      <c r="T55" s="63">
        <v>0.4604591836734695</v>
      </c>
      <c r="U55" s="90">
        <v>12</v>
      </c>
    </row>
    <row r="56" spans="1:21" ht="15">
      <c r="A56" s="85">
        <v>8</v>
      </c>
      <c r="B56" s="86" t="s">
        <v>86</v>
      </c>
      <c r="C56" s="60">
        <v>216</v>
      </c>
      <c r="D56" s="65">
        <v>0.024212532227328776</v>
      </c>
      <c r="E56" s="60">
        <v>156</v>
      </c>
      <c r="F56" s="65">
        <v>0.017071569271175313</v>
      </c>
      <c r="G56" s="87">
        <v>0.3846153846153846</v>
      </c>
      <c r="H56" s="88">
        <v>5</v>
      </c>
      <c r="I56" s="60">
        <v>253</v>
      </c>
      <c r="J56" s="89">
        <v>-0.1462450592885376</v>
      </c>
      <c r="K56" s="90">
        <v>-3</v>
      </c>
      <c r="L56" s="14"/>
      <c r="M56" s="14"/>
      <c r="N56" s="85">
        <v>8</v>
      </c>
      <c r="O56" s="86" t="s">
        <v>60</v>
      </c>
      <c r="P56" s="60">
        <v>2160</v>
      </c>
      <c r="Q56" s="65">
        <v>0.025351517570010095</v>
      </c>
      <c r="R56" s="60">
        <v>2779</v>
      </c>
      <c r="S56" s="65">
        <v>0.02260948801184578</v>
      </c>
      <c r="T56" s="63">
        <v>-0.22274199352284996</v>
      </c>
      <c r="U56" s="90">
        <v>0</v>
      </c>
    </row>
    <row r="57" spans="1:21" ht="15">
      <c r="A57" s="85">
        <v>9</v>
      </c>
      <c r="B57" s="86" t="s">
        <v>90</v>
      </c>
      <c r="C57" s="60">
        <v>210</v>
      </c>
      <c r="D57" s="65">
        <v>0.023539961887680753</v>
      </c>
      <c r="E57" s="60">
        <v>21</v>
      </c>
      <c r="F57" s="65">
        <v>0.002298095863427446</v>
      </c>
      <c r="G57" s="87">
        <v>9</v>
      </c>
      <c r="H57" s="88">
        <v>87</v>
      </c>
      <c r="I57" s="60">
        <v>184</v>
      </c>
      <c r="J57" s="89">
        <v>0.14130434782608692</v>
      </c>
      <c r="K57" s="90">
        <v>3</v>
      </c>
      <c r="L57" s="14"/>
      <c r="M57" s="14"/>
      <c r="N57" s="85">
        <v>9</v>
      </c>
      <c r="O57" s="86" t="s">
        <v>90</v>
      </c>
      <c r="P57" s="60">
        <v>1972</v>
      </c>
      <c r="Q57" s="65">
        <v>0.02314499659632403</v>
      </c>
      <c r="R57" s="60">
        <v>21</v>
      </c>
      <c r="S57" s="65">
        <v>0.00017085255424568598</v>
      </c>
      <c r="T57" s="63">
        <v>92.9047619047619</v>
      </c>
      <c r="U57" s="90">
        <v>202</v>
      </c>
    </row>
    <row r="58" spans="1:21" ht="15">
      <c r="A58" s="97">
        <v>10</v>
      </c>
      <c r="B58" s="91" t="s">
        <v>76</v>
      </c>
      <c r="C58" s="68">
        <v>209</v>
      </c>
      <c r="D58" s="73">
        <v>0.02342786683107275</v>
      </c>
      <c r="E58" s="68">
        <v>154</v>
      </c>
      <c r="F58" s="73">
        <v>0.016852702998467937</v>
      </c>
      <c r="G58" s="92">
        <v>0.3571428571428572</v>
      </c>
      <c r="H58" s="93">
        <v>4</v>
      </c>
      <c r="I58" s="68">
        <v>153</v>
      </c>
      <c r="J58" s="94">
        <v>0.36601307189542487</v>
      </c>
      <c r="K58" s="95">
        <v>6</v>
      </c>
      <c r="L58" s="14"/>
      <c r="M58" s="14"/>
      <c r="N58" s="97">
        <v>10</v>
      </c>
      <c r="O58" s="91" t="s">
        <v>71</v>
      </c>
      <c r="P58" s="68">
        <v>1910</v>
      </c>
      <c r="Q58" s="73">
        <v>0.022417314147555222</v>
      </c>
      <c r="R58" s="68">
        <v>1804</v>
      </c>
      <c r="S58" s="73">
        <v>0.01467704799329607</v>
      </c>
      <c r="T58" s="71">
        <v>0.058758314855875904</v>
      </c>
      <c r="U58" s="95">
        <v>6</v>
      </c>
    </row>
    <row r="59" spans="1:21" ht="15">
      <c r="A59" s="96">
        <v>11</v>
      </c>
      <c r="B59" s="80" t="s">
        <v>47</v>
      </c>
      <c r="C59" s="52">
        <v>202</v>
      </c>
      <c r="D59" s="57">
        <v>0.022643201434816726</v>
      </c>
      <c r="E59" s="52">
        <v>228</v>
      </c>
      <c r="F59" s="57">
        <v>0.02495075508864084</v>
      </c>
      <c r="G59" s="81">
        <v>-0.11403508771929827</v>
      </c>
      <c r="H59" s="82">
        <v>-4</v>
      </c>
      <c r="I59" s="52">
        <v>222</v>
      </c>
      <c r="J59" s="83">
        <v>-0.09009009009009006</v>
      </c>
      <c r="K59" s="84">
        <v>-4</v>
      </c>
      <c r="L59" s="14"/>
      <c r="M59" s="14"/>
      <c r="N59" s="96">
        <v>11</v>
      </c>
      <c r="O59" s="80" t="s">
        <v>47</v>
      </c>
      <c r="P59" s="52">
        <v>1885</v>
      </c>
      <c r="Q59" s="57">
        <v>0.022123893805309734</v>
      </c>
      <c r="R59" s="52">
        <v>2634</v>
      </c>
      <c r="S59" s="57">
        <v>0.021429791803958896</v>
      </c>
      <c r="T59" s="55">
        <v>-0.28435839028094156</v>
      </c>
      <c r="U59" s="84">
        <v>-2</v>
      </c>
    </row>
    <row r="60" spans="1:21" ht="15">
      <c r="A60" s="85">
        <v>12</v>
      </c>
      <c r="B60" s="86" t="s">
        <v>71</v>
      </c>
      <c r="C60" s="60">
        <v>193</v>
      </c>
      <c r="D60" s="65">
        <v>0.021634345925344693</v>
      </c>
      <c r="E60" s="60">
        <v>137</v>
      </c>
      <c r="F60" s="65">
        <v>0.014992339680455241</v>
      </c>
      <c r="G60" s="87">
        <v>0.4087591240875912</v>
      </c>
      <c r="H60" s="88">
        <v>5</v>
      </c>
      <c r="I60" s="60">
        <v>244</v>
      </c>
      <c r="J60" s="89">
        <v>-0.2090163934426229</v>
      </c>
      <c r="K60" s="90">
        <v>-6</v>
      </c>
      <c r="L60" s="14"/>
      <c r="M60" s="14"/>
      <c r="N60" s="85">
        <v>12</v>
      </c>
      <c r="O60" s="86" t="s">
        <v>73</v>
      </c>
      <c r="P60" s="60">
        <v>1783</v>
      </c>
      <c r="Q60" s="65">
        <v>0.02092673880894815</v>
      </c>
      <c r="R60" s="60">
        <v>1778</v>
      </c>
      <c r="S60" s="65">
        <v>0.014465516259468078</v>
      </c>
      <c r="T60" s="63">
        <v>0.0028121484814398467</v>
      </c>
      <c r="U60" s="90">
        <v>5</v>
      </c>
    </row>
    <row r="61" spans="1:21" ht="15">
      <c r="A61" s="85">
        <v>13</v>
      </c>
      <c r="B61" s="86" t="s">
        <v>70</v>
      </c>
      <c r="C61" s="60">
        <v>185</v>
      </c>
      <c r="D61" s="65">
        <v>0.020737585472480665</v>
      </c>
      <c r="E61" s="60">
        <v>132</v>
      </c>
      <c r="F61" s="65">
        <v>0.014445173998686802</v>
      </c>
      <c r="G61" s="87">
        <v>0.4015151515151516</v>
      </c>
      <c r="H61" s="88">
        <v>6</v>
      </c>
      <c r="I61" s="60">
        <v>187</v>
      </c>
      <c r="J61" s="89">
        <v>-0.010695187165775444</v>
      </c>
      <c r="K61" s="90">
        <v>-3</v>
      </c>
      <c r="L61" s="14"/>
      <c r="M61" s="14"/>
      <c r="N61" s="85">
        <v>13</v>
      </c>
      <c r="O61" s="86" t="s">
        <v>70</v>
      </c>
      <c r="P61" s="60">
        <v>1649</v>
      </c>
      <c r="Q61" s="65">
        <v>0.019354005774512337</v>
      </c>
      <c r="R61" s="60">
        <v>1826</v>
      </c>
      <c r="S61" s="65">
        <v>0.014856036383458218</v>
      </c>
      <c r="T61" s="63">
        <v>-0.09693318729463307</v>
      </c>
      <c r="U61" s="90">
        <v>2</v>
      </c>
    </row>
    <row r="62" spans="1:21" ht="15">
      <c r="A62" s="85">
        <v>14</v>
      </c>
      <c r="B62" s="86" t="s">
        <v>116</v>
      </c>
      <c r="C62" s="60">
        <v>162</v>
      </c>
      <c r="D62" s="65">
        <v>0.018159399170496582</v>
      </c>
      <c r="E62" s="60">
        <v>33</v>
      </c>
      <c r="F62" s="65">
        <v>0.0036112934996717005</v>
      </c>
      <c r="G62" s="87">
        <v>3.909090909090909</v>
      </c>
      <c r="H62" s="88">
        <v>57</v>
      </c>
      <c r="I62" s="60">
        <v>163</v>
      </c>
      <c r="J62" s="89">
        <v>-0.006134969325153339</v>
      </c>
      <c r="K62" s="90">
        <v>0</v>
      </c>
      <c r="L62" s="14"/>
      <c r="M62" s="14"/>
      <c r="N62" s="85">
        <v>14</v>
      </c>
      <c r="O62" s="86" t="s">
        <v>92</v>
      </c>
      <c r="P62" s="60">
        <v>1616</v>
      </c>
      <c r="Q62" s="65">
        <v>0.018966690922748292</v>
      </c>
      <c r="R62" s="60">
        <v>1490</v>
      </c>
      <c r="S62" s="65">
        <v>0.012122395515527244</v>
      </c>
      <c r="T62" s="63">
        <v>0.08456375838926178</v>
      </c>
      <c r="U62" s="90">
        <v>10</v>
      </c>
    </row>
    <row r="63" spans="1:21" ht="15">
      <c r="A63" s="97">
        <v>15</v>
      </c>
      <c r="B63" s="91" t="s">
        <v>59</v>
      </c>
      <c r="C63" s="68">
        <v>161</v>
      </c>
      <c r="D63" s="73">
        <v>0.01804730411388858</v>
      </c>
      <c r="E63" s="68">
        <v>354</v>
      </c>
      <c r="F63" s="73">
        <v>0.038739330269205514</v>
      </c>
      <c r="G63" s="92">
        <v>-0.5451977401129944</v>
      </c>
      <c r="H63" s="93">
        <v>-12</v>
      </c>
      <c r="I63" s="68">
        <v>286</v>
      </c>
      <c r="J63" s="94">
        <v>-0.4370629370629371</v>
      </c>
      <c r="K63" s="95">
        <v>-12</v>
      </c>
      <c r="L63" s="14"/>
      <c r="M63" s="14"/>
      <c r="N63" s="97">
        <v>15</v>
      </c>
      <c r="O63" s="91" t="s">
        <v>72</v>
      </c>
      <c r="P63" s="68">
        <v>1558</v>
      </c>
      <c r="Q63" s="73">
        <v>0.018285955728738763</v>
      </c>
      <c r="R63" s="68">
        <v>2591</v>
      </c>
      <c r="S63" s="73">
        <v>0.021079950859551066</v>
      </c>
      <c r="T63" s="71">
        <v>-0.3986877653415669</v>
      </c>
      <c r="U63" s="95">
        <v>-5</v>
      </c>
    </row>
    <row r="64" spans="1:21" ht="15">
      <c r="A64" s="96">
        <v>16</v>
      </c>
      <c r="B64" s="80" t="s">
        <v>42</v>
      </c>
      <c r="C64" s="52">
        <v>160</v>
      </c>
      <c r="D64" s="57">
        <v>0.017935209057280573</v>
      </c>
      <c r="E64" s="52">
        <v>89</v>
      </c>
      <c r="F64" s="57">
        <v>0.009739549135478223</v>
      </c>
      <c r="G64" s="81">
        <v>0.797752808988764</v>
      </c>
      <c r="H64" s="82">
        <v>16</v>
      </c>
      <c r="I64" s="52">
        <v>54</v>
      </c>
      <c r="J64" s="83">
        <v>1.9629629629629628</v>
      </c>
      <c r="K64" s="84">
        <v>28</v>
      </c>
      <c r="L64" s="14"/>
      <c r="M64" s="14"/>
      <c r="N64" s="96">
        <v>16</v>
      </c>
      <c r="O64" s="80" t="s">
        <v>45</v>
      </c>
      <c r="P64" s="52">
        <v>1354</v>
      </c>
      <c r="Q64" s="57">
        <v>0.015891645736015588</v>
      </c>
      <c r="R64" s="52">
        <v>1521</v>
      </c>
      <c r="S64" s="57">
        <v>0.012374606428937542</v>
      </c>
      <c r="T64" s="55">
        <v>-0.10979618671926361</v>
      </c>
      <c r="U64" s="84">
        <v>6</v>
      </c>
    </row>
    <row r="65" spans="1:21" ht="15">
      <c r="A65" s="85">
        <v>17</v>
      </c>
      <c r="B65" s="86" t="s">
        <v>125</v>
      </c>
      <c r="C65" s="60">
        <v>149</v>
      </c>
      <c r="D65" s="65">
        <v>0.016702163434592535</v>
      </c>
      <c r="E65" s="60">
        <v>95</v>
      </c>
      <c r="F65" s="65">
        <v>0.01039614795360035</v>
      </c>
      <c r="G65" s="87">
        <v>0.5684210526315789</v>
      </c>
      <c r="H65" s="88">
        <v>9</v>
      </c>
      <c r="I65" s="60">
        <v>161</v>
      </c>
      <c r="J65" s="89">
        <v>-0.07453416149068326</v>
      </c>
      <c r="K65" s="90">
        <v>-2</v>
      </c>
      <c r="L65" s="14"/>
      <c r="M65" s="14"/>
      <c r="N65" s="85">
        <v>17</v>
      </c>
      <c r="O65" s="86" t="s">
        <v>76</v>
      </c>
      <c r="P65" s="60">
        <v>1250</v>
      </c>
      <c r="Q65" s="65">
        <v>0.01467101711227436</v>
      </c>
      <c r="R65" s="60">
        <v>1343</v>
      </c>
      <c r="S65" s="65">
        <v>0.01092642763580744</v>
      </c>
      <c r="T65" s="63">
        <v>-0.06924795234549519</v>
      </c>
      <c r="U65" s="90">
        <v>10</v>
      </c>
    </row>
    <row r="66" spans="1:21" ht="15">
      <c r="A66" s="85">
        <v>18</v>
      </c>
      <c r="B66" s="86" t="s">
        <v>126</v>
      </c>
      <c r="C66" s="60">
        <v>129</v>
      </c>
      <c r="D66" s="65">
        <v>0.014460262302432463</v>
      </c>
      <c r="E66" s="60">
        <v>21</v>
      </c>
      <c r="F66" s="65">
        <v>0.002298095863427446</v>
      </c>
      <c r="G66" s="87">
        <v>5.142857142857143</v>
      </c>
      <c r="H66" s="88">
        <v>78</v>
      </c>
      <c r="I66" s="60">
        <v>131</v>
      </c>
      <c r="J66" s="89">
        <v>-0.01526717557251911</v>
      </c>
      <c r="K66" s="90">
        <v>1</v>
      </c>
      <c r="L66" s="14"/>
      <c r="M66" s="14"/>
      <c r="N66" s="85">
        <v>18</v>
      </c>
      <c r="O66" s="86" t="s">
        <v>114</v>
      </c>
      <c r="P66" s="60">
        <v>1176</v>
      </c>
      <c r="Q66" s="65">
        <v>0.013802492899227718</v>
      </c>
      <c r="R66" s="60">
        <v>1350</v>
      </c>
      <c r="S66" s="65">
        <v>0.01098337848722267</v>
      </c>
      <c r="T66" s="63">
        <v>-0.12888888888888894</v>
      </c>
      <c r="U66" s="90">
        <v>8</v>
      </c>
    </row>
    <row r="67" spans="1:21" ht="15">
      <c r="A67" s="85">
        <v>19</v>
      </c>
      <c r="B67" s="86" t="s">
        <v>72</v>
      </c>
      <c r="C67" s="60">
        <v>121</v>
      </c>
      <c r="D67" s="65">
        <v>0.013563501849568433</v>
      </c>
      <c r="E67" s="60">
        <v>119</v>
      </c>
      <c r="F67" s="65">
        <v>0.01302254322608886</v>
      </c>
      <c r="G67" s="87">
        <v>0.01680672268907557</v>
      </c>
      <c r="H67" s="88">
        <v>2</v>
      </c>
      <c r="I67" s="60">
        <v>185</v>
      </c>
      <c r="J67" s="89">
        <v>-0.34594594594594597</v>
      </c>
      <c r="K67" s="90">
        <v>-8</v>
      </c>
      <c r="N67" s="85">
        <v>19</v>
      </c>
      <c r="O67" s="86" t="s">
        <v>52</v>
      </c>
      <c r="P67" s="60">
        <v>1141</v>
      </c>
      <c r="Q67" s="65">
        <v>0.013391704420084036</v>
      </c>
      <c r="R67" s="60">
        <v>1515</v>
      </c>
      <c r="S67" s="65">
        <v>0.012325791413438774</v>
      </c>
      <c r="T67" s="63">
        <v>-0.2468646864686469</v>
      </c>
      <c r="U67" s="90">
        <v>4</v>
      </c>
    </row>
    <row r="68" spans="1:21" ht="15">
      <c r="A68" s="97">
        <v>20</v>
      </c>
      <c r="B68" s="91" t="s">
        <v>146</v>
      </c>
      <c r="C68" s="68">
        <v>111</v>
      </c>
      <c r="D68" s="73">
        <v>0.012442551283488397</v>
      </c>
      <c r="E68" s="68">
        <v>107</v>
      </c>
      <c r="F68" s="73">
        <v>0.011709345589844605</v>
      </c>
      <c r="G68" s="92">
        <v>0.03738317757009346</v>
      </c>
      <c r="H68" s="93">
        <v>4</v>
      </c>
      <c r="I68" s="68">
        <v>103</v>
      </c>
      <c r="J68" s="94">
        <v>0.07766990291262132</v>
      </c>
      <c r="K68" s="95">
        <v>3</v>
      </c>
      <c r="N68" s="97">
        <v>20</v>
      </c>
      <c r="O68" s="91" t="s">
        <v>93</v>
      </c>
      <c r="P68" s="68">
        <v>1093</v>
      </c>
      <c r="Q68" s="73">
        <v>0.012828337362972701</v>
      </c>
      <c r="R68" s="68">
        <v>1067</v>
      </c>
      <c r="S68" s="73">
        <v>0.00868093692286414</v>
      </c>
      <c r="T68" s="71">
        <v>0.024367385192127555</v>
      </c>
      <c r="U68" s="95">
        <v>17</v>
      </c>
    </row>
    <row r="69" spans="1:21" ht="15">
      <c r="A69" s="129" t="s">
        <v>49</v>
      </c>
      <c r="B69" s="130"/>
      <c r="C69" s="26">
        <f>SUM(C49:C68)</f>
        <v>4514</v>
      </c>
      <c r="D69" s="6">
        <f>C69/C71</f>
        <v>0.5059970855285282</v>
      </c>
      <c r="E69" s="26">
        <f>SUM(E49:E68)</f>
        <v>3708</v>
      </c>
      <c r="F69" s="6">
        <f>E69/E71</f>
        <v>0.4057780695994747</v>
      </c>
      <c r="G69" s="17">
        <f>C69/E69-1</f>
        <v>0.2173678532901835</v>
      </c>
      <c r="H69" s="17"/>
      <c r="I69" s="26">
        <f>SUM(I49:I68)</f>
        <v>4164</v>
      </c>
      <c r="J69" s="18">
        <f>C69/I69-1</f>
        <v>0.0840537944284343</v>
      </c>
      <c r="K69" s="19"/>
      <c r="N69" s="129" t="s">
        <v>49</v>
      </c>
      <c r="O69" s="130"/>
      <c r="P69" s="3">
        <f>SUM(P49:P68)</f>
        <v>42414</v>
      </c>
      <c r="Q69" s="6">
        <f>P69/P71</f>
        <v>0.5560231250245802</v>
      </c>
      <c r="R69" s="3">
        <f>SUM(R49:R68)</f>
        <v>49896</v>
      </c>
      <c r="S69" s="6">
        <f>R69/R71</f>
        <v>0.4385497692814766</v>
      </c>
      <c r="T69" s="17">
        <f>P69/R69-1</f>
        <v>-0.14995189995189995</v>
      </c>
      <c r="U69" s="106"/>
    </row>
    <row r="70" spans="1:21" ht="15">
      <c r="A70" s="129" t="s">
        <v>12</v>
      </c>
      <c r="B70" s="130"/>
      <c r="C70" s="26">
        <f>C71-SUM(C49:C68)</f>
        <v>4407</v>
      </c>
      <c r="D70" s="6">
        <f>C70/C71</f>
        <v>0.4940029144714718</v>
      </c>
      <c r="E70" s="26">
        <f>E71-SUM(E49:E68)</f>
        <v>5430</v>
      </c>
      <c r="F70" s="6">
        <f>E70/E71</f>
        <v>0.5942219304005253</v>
      </c>
      <c r="G70" s="17">
        <f>C70/E70-1</f>
        <v>-0.1883977900552486</v>
      </c>
      <c r="H70" s="17"/>
      <c r="I70" s="26">
        <f>I71-SUM(I49:I68)</f>
        <v>4504</v>
      </c>
      <c r="J70" s="18">
        <f>C70/I70-1</f>
        <v>-0.02153641207815271</v>
      </c>
      <c r="K70" s="19"/>
      <c r="N70" s="129" t="s">
        <v>12</v>
      </c>
      <c r="O70" s="130"/>
      <c r="P70" s="3">
        <f>P71-SUM(P49:P68)</f>
        <v>33867</v>
      </c>
      <c r="Q70" s="6">
        <f>P70/P71</f>
        <v>0.4439768749754198</v>
      </c>
      <c r="R70" s="3">
        <f>R71-SUM(R49:R68)</f>
        <v>63879</v>
      </c>
      <c r="S70" s="6">
        <f>R70/R71</f>
        <v>0.5614502307185234</v>
      </c>
      <c r="T70" s="17">
        <f>P70/R70-1</f>
        <v>-0.4698257643356972</v>
      </c>
      <c r="U70" s="107"/>
    </row>
    <row r="71" spans="1:21" ht="15">
      <c r="A71" s="131" t="s">
        <v>37</v>
      </c>
      <c r="B71" s="132"/>
      <c r="C71" s="24">
        <v>8921</v>
      </c>
      <c r="D71" s="98">
        <v>1</v>
      </c>
      <c r="E71" s="24">
        <v>9138</v>
      </c>
      <c r="F71" s="98">
        <v>0.9995622674545853</v>
      </c>
      <c r="G71" s="20">
        <v>-0.023746990588750294</v>
      </c>
      <c r="H71" s="20"/>
      <c r="I71" s="24">
        <v>8668</v>
      </c>
      <c r="J71" s="44">
        <v>0.02918781725888331</v>
      </c>
      <c r="K71" s="99"/>
      <c r="N71" s="131" t="s">
        <v>37</v>
      </c>
      <c r="O71" s="132"/>
      <c r="P71" s="24">
        <v>76281</v>
      </c>
      <c r="Q71" s="98">
        <v>1</v>
      </c>
      <c r="R71" s="24">
        <v>113775</v>
      </c>
      <c r="S71" s="98">
        <v>1</v>
      </c>
      <c r="T71" s="108">
        <v>-0.32954515491100855</v>
      </c>
      <c r="U71" s="99"/>
    </row>
    <row r="72" spans="1:14" ht="15">
      <c r="A72" t="s">
        <v>83</v>
      </c>
      <c r="N72" t="s">
        <v>83</v>
      </c>
    </row>
    <row r="73" spans="1:14" ht="15">
      <c r="A73" s="9" t="s">
        <v>85</v>
      </c>
      <c r="N73" s="9" t="s">
        <v>85</v>
      </c>
    </row>
  </sheetData>
  <sheetProtection/>
  <mergeCells count="82"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N2:U3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N9:N11"/>
    <mergeCell ref="O9:O11"/>
    <mergeCell ref="T10:T11"/>
    <mergeCell ref="U10:U11"/>
    <mergeCell ref="N32:O32"/>
    <mergeCell ref="N33:O33"/>
    <mergeCell ref="N34:O34"/>
    <mergeCell ref="N39:U40"/>
    <mergeCell ref="N41:U41"/>
    <mergeCell ref="N43:N45"/>
    <mergeCell ref="O43:O45"/>
    <mergeCell ref="P43:U43"/>
    <mergeCell ref="P44:U44"/>
    <mergeCell ref="P45:Q46"/>
    <mergeCell ref="R45:S46"/>
    <mergeCell ref="T45:T46"/>
    <mergeCell ref="N70:O70"/>
    <mergeCell ref="N71:O71"/>
    <mergeCell ref="U45:U46"/>
    <mergeCell ref="N46:N48"/>
    <mergeCell ref="O46:O48"/>
    <mergeCell ref="T47:T48"/>
    <mergeCell ref="U47:U48"/>
    <mergeCell ref="N69:O69"/>
  </mergeCells>
  <conditionalFormatting sqref="K32">
    <cfRule type="cellIs" priority="957" dxfId="146" operator="lessThan">
      <formula>0</formula>
    </cfRule>
  </conditionalFormatting>
  <conditionalFormatting sqref="K33">
    <cfRule type="cellIs" priority="959" dxfId="146" operator="lessThan">
      <formula>0</formula>
    </cfRule>
  </conditionalFormatting>
  <conditionalFormatting sqref="G32:H32 J32">
    <cfRule type="cellIs" priority="958" dxfId="146" operator="lessThan">
      <formula>0</formula>
    </cfRule>
  </conditionalFormatting>
  <conditionalFormatting sqref="G33:H33 J33">
    <cfRule type="cellIs" priority="960" dxfId="146" operator="lessThan">
      <formula>0</formula>
    </cfRule>
  </conditionalFormatting>
  <conditionalFormatting sqref="K69">
    <cfRule type="cellIs" priority="953" dxfId="146" operator="lessThan">
      <formula>0</formula>
    </cfRule>
  </conditionalFormatting>
  <conditionalFormatting sqref="K70">
    <cfRule type="cellIs" priority="955" dxfId="146" operator="lessThan">
      <formula>0</formula>
    </cfRule>
  </conditionalFormatting>
  <conditionalFormatting sqref="G69:H69 J69">
    <cfRule type="cellIs" priority="954" dxfId="146" operator="lessThan">
      <formula>0</formula>
    </cfRule>
  </conditionalFormatting>
  <conditionalFormatting sqref="G70:H70 J70">
    <cfRule type="cellIs" priority="956" dxfId="146" operator="lessThan">
      <formula>0</formula>
    </cfRule>
  </conditionalFormatting>
  <conditionalFormatting sqref="G12:G31 J12:J31">
    <cfRule type="cellIs" priority="55" dxfId="146" operator="lessThan">
      <formula>0</formula>
    </cfRule>
  </conditionalFormatting>
  <conditionalFormatting sqref="K12:K31">
    <cfRule type="cellIs" priority="52" dxfId="146" operator="lessThan">
      <formula>0</formula>
    </cfRule>
    <cfRule type="cellIs" priority="53" dxfId="148" operator="equal">
      <formula>0</formula>
    </cfRule>
    <cfRule type="cellIs" priority="54" dxfId="149" operator="greaterThan">
      <formula>0</formula>
    </cfRule>
  </conditionalFormatting>
  <conditionalFormatting sqref="H12:H31">
    <cfRule type="cellIs" priority="49" dxfId="146" operator="lessThan">
      <formula>0</formula>
    </cfRule>
    <cfRule type="cellIs" priority="50" dxfId="148" operator="equal">
      <formula>0</formula>
    </cfRule>
    <cfRule type="cellIs" priority="51" dxfId="149" operator="greaterThan">
      <formula>0</formula>
    </cfRule>
  </conditionalFormatting>
  <conditionalFormatting sqref="G34 J34">
    <cfRule type="cellIs" priority="48" dxfId="146" operator="lessThan">
      <formula>0</formula>
    </cfRule>
  </conditionalFormatting>
  <conditionalFormatting sqref="K34">
    <cfRule type="cellIs" priority="47" dxfId="146" operator="lessThan">
      <formula>0</formula>
    </cfRule>
  </conditionalFormatting>
  <conditionalFormatting sqref="H34">
    <cfRule type="cellIs" priority="46" dxfId="146" operator="lessThan">
      <formula>0</formula>
    </cfRule>
  </conditionalFormatting>
  <conditionalFormatting sqref="G49:G68 J49:J68">
    <cfRule type="cellIs" priority="39" dxfId="146" operator="lessThan">
      <formula>0</formula>
    </cfRule>
  </conditionalFormatting>
  <conditionalFormatting sqref="K49:K68">
    <cfRule type="cellIs" priority="36" dxfId="146" operator="lessThan">
      <formula>0</formula>
    </cfRule>
    <cfRule type="cellIs" priority="37" dxfId="148" operator="equal">
      <formula>0</formula>
    </cfRule>
    <cfRule type="cellIs" priority="38" dxfId="149" operator="greaterThan">
      <formula>0</formula>
    </cfRule>
  </conditionalFormatting>
  <conditionalFormatting sqref="H49:H68">
    <cfRule type="cellIs" priority="33" dxfId="146" operator="lessThan">
      <formula>0</formula>
    </cfRule>
    <cfRule type="cellIs" priority="34" dxfId="148" operator="equal">
      <formula>0</formula>
    </cfRule>
    <cfRule type="cellIs" priority="35" dxfId="149" operator="greaterThan">
      <formula>0</formula>
    </cfRule>
  </conditionalFormatting>
  <conditionalFormatting sqref="G71 J71">
    <cfRule type="cellIs" priority="32" dxfId="146" operator="lessThan">
      <formula>0</formula>
    </cfRule>
  </conditionalFormatting>
  <conditionalFormatting sqref="K71">
    <cfRule type="cellIs" priority="31" dxfId="146" operator="lessThan">
      <formula>0</formula>
    </cfRule>
  </conditionalFormatting>
  <conditionalFormatting sqref="H71">
    <cfRule type="cellIs" priority="30" dxfId="146" operator="lessThan">
      <formula>0</formula>
    </cfRule>
  </conditionalFormatting>
  <conditionalFormatting sqref="U33">
    <cfRule type="cellIs" priority="21" dxfId="146" operator="lessThan">
      <formula>0</formula>
    </cfRule>
  </conditionalFormatting>
  <conditionalFormatting sqref="T33">
    <cfRule type="cellIs" priority="20" dxfId="146" operator="lessThan">
      <formula>0</formula>
    </cfRule>
  </conditionalFormatting>
  <conditionalFormatting sqref="T32">
    <cfRule type="cellIs" priority="19" dxfId="146" operator="lessThan">
      <formula>0</formula>
    </cfRule>
  </conditionalFormatting>
  <conditionalFormatting sqref="U32">
    <cfRule type="cellIs" priority="22" dxfId="146" operator="lessThan">
      <formula>0</formula>
    </cfRule>
    <cfRule type="cellIs" priority="23" dxfId="148" operator="equal">
      <formula>0</formula>
    </cfRule>
    <cfRule type="cellIs" priority="24" dxfId="149" operator="greaterThan">
      <formula>0</formula>
    </cfRule>
  </conditionalFormatting>
  <conditionalFormatting sqref="T69">
    <cfRule type="cellIs" priority="13" dxfId="146" operator="lessThan">
      <formula>0</formula>
    </cfRule>
  </conditionalFormatting>
  <conditionalFormatting sqref="U70">
    <cfRule type="cellIs" priority="15" dxfId="146" operator="lessThan">
      <formula>0</formula>
    </cfRule>
  </conditionalFormatting>
  <conditionalFormatting sqref="U69">
    <cfRule type="cellIs" priority="16" dxfId="146" operator="lessThan">
      <formula>0</formula>
    </cfRule>
    <cfRule type="cellIs" priority="17" dxfId="148" operator="equal">
      <formula>0</formula>
    </cfRule>
    <cfRule type="cellIs" priority="18" dxfId="149" operator="greaterThan">
      <formula>0</formula>
    </cfRule>
  </conditionalFormatting>
  <conditionalFormatting sqref="T70">
    <cfRule type="cellIs" priority="14" dxfId="146" operator="lessThan">
      <formula>0</formula>
    </cfRule>
  </conditionalFormatting>
  <conditionalFormatting sqref="U71">
    <cfRule type="cellIs" priority="12" dxfId="146" operator="lessThan">
      <formula>0</formula>
    </cfRule>
  </conditionalFormatting>
  <conditionalFormatting sqref="T12:T31">
    <cfRule type="cellIs" priority="11" dxfId="146" operator="lessThan">
      <formula>0</formula>
    </cfRule>
  </conditionalFormatting>
  <conditionalFormatting sqref="U12:U31">
    <cfRule type="cellIs" priority="8" dxfId="146" operator="lessThan">
      <formula>0</formula>
    </cfRule>
    <cfRule type="cellIs" priority="9" dxfId="148" operator="equal">
      <formula>0</formula>
    </cfRule>
    <cfRule type="cellIs" priority="10" dxfId="149" operator="greaterThan">
      <formula>0</formula>
    </cfRule>
  </conditionalFormatting>
  <conditionalFormatting sqref="T34">
    <cfRule type="cellIs" priority="7" dxfId="146" operator="lessThan">
      <formula>0</formula>
    </cfRule>
  </conditionalFormatting>
  <conditionalFormatting sqref="U34">
    <cfRule type="cellIs" priority="6" dxfId="146" operator="lessThan">
      <formula>0</formula>
    </cfRule>
  </conditionalFormatting>
  <conditionalFormatting sqref="T49:T68">
    <cfRule type="cellIs" priority="5" dxfId="146" operator="lessThan">
      <formula>0</formula>
    </cfRule>
  </conditionalFormatting>
  <conditionalFormatting sqref="U49:U68">
    <cfRule type="cellIs" priority="2" dxfId="146" operator="lessThan">
      <formula>0</formula>
    </cfRule>
    <cfRule type="cellIs" priority="3" dxfId="148" operator="equal">
      <formula>0</formula>
    </cfRule>
    <cfRule type="cellIs" priority="4" dxfId="149" operator="greaterThan">
      <formula>0</formula>
    </cfRule>
  </conditionalFormatting>
  <conditionalFormatting sqref="T71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13.421875" style="0" customWidth="1"/>
    <col min="16" max="16" width="9.421875" style="0" customWidth="1"/>
    <col min="17" max="22" width="11.00390625" style="0" customWidth="1"/>
  </cols>
  <sheetData>
    <row r="1" spans="2:15" ht="15">
      <c r="B1" t="s">
        <v>3</v>
      </c>
      <c r="D1" s="48"/>
      <c r="O1" s="49">
        <v>44106</v>
      </c>
    </row>
    <row r="2" spans="2:15" ht="14.25" customHeight="1">
      <c r="B2" s="175" t="s">
        <v>117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2:15" ht="14.25" customHeight="1">
      <c r="B3" s="176" t="s">
        <v>14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57" t="s">
        <v>0</v>
      </c>
      <c r="C5" s="169" t="s">
        <v>1</v>
      </c>
      <c r="D5" s="159" t="s">
        <v>131</v>
      </c>
      <c r="E5" s="160"/>
      <c r="F5" s="160"/>
      <c r="G5" s="160"/>
      <c r="H5" s="161"/>
      <c r="I5" s="160" t="s">
        <v>119</v>
      </c>
      <c r="J5" s="160"/>
      <c r="K5" s="159" t="s">
        <v>132</v>
      </c>
      <c r="L5" s="160"/>
      <c r="M5" s="160"/>
      <c r="N5" s="160"/>
      <c r="O5" s="161"/>
    </row>
    <row r="6" spans="2:15" ht="14.25" customHeight="1">
      <c r="B6" s="158"/>
      <c r="C6" s="170"/>
      <c r="D6" s="133" t="s">
        <v>133</v>
      </c>
      <c r="E6" s="134"/>
      <c r="F6" s="134"/>
      <c r="G6" s="134"/>
      <c r="H6" s="135"/>
      <c r="I6" s="134" t="s">
        <v>120</v>
      </c>
      <c r="J6" s="134"/>
      <c r="K6" s="133" t="s">
        <v>134</v>
      </c>
      <c r="L6" s="134"/>
      <c r="M6" s="134"/>
      <c r="N6" s="134"/>
      <c r="O6" s="135"/>
    </row>
    <row r="7" spans="2:15" ht="14.25" customHeight="1">
      <c r="B7" s="158"/>
      <c r="C7" s="158"/>
      <c r="D7" s="136">
        <v>2020</v>
      </c>
      <c r="E7" s="137"/>
      <c r="F7" s="162">
        <v>2019</v>
      </c>
      <c r="G7" s="162"/>
      <c r="H7" s="140" t="s">
        <v>5</v>
      </c>
      <c r="I7" s="165">
        <v>2020</v>
      </c>
      <c r="J7" s="136" t="s">
        <v>135</v>
      </c>
      <c r="K7" s="136">
        <v>2020</v>
      </c>
      <c r="L7" s="137"/>
      <c r="M7" s="162">
        <v>2019</v>
      </c>
      <c r="N7" s="137"/>
      <c r="O7" s="168" t="s">
        <v>5</v>
      </c>
    </row>
    <row r="8" spans="2:15" ht="14.25" customHeight="1">
      <c r="B8" s="144" t="s">
        <v>6</v>
      </c>
      <c r="C8" s="144" t="s">
        <v>7</v>
      </c>
      <c r="D8" s="138"/>
      <c r="E8" s="139"/>
      <c r="F8" s="163"/>
      <c r="G8" s="163"/>
      <c r="H8" s="141"/>
      <c r="I8" s="166"/>
      <c r="J8" s="167"/>
      <c r="K8" s="138"/>
      <c r="L8" s="139"/>
      <c r="M8" s="163"/>
      <c r="N8" s="139"/>
      <c r="O8" s="168"/>
    </row>
    <row r="9" spans="2:15" ht="14.25" customHeight="1">
      <c r="B9" s="144"/>
      <c r="C9" s="144"/>
      <c r="D9" s="118" t="s">
        <v>8</v>
      </c>
      <c r="E9" s="119" t="s">
        <v>2</v>
      </c>
      <c r="F9" s="117" t="s">
        <v>8</v>
      </c>
      <c r="G9" s="38" t="s">
        <v>2</v>
      </c>
      <c r="H9" s="146" t="s">
        <v>9</v>
      </c>
      <c r="I9" s="39" t="s">
        <v>8</v>
      </c>
      <c r="J9" s="173" t="s">
        <v>136</v>
      </c>
      <c r="K9" s="118" t="s">
        <v>8</v>
      </c>
      <c r="L9" s="37" t="s">
        <v>2</v>
      </c>
      <c r="M9" s="117" t="s">
        <v>8</v>
      </c>
      <c r="N9" s="37" t="s">
        <v>2</v>
      </c>
      <c r="O9" s="171" t="s">
        <v>9</v>
      </c>
    </row>
    <row r="10" spans="2:15" ht="14.25" customHeight="1">
      <c r="B10" s="145"/>
      <c r="C10" s="145"/>
      <c r="D10" s="121" t="s">
        <v>10</v>
      </c>
      <c r="E10" s="120" t="s">
        <v>11</v>
      </c>
      <c r="F10" s="36" t="s">
        <v>10</v>
      </c>
      <c r="G10" s="41" t="s">
        <v>11</v>
      </c>
      <c r="H10" s="147"/>
      <c r="I10" s="40" t="s">
        <v>10</v>
      </c>
      <c r="J10" s="174"/>
      <c r="K10" s="121" t="s">
        <v>10</v>
      </c>
      <c r="L10" s="120" t="s">
        <v>11</v>
      </c>
      <c r="M10" s="36" t="s">
        <v>10</v>
      </c>
      <c r="N10" s="120" t="s">
        <v>11</v>
      </c>
      <c r="O10" s="172"/>
    </row>
    <row r="11" spans="2:15" ht="14.25" customHeight="1">
      <c r="B11" s="50">
        <v>1</v>
      </c>
      <c r="C11" s="51" t="s">
        <v>25</v>
      </c>
      <c r="D11" s="52">
        <v>789</v>
      </c>
      <c r="E11" s="53">
        <v>0.1554679802955665</v>
      </c>
      <c r="F11" s="52">
        <v>562</v>
      </c>
      <c r="G11" s="54">
        <v>0.13490158425348056</v>
      </c>
      <c r="H11" s="55">
        <v>0.40391459074733094</v>
      </c>
      <c r="I11" s="56">
        <v>604</v>
      </c>
      <c r="J11" s="57">
        <v>0.3062913907284768</v>
      </c>
      <c r="K11" s="52">
        <v>5636</v>
      </c>
      <c r="L11" s="53">
        <v>0.1396432111000991</v>
      </c>
      <c r="M11" s="52">
        <v>7239</v>
      </c>
      <c r="N11" s="54">
        <v>0.1417521735724916</v>
      </c>
      <c r="O11" s="55">
        <v>-0.22143942533499106</v>
      </c>
    </row>
    <row r="12" spans="2:15" ht="14.25" customHeight="1">
      <c r="B12" s="58">
        <v>2</v>
      </c>
      <c r="C12" s="59" t="s">
        <v>27</v>
      </c>
      <c r="D12" s="60">
        <v>845</v>
      </c>
      <c r="E12" s="61">
        <v>0.1665024630541872</v>
      </c>
      <c r="F12" s="60">
        <v>622</v>
      </c>
      <c r="G12" s="62">
        <v>0.14930388862217955</v>
      </c>
      <c r="H12" s="63">
        <v>0.3585209003215435</v>
      </c>
      <c r="I12" s="64">
        <v>679</v>
      </c>
      <c r="J12" s="65">
        <v>0.24447717231222388</v>
      </c>
      <c r="K12" s="60">
        <v>5504</v>
      </c>
      <c r="L12" s="61">
        <v>0.13637264618434095</v>
      </c>
      <c r="M12" s="60">
        <v>7942</v>
      </c>
      <c r="N12" s="62">
        <v>0.15551813268583065</v>
      </c>
      <c r="O12" s="63">
        <v>-0.3069755729035507</v>
      </c>
    </row>
    <row r="13" spans="2:15" ht="14.25" customHeight="1">
      <c r="B13" s="58">
        <v>3</v>
      </c>
      <c r="C13" s="59" t="s">
        <v>22</v>
      </c>
      <c r="D13" s="60">
        <v>697</v>
      </c>
      <c r="E13" s="61">
        <v>0.1373399014778325</v>
      </c>
      <c r="F13" s="60">
        <v>687</v>
      </c>
      <c r="G13" s="62">
        <v>0.16490638502160346</v>
      </c>
      <c r="H13" s="63">
        <v>0.01455604075691408</v>
      </c>
      <c r="I13" s="64">
        <v>657</v>
      </c>
      <c r="J13" s="65">
        <v>0.060882800608828</v>
      </c>
      <c r="K13" s="60">
        <v>5461</v>
      </c>
      <c r="L13" s="61">
        <v>0.13530723488602578</v>
      </c>
      <c r="M13" s="60">
        <v>6410</v>
      </c>
      <c r="N13" s="62">
        <v>0.12551891595519699</v>
      </c>
      <c r="O13" s="63">
        <v>-0.14804992199687983</v>
      </c>
    </row>
    <row r="14" spans="2:15" ht="14.25" customHeight="1">
      <c r="B14" s="58">
        <v>4</v>
      </c>
      <c r="C14" s="59" t="s">
        <v>33</v>
      </c>
      <c r="D14" s="60">
        <v>725</v>
      </c>
      <c r="E14" s="61">
        <v>0.14285714285714285</v>
      </c>
      <c r="F14" s="60">
        <v>488</v>
      </c>
      <c r="G14" s="62">
        <v>0.1171387421987518</v>
      </c>
      <c r="H14" s="63">
        <v>0.485655737704918</v>
      </c>
      <c r="I14" s="64">
        <v>574</v>
      </c>
      <c r="J14" s="65">
        <v>0.2630662020905923</v>
      </c>
      <c r="K14" s="60">
        <v>4747</v>
      </c>
      <c r="L14" s="61">
        <v>0.11761645193260654</v>
      </c>
      <c r="M14" s="60">
        <v>4698</v>
      </c>
      <c r="N14" s="62">
        <v>0.09199498707605545</v>
      </c>
      <c r="O14" s="63">
        <v>0.010429970200085181</v>
      </c>
    </row>
    <row r="15" spans="2:15" ht="14.25" customHeight="1">
      <c r="B15" s="66">
        <v>5</v>
      </c>
      <c r="C15" s="67" t="s">
        <v>19</v>
      </c>
      <c r="D15" s="68">
        <v>531</v>
      </c>
      <c r="E15" s="69">
        <v>0.10463054187192118</v>
      </c>
      <c r="F15" s="68">
        <v>310</v>
      </c>
      <c r="G15" s="70">
        <v>0.07441190590494479</v>
      </c>
      <c r="H15" s="71">
        <v>0.7129032258064516</v>
      </c>
      <c r="I15" s="72">
        <v>573</v>
      </c>
      <c r="J15" s="73">
        <v>-0.0732984293193717</v>
      </c>
      <c r="K15" s="68">
        <v>3898</v>
      </c>
      <c r="L15" s="69">
        <v>0.09658077304261645</v>
      </c>
      <c r="M15" s="68">
        <v>5533</v>
      </c>
      <c r="N15" s="70">
        <v>0.10834573509830031</v>
      </c>
      <c r="O15" s="71">
        <v>-0.2954997288993313</v>
      </c>
    </row>
    <row r="16" spans="2:15" ht="14.25" customHeight="1">
      <c r="B16" s="50">
        <v>6</v>
      </c>
      <c r="C16" s="51" t="s">
        <v>28</v>
      </c>
      <c r="D16" s="52">
        <v>241</v>
      </c>
      <c r="E16" s="53">
        <v>0.04748768472906404</v>
      </c>
      <c r="F16" s="52">
        <v>364</v>
      </c>
      <c r="G16" s="54">
        <v>0.08737397983677389</v>
      </c>
      <c r="H16" s="55">
        <v>-0.33791208791208793</v>
      </c>
      <c r="I16" s="56">
        <v>321</v>
      </c>
      <c r="J16" s="57">
        <v>-0.24922118380062308</v>
      </c>
      <c r="K16" s="52">
        <v>2981</v>
      </c>
      <c r="L16" s="53">
        <v>0.07386025768087215</v>
      </c>
      <c r="M16" s="52">
        <v>4349</v>
      </c>
      <c r="N16" s="54">
        <v>0.08516096185478186</v>
      </c>
      <c r="O16" s="55">
        <v>-0.31455507013106465</v>
      </c>
    </row>
    <row r="17" spans="2:15" ht="14.25" customHeight="1">
      <c r="B17" s="58">
        <v>7</v>
      </c>
      <c r="C17" s="59" t="s">
        <v>58</v>
      </c>
      <c r="D17" s="60">
        <v>201</v>
      </c>
      <c r="E17" s="61">
        <v>0.03960591133004926</v>
      </c>
      <c r="F17" s="60">
        <v>223</v>
      </c>
      <c r="G17" s="62">
        <v>0.053528564570331255</v>
      </c>
      <c r="H17" s="63">
        <v>-0.09865470852017932</v>
      </c>
      <c r="I17" s="64">
        <v>246</v>
      </c>
      <c r="J17" s="65">
        <v>-0.18292682926829273</v>
      </c>
      <c r="K17" s="60">
        <v>2703</v>
      </c>
      <c r="L17" s="61">
        <v>0.06697224975222993</v>
      </c>
      <c r="M17" s="60">
        <v>3627</v>
      </c>
      <c r="N17" s="62">
        <v>0.07102294979243362</v>
      </c>
      <c r="O17" s="63">
        <v>-0.2547559966914805</v>
      </c>
    </row>
    <row r="18" spans="2:15" ht="14.25" customHeight="1">
      <c r="B18" s="58">
        <v>8</v>
      </c>
      <c r="C18" s="59" t="s">
        <v>21</v>
      </c>
      <c r="D18" s="60">
        <v>244</v>
      </c>
      <c r="E18" s="61">
        <v>0.04807881773399015</v>
      </c>
      <c r="F18" s="60">
        <v>238</v>
      </c>
      <c r="G18" s="62">
        <v>0.057129140662506</v>
      </c>
      <c r="H18" s="63">
        <v>0.025210084033613356</v>
      </c>
      <c r="I18" s="64">
        <v>239</v>
      </c>
      <c r="J18" s="65">
        <v>0.02092050209205021</v>
      </c>
      <c r="K18" s="60">
        <v>2052</v>
      </c>
      <c r="L18" s="61">
        <v>0.0508424182358771</v>
      </c>
      <c r="M18" s="60">
        <v>2836</v>
      </c>
      <c r="N18" s="62">
        <v>0.05553379807315736</v>
      </c>
      <c r="O18" s="63">
        <v>-0.2764456981664316</v>
      </c>
    </row>
    <row r="19" spans="2:15" ht="14.25" customHeight="1">
      <c r="B19" s="58">
        <v>9</v>
      </c>
      <c r="C19" s="59" t="s">
        <v>29</v>
      </c>
      <c r="D19" s="60">
        <v>159</v>
      </c>
      <c r="E19" s="61">
        <v>0.031330049261083744</v>
      </c>
      <c r="F19" s="60">
        <v>233</v>
      </c>
      <c r="G19" s="62">
        <v>0.055928948631781085</v>
      </c>
      <c r="H19" s="63">
        <v>-0.31759656652360513</v>
      </c>
      <c r="I19" s="64">
        <v>249</v>
      </c>
      <c r="J19" s="65">
        <v>-0.3614457831325302</v>
      </c>
      <c r="K19" s="60">
        <v>2050</v>
      </c>
      <c r="L19" s="61">
        <v>0.05079286422200198</v>
      </c>
      <c r="M19" s="60">
        <v>2891</v>
      </c>
      <c r="N19" s="62">
        <v>0.0566107934518681</v>
      </c>
      <c r="O19" s="63">
        <v>-0.29090280179868555</v>
      </c>
    </row>
    <row r="20" spans="2:15" ht="14.25" customHeight="1">
      <c r="B20" s="66">
        <v>10</v>
      </c>
      <c r="C20" s="67" t="s">
        <v>20</v>
      </c>
      <c r="D20" s="68">
        <v>290</v>
      </c>
      <c r="E20" s="69">
        <v>0.05714285714285714</v>
      </c>
      <c r="F20" s="68">
        <v>140</v>
      </c>
      <c r="G20" s="70">
        <v>0.033605376860297645</v>
      </c>
      <c r="H20" s="71">
        <v>1.0714285714285716</v>
      </c>
      <c r="I20" s="72">
        <v>262</v>
      </c>
      <c r="J20" s="73">
        <v>0.10687022900763354</v>
      </c>
      <c r="K20" s="68">
        <v>1974</v>
      </c>
      <c r="L20" s="69">
        <v>0.04890981169474727</v>
      </c>
      <c r="M20" s="68">
        <v>1297</v>
      </c>
      <c r="N20" s="70">
        <v>0.025397509203415054</v>
      </c>
      <c r="O20" s="71">
        <v>0.5219737856592135</v>
      </c>
    </row>
    <row r="21" spans="2:15" ht="14.25" customHeight="1">
      <c r="B21" s="50">
        <v>11</v>
      </c>
      <c r="C21" s="51" t="s">
        <v>30</v>
      </c>
      <c r="D21" s="52">
        <v>174</v>
      </c>
      <c r="E21" s="53">
        <v>0.03428571428571429</v>
      </c>
      <c r="F21" s="52">
        <v>180</v>
      </c>
      <c r="G21" s="54">
        <v>0.04320691310609698</v>
      </c>
      <c r="H21" s="55">
        <v>-0.033333333333333326</v>
      </c>
      <c r="I21" s="56">
        <v>123</v>
      </c>
      <c r="J21" s="57">
        <v>0.41463414634146334</v>
      </c>
      <c r="K21" s="52">
        <v>1093</v>
      </c>
      <c r="L21" s="53">
        <v>0.027081268582755204</v>
      </c>
      <c r="M21" s="52">
        <v>1827</v>
      </c>
      <c r="N21" s="54">
        <v>0.0357758283073549</v>
      </c>
      <c r="O21" s="55">
        <v>-0.4017515051997811</v>
      </c>
    </row>
    <row r="22" spans="2:15" ht="14.25" customHeight="1">
      <c r="B22" s="58">
        <v>12</v>
      </c>
      <c r="C22" s="59" t="s">
        <v>75</v>
      </c>
      <c r="D22" s="60">
        <v>63</v>
      </c>
      <c r="E22" s="61">
        <v>0.012413793103448275</v>
      </c>
      <c r="F22" s="60">
        <v>43</v>
      </c>
      <c r="G22" s="62">
        <v>0.010321651464234277</v>
      </c>
      <c r="H22" s="63">
        <v>0.4651162790697674</v>
      </c>
      <c r="I22" s="64">
        <v>77</v>
      </c>
      <c r="J22" s="65">
        <v>-0.18181818181818177</v>
      </c>
      <c r="K22" s="60">
        <v>589</v>
      </c>
      <c r="L22" s="61">
        <v>0.014593657086223984</v>
      </c>
      <c r="M22" s="60">
        <v>600</v>
      </c>
      <c r="N22" s="62">
        <v>0.01174904049502624</v>
      </c>
      <c r="O22" s="63">
        <v>-0.018333333333333313</v>
      </c>
    </row>
    <row r="23" spans="2:15" ht="14.25" customHeight="1">
      <c r="B23" s="58">
        <v>13</v>
      </c>
      <c r="C23" s="59" t="s">
        <v>18</v>
      </c>
      <c r="D23" s="60">
        <v>40</v>
      </c>
      <c r="E23" s="61">
        <v>0.007881773399014778</v>
      </c>
      <c r="F23" s="60">
        <v>19</v>
      </c>
      <c r="G23" s="62">
        <v>0.004560729716754681</v>
      </c>
      <c r="H23" s="63">
        <v>1.1052631578947367</v>
      </c>
      <c r="I23" s="64">
        <v>48</v>
      </c>
      <c r="J23" s="65">
        <v>-0.16666666666666663</v>
      </c>
      <c r="K23" s="60">
        <v>281</v>
      </c>
      <c r="L23" s="61">
        <v>0.0069623389494549055</v>
      </c>
      <c r="M23" s="60">
        <v>366</v>
      </c>
      <c r="N23" s="62">
        <v>0.007166914701966006</v>
      </c>
      <c r="O23" s="63">
        <v>-0.23224043715846998</v>
      </c>
    </row>
    <row r="24" spans="2:15" ht="14.25" customHeight="1">
      <c r="B24" s="58">
        <v>14</v>
      </c>
      <c r="C24" s="59" t="s">
        <v>36</v>
      </c>
      <c r="D24" s="60">
        <v>9</v>
      </c>
      <c r="E24" s="61">
        <v>0.0017733990147783252</v>
      </c>
      <c r="F24" s="60">
        <v>18</v>
      </c>
      <c r="G24" s="62">
        <v>0.0043206913106096975</v>
      </c>
      <c r="H24" s="63">
        <v>-0.5</v>
      </c>
      <c r="I24" s="64">
        <v>47</v>
      </c>
      <c r="J24" s="65">
        <v>-0.8085106382978724</v>
      </c>
      <c r="K24" s="60">
        <v>252</v>
      </c>
      <c r="L24" s="61">
        <v>0.00624380574826561</v>
      </c>
      <c r="M24" s="60">
        <v>182</v>
      </c>
      <c r="N24" s="62">
        <v>0.003563875616824626</v>
      </c>
      <c r="O24" s="63">
        <v>0.3846153846153846</v>
      </c>
    </row>
    <row r="25" spans="2:15" ht="15">
      <c r="B25" s="66">
        <v>15</v>
      </c>
      <c r="C25" s="67" t="s">
        <v>26</v>
      </c>
      <c r="D25" s="68">
        <v>24</v>
      </c>
      <c r="E25" s="69">
        <v>0.004729064039408867</v>
      </c>
      <c r="F25" s="68">
        <v>9</v>
      </c>
      <c r="G25" s="70">
        <v>0.0021603456553048487</v>
      </c>
      <c r="H25" s="71">
        <v>1.6666666666666665</v>
      </c>
      <c r="I25" s="72">
        <v>28</v>
      </c>
      <c r="J25" s="73">
        <v>-0.1428571428571429</v>
      </c>
      <c r="K25" s="68">
        <v>222</v>
      </c>
      <c r="L25" s="69">
        <v>0.005500495540138752</v>
      </c>
      <c r="M25" s="68">
        <v>224</v>
      </c>
      <c r="N25" s="70">
        <v>0.004386308451476462</v>
      </c>
      <c r="O25" s="71">
        <v>-0.008928571428571397</v>
      </c>
    </row>
    <row r="26" spans="2:15" ht="15">
      <c r="B26" s="129" t="s">
        <v>55</v>
      </c>
      <c r="C26" s="130"/>
      <c r="D26" s="26">
        <f>SUM(D11:D25)</f>
        <v>5032</v>
      </c>
      <c r="E26" s="4">
        <f>D26/D28</f>
        <v>0.9915270935960591</v>
      </c>
      <c r="F26" s="26">
        <f>SUM(F11:F25)</f>
        <v>4136</v>
      </c>
      <c r="G26" s="4">
        <f>F26/F28</f>
        <v>0.9927988478156505</v>
      </c>
      <c r="H26" s="7">
        <f>D26/F26-1</f>
        <v>0.2166344294003868</v>
      </c>
      <c r="I26" s="26">
        <f>SUM(I11:I25)</f>
        <v>4727</v>
      </c>
      <c r="J26" s="4">
        <f>D26/I26-1</f>
        <v>0.06452295324730284</v>
      </c>
      <c r="K26" s="26">
        <f>SUM(K11:K25)</f>
        <v>39443</v>
      </c>
      <c r="L26" s="4">
        <f>K26/K28</f>
        <v>0.9772794846382556</v>
      </c>
      <c r="M26" s="26">
        <f>SUM(M11:M25)</f>
        <v>50021</v>
      </c>
      <c r="N26" s="4">
        <f>M26/M28</f>
        <v>0.9794979243361792</v>
      </c>
      <c r="O26" s="7">
        <f>K26/M26-1</f>
        <v>-0.21147118210351656</v>
      </c>
    </row>
    <row r="27" spans="2:15" ht="15">
      <c r="B27" s="129" t="s">
        <v>12</v>
      </c>
      <c r="C27" s="130"/>
      <c r="D27" s="3">
        <f>D28-SUM(D11:D25)</f>
        <v>43</v>
      </c>
      <c r="E27" s="4">
        <f>D27/D28</f>
        <v>0.008472906403940886</v>
      </c>
      <c r="F27" s="3">
        <f>F28-SUM(F11:F25)</f>
        <v>30</v>
      </c>
      <c r="G27" s="6">
        <f>F27/F28</f>
        <v>0.007201152184349496</v>
      </c>
      <c r="H27" s="7">
        <f>D27/F27-1</f>
        <v>0.43333333333333335</v>
      </c>
      <c r="I27" s="3">
        <f>I28-SUM(I11:I25)</f>
        <v>105</v>
      </c>
      <c r="J27" s="8">
        <f>D27/I27-1</f>
        <v>-0.5904761904761905</v>
      </c>
      <c r="K27" s="3">
        <f>K28-SUM(K11:K25)</f>
        <v>917</v>
      </c>
      <c r="L27" s="4">
        <f>K27/K28</f>
        <v>0.0227205153617443</v>
      </c>
      <c r="M27" s="3">
        <f>M28-SUM(M11:M25)</f>
        <v>1047</v>
      </c>
      <c r="N27" s="4">
        <f>M27/M28</f>
        <v>0.020502075663820788</v>
      </c>
      <c r="O27" s="7">
        <f>K27/M27-1</f>
        <v>-0.1241642788920726</v>
      </c>
    </row>
    <row r="28" spans="2:15" ht="15">
      <c r="B28" s="131" t="s">
        <v>13</v>
      </c>
      <c r="C28" s="132"/>
      <c r="D28" s="45">
        <v>5075</v>
      </c>
      <c r="E28" s="74">
        <v>1</v>
      </c>
      <c r="F28" s="45">
        <v>4166</v>
      </c>
      <c r="G28" s="75">
        <v>0.9999999999999999</v>
      </c>
      <c r="H28" s="42">
        <v>0.2181949111857897</v>
      </c>
      <c r="I28" s="46">
        <v>4832</v>
      </c>
      <c r="J28" s="43">
        <v>0.05028973509933765</v>
      </c>
      <c r="K28" s="45">
        <v>40360</v>
      </c>
      <c r="L28" s="74">
        <v>1</v>
      </c>
      <c r="M28" s="45">
        <v>51068</v>
      </c>
      <c r="N28" s="75">
        <v>1.0000000000000004</v>
      </c>
      <c r="O28" s="42">
        <v>-0.20968120936790158</v>
      </c>
    </row>
    <row r="29" spans="2:3" ht="15">
      <c r="B29" t="s">
        <v>83</v>
      </c>
      <c r="C29" s="21"/>
    </row>
    <row r="30" ht="15">
      <c r="B30" s="9" t="s">
        <v>85</v>
      </c>
    </row>
    <row r="31" ht="15">
      <c r="B31" s="22"/>
    </row>
    <row r="32" spans="2:21" ht="15">
      <c r="B32" s="155" t="s">
        <v>147</v>
      </c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21"/>
      <c r="N32" s="155" t="s">
        <v>110</v>
      </c>
      <c r="O32" s="155"/>
      <c r="P32" s="155"/>
      <c r="Q32" s="155"/>
      <c r="R32" s="155"/>
      <c r="S32" s="155"/>
      <c r="T32" s="155"/>
      <c r="U32" s="155"/>
    </row>
    <row r="33" spans="2:21" ht="15">
      <c r="B33" s="156" t="s">
        <v>148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21"/>
      <c r="N33" s="156" t="s">
        <v>111</v>
      </c>
      <c r="O33" s="156"/>
      <c r="P33" s="156"/>
      <c r="Q33" s="156"/>
      <c r="R33" s="156"/>
      <c r="S33" s="156"/>
      <c r="T33" s="156"/>
      <c r="U33" s="156"/>
    </row>
    <row r="34" spans="2:21" ht="25.5" customHeight="1">
      <c r="B34" s="15"/>
      <c r="C34" s="15"/>
      <c r="D34" s="15"/>
      <c r="E34" s="15"/>
      <c r="F34" s="15"/>
      <c r="G34" s="15"/>
      <c r="H34" s="15"/>
      <c r="I34" s="15"/>
      <c r="J34" s="15"/>
      <c r="K34" s="76"/>
      <c r="L34" s="77" t="s">
        <v>4</v>
      </c>
      <c r="N34" s="15"/>
      <c r="O34" s="15"/>
      <c r="P34" s="15"/>
      <c r="Q34" s="15"/>
      <c r="R34" s="15"/>
      <c r="S34" s="15"/>
      <c r="T34" s="76"/>
      <c r="U34" s="77" t="s">
        <v>4</v>
      </c>
    </row>
    <row r="35" spans="2:21" ht="15">
      <c r="B35" s="169" t="s">
        <v>0</v>
      </c>
      <c r="C35" s="169" t="s">
        <v>48</v>
      </c>
      <c r="D35" s="159" t="s">
        <v>131</v>
      </c>
      <c r="E35" s="160"/>
      <c r="F35" s="160"/>
      <c r="G35" s="160"/>
      <c r="H35" s="160"/>
      <c r="I35" s="161"/>
      <c r="J35" s="159" t="s">
        <v>119</v>
      </c>
      <c r="K35" s="160"/>
      <c r="L35" s="161"/>
      <c r="N35" s="157" t="s">
        <v>0</v>
      </c>
      <c r="O35" s="157" t="s">
        <v>48</v>
      </c>
      <c r="P35" s="159" t="s">
        <v>132</v>
      </c>
      <c r="Q35" s="160"/>
      <c r="R35" s="160"/>
      <c r="S35" s="160"/>
      <c r="T35" s="160"/>
      <c r="U35" s="161"/>
    </row>
    <row r="36" spans="2:21" ht="15" customHeight="1">
      <c r="B36" s="170"/>
      <c r="C36" s="170"/>
      <c r="D36" s="179" t="s">
        <v>133</v>
      </c>
      <c r="E36" s="180"/>
      <c r="F36" s="180"/>
      <c r="G36" s="180"/>
      <c r="H36" s="180"/>
      <c r="I36" s="181"/>
      <c r="J36" s="133" t="s">
        <v>120</v>
      </c>
      <c r="K36" s="134"/>
      <c r="L36" s="135"/>
      <c r="N36" s="158"/>
      <c r="O36" s="158"/>
      <c r="P36" s="133" t="s">
        <v>134</v>
      </c>
      <c r="Q36" s="134"/>
      <c r="R36" s="134"/>
      <c r="S36" s="134"/>
      <c r="T36" s="134"/>
      <c r="U36" s="135"/>
    </row>
    <row r="37" spans="2:21" ht="15" customHeight="1">
      <c r="B37" s="170"/>
      <c r="C37" s="170"/>
      <c r="D37" s="136">
        <v>2020</v>
      </c>
      <c r="E37" s="137"/>
      <c r="F37" s="162">
        <v>2019</v>
      </c>
      <c r="G37" s="137"/>
      <c r="H37" s="140" t="s">
        <v>5</v>
      </c>
      <c r="I37" s="150" t="s">
        <v>56</v>
      </c>
      <c r="J37" s="164">
        <v>2020</v>
      </c>
      <c r="K37" s="151" t="s">
        <v>135</v>
      </c>
      <c r="L37" s="150" t="s">
        <v>153</v>
      </c>
      <c r="N37" s="158"/>
      <c r="O37" s="158"/>
      <c r="P37" s="167">
        <v>2020</v>
      </c>
      <c r="Q37" s="177"/>
      <c r="R37" s="178">
        <v>2019</v>
      </c>
      <c r="S37" s="177"/>
      <c r="T37" s="141" t="s">
        <v>5</v>
      </c>
      <c r="U37" s="142" t="s">
        <v>97</v>
      </c>
    </row>
    <row r="38" spans="2:21" ht="15">
      <c r="B38" s="185" t="s">
        <v>6</v>
      </c>
      <c r="C38" s="185" t="s">
        <v>48</v>
      </c>
      <c r="D38" s="138"/>
      <c r="E38" s="139"/>
      <c r="F38" s="163"/>
      <c r="G38" s="139"/>
      <c r="H38" s="141"/>
      <c r="I38" s="151"/>
      <c r="J38" s="164"/>
      <c r="K38" s="151"/>
      <c r="L38" s="151"/>
      <c r="N38" s="144" t="s">
        <v>6</v>
      </c>
      <c r="O38" s="144" t="s">
        <v>48</v>
      </c>
      <c r="P38" s="138"/>
      <c r="Q38" s="139"/>
      <c r="R38" s="163"/>
      <c r="S38" s="139"/>
      <c r="T38" s="141"/>
      <c r="U38" s="143"/>
    </row>
    <row r="39" spans="2:21" ht="15" customHeight="1">
      <c r="B39" s="185"/>
      <c r="C39" s="185"/>
      <c r="D39" s="123" t="s">
        <v>8</v>
      </c>
      <c r="E39" s="78" t="s">
        <v>2</v>
      </c>
      <c r="F39" s="123" t="s">
        <v>8</v>
      </c>
      <c r="G39" s="78" t="s">
        <v>2</v>
      </c>
      <c r="H39" s="146" t="s">
        <v>9</v>
      </c>
      <c r="I39" s="146" t="s">
        <v>57</v>
      </c>
      <c r="J39" s="79" t="s">
        <v>8</v>
      </c>
      <c r="K39" s="152" t="s">
        <v>136</v>
      </c>
      <c r="L39" s="152" t="s">
        <v>154</v>
      </c>
      <c r="N39" s="144"/>
      <c r="O39" s="144"/>
      <c r="P39" s="112" t="s">
        <v>8</v>
      </c>
      <c r="Q39" s="78" t="s">
        <v>2</v>
      </c>
      <c r="R39" s="112" t="s">
        <v>8</v>
      </c>
      <c r="S39" s="78" t="s">
        <v>2</v>
      </c>
      <c r="T39" s="146" t="s">
        <v>9</v>
      </c>
      <c r="U39" s="148" t="s">
        <v>98</v>
      </c>
    </row>
    <row r="40" spans="2:21" ht="14.25" customHeight="1">
      <c r="B40" s="186"/>
      <c r="C40" s="186"/>
      <c r="D40" s="122" t="s">
        <v>10</v>
      </c>
      <c r="E40" s="41" t="s">
        <v>11</v>
      </c>
      <c r="F40" s="122" t="s">
        <v>10</v>
      </c>
      <c r="G40" s="41" t="s">
        <v>11</v>
      </c>
      <c r="H40" s="154"/>
      <c r="I40" s="154"/>
      <c r="J40" s="122" t="s">
        <v>10</v>
      </c>
      <c r="K40" s="153"/>
      <c r="L40" s="153"/>
      <c r="N40" s="145"/>
      <c r="O40" s="145"/>
      <c r="P40" s="113" t="s">
        <v>10</v>
      </c>
      <c r="Q40" s="41" t="s">
        <v>11</v>
      </c>
      <c r="R40" s="113" t="s">
        <v>10</v>
      </c>
      <c r="S40" s="41" t="s">
        <v>11</v>
      </c>
      <c r="T40" s="147"/>
      <c r="U40" s="149"/>
    </row>
    <row r="41" spans="2:21" ht="15">
      <c r="B41" s="50">
        <v>1</v>
      </c>
      <c r="C41" s="80" t="s">
        <v>78</v>
      </c>
      <c r="D41" s="52">
        <v>661</v>
      </c>
      <c r="E41" s="57">
        <v>0.1302463054187192</v>
      </c>
      <c r="F41" s="52">
        <v>307</v>
      </c>
      <c r="G41" s="57">
        <v>0.07369179068650984</v>
      </c>
      <c r="H41" s="81">
        <v>1.1530944625407167</v>
      </c>
      <c r="I41" s="82">
        <v>2</v>
      </c>
      <c r="J41" s="52">
        <v>513</v>
      </c>
      <c r="K41" s="83">
        <v>0.2884990253411306</v>
      </c>
      <c r="L41" s="84">
        <v>1</v>
      </c>
      <c r="N41" s="50">
        <v>1</v>
      </c>
      <c r="O41" s="80" t="s">
        <v>77</v>
      </c>
      <c r="P41" s="52">
        <v>4659</v>
      </c>
      <c r="Q41" s="57">
        <v>0.1154360753221011</v>
      </c>
      <c r="R41" s="52">
        <v>5749</v>
      </c>
      <c r="S41" s="57">
        <v>0.11257538967650975</v>
      </c>
      <c r="T41" s="55">
        <v>-0.1895981909897373</v>
      </c>
      <c r="U41" s="84">
        <v>0</v>
      </c>
    </row>
    <row r="42" spans="2:21" ht="15">
      <c r="B42" s="85">
        <v>2</v>
      </c>
      <c r="C42" s="86" t="s">
        <v>77</v>
      </c>
      <c r="D42" s="60">
        <v>659</v>
      </c>
      <c r="E42" s="65">
        <v>0.12985221674876848</v>
      </c>
      <c r="F42" s="60">
        <v>409</v>
      </c>
      <c r="G42" s="65">
        <v>0.09817570811329812</v>
      </c>
      <c r="H42" s="87">
        <v>0.6112469437652812</v>
      </c>
      <c r="I42" s="88">
        <v>0</v>
      </c>
      <c r="J42" s="60">
        <v>524</v>
      </c>
      <c r="K42" s="89">
        <v>0.25763358778625944</v>
      </c>
      <c r="L42" s="90">
        <v>-1</v>
      </c>
      <c r="N42" s="85">
        <v>2</v>
      </c>
      <c r="O42" s="86" t="s">
        <v>78</v>
      </c>
      <c r="P42" s="60">
        <v>4295</v>
      </c>
      <c r="Q42" s="65">
        <v>0.10641724479682854</v>
      </c>
      <c r="R42" s="60">
        <v>4133</v>
      </c>
      <c r="S42" s="65">
        <v>0.08093130727657241</v>
      </c>
      <c r="T42" s="63">
        <v>0.039196709412049335</v>
      </c>
      <c r="U42" s="90">
        <v>0</v>
      </c>
    </row>
    <row r="43" spans="2:21" ht="15">
      <c r="B43" s="85">
        <v>3</v>
      </c>
      <c r="C43" s="86" t="s">
        <v>88</v>
      </c>
      <c r="D43" s="60">
        <v>602</v>
      </c>
      <c r="E43" s="65">
        <v>0.11862068965517242</v>
      </c>
      <c r="F43" s="60">
        <v>412</v>
      </c>
      <c r="G43" s="65">
        <v>0.09889582333173308</v>
      </c>
      <c r="H43" s="87">
        <v>0.46116504854368934</v>
      </c>
      <c r="I43" s="88">
        <v>-2</v>
      </c>
      <c r="J43" s="60">
        <v>394</v>
      </c>
      <c r="K43" s="89">
        <v>0.5279187817258884</v>
      </c>
      <c r="L43" s="90">
        <v>0</v>
      </c>
      <c r="N43" s="85">
        <v>3</v>
      </c>
      <c r="O43" s="86" t="s">
        <v>88</v>
      </c>
      <c r="P43" s="60">
        <v>3822</v>
      </c>
      <c r="Q43" s="65">
        <v>0.09469772051536174</v>
      </c>
      <c r="R43" s="60">
        <v>3695</v>
      </c>
      <c r="S43" s="65">
        <v>0.07235450771520326</v>
      </c>
      <c r="T43" s="63">
        <v>0.03437077131258448</v>
      </c>
      <c r="U43" s="90">
        <v>0</v>
      </c>
    </row>
    <row r="44" spans="2:21" ht="15">
      <c r="B44" s="85">
        <v>4</v>
      </c>
      <c r="C44" s="86" t="s">
        <v>81</v>
      </c>
      <c r="D44" s="60">
        <v>277</v>
      </c>
      <c r="E44" s="65">
        <v>0.05458128078817734</v>
      </c>
      <c r="F44" s="60">
        <v>241</v>
      </c>
      <c r="G44" s="65">
        <v>0.05784925588094095</v>
      </c>
      <c r="H44" s="87">
        <v>0.14937759336099576</v>
      </c>
      <c r="I44" s="88">
        <v>0</v>
      </c>
      <c r="J44" s="60">
        <v>263</v>
      </c>
      <c r="K44" s="89">
        <v>0.05323193916349811</v>
      </c>
      <c r="L44" s="90">
        <v>0</v>
      </c>
      <c r="N44" s="85">
        <v>4</v>
      </c>
      <c r="O44" s="86" t="s">
        <v>79</v>
      </c>
      <c r="P44" s="60">
        <v>2702</v>
      </c>
      <c r="Q44" s="65">
        <v>0.06694747274529236</v>
      </c>
      <c r="R44" s="60">
        <v>3626</v>
      </c>
      <c r="S44" s="65">
        <v>0.07100336805827524</v>
      </c>
      <c r="T44" s="63">
        <v>-0.25482625482625487</v>
      </c>
      <c r="U44" s="90">
        <v>0</v>
      </c>
    </row>
    <row r="45" spans="2:21" ht="15">
      <c r="B45" s="85">
        <v>5</v>
      </c>
      <c r="C45" s="91" t="s">
        <v>109</v>
      </c>
      <c r="D45" s="68">
        <v>222</v>
      </c>
      <c r="E45" s="73">
        <v>0.04374384236453202</v>
      </c>
      <c r="F45" s="68">
        <v>144</v>
      </c>
      <c r="G45" s="73">
        <v>0.03456553048487758</v>
      </c>
      <c r="H45" s="92">
        <v>0.5416666666666667</v>
      </c>
      <c r="I45" s="93">
        <v>5</v>
      </c>
      <c r="J45" s="68">
        <v>210</v>
      </c>
      <c r="K45" s="94">
        <v>0.05714285714285716</v>
      </c>
      <c r="L45" s="95">
        <v>1</v>
      </c>
      <c r="N45" s="85">
        <v>5</v>
      </c>
      <c r="O45" s="91" t="s">
        <v>81</v>
      </c>
      <c r="P45" s="68">
        <v>2140</v>
      </c>
      <c r="Q45" s="73">
        <v>0.05302279484638256</v>
      </c>
      <c r="R45" s="68">
        <v>2537</v>
      </c>
      <c r="S45" s="73">
        <v>0.04967885955980261</v>
      </c>
      <c r="T45" s="71">
        <v>-0.1564840362633031</v>
      </c>
      <c r="U45" s="95">
        <v>0</v>
      </c>
    </row>
    <row r="46" spans="2:21" ht="15">
      <c r="B46" s="96">
        <v>6</v>
      </c>
      <c r="C46" s="80" t="s">
        <v>79</v>
      </c>
      <c r="D46" s="52">
        <v>201</v>
      </c>
      <c r="E46" s="57">
        <v>0.03960591133004926</v>
      </c>
      <c r="F46" s="52">
        <v>223</v>
      </c>
      <c r="G46" s="57">
        <v>0.053528564570331255</v>
      </c>
      <c r="H46" s="81">
        <v>-0.09865470852017932</v>
      </c>
      <c r="I46" s="82">
        <v>0</v>
      </c>
      <c r="J46" s="52">
        <v>246</v>
      </c>
      <c r="K46" s="83">
        <v>-0.18292682926829273</v>
      </c>
      <c r="L46" s="84">
        <v>-1</v>
      </c>
      <c r="N46" s="96">
        <v>6</v>
      </c>
      <c r="O46" s="80" t="s">
        <v>80</v>
      </c>
      <c r="P46" s="52">
        <v>1869</v>
      </c>
      <c r="Q46" s="57">
        <v>0.04630822596630327</v>
      </c>
      <c r="R46" s="52">
        <v>2456</v>
      </c>
      <c r="S46" s="57">
        <v>0.048092739092974075</v>
      </c>
      <c r="T46" s="55">
        <v>-0.2390065146579805</v>
      </c>
      <c r="U46" s="84">
        <v>1</v>
      </c>
    </row>
    <row r="47" spans="2:21" ht="15">
      <c r="B47" s="85">
        <v>7</v>
      </c>
      <c r="C47" s="86" t="s">
        <v>149</v>
      </c>
      <c r="D47" s="60">
        <v>174</v>
      </c>
      <c r="E47" s="65">
        <v>0.03428571428571429</v>
      </c>
      <c r="F47" s="60">
        <v>180</v>
      </c>
      <c r="G47" s="65">
        <v>0.04320691310609698</v>
      </c>
      <c r="H47" s="87">
        <v>-0.033333333333333326</v>
      </c>
      <c r="I47" s="88">
        <v>0</v>
      </c>
      <c r="J47" s="60">
        <v>123</v>
      </c>
      <c r="K47" s="89">
        <v>0.41463414634146334</v>
      </c>
      <c r="L47" s="90">
        <v>6</v>
      </c>
      <c r="N47" s="85">
        <v>7</v>
      </c>
      <c r="O47" s="86" t="s">
        <v>109</v>
      </c>
      <c r="P47" s="60">
        <v>1475</v>
      </c>
      <c r="Q47" s="65">
        <v>0.03654608523290386</v>
      </c>
      <c r="R47" s="60">
        <v>2491</v>
      </c>
      <c r="S47" s="65">
        <v>0.04877809978851727</v>
      </c>
      <c r="T47" s="63">
        <v>-0.40786832597350464</v>
      </c>
      <c r="U47" s="90">
        <v>-1</v>
      </c>
    </row>
    <row r="48" spans="2:21" ht="15">
      <c r="B48" s="85">
        <v>8</v>
      </c>
      <c r="C48" s="86" t="s">
        <v>150</v>
      </c>
      <c r="D48" s="60">
        <v>153</v>
      </c>
      <c r="E48" s="65">
        <v>0.030147783251231526</v>
      </c>
      <c r="F48" s="60">
        <v>101</v>
      </c>
      <c r="G48" s="65">
        <v>0.024243879020643302</v>
      </c>
      <c r="H48" s="87">
        <v>0.5148514851485149</v>
      </c>
      <c r="I48" s="88">
        <v>7</v>
      </c>
      <c r="J48" s="60">
        <v>84</v>
      </c>
      <c r="K48" s="89">
        <v>0.8214285714285714</v>
      </c>
      <c r="L48" s="90">
        <v>10</v>
      </c>
      <c r="N48" s="85">
        <v>8</v>
      </c>
      <c r="O48" s="86" t="s">
        <v>94</v>
      </c>
      <c r="P48" s="60">
        <v>1233</v>
      </c>
      <c r="Q48" s="65">
        <v>0.030550049554013876</v>
      </c>
      <c r="R48" s="60">
        <v>1487</v>
      </c>
      <c r="S48" s="65">
        <v>0.029118038693506695</v>
      </c>
      <c r="T48" s="63">
        <v>-0.17081371889710828</v>
      </c>
      <c r="U48" s="90">
        <v>5</v>
      </c>
    </row>
    <row r="49" spans="2:21" ht="15">
      <c r="B49" s="85">
        <v>9</v>
      </c>
      <c r="C49" s="86" t="s">
        <v>151</v>
      </c>
      <c r="D49" s="60">
        <v>138</v>
      </c>
      <c r="E49" s="65">
        <v>0.027192118226600986</v>
      </c>
      <c r="F49" s="60">
        <v>71</v>
      </c>
      <c r="G49" s="65">
        <v>0.017042726836293806</v>
      </c>
      <c r="H49" s="87">
        <v>0.943661971830986</v>
      </c>
      <c r="I49" s="88">
        <v>11</v>
      </c>
      <c r="J49" s="60">
        <v>136</v>
      </c>
      <c r="K49" s="89">
        <v>0.014705882352941124</v>
      </c>
      <c r="L49" s="90">
        <v>2</v>
      </c>
      <c r="N49" s="85">
        <v>9</v>
      </c>
      <c r="O49" s="86" t="s">
        <v>113</v>
      </c>
      <c r="P49" s="60">
        <v>1165</v>
      </c>
      <c r="Q49" s="65">
        <v>0.02886521308225966</v>
      </c>
      <c r="R49" s="60">
        <v>1502</v>
      </c>
      <c r="S49" s="65">
        <v>0.029411764705882353</v>
      </c>
      <c r="T49" s="63">
        <v>-0.22436750998668442</v>
      </c>
      <c r="U49" s="90">
        <v>3</v>
      </c>
    </row>
    <row r="50" spans="2:21" ht="15">
      <c r="B50" s="97">
        <v>10</v>
      </c>
      <c r="C50" s="91" t="s">
        <v>152</v>
      </c>
      <c r="D50" s="68">
        <v>122</v>
      </c>
      <c r="E50" s="73">
        <v>0.024039408866995075</v>
      </c>
      <c r="F50" s="68">
        <v>0</v>
      </c>
      <c r="G50" s="73">
        <v>0</v>
      </c>
      <c r="H50" s="92" t="s">
        <v>121</v>
      </c>
      <c r="I50" s="93" t="s">
        <v>121</v>
      </c>
      <c r="J50" s="68">
        <v>107</v>
      </c>
      <c r="K50" s="94">
        <v>0.14018691588785037</v>
      </c>
      <c r="L50" s="95">
        <v>5</v>
      </c>
      <c r="N50" s="97">
        <v>10</v>
      </c>
      <c r="O50" s="91" t="s">
        <v>118</v>
      </c>
      <c r="P50" s="68">
        <v>1145</v>
      </c>
      <c r="Q50" s="73">
        <v>0.028369672943508423</v>
      </c>
      <c r="R50" s="68">
        <v>1547</v>
      </c>
      <c r="S50" s="73">
        <v>0.03029294274300932</v>
      </c>
      <c r="T50" s="71">
        <v>-0.25985778926955394</v>
      </c>
      <c r="U50" s="95">
        <v>1</v>
      </c>
    </row>
    <row r="51" spans="2:21" ht="15">
      <c r="B51" s="129" t="s">
        <v>82</v>
      </c>
      <c r="C51" s="130"/>
      <c r="D51" s="26">
        <f>SUM(D41:D50)</f>
        <v>3209</v>
      </c>
      <c r="E51" s="6">
        <f>D51/D53</f>
        <v>0.6323152709359606</v>
      </c>
      <c r="F51" s="26">
        <f>SUM(F41:F50)</f>
        <v>2088</v>
      </c>
      <c r="G51" s="6">
        <f>F51/F53</f>
        <v>0.501200192030725</v>
      </c>
      <c r="H51" s="17">
        <f>D51/F51-1</f>
        <v>0.5368773946360152</v>
      </c>
      <c r="I51" s="25"/>
      <c r="J51" s="26">
        <f>SUM(J41:J50)</f>
        <v>2600</v>
      </c>
      <c r="K51" s="18">
        <f>E51/J51-1</f>
        <v>-0.9997568018188708</v>
      </c>
      <c r="L51" s="19"/>
      <c r="N51" s="129" t="s">
        <v>82</v>
      </c>
      <c r="O51" s="130"/>
      <c r="P51" s="26">
        <f>SUM(P41:P50)</f>
        <v>24505</v>
      </c>
      <c r="Q51" s="6">
        <f>P51/P53</f>
        <v>0.6071605550049554</v>
      </c>
      <c r="R51" s="26">
        <f>SUM(R41:R50)</f>
        <v>29223</v>
      </c>
      <c r="S51" s="6">
        <f>R51/R53</f>
        <v>0.572237017310253</v>
      </c>
      <c r="T51" s="17">
        <f>P51/R51-1</f>
        <v>-0.16144817438319137</v>
      </c>
      <c r="U51" s="106"/>
    </row>
    <row r="52" spans="2:21" ht="15">
      <c r="B52" s="129" t="s">
        <v>12</v>
      </c>
      <c r="C52" s="130"/>
      <c r="D52" s="26">
        <f>D53-D51</f>
        <v>1866</v>
      </c>
      <c r="E52" s="6">
        <f>D52/D53</f>
        <v>0.36768472906403943</v>
      </c>
      <c r="F52" s="26">
        <f>F53-F51</f>
        <v>2078</v>
      </c>
      <c r="G52" s="6">
        <f>F52/F53</f>
        <v>0.4987998079692751</v>
      </c>
      <c r="H52" s="17">
        <f>D52/F52-1</f>
        <v>-0.10202117420596724</v>
      </c>
      <c r="I52" s="3"/>
      <c r="J52" s="26">
        <f>J53-SUM(J41:J50)</f>
        <v>2232</v>
      </c>
      <c r="K52" s="18">
        <f>E52/J52-1</f>
        <v>-0.999835266698448</v>
      </c>
      <c r="L52" s="19"/>
      <c r="N52" s="129" t="s">
        <v>12</v>
      </c>
      <c r="O52" s="130"/>
      <c r="P52" s="26">
        <f>P53-P51</f>
        <v>15855</v>
      </c>
      <c r="Q52" s="6">
        <f>P52/P53</f>
        <v>0.3928394449950446</v>
      </c>
      <c r="R52" s="26">
        <f>R53-R51</f>
        <v>21845</v>
      </c>
      <c r="S52" s="6">
        <f>R52/R53</f>
        <v>0.427762982689747</v>
      </c>
      <c r="T52" s="17">
        <f>P52/R52-1</f>
        <v>-0.2742046234836347</v>
      </c>
      <c r="U52" s="107"/>
    </row>
    <row r="53" spans="2:21" ht="15">
      <c r="B53" s="131" t="s">
        <v>37</v>
      </c>
      <c r="C53" s="132"/>
      <c r="D53" s="24">
        <v>5075</v>
      </c>
      <c r="E53" s="98">
        <v>1</v>
      </c>
      <c r="F53" s="24">
        <v>4166</v>
      </c>
      <c r="G53" s="98">
        <v>1</v>
      </c>
      <c r="H53" s="20">
        <v>0.2181949111857897</v>
      </c>
      <c r="I53" s="20"/>
      <c r="J53" s="24">
        <v>4832</v>
      </c>
      <c r="K53" s="44">
        <v>0.05028973509933765</v>
      </c>
      <c r="L53" s="99"/>
      <c r="N53" s="131" t="s">
        <v>37</v>
      </c>
      <c r="O53" s="132"/>
      <c r="P53" s="24">
        <v>40360</v>
      </c>
      <c r="Q53" s="98">
        <v>1</v>
      </c>
      <c r="R53" s="24">
        <v>51068</v>
      </c>
      <c r="S53" s="98">
        <v>1</v>
      </c>
      <c r="T53" s="108">
        <v>-0.20968120936790158</v>
      </c>
      <c r="U53" s="99"/>
    </row>
  </sheetData>
  <sheetProtection/>
  <mergeCells count="67"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  <mergeCell ref="B52:C52"/>
    <mergeCell ref="B53:C53"/>
    <mergeCell ref="I39:I40"/>
    <mergeCell ref="K39:K40"/>
    <mergeCell ref="B32:L32"/>
    <mergeCell ref="B33:L33"/>
    <mergeCell ref="B35:B37"/>
    <mergeCell ref="C35:C37"/>
    <mergeCell ref="D35:I35"/>
    <mergeCell ref="J35:L35"/>
    <mergeCell ref="D36:I36"/>
    <mergeCell ref="J36:L36"/>
    <mergeCell ref="D37:E38"/>
    <mergeCell ref="F37:G38"/>
    <mergeCell ref="B26:C26"/>
    <mergeCell ref="B27:C27"/>
    <mergeCell ref="B28:C28"/>
    <mergeCell ref="B5:B7"/>
    <mergeCell ref="C5:C7"/>
    <mergeCell ref="D5:H5"/>
    <mergeCell ref="I6:J6"/>
    <mergeCell ref="K6:O6"/>
    <mergeCell ref="H7:H8"/>
    <mergeCell ref="J7:J8"/>
    <mergeCell ref="I7:I8"/>
    <mergeCell ref="C8:C10"/>
    <mergeCell ref="H9:H10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J9:J10"/>
    <mergeCell ref="D7:E8"/>
    <mergeCell ref="F7:G8"/>
    <mergeCell ref="N32:U32"/>
    <mergeCell ref="N33:U33"/>
    <mergeCell ref="N35:N37"/>
    <mergeCell ref="O35:O37"/>
    <mergeCell ref="P35:U35"/>
    <mergeCell ref="P36:U36"/>
    <mergeCell ref="P37:Q38"/>
    <mergeCell ref="R37:S38"/>
    <mergeCell ref="T37:T38"/>
    <mergeCell ref="U37:U38"/>
    <mergeCell ref="N53:O53"/>
    <mergeCell ref="N38:N40"/>
    <mergeCell ref="O38:O40"/>
    <mergeCell ref="T39:T40"/>
    <mergeCell ref="U39:U40"/>
    <mergeCell ref="N51:O51"/>
    <mergeCell ref="N52:O52"/>
  </mergeCells>
  <conditionalFormatting sqref="H27 J27 O27">
    <cfRule type="cellIs" priority="664" dxfId="146" operator="lessThan">
      <formula>0</formula>
    </cfRule>
  </conditionalFormatting>
  <conditionalFormatting sqref="H26 O26">
    <cfRule type="cellIs" priority="464" dxfId="146" operator="lessThan">
      <formula>0</formula>
    </cfRule>
  </conditionalFormatting>
  <conditionalFormatting sqref="K52">
    <cfRule type="cellIs" priority="381" dxfId="146" operator="lessThan">
      <formula>0</formula>
    </cfRule>
  </conditionalFormatting>
  <conditionalFormatting sqref="H52 J52">
    <cfRule type="cellIs" priority="382" dxfId="146" operator="lessThan">
      <formula>0</formula>
    </cfRule>
  </conditionalFormatting>
  <conditionalFormatting sqref="K51">
    <cfRule type="cellIs" priority="379" dxfId="146" operator="lessThan">
      <formula>0</formula>
    </cfRule>
  </conditionalFormatting>
  <conditionalFormatting sqref="H51">
    <cfRule type="cellIs" priority="380" dxfId="146" operator="lessThan">
      <formula>0</formula>
    </cfRule>
  </conditionalFormatting>
  <conditionalFormatting sqref="L52">
    <cfRule type="cellIs" priority="377" dxfId="146" operator="lessThan">
      <formula>0</formula>
    </cfRule>
  </conditionalFormatting>
  <conditionalFormatting sqref="K52">
    <cfRule type="cellIs" priority="378" dxfId="146" operator="lessThan">
      <formula>0</formula>
    </cfRule>
  </conditionalFormatting>
  <conditionalFormatting sqref="L51">
    <cfRule type="cellIs" priority="375" dxfId="146" operator="lessThan">
      <formula>0</formula>
    </cfRule>
  </conditionalFormatting>
  <conditionalFormatting sqref="K51">
    <cfRule type="cellIs" priority="376" dxfId="146" operator="lessThan">
      <formula>0</formula>
    </cfRule>
  </conditionalFormatting>
  <conditionalFormatting sqref="O28 J28 H28">
    <cfRule type="cellIs" priority="34" dxfId="146" operator="lessThan">
      <formula>0</formula>
    </cfRule>
  </conditionalFormatting>
  <conditionalFormatting sqref="K41:K50 H41:H50">
    <cfRule type="cellIs" priority="33" dxfId="146" operator="lessThan">
      <formula>0</formula>
    </cfRule>
  </conditionalFormatting>
  <conditionalFormatting sqref="L41:L50">
    <cfRule type="cellIs" priority="30" dxfId="146" operator="lessThan">
      <formula>0</formula>
    </cfRule>
    <cfRule type="cellIs" priority="31" dxfId="148" operator="equal">
      <formula>0</formula>
    </cfRule>
    <cfRule type="cellIs" priority="32" dxfId="149" operator="greaterThan">
      <formula>0</formula>
    </cfRule>
  </conditionalFormatting>
  <conditionalFormatting sqref="I41:I50">
    <cfRule type="cellIs" priority="27" dxfId="146" operator="lessThan">
      <formula>0</formula>
    </cfRule>
    <cfRule type="cellIs" priority="28" dxfId="148" operator="equal">
      <formula>0</formula>
    </cfRule>
    <cfRule type="cellIs" priority="29" dxfId="149" operator="greaterThan">
      <formula>0</formula>
    </cfRule>
  </conditionalFormatting>
  <conditionalFormatting sqref="H53:I53 K53">
    <cfRule type="cellIs" priority="26" dxfId="146" operator="lessThan">
      <formula>0</formula>
    </cfRule>
  </conditionalFormatting>
  <conditionalFormatting sqref="L53">
    <cfRule type="cellIs" priority="25" dxfId="146" operator="lessThan">
      <formula>0</formula>
    </cfRule>
  </conditionalFormatting>
  <conditionalFormatting sqref="T51">
    <cfRule type="cellIs" priority="13" dxfId="146" operator="lessThan">
      <formula>0</formula>
    </cfRule>
  </conditionalFormatting>
  <conditionalFormatting sqref="U51">
    <cfRule type="cellIs" priority="16" dxfId="146" operator="lessThan">
      <formula>0</formula>
    </cfRule>
    <cfRule type="cellIs" priority="17" dxfId="148" operator="equal">
      <formula>0</formula>
    </cfRule>
    <cfRule type="cellIs" priority="18" dxfId="149" operator="greaterThan">
      <formula>0</formula>
    </cfRule>
  </conditionalFormatting>
  <conditionalFormatting sqref="U52">
    <cfRule type="cellIs" priority="15" dxfId="146" operator="lessThan">
      <formula>0</formula>
    </cfRule>
  </conditionalFormatting>
  <conditionalFormatting sqref="T52">
    <cfRule type="cellIs" priority="14" dxfId="146" operator="lessThan">
      <formula>0</formula>
    </cfRule>
  </conditionalFormatting>
  <conditionalFormatting sqref="T41:T50">
    <cfRule type="cellIs" priority="12" dxfId="146" operator="lessThan">
      <formula>0</formula>
    </cfRule>
  </conditionalFormatting>
  <conditionalFormatting sqref="U41:U50">
    <cfRule type="cellIs" priority="9" dxfId="146" operator="lessThan">
      <formula>0</formula>
    </cfRule>
    <cfRule type="cellIs" priority="10" dxfId="148" operator="equal">
      <formula>0</formula>
    </cfRule>
    <cfRule type="cellIs" priority="11" dxfId="149" operator="greaterThan">
      <formula>0</formula>
    </cfRule>
  </conditionalFormatting>
  <conditionalFormatting sqref="T53">
    <cfRule type="cellIs" priority="8" dxfId="146" operator="lessThan">
      <formula>0</formula>
    </cfRule>
  </conditionalFormatting>
  <conditionalFormatting sqref="U53">
    <cfRule type="cellIs" priority="7" dxfId="146" operator="lessThan">
      <formula>0</formula>
    </cfRule>
  </conditionalFormatting>
  <conditionalFormatting sqref="H11:H15 J11:J15 O11:O15">
    <cfRule type="cellIs" priority="6" dxfId="146" operator="lessThan">
      <formula>0</formula>
    </cfRule>
  </conditionalFormatting>
  <conditionalFormatting sqref="H16:H25 J16:J25 O16:O25">
    <cfRule type="cellIs" priority="5" dxfId="146" operator="lessThan">
      <formula>0</formula>
    </cfRule>
  </conditionalFormatting>
  <conditionalFormatting sqref="D11:E25 G11:J25 L11:L25 N11:O25">
    <cfRule type="cellIs" priority="4" dxfId="147" operator="equal">
      <formula>0</formula>
    </cfRule>
  </conditionalFormatting>
  <conditionalFormatting sqref="F11:F25">
    <cfRule type="cellIs" priority="3" dxfId="147" operator="equal">
      <formula>0</formula>
    </cfRule>
  </conditionalFormatting>
  <conditionalFormatting sqref="K11:K25">
    <cfRule type="cellIs" priority="2" dxfId="147" operator="equal">
      <formula>0</formula>
    </cfRule>
  </conditionalFormatting>
  <conditionalFormatting sqref="M11:M25">
    <cfRule type="cellIs" priority="1" dxfId="147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2:15" ht="15">
      <c r="B1" t="s">
        <v>3</v>
      </c>
      <c r="D1" s="48"/>
      <c r="O1" s="49">
        <v>44106</v>
      </c>
    </row>
    <row r="2" spans="2:15" ht="14.25" customHeight="1">
      <c r="B2" s="175" t="s">
        <v>15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2:15" ht="14.25" customHeight="1">
      <c r="B3" s="176" t="s">
        <v>16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57" t="s">
        <v>0</v>
      </c>
      <c r="C5" s="169" t="s">
        <v>1</v>
      </c>
      <c r="D5" s="159" t="s">
        <v>131</v>
      </c>
      <c r="E5" s="160"/>
      <c r="F5" s="160"/>
      <c r="G5" s="160"/>
      <c r="H5" s="161"/>
      <c r="I5" s="160" t="s">
        <v>119</v>
      </c>
      <c r="J5" s="160"/>
      <c r="K5" s="159" t="s">
        <v>132</v>
      </c>
      <c r="L5" s="160"/>
      <c r="M5" s="160"/>
      <c r="N5" s="160"/>
      <c r="O5" s="161"/>
    </row>
    <row r="6" spans="2:15" ht="14.25" customHeight="1">
      <c r="B6" s="158"/>
      <c r="C6" s="170"/>
      <c r="D6" s="133" t="s">
        <v>133</v>
      </c>
      <c r="E6" s="134"/>
      <c r="F6" s="134"/>
      <c r="G6" s="134"/>
      <c r="H6" s="135"/>
      <c r="I6" s="134" t="s">
        <v>120</v>
      </c>
      <c r="J6" s="134"/>
      <c r="K6" s="133" t="s">
        <v>134</v>
      </c>
      <c r="L6" s="134"/>
      <c r="M6" s="134"/>
      <c r="N6" s="134"/>
      <c r="O6" s="135"/>
    </row>
    <row r="7" spans="2:15" ht="14.25" customHeight="1">
      <c r="B7" s="158"/>
      <c r="C7" s="158"/>
      <c r="D7" s="136">
        <v>2020</v>
      </c>
      <c r="E7" s="137"/>
      <c r="F7" s="162">
        <v>2019</v>
      </c>
      <c r="G7" s="162"/>
      <c r="H7" s="140" t="s">
        <v>5</v>
      </c>
      <c r="I7" s="165">
        <v>2020</v>
      </c>
      <c r="J7" s="136" t="s">
        <v>135</v>
      </c>
      <c r="K7" s="136">
        <v>2020</v>
      </c>
      <c r="L7" s="137"/>
      <c r="M7" s="162">
        <v>2019</v>
      </c>
      <c r="N7" s="137"/>
      <c r="O7" s="168" t="s">
        <v>5</v>
      </c>
    </row>
    <row r="8" spans="2:15" ht="14.25" customHeight="1">
      <c r="B8" s="144" t="s">
        <v>6</v>
      </c>
      <c r="C8" s="144" t="s">
        <v>7</v>
      </c>
      <c r="D8" s="138"/>
      <c r="E8" s="139"/>
      <c r="F8" s="163"/>
      <c r="G8" s="163"/>
      <c r="H8" s="141"/>
      <c r="I8" s="166"/>
      <c r="J8" s="167"/>
      <c r="K8" s="138"/>
      <c r="L8" s="139"/>
      <c r="M8" s="163"/>
      <c r="N8" s="139"/>
      <c r="O8" s="168"/>
    </row>
    <row r="9" spans="2:15" ht="14.25" customHeight="1">
      <c r="B9" s="144"/>
      <c r="C9" s="144"/>
      <c r="D9" s="118" t="s">
        <v>8</v>
      </c>
      <c r="E9" s="119" t="s">
        <v>2</v>
      </c>
      <c r="F9" s="117" t="s">
        <v>8</v>
      </c>
      <c r="G9" s="38" t="s">
        <v>2</v>
      </c>
      <c r="H9" s="146" t="s">
        <v>9</v>
      </c>
      <c r="I9" s="39" t="s">
        <v>8</v>
      </c>
      <c r="J9" s="173" t="s">
        <v>136</v>
      </c>
      <c r="K9" s="118" t="s">
        <v>8</v>
      </c>
      <c r="L9" s="37" t="s">
        <v>2</v>
      </c>
      <c r="M9" s="117" t="s">
        <v>8</v>
      </c>
      <c r="N9" s="37" t="s">
        <v>2</v>
      </c>
      <c r="O9" s="171" t="s">
        <v>9</v>
      </c>
    </row>
    <row r="10" spans="2:15" ht="14.25" customHeight="1">
      <c r="B10" s="145"/>
      <c r="C10" s="145"/>
      <c r="D10" s="121" t="s">
        <v>10</v>
      </c>
      <c r="E10" s="120" t="s">
        <v>11</v>
      </c>
      <c r="F10" s="36" t="s">
        <v>10</v>
      </c>
      <c r="G10" s="41" t="s">
        <v>11</v>
      </c>
      <c r="H10" s="147"/>
      <c r="I10" s="40" t="s">
        <v>10</v>
      </c>
      <c r="J10" s="174"/>
      <c r="K10" s="121" t="s">
        <v>10</v>
      </c>
      <c r="L10" s="120" t="s">
        <v>11</v>
      </c>
      <c r="M10" s="36" t="s">
        <v>10</v>
      </c>
      <c r="N10" s="120" t="s">
        <v>11</v>
      </c>
      <c r="O10" s="172"/>
    </row>
    <row r="11" spans="2:15" ht="14.25" customHeight="1">
      <c r="B11" s="50">
        <v>1</v>
      </c>
      <c r="C11" s="51" t="s">
        <v>20</v>
      </c>
      <c r="D11" s="52">
        <v>6345</v>
      </c>
      <c r="E11" s="53">
        <v>0.14680024061820368</v>
      </c>
      <c r="F11" s="52">
        <v>4515</v>
      </c>
      <c r="G11" s="54">
        <v>0.11432984730698134</v>
      </c>
      <c r="H11" s="55">
        <v>0.4053156146179402</v>
      </c>
      <c r="I11" s="56">
        <v>5560</v>
      </c>
      <c r="J11" s="57">
        <v>0.14118705035971213</v>
      </c>
      <c r="K11" s="52">
        <v>44058</v>
      </c>
      <c r="L11" s="53">
        <v>0.13133568432694112</v>
      </c>
      <c r="M11" s="52">
        <v>46790</v>
      </c>
      <c r="N11" s="54">
        <v>0.10129964039601902</v>
      </c>
      <c r="O11" s="55">
        <v>-0.05838854456080356</v>
      </c>
    </row>
    <row r="12" spans="2:15" ht="14.25" customHeight="1">
      <c r="B12" s="58">
        <v>2</v>
      </c>
      <c r="C12" s="59" t="s">
        <v>18</v>
      </c>
      <c r="D12" s="60">
        <v>5261</v>
      </c>
      <c r="E12" s="61">
        <v>0.12172042015640183</v>
      </c>
      <c r="F12" s="60">
        <v>4425</v>
      </c>
      <c r="G12" s="62">
        <v>0.11205084702843686</v>
      </c>
      <c r="H12" s="63">
        <v>0.18892655367231637</v>
      </c>
      <c r="I12" s="64">
        <v>4246</v>
      </c>
      <c r="J12" s="65">
        <v>0.23904851625058887</v>
      </c>
      <c r="K12" s="60">
        <v>40537</v>
      </c>
      <c r="L12" s="61">
        <v>0.12083968032051416</v>
      </c>
      <c r="M12" s="60">
        <v>50021</v>
      </c>
      <c r="N12" s="62">
        <v>0.1082947063955817</v>
      </c>
      <c r="O12" s="63">
        <v>-0.18960036784550494</v>
      </c>
    </row>
    <row r="13" spans="2:15" ht="14.25" customHeight="1">
      <c r="B13" s="58">
        <v>3</v>
      </c>
      <c r="C13" s="59" t="s">
        <v>19</v>
      </c>
      <c r="D13" s="60">
        <v>3618</v>
      </c>
      <c r="E13" s="61">
        <v>0.08370737124612466</v>
      </c>
      <c r="F13" s="60">
        <v>3184</v>
      </c>
      <c r="G13" s="62">
        <v>0.08062596540984021</v>
      </c>
      <c r="H13" s="63">
        <v>0.1363065326633166</v>
      </c>
      <c r="I13" s="64">
        <v>2948</v>
      </c>
      <c r="J13" s="65">
        <v>0.2272727272727273</v>
      </c>
      <c r="K13" s="60">
        <v>28505</v>
      </c>
      <c r="L13" s="61">
        <v>0.08497261976802073</v>
      </c>
      <c r="M13" s="60">
        <v>45968</v>
      </c>
      <c r="N13" s="62">
        <v>0.09952002286223985</v>
      </c>
      <c r="O13" s="63">
        <v>-0.37989470936303515</v>
      </c>
    </row>
    <row r="14" spans="2:15" ht="14.25" customHeight="1">
      <c r="B14" s="58">
        <v>4</v>
      </c>
      <c r="C14" s="59" t="s">
        <v>25</v>
      </c>
      <c r="D14" s="60">
        <v>2584</v>
      </c>
      <c r="E14" s="61">
        <v>0.05978436907130628</v>
      </c>
      <c r="F14" s="60">
        <v>2207</v>
      </c>
      <c r="G14" s="62">
        <v>0.055886151274974045</v>
      </c>
      <c r="H14" s="63">
        <v>0.1708201178069777</v>
      </c>
      <c r="I14" s="64">
        <v>2303</v>
      </c>
      <c r="J14" s="65">
        <v>0.12201476335214934</v>
      </c>
      <c r="K14" s="60">
        <v>20289</v>
      </c>
      <c r="L14" s="61">
        <v>0.060480950095540165</v>
      </c>
      <c r="M14" s="60">
        <v>27636</v>
      </c>
      <c r="N14" s="62">
        <v>0.059831520880196234</v>
      </c>
      <c r="O14" s="63">
        <v>-0.2658488927485888</v>
      </c>
    </row>
    <row r="15" spans="2:15" ht="14.25" customHeight="1">
      <c r="B15" s="66">
        <v>5</v>
      </c>
      <c r="C15" s="67" t="s">
        <v>33</v>
      </c>
      <c r="D15" s="68">
        <v>2761</v>
      </c>
      <c r="E15" s="69">
        <v>0.0638795058072278</v>
      </c>
      <c r="F15" s="68">
        <v>2134</v>
      </c>
      <c r="G15" s="70">
        <v>0.0540376288268213</v>
      </c>
      <c r="H15" s="71">
        <v>0.2938144329896908</v>
      </c>
      <c r="I15" s="72">
        <v>2276</v>
      </c>
      <c r="J15" s="73">
        <v>0.2130931458699472</v>
      </c>
      <c r="K15" s="68">
        <v>19069</v>
      </c>
      <c r="L15" s="69">
        <v>0.05684416370308322</v>
      </c>
      <c r="M15" s="68">
        <v>19140</v>
      </c>
      <c r="N15" s="70">
        <v>0.04143780972814286</v>
      </c>
      <c r="O15" s="71">
        <v>-0.003709508881922674</v>
      </c>
    </row>
    <row r="16" spans="2:15" ht="14.25" customHeight="1">
      <c r="B16" s="50">
        <v>6</v>
      </c>
      <c r="C16" s="51" t="s">
        <v>22</v>
      </c>
      <c r="D16" s="52">
        <v>2803</v>
      </c>
      <c r="E16" s="53">
        <v>0.06485123316829393</v>
      </c>
      <c r="F16" s="52">
        <v>2725</v>
      </c>
      <c r="G16" s="54">
        <v>0.06900306398926338</v>
      </c>
      <c r="H16" s="55">
        <v>0.028623853211009243</v>
      </c>
      <c r="I16" s="56">
        <v>2484</v>
      </c>
      <c r="J16" s="57">
        <v>0.1284219001610305</v>
      </c>
      <c r="K16" s="52">
        <v>18161</v>
      </c>
      <c r="L16" s="53">
        <v>0.05413744071591035</v>
      </c>
      <c r="M16" s="52">
        <v>28085</v>
      </c>
      <c r="N16" s="54">
        <v>0.06080359907078851</v>
      </c>
      <c r="O16" s="55">
        <v>-0.3533558839238028</v>
      </c>
    </row>
    <row r="17" spans="2:15" ht="14.25" customHeight="1">
      <c r="B17" s="58">
        <v>7</v>
      </c>
      <c r="C17" s="59" t="s">
        <v>23</v>
      </c>
      <c r="D17" s="60">
        <v>1861</v>
      </c>
      <c r="E17" s="61">
        <v>0.04305677664152515</v>
      </c>
      <c r="F17" s="60">
        <v>2309</v>
      </c>
      <c r="G17" s="62">
        <v>0.05846901825732445</v>
      </c>
      <c r="H17" s="63">
        <v>-0.19402338674750974</v>
      </c>
      <c r="I17" s="64">
        <v>2267</v>
      </c>
      <c r="J17" s="65">
        <v>-0.17909131010145563</v>
      </c>
      <c r="K17" s="60">
        <v>17466</v>
      </c>
      <c r="L17" s="61">
        <v>0.05206566486119102</v>
      </c>
      <c r="M17" s="60">
        <v>21951</v>
      </c>
      <c r="N17" s="62">
        <v>0.04752358209730741</v>
      </c>
      <c r="O17" s="63">
        <v>-0.2043187098537652</v>
      </c>
    </row>
    <row r="18" spans="2:15" ht="14.25" customHeight="1">
      <c r="B18" s="58">
        <v>8</v>
      </c>
      <c r="C18" s="59" t="s">
        <v>30</v>
      </c>
      <c r="D18" s="60">
        <v>1484</v>
      </c>
      <c r="E18" s="61">
        <v>0.0343343667576697</v>
      </c>
      <c r="F18" s="60">
        <v>1830</v>
      </c>
      <c r="G18" s="62">
        <v>0.0463396723304044</v>
      </c>
      <c r="H18" s="63">
        <v>-0.18907103825136617</v>
      </c>
      <c r="I18" s="64">
        <v>1699</v>
      </c>
      <c r="J18" s="65">
        <v>-0.1265450264861684</v>
      </c>
      <c r="K18" s="60">
        <v>15016</v>
      </c>
      <c r="L18" s="61">
        <v>0.04476228235174879</v>
      </c>
      <c r="M18" s="60">
        <v>27067</v>
      </c>
      <c r="N18" s="62">
        <v>0.05859964450949021</v>
      </c>
      <c r="O18" s="63">
        <v>-0.4452285070380907</v>
      </c>
    </row>
    <row r="19" spans="2:15" ht="14.25" customHeight="1">
      <c r="B19" s="58">
        <v>9</v>
      </c>
      <c r="C19" s="59" t="s">
        <v>27</v>
      </c>
      <c r="D19" s="60">
        <v>1892</v>
      </c>
      <c r="E19" s="61">
        <v>0.043774003979454905</v>
      </c>
      <c r="F19" s="60">
        <v>1376</v>
      </c>
      <c r="G19" s="62">
        <v>0.03484338203641336</v>
      </c>
      <c r="H19" s="63">
        <v>0.375</v>
      </c>
      <c r="I19" s="64">
        <v>1590</v>
      </c>
      <c r="J19" s="65">
        <v>0.18993710691823895</v>
      </c>
      <c r="K19" s="60">
        <v>12927</v>
      </c>
      <c r="L19" s="61">
        <v>0.038535030897779474</v>
      </c>
      <c r="M19" s="60">
        <v>18219</v>
      </c>
      <c r="N19" s="62">
        <v>0.039443858695769836</v>
      </c>
      <c r="O19" s="63">
        <v>-0.29046599703606124</v>
      </c>
    </row>
    <row r="20" spans="2:15" ht="14.25" customHeight="1">
      <c r="B20" s="66">
        <v>10</v>
      </c>
      <c r="C20" s="67" t="s">
        <v>21</v>
      </c>
      <c r="D20" s="68">
        <v>1825</v>
      </c>
      <c r="E20" s="69">
        <v>0.042223867474897044</v>
      </c>
      <c r="F20" s="68">
        <v>3110</v>
      </c>
      <c r="G20" s="70">
        <v>0.0787521207363703</v>
      </c>
      <c r="H20" s="71">
        <v>-0.41318327974276525</v>
      </c>
      <c r="I20" s="72">
        <v>1609</v>
      </c>
      <c r="J20" s="73">
        <v>0.13424487259167184</v>
      </c>
      <c r="K20" s="68">
        <v>12824</v>
      </c>
      <c r="L20" s="69">
        <v>0.038227990735137614</v>
      </c>
      <c r="M20" s="68">
        <v>30142</v>
      </c>
      <c r="N20" s="70">
        <v>0.065256972874905</v>
      </c>
      <c r="O20" s="71">
        <v>-0.5745471435206688</v>
      </c>
    </row>
    <row r="21" spans="2:15" ht="14.25" customHeight="1">
      <c r="B21" s="50">
        <v>11</v>
      </c>
      <c r="C21" s="51" t="s">
        <v>24</v>
      </c>
      <c r="D21" s="52">
        <v>1709</v>
      </c>
      <c r="E21" s="53">
        <v>0.03954004904909537</v>
      </c>
      <c r="F21" s="52">
        <v>1420</v>
      </c>
      <c r="G21" s="54">
        <v>0.03595755995036844</v>
      </c>
      <c r="H21" s="55">
        <v>0.20352112676056344</v>
      </c>
      <c r="I21" s="56">
        <v>1614</v>
      </c>
      <c r="J21" s="57">
        <v>0.0588599752168526</v>
      </c>
      <c r="K21" s="52">
        <v>12730</v>
      </c>
      <c r="L21" s="53">
        <v>0.03794777932457126</v>
      </c>
      <c r="M21" s="52">
        <v>18048</v>
      </c>
      <c r="N21" s="54">
        <v>0.03907364628910775</v>
      </c>
      <c r="O21" s="55">
        <v>-0.29465868794326244</v>
      </c>
    </row>
    <row r="22" spans="2:15" ht="14.25" customHeight="1">
      <c r="B22" s="58">
        <v>12</v>
      </c>
      <c r="C22" s="59" t="s">
        <v>17</v>
      </c>
      <c r="D22" s="60">
        <v>1492</v>
      </c>
      <c r="E22" s="61">
        <v>0.034519457683587065</v>
      </c>
      <c r="F22" s="60">
        <v>1577</v>
      </c>
      <c r="G22" s="62">
        <v>0.039933149325162696</v>
      </c>
      <c r="H22" s="63">
        <v>-0.05389980976537734</v>
      </c>
      <c r="I22" s="64">
        <v>1446</v>
      </c>
      <c r="J22" s="65">
        <v>0.03181189488243441</v>
      </c>
      <c r="K22" s="60">
        <v>12393</v>
      </c>
      <c r="L22" s="61">
        <v>0.03694319160796635</v>
      </c>
      <c r="M22" s="60">
        <v>14522</v>
      </c>
      <c r="N22" s="62">
        <v>0.031439909763432104</v>
      </c>
      <c r="O22" s="63">
        <v>-0.14660515080567416</v>
      </c>
    </row>
    <row r="23" spans="2:15" ht="14.25" customHeight="1">
      <c r="B23" s="58">
        <v>13</v>
      </c>
      <c r="C23" s="59" t="s">
        <v>28</v>
      </c>
      <c r="D23" s="60">
        <v>1231</v>
      </c>
      <c r="E23" s="61">
        <v>0.028480866225533294</v>
      </c>
      <c r="F23" s="60">
        <v>1316</v>
      </c>
      <c r="G23" s="62">
        <v>0.03332404851738371</v>
      </c>
      <c r="H23" s="63">
        <v>-0.06458966565349544</v>
      </c>
      <c r="I23" s="64">
        <v>1298</v>
      </c>
      <c r="J23" s="65">
        <v>-0.05161787365177195</v>
      </c>
      <c r="K23" s="60">
        <v>10752</v>
      </c>
      <c r="L23" s="61">
        <v>0.032051415812866475</v>
      </c>
      <c r="M23" s="60">
        <v>16104</v>
      </c>
      <c r="N23" s="62">
        <v>0.03486491577126502</v>
      </c>
      <c r="O23" s="63">
        <v>-0.33233979135618474</v>
      </c>
    </row>
    <row r="24" spans="2:15" ht="14.25" customHeight="1">
      <c r="B24" s="58">
        <v>14</v>
      </c>
      <c r="C24" s="59" t="s">
        <v>34</v>
      </c>
      <c r="D24" s="60">
        <v>1326</v>
      </c>
      <c r="E24" s="61">
        <v>0.030678820970801907</v>
      </c>
      <c r="F24" s="60">
        <v>738</v>
      </c>
      <c r="G24" s="62">
        <v>0.018687802284064723</v>
      </c>
      <c r="H24" s="63">
        <v>0.7967479674796747</v>
      </c>
      <c r="I24" s="64">
        <v>1105</v>
      </c>
      <c r="J24" s="65">
        <v>0.19999999999999996</v>
      </c>
      <c r="K24" s="60">
        <v>10370</v>
      </c>
      <c r="L24" s="61">
        <v>0.030912684335884053</v>
      </c>
      <c r="M24" s="60">
        <v>9977</v>
      </c>
      <c r="N24" s="62">
        <v>0.02160005369162389</v>
      </c>
      <c r="O24" s="63">
        <v>0.03939059837626546</v>
      </c>
    </row>
    <row r="25" spans="2:15" ht="14.25" customHeight="1">
      <c r="B25" s="66">
        <v>15</v>
      </c>
      <c r="C25" s="67" t="s">
        <v>35</v>
      </c>
      <c r="D25" s="68">
        <v>948</v>
      </c>
      <c r="E25" s="69">
        <v>0.02193327472120679</v>
      </c>
      <c r="F25" s="68">
        <v>1050</v>
      </c>
      <c r="G25" s="70">
        <v>0.026588336583018915</v>
      </c>
      <c r="H25" s="71">
        <v>-0.0971428571428572</v>
      </c>
      <c r="I25" s="72">
        <v>583</v>
      </c>
      <c r="J25" s="73">
        <v>0.6260720411663807</v>
      </c>
      <c r="K25" s="68">
        <v>8226</v>
      </c>
      <c r="L25" s="69">
        <v>0.024521479397008893</v>
      </c>
      <c r="M25" s="68">
        <v>8558</v>
      </c>
      <c r="N25" s="70">
        <v>0.018527940211778816</v>
      </c>
      <c r="O25" s="71">
        <v>-0.03879411077354522</v>
      </c>
    </row>
    <row r="26" spans="2:15" ht="14.25" customHeight="1">
      <c r="B26" s="50">
        <v>16</v>
      </c>
      <c r="C26" s="51" t="s">
        <v>29</v>
      </c>
      <c r="D26" s="52">
        <v>782</v>
      </c>
      <c r="E26" s="53">
        <v>0.018092638008421636</v>
      </c>
      <c r="F26" s="52">
        <v>973</v>
      </c>
      <c r="G26" s="54">
        <v>0.024638525233597528</v>
      </c>
      <c r="H26" s="55">
        <v>-0.19630010277492294</v>
      </c>
      <c r="I26" s="56">
        <v>904</v>
      </c>
      <c r="J26" s="57">
        <v>-0.13495575221238942</v>
      </c>
      <c r="K26" s="52">
        <v>7585</v>
      </c>
      <c r="L26" s="53">
        <v>0.022610676054742578</v>
      </c>
      <c r="M26" s="52">
        <v>11835</v>
      </c>
      <c r="N26" s="54">
        <v>0.025622595513718427</v>
      </c>
      <c r="O26" s="55">
        <v>-0.3591043514997888</v>
      </c>
    </row>
    <row r="27" spans="2:15" ht="14.25" customHeight="1">
      <c r="B27" s="58">
        <v>17</v>
      </c>
      <c r="C27" s="59" t="s">
        <v>26</v>
      </c>
      <c r="D27" s="60">
        <v>866</v>
      </c>
      <c r="E27" s="61">
        <v>0.020036092730553883</v>
      </c>
      <c r="F27" s="60">
        <v>538</v>
      </c>
      <c r="G27" s="62">
        <v>0.01362335722063255</v>
      </c>
      <c r="H27" s="63">
        <v>0.6096654275092936</v>
      </c>
      <c r="I27" s="64">
        <v>920</v>
      </c>
      <c r="J27" s="65">
        <v>-0.05869565217391304</v>
      </c>
      <c r="K27" s="60">
        <v>6890</v>
      </c>
      <c r="L27" s="61">
        <v>0.02053890020002325</v>
      </c>
      <c r="M27" s="60">
        <v>9095</v>
      </c>
      <c r="N27" s="62">
        <v>0.01969053706778784</v>
      </c>
      <c r="O27" s="63">
        <v>-0.24244090159428255</v>
      </c>
    </row>
    <row r="28" spans="2:15" ht="14.25" customHeight="1">
      <c r="B28" s="58">
        <v>18</v>
      </c>
      <c r="C28" s="59" t="s">
        <v>51</v>
      </c>
      <c r="D28" s="60">
        <v>602</v>
      </c>
      <c r="E28" s="61">
        <v>0.013928092175281107</v>
      </c>
      <c r="F28" s="60">
        <v>477</v>
      </c>
      <c r="G28" s="62">
        <v>0.012078701476285736</v>
      </c>
      <c r="H28" s="63">
        <v>0.2620545073375262</v>
      </c>
      <c r="I28" s="64">
        <v>740</v>
      </c>
      <c r="J28" s="65">
        <v>-0.18648648648648647</v>
      </c>
      <c r="K28" s="60">
        <v>6296</v>
      </c>
      <c r="L28" s="61">
        <v>0.018768202563040116</v>
      </c>
      <c r="M28" s="60">
        <v>9228</v>
      </c>
      <c r="N28" s="62">
        <v>0.019978480050747243</v>
      </c>
      <c r="O28" s="63">
        <v>-0.317728651928912</v>
      </c>
    </row>
    <row r="29" spans="2:15" ht="14.25" customHeight="1">
      <c r="B29" s="58">
        <v>19</v>
      </c>
      <c r="C29" s="59" t="s">
        <v>32</v>
      </c>
      <c r="D29" s="60">
        <v>823</v>
      </c>
      <c r="E29" s="61">
        <v>0.019041229003748092</v>
      </c>
      <c r="F29" s="60">
        <v>304</v>
      </c>
      <c r="G29" s="62">
        <v>0.007697956496416905</v>
      </c>
      <c r="H29" s="63">
        <v>1.7072368421052633</v>
      </c>
      <c r="I29" s="64">
        <v>746</v>
      </c>
      <c r="J29" s="65">
        <v>0.10321715817694366</v>
      </c>
      <c r="K29" s="60">
        <v>4662</v>
      </c>
      <c r="L29" s="61">
        <v>0.013897293575110072</v>
      </c>
      <c r="M29" s="60">
        <v>9334</v>
      </c>
      <c r="N29" s="62">
        <v>0.020207968443181054</v>
      </c>
      <c r="O29" s="63">
        <v>-0.5005356760231412</v>
      </c>
    </row>
    <row r="30" spans="2:15" ht="14.25" customHeight="1">
      <c r="B30" s="66">
        <v>20</v>
      </c>
      <c r="C30" s="67" t="s">
        <v>31</v>
      </c>
      <c r="D30" s="68">
        <v>405</v>
      </c>
      <c r="E30" s="69">
        <v>0.009370228124566194</v>
      </c>
      <c r="F30" s="68">
        <v>392</v>
      </c>
      <c r="G30" s="70">
        <v>0.009926312324327061</v>
      </c>
      <c r="H30" s="71">
        <v>0.03316326530612246</v>
      </c>
      <c r="I30" s="72">
        <v>521</v>
      </c>
      <c r="J30" s="73">
        <v>-0.2226487523992322</v>
      </c>
      <c r="K30" s="68">
        <v>3889</v>
      </c>
      <c r="L30" s="69">
        <v>0.011593001869069728</v>
      </c>
      <c r="M30" s="68">
        <v>5603</v>
      </c>
      <c r="N30" s="70">
        <v>0.012130410026477764</v>
      </c>
      <c r="O30" s="71">
        <v>-0.30590754952703914</v>
      </c>
    </row>
    <row r="31" spans="2:15" ht="14.25" customHeight="1">
      <c r="B31" s="129" t="s">
        <v>49</v>
      </c>
      <c r="C31" s="130"/>
      <c r="D31" s="26">
        <f>SUM(D11:D30)</f>
        <v>40618</v>
      </c>
      <c r="E31" s="4">
        <f>D31/D33</f>
        <v>0.9397529036139003</v>
      </c>
      <c r="F31" s="26">
        <f>SUM(F11:F30)</f>
        <v>36600</v>
      </c>
      <c r="G31" s="4">
        <f>F31/F33</f>
        <v>0.9267934466080879</v>
      </c>
      <c r="H31" s="7">
        <f>D31/F31-1</f>
        <v>0.1097814207650274</v>
      </c>
      <c r="I31" s="26">
        <f>SUM(I11:I30)</f>
        <v>36859</v>
      </c>
      <c r="J31" s="4">
        <f>D31/I31-1</f>
        <v>0.101983233402968</v>
      </c>
      <c r="K31" s="26">
        <f>SUM(K11:K30)</f>
        <v>312645</v>
      </c>
      <c r="L31" s="4">
        <f>K31/K33</f>
        <v>0.9319861325161494</v>
      </c>
      <c r="M31" s="26">
        <f>SUM(M11:M30)</f>
        <v>427323</v>
      </c>
      <c r="N31" s="4">
        <f>M31/M33</f>
        <v>0.9251478143395605</v>
      </c>
      <c r="O31" s="7">
        <f>K31/M31-1</f>
        <v>-0.2683637435850633</v>
      </c>
    </row>
    <row r="32" spans="2:15" ht="14.25" customHeight="1">
      <c r="B32" s="129" t="s">
        <v>12</v>
      </c>
      <c r="C32" s="130"/>
      <c r="D32" s="3">
        <f>D33-SUM(D11:D30)</f>
        <v>2604</v>
      </c>
      <c r="E32" s="4">
        <f>D32/D33</f>
        <v>0.06024709638609967</v>
      </c>
      <c r="F32" s="5">
        <f>F33-SUM(F11:F30)</f>
        <v>2891</v>
      </c>
      <c r="G32" s="6">
        <f>F32/F33</f>
        <v>0.07320655339191208</v>
      </c>
      <c r="H32" s="7">
        <f>D32/F32-1</f>
        <v>-0.09927360774818406</v>
      </c>
      <c r="I32" s="5">
        <f>I33-SUM(I11:I30)</f>
        <v>2680</v>
      </c>
      <c r="J32" s="8">
        <f>D32/I32-1</f>
        <v>-0.028358208955223896</v>
      </c>
      <c r="K32" s="3">
        <f>K33-SUM(K11:K30)</f>
        <v>22816</v>
      </c>
      <c r="L32" s="4">
        <f>K32/K33</f>
        <v>0.06801386748385058</v>
      </c>
      <c r="M32" s="3">
        <f>M33-SUM(M11:M30)</f>
        <v>34574</v>
      </c>
      <c r="N32" s="4">
        <f>M32/M33</f>
        <v>0.07485218566043945</v>
      </c>
      <c r="O32" s="7">
        <f>K32/M32-1</f>
        <v>-0.3400821426505467</v>
      </c>
    </row>
    <row r="33" spans="2:16" ht="14.25" customHeight="1">
      <c r="B33" s="131" t="s">
        <v>13</v>
      </c>
      <c r="C33" s="132"/>
      <c r="D33" s="45">
        <v>43222</v>
      </c>
      <c r="E33" s="74">
        <v>1</v>
      </c>
      <c r="F33" s="45">
        <v>39491</v>
      </c>
      <c r="G33" s="75">
        <v>0.9999999999999998</v>
      </c>
      <c r="H33" s="42">
        <v>0.09447722265832725</v>
      </c>
      <c r="I33" s="46">
        <v>39539</v>
      </c>
      <c r="J33" s="43">
        <v>0.09314853688762992</v>
      </c>
      <c r="K33" s="45">
        <v>335461</v>
      </c>
      <c r="L33" s="74">
        <v>1</v>
      </c>
      <c r="M33" s="45">
        <v>461897</v>
      </c>
      <c r="N33" s="75">
        <v>1.0000000000000002</v>
      </c>
      <c r="O33" s="42">
        <v>-0.2737320225071823</v>
      </c>
      <c r="P33" s="14"/>
    </row>
    <row r="34" ht="14.25" customHeight="1">
      <c r="B34" t="s">
        <v>83</v>
      </c>
    </row>
    <row r="35" ht="15">
      <c r="B35" s="9" t="s">
        <v>85</v>
      </c>
    </row>
  </sheetData>
  <sheetProtection/>
  <mergeCells count="26"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B31:C31"/>
    <mergeCell ref="B32:C32"/>
    <mergeCell ref="B33:C33"/>
    <mergeCell ref="B8:B10"/>
    <mergeCell ref="C8:C10"/>
    <mergeCell ref="H9:H10"/>
  </mergeCells>
  <conditionalFormatting sqref="H32 J32 O32">
    <cfRule type="cellIs" priority="384" dxfId="146" operator="lessThan">
      <formula>0</formula>
    </cfRule>
  </conditionalFormatting>
  <conditionalFormatting sqref="H31 O31">
    <cfRule type="cellIs" priority="189" dxfId="146" operator="lessThan">
      <formula>0</formula>
    </cfRule>
  </conditionalFormatting>
  <conditionalFormatting sqref="H11:H15 J11:J15 O11:O15">
    <cfRule type="cellIs" priority="7" dxfId="146" operator="lessThan">
      <formula>0</formula>
    </cfRule>
  </conditionalFormatting>
  <conditionalFormatting sqref="H16:H30 J16:J30 O16:O30">
    <cfRule type="cellIs" priority="6" dxfId="146" operator="lessThan">
      <formula>0</formula>
    </cfRule>
  </conditionalFormatting>
  <conditionalFormatting sqref="D11:E30 G11:J30 L11:L30 N11:O30">
    <cfRule type="cellIs" priority="5" dxfId="147" operator="equal">
      <formula>0</formula>
    </cfRule>
  </conditionalFormatting>
  <conditionalFormatting sqref="F11:F30">
    <cfRule type="cellIs" priority="4" dxfId="147" operator="equal">
      <formula>0</formula>
    </cfRule>
  </conditionalFormatting>
  <conditionalFormatting sqref="K11:K30">
    <cfRule type="cellIs" priority="3" dxfId="147" operator="equal">
      <formula>0</formula>
    </cfRule>
  </conditionalFormatting>
  <conditionalFormatting sqref="M11:M30">
    <cfRule type="cellIs" priority="2" dxfId="147" operator="equal">
      <formula>0</formula>
    </cfRule>
  </conditionalFormatting>
  <conditionalFormatting sqref="O33 J33 H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Ewa_Szelag</cp:lastModifiedBy>
  <cp:lastPrinted>2014-07-02T18:05:00Z</cp:lastPrinted>
  <dcterms:created xsi:type="dcterms:W3CDTF">2011-02-07T09:02:19Z</dcterms:created>
  <dcterms:modified xsi:type="dcterms:W3CDTF">2020-10-02T13:06:17Z</dcterms:modified>
  <cp:category/>
  <cp:version/>
  <cp:contentType/>
  <cp:contentStatus/>
</cp:coreProperties>
</file>