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2540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externalReferences>
    <externalReference r:id="rId9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<sst xmlns="http://schemas.openxmlformats.org/spreadsheetml/2006/main" count="783" uniqueCount="149">
  <si>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</si>
  <si>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</si>
  <si>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</si>
  <si>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</si>
  <si>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</si>
  <si>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</si>
  <si>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</si>
  <si>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</si>
  <si>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</si>
  <si>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</si>
  <si>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</si>
  <si>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</si>
  <si>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</si>
  <si>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</si>
  <si>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</si>
  <si>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</si>
  <si>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</si>
  <si>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</si>
  <si>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</si>
  <si>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</si>
  <si>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</si>
  <si>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</si>
  <si>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</si>
  <si>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</si>
  <si>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</si>
  <si>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</si>
  <si>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</si>
  <si>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</si>
  <si>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</si>
  <si>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</si>
  <si>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</si>
  <si>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</si>
  <si>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</si>
  <si>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</si>
  <si>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</si>
  <si>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</si>
  <si>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</si>
  <si>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</si>
  <si>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</si>
  <si>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</si>
  <si>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</si>
  <si>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</si>
  <si>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</si>
  <si>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</si>
  <si>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</si>
  <si>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</si>
  <si>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</si>
  <si>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</si>
  <si>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</si>
  <si>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</si>
  <si>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</si>
  <si>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</si>
  <si>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</si>
  <si>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</si>
  <si>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</si>
  <si>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</si>
  <si>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</si>
  <si>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</si>
  <si>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</si>
  <si>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</si>
  <si>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</si>
  <si>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</si>
  <si>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</si>
  <si>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</si>
  <si>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</si>
  <si>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</si>
  <si>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</si>
  <si>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</si>
  <si>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</si>
  <si>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</si>
  <si>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</si>
  <si>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</si>
  <si>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Dacia Sandero</t>
  </si>
  <si>
    <t>Toyota Aygo</t>
  </si>
  <si>
    <t>PZPM na podstawie danych CEP (MC)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</si>
  <si>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</si>
  <si>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</si>
  <si>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</si>
  <si>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</si>
  <si>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</si>
  <si>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</si>
  <si>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</si>
  <si>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</si>
  <si>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* PZPM na podstawie CEP (MC)</t>
  </si>
  <si>
    <t xml:space="preserve">   Source: PZPM on the basis of CEP (Digital Affairs)</t>
  </si>
  <si>
    <t xml:space="preserve">   Source: PZPM on the basis of CEP (Ministry of Digital Affairs)</t>
  </si>
  <si>
    <t>Toyota RAV4</t>
  </si>
  <si>
    <t>Mercedes-Benz Klasa GLC</t>
  </si>
  <si>
    <t>Mercedes-Benz Sprinter</t>
  </si>
  <si>
    <t>Skoda Scala</t>
  </si>
  <si>
    <t>Skoda Kamiq</t>
  </si>
  <si>
    <t>LEXUS</t>
  </si>
  <si>
    <t>Kia Stonic</t>
  </si>
  <si>
    <t>Kia RIO</t>
  </si>
  <si>
    <t>Ford Transit Custom</t>
  </si>
  <si>
    <t>Kia Cee'D</t>
  </si>
  <si>
    <t>Volvo XC60</t>
  </si>
  <si>
    <t>Zmiana poz
r/r</t>
  </si>
  <si>
    <t>Ch. Position
y/y</t>
  </si>
  <si>
    <t>Rejestracje nowych samochodów osobowych OGÓŁEM, ranking modeli - 2020 narastająco</t>
  </si>
  <si>
    <t>Registrations of new PC, Top Models - 2020 YTD</t>
  </si>
  <si>
    <t>Rejestracje nowych samochodów osobowych na REGON, ranking marek - 2020 narastająco</t>
  </si>
  <si>
    <t>Registrations of New PC For Business Activity, Top Males - 2020 YTD</t>
  </si>
  <si>
    <t>Rejestracje nowych samochodów osobowych na REGON, ranking modeli - 2020 narastająco</t>
  </si>
  <si>
    <t>Registrations of New PC For Business Activity, Top Models - 2020 YTD</t>
  </si>
  <si>
    <t>Rejestracje nowych samochodów osobowych na KLIENTÓW INDYWIDUALNYCH,
ranking marek - 2020 narastająco</t>
  </si>
  <si>
    <t>Registrations of New PC For Indywidual Customers, Top Makes - 2020 YTD</t>
  </si>
  <si>
    <t>Rejestracje nowych samochodów osobowych na KLIENTÓW INDYWIDUALNYCH,
ranking modeli - 2020 narastająco</t>
  </si>
  <si>
    <t>Registrations of New PC For Indywidual Customers, Top Models - 2020 YTD</t>
  </si>
  <si>
    <t>Volkswagen Crafter</t>
  </si>
  <si>
    <t>Rejestracje nowych samochodów dostawczych do 3,5T, ranking modeli - 2020 narastająco</t>
  </si>
  <si>
    <t>Registrations of new LCV up to 3.5T, Top Models - 2020 YTD</t>
  </si>
  <si>
    <t>Opel Astra</t>
  </si>
  <si>
    <t>Citroen Jumper</t>
  </si>
  <si>
    <t>Renault Captur</t>
  </si>
  <si>
    <t>sztuki</t>
  </si>
  <si>
    <t>Lipiec</t>
  </si>
  <si>
    <t>July</t>
  </si>
  <si>
    <t>Seat Leon</t>
  </si>
  <si>
    <t>Suzuki Vitara</t>
  </si>
  <si>
    <t>Pierwsze rejestracje NOWYCH samochodów dostawczych o DMC&lt;=3,5T*, udział w rynku %</t>
  </si>
  <si>
    <t>Volkswagen Transporter</t>
  </si>
  <si>
    <t>2020
Sie</t>
  </si>
  <si>
    <t>2019
Sie</t>
  </si>
  <si>
    <t>2020
Sty - Sie</t>
  </si>
  <si>
    <t>2019
Sty - Sie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</si>
  <si>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</si>
  <si>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</si>
  <si>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</si>
  <si>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</si>
  <si>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</si>
  <si>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</si>
  <si>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Rejestracje nowych samochodów osobowych OGÓŁEM, ranking modeli - Sierpień  2020</t>
  </si>
  <si>
    <t>Registrations of new PC, Top Models - August 2020</t>
  </si>
  <si>
    <t>Aug/Jul Ch position</t>
  </si>
  <si>
    <t/>
  </si>
  <si>
    <t>Hyundai I30</t>
  </si>
  <si>
    <t>Rejestracje nowych samochodów osobowych na REGON, ranking modeli - Sierpień 2020</t>
  </si>
  <si>
    <t>Registrations of New PC For Business Activity, Top Models - August 2020</t>
  </si>
  <si>
    <t>Rejestracje nowych samochodów osobowych na REGON, ranking marek - Sierpień 2020</t>
  </si>
  <si>
    <t>Registrations of New PC For Business Activity, Top Makes - August 2020</t>
  </si>
  <si>
    <t>Registrations of New PC For Indyvidual Customers, Top Makes - August 2020</t>
  </si>
  <si>
    <t>Rejestracje nowych samochodów osobowych na KLIENTÓW INDYWIDUALNYCH, ranking modeli - Sierpień 2020</t>
  </si>
  <si>
    <t>Registrations of New PC For Indyvidual Customers, Top Models - August 2020</t>
  </si>
  <si>
    <t>Rejestracje nowych samochodów osobowych na KLIENTÓW INDYWIDUALNYCH, ranking marek - Sierpień 2020</t>
  </si>
  <si>
    <t>Hyundai Kona</t>
  </si>
  <si>
    <t>Suzuki SX4 S-Cross</t>
  </si>
  <si>
    <t>Rejestracje nowych samochodów dostawczych do 3,5T, ranking modeli - Sierpień 2020</t>
  </si>
  <si>
    <t>Registrations of new LCV up to 3.5T, Top Models - August 2020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</si>
</sst>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23"/>
      <name val="Arial"/>
      <family val="2"/>
    </font>
    <font>
      <b/>
      <i/>
      <sz val="11"/>
      <color indexed="2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sz val="10"/>
      <color theme="0" tint="-0.4999699890613556"/>
      <name val="Arial"/>
      <family val="2"/>
    </font>
    <font>
      <b/>
      <sz val="10"/>
      <color theme="1"/>
      <name val="Tahoma"/>
      <family val="2"/>
    </font>
    <font>
      <b/>
      <i/>
      <sz val="11"/>
      <color theme="1" tint="0.4999800026416778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7" fontId="56" fillId="0" borderId="14" xfId="42" applyNumberFormat="1" applyFont="1" applyBorder="1" applyAlignment="1">
      <alignment horizontal="center"/>
    </xf>
    <xf numFmtId="166" fontId="56" fillId="0" borderId="14" xfId="68" applyNumberFormat="1" applyFont="1" applyBorder="1" applyAlignment="1">
      <alignment horizontal="center"/>
    </xf>
    <xf numFmtId="0" fontId="56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58" fillId="0" borderId="16" xfId="60" applyFont="1" applyBorder="1">
      <alignment/>
      <protection/>
    </xf>
    <xf numFmtId="0" fontId="56" fillId="33" borderId="15" xfId="0" applyFont="1" applyFill="1" applyBorder="1" applyAlignment="1">
      <alignment wrapText="1"/>
    </xf>
    <xf numFmtId="0" fontId="56" fillId="33" borderId="17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166" fontId="56" fillId="0" borderId="13" xfId="73" applyNumberFormat="1" applyFont="1" applyBorder="1" applyAlignment="1">
      <alignment horizontal="center"/>
    </xf>
    <xf numFmtId="166" fontId="56" fillId="0" borderId="17" xfId="73" applyNumberFormat="1" applyFont="1" applyBorder="1" applyAlignment="1">
      <alignment horizontal="center"/>
    </xf>
    <xf numFmtId="0" fontId="56" fillId="0" borderId="18" xfId="0" applyFont="1" applyBorder="1" applyAlignment="1">
      <alignment horizontal="left" wrapText="1" indent="1"/>
    </xf>
    <xf numFmtId="0" fontId="56" fillId="33" borderId="13" xfId="0" applyFont="1" applyFill="1" applyBorder="1" applyAlignment="1">
      <alignment wrapText="1"/>
    </xf>
    <xf numFmtId="166" fontId="56" fillId="33" borderId="13" xfId="73" applyNumberFormat="1" applyFont="1" applyFill="1" applyBorder="1" applyAlignment="1">
      <alignment horizontal="center"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6" fillId="33" borderId="21" xfId="57" applyFont="1" applyFill="1" applyBorder="1" applyAlignment="1">
      <alignment horizontal="center" vertical="center" wrapText="1"/>
      <protection/>
    </xf>
    <xf numFmtId="0" fontId="60" fillId="33" borderId="22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4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6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6" fillId="0" borderId="13" xfId="42" applyNumberFormat="1" applyFont="1" applyBorder="1" applyAlignment="1">
      <alignment horizontal="center"/>
    </xf>
    <xf numFmtId="167" fontId="56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0" fillId="0" borderId="0" xfId="60" applyAlignment="1">
      <alignment horizontal="right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2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8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17" xfId="57" applyFont="1" applyFill="1" applyBorder="1" applyAlignment="1">
      <alignment horizontal="center" vertical="top" wrapText="1"/>
      <protection/>
    </xf>
    <xf numFmtId="0" fontId="64" fillId="33" borderId="14" xfId="57" applyFont="1" applyFill="1" applyBorder="1" applyAlignment="1">
      <alignment horizontal="center" wrapText="1"/>
      <protection/>
    </xf>
    <xf numFmtId="0" fontId="64" fillId="33" borderId="17" xfId="57" applyFont="1" applyFill="1" applyBorder="1" applyAlignment="1">
      <alignment horizont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17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vertical="center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2" fillId="33" borderId="0" xfId="57" applyFill="1" applyAlignment="1">
      <alignment horizontal="center" vertic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0" fillId="33" borderId="21" xfId="57" applyFont="1" applyFill="1" applyBorder="1" applyAlignment="1">
      <alignment horizontal="center" vertical="top" wrapText="1"/>
      <protection/>
    </xf>
    <xf numFmtId="0" fontId="60" fillId="33" borderId="22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8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3" fillId="0" borderId="0" xfId="57" applyFont="1" applyAlignment="1">
      <alignment horizontal="center" wrapText="1"/>
      <protection/>
    </xf>
    <xf numFmtId="0" fontId="6" fillId="0" borderId="0" xfId="57" applyFont="1" applyAlignment="1">
      <alignment horizontal="center" vertical="center"/>
      <protection/>
    </xf>
    <xf numFmtId="0" fontId="66" fillId="0" borderId="0" xfId="57" applyFont="1" applyAlignment="1">
      <alignment horizontal="center" vertical="center"/>
      <protection/>
    </xf>
    <xf numFmtId="0" fontId="63" fillId="33" borderId="14" xfId="57" applyFont="1" applyFill="1" applyBorder="1" applyAlignment="1">
      <alignment horizontal="center" vertical="top"/>
      <protection/>
    </xf>
    <xf numFmtId="0" fontId="63" fillId="33" borderId="17" xfId="57" applyFont="1" applyFill="1" applyBorder="1" applyAlignment="1">
      <alignment horizontal="center" vertical="top"/>
      <protection/>
    </xf>
    <xf numFmtId="0" fontId="2" fillId="33" borderId="24" xfId="57" applyFill="1" applyBorder="1" applyAlignment="1">
      <alignment horizontal="center" vertical="center" wrapText="1"/>
      <protection/>
    </xf>
    <xf numFmtId="0" fontId="2" fillId="33" borderId="14" xfId="57" applyFill="1" applyBorder="1" applyAlignment="1">
      <alignment horizontal="center" vertical="center" wrapText="1"/>
      <protection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704850</xdr:colOff>
      <xdr:row>27</xdr:row>
      <xdr:rowOff>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4102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704850</xdr:colOff>
      <xdr:row>46</xdr:row>
      <xdr:rowOff>19050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838825"/>
          <a:ext cx="54102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400050</xdr:colOff>
      <xdr:row>65</xdr:row>
      <xdr:rowOff>57150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458325"/>
          <a:ext cx="5105400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H11" sqref="H1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7"/>
      <c r="B1" t="s">
        <v>74</v>
      </c>
      <c r="C1" s="48"/>
      <c r="E1" s="47"/>
      <c r="F1" s="47"/>
      <c r="G1" s="47"/>
      <c r="H1" s="49">
        <v>44077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ht="11.25" customHeight="1">
      <c r="H2" s="116" t="s">
        <v>115</v>
      </c>
    </row>
    <row r="3" spans="2:8" ht="24.75" customHeight="1">
      <c r="B3" s="124" t="s">
        <v>68</v>
      </c>
      <c r="C3" s="125"/>
      <c r="D3" s="125"/>
      <c r="E3" s="125"/>
      <c r="F3" s="125"/>
      <c r="G3" s="125"/>
      <c r="H3" s="126"/>
    </row>
    <row r="4" spans="2:8" ht="24.75" customHeight="1">
      <c r="B4" s="28"/>
      <c r="C4" s="103" t="s">
        <v>122</v>
      </c>
      <c r="D4" s="103" t="s">
        <v>123</v>
      </c>
      <c r="E4" s="29" t="s">
        <v>69</v>
      </c>
      <c r="F4" s="103" t="s">
        <v>124</v>
      </c>
      <c r="G4" s="103" t="s">
        <v>125</v>
      </c>
      <c r="H4" s="29" t="s">
        <v>69</v>
      </c>
    </row>
    <row r="5" spans="2:8" ht="24.75" customHeight="1">
      <c r="B5" s="30" t="s">
        <v>62</v>
      </c>
      <c r="C5" s="104">
        <v>34707</v>
      </c>
      <c r="D5" s="104">
        <v>48107</v>
      </c>
      <c r="E5" s="31">
        <v>-0.27854574178394</v>
      </c>
      <c r="F5" s="104">
        <v>256954</v>
      </c>
      <c r="G5" s="104">
        <v>375504</v>
      </c>
      <c r="H5" s="31">
        <v>-0.31570902040990245</v>
      </c>
    </row>
    <row r="6" spans="2:8" ht="24.75" customHeight="1">
      <c r="B6" s="30" t="s">
        <v>63</v>
      </c>
      <c r="C6" s="104">
        <v>4832</v>
      </c>
      <c r="D6" s="104">
        <v>6110</v>
      </c>
      <c r="E6" s="31">
        <v>-0.209328968903437</v>
      </c>
      <c r="F6" s="104">
        <v>35285</v>
      </c>
      <c r="G6" s="104">
        <v>46902</v>
      </c>
      <c r="H6" s="31">
        <v>-0.24770798686623174</v>
      </c>
    </row>
    <row r="7" spans="2:8" ht="24.75" customHeight="1">
      <c r="B7" s="13" t="s">
        <v>64</v>
      </c>
      <c r="C7" s="11">
        <f>C6-C8</f>
        <v>4674</v>
      </c>
      <c r="D7" s="11">
        <f>D6-D8</f>
        <v>5919</v>
      </c>
      <c r="E7" s="12">
        <f>C7/D7-1</f>
        <v>-0.21033958438925493</v>
      </c>
      <c r="F7" s="11">
        <f>F6-F8</f>
        <v>34018</v>
      </c>
      <c r="G7" s="11">
        <f>G6-G8</f>
        <v>45743</v>
      </c>
      <c r="H7" s="12">
        <f>F7/G7-1</f>
        <v>-0.2563233718820366</v>
      </c>
    </row>
    <row r="8" spans="2:8" ht="24.75" customHeight="1">
      <c r="B8" s="33" t="s">
        <v>65</v>
      </c>
      <c r="C8" s="11">
        <v>158</v>
      </c>
      <c r="D8" s="11">
        <v>191</v>
      </c>
      <c r="E8" s="32">
        <v>-0.17277486910994766</v>
      </c>
      <c r="F8" s="11">
        <v>1267</v>
      </c>
      <c r="G8" s="11">
        <v>1159</v>
      </c>
      <c r="H8" s="32">
        <v>0.09318377911993103</v>
      </c>
    </row>
    <row r="9" spans="2:8" ht="15">
      <c r="B9" s="34" t="s">
        <v>66</v>
      </c>
      <c r="C9" s="105">
        <v>39539</v>
      </c>
      <c r="D9" s="105">
        <v>54217</v>
      </c>
      <c r="E9" s="35">
        <v>-0.27074533817806223</v>
      </c>
      <c r="F9" s="105">
        <v>292239</v>
      </c>
      <c r="G9" s="105">
        <v>422406</v>
      </c>
      <c r="H9" s="35">
        <v>-0.30815850153643654</v>
      </c>
    </row>
    <row r="10" spans="2:8" ht="15">
      <c r="B10" s="27" t="s">
        <v>67</v>
      </c>
      <c r="C10" s="23"/>
      <c r="D10" s="23"/>
      <c r="E10" s="23"/>
      <c r="F10" s="23"/>
      <c r="G10" s="23"/>
      <c r="H10" s="23"/>
    </row>
    <row r="11" ht="15">
      <c r="B1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104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8"/>
      <c r="O1" s="49">
        <v>44077</v>
      </c>
    </row>
    <row r="2" spans="2:15" ht="14.25" customHeight="1">
      <c r="B2" s="173" t="s">
        <v>53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4.25" customHeight="1">
      <c r="B3" s="174" t="s">
        <v>54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5" t="s">
        <v>0</v>
      </c>
      <c r="C5" s="167" t="s">
        <v>1</v>
      </c>
      <c r="D5" s="157" t="s">
        <v>126</v>
      </c>
      <c r="E5" s="158"/>
      <c r="F5" s="158"/>
      <c r="G5" s="158"/>
      <c r="H5" s="159"/>
      <c r="I5" s="158" t="s">
        <v>116</v>
      </c>
      <c r="J5" s="158"/>
      <c r="K5" s="157" t="s">
        <v>127</v>
      </c>
      <c r="L5" s="158"/>
      <c r="M5" s="158"/>
      <c r="N5" s="158"/>
      <c r="O5" s="159"/>
    </row>
    <row r="6" spans="2:15" ht="14.25" customHeight="1">
      <c r="B6" s="156"/>
      <c r="C6" s="168"/>
      <c r="D6" s="131" t="s">
        <v>128</v>
      </c>
      <c r="E6" s="132"/>
      <c r="F6" s="132"/>
      <c r="G6" s="132"/>
      <c r="H6" s="133"/>
      <c r="I6" s="132" t="s">
        <v>117</v>
      </c>
      <c r="J6" s="132"/>
      <c r="K6" s="131" t="s">
        <v>129</v>
      </c>
      <c r="L6" s="132"/>
      <c r="M6" s="132"/>
      <c r="N6" s="132"/>
      <c r="O6" s="133"/>
    </row>
    <row r="7" spans="2:15" ht="14.25" customHeight="1">
      <c r="B7" s="156"/>
      <c r="C7" s="156"/>
      <c r="D7" s="134">
        <v>2020</v>
      </c>
      <c r="E7" s="135"/>
      <c r="F7" s="160">
        <v>2019</v>
      </c>
      <c r="G7" s="160"/>
      <c r="H7" s="138" t="s">
        <v>5</v>
      </c>
      <c r="I7" s="163">
        <v>2020</v>
      </c>
      <c r="J7" s="134" t="s">
        <v>130</v>
      </c>
      <c r="K7" s="134">
        <v>2020</v>
      </c>
      <c r="L7" s="135"/>
      <c r="M7" s="160">
        <v>2019</v>
      </c>
      <c r="N7" s="135"/>
      <c r="O7" s="166" t="s">
        <v>5</v>
      </c>
    </row>
    <row r="8" spans="2:15" ht="14.25" customHeight="1">
      <c r="B8" s="142" t="s">
        <v>6</v>
      </c>
      <c r="C8" s="142" t="s">
        <v>7</v>
      </c>
      <c r="D8" s="136"/>
      <c r="E8" s="137"/>
      <c r="F8" s="161"/>
      <c r="G8" s="161"/>
      <c r="H8" s="139"/>
      <c r="I8" s="164"/>
      <c r="J8" s="165"/>
      <c r="K8" s="136"/>
      <c r="L8" s="137"/>
      <c r="M8" s="161"/>
      <c r="N8" s="137"/>
      <c r="O8" s="166"/>
    </row>
    <row r="9" spans="2:15" ht="14.25" customHeight="1">
      <c r="B9" s="142"/>
      <c r="C9" s="142"/>
      <c r="D9" s="118" t="s">
        <v>8</v>
      </c>
      <c r="E9" s="119" t="s">
        <v>2</v>
      </c>
      <c r="F9" s="117" t="s">
        <v>8</v>
      </c>
      <c r="G9" s="38" t="s">
        <v>2</v>
      </c>
      <c r="H9" s="144" t="s">
        <v>9</v>
      </c>
      <c r="I9" s="39" t="s">
        <v>8</v>
      </c>
      <c r="J9" s="171" t="s">
        <v>131</v>
      </c>
      <c r="K9" s="118" t="s">
        <v>8</v>
      </c>
      <c r="L9" s="37" t="s">
        <v>2</v>
      </c>
      <c r="M9" s="117" t="s">
        <v>8</v>
      </c>
      <c r="N9" s="37" t="s">
        <v>2</v>
      </c>
      <c r="O9" s="169" t="s">
        <v>9</v>
      </c>
    </row>
    <row r="10" spans="2:15" ht="14.25" customHeight="1">
      <c r="B10" s="143"/>
      <c r="C10" s="143"/>
      <c r="D10" s="121" t="s">
        <v>10</v>
      </c>
      <c r="E10" s="120" t="s">
        <v>11</v>
      </c>
      <c r="F10" s="36" t="s">
        <v>10</v>
      </c>
      <c r="G10" s="41" t="s">
        <v>11</v>
      </c>
      <c r="H10" s="145"/>
      <c r="I10" s="40" t="s">
        <v>10</v>
      </c>
      <c r="J10" s="172"/>
      <c r="K10" s="121" t="s">
        <v>10</v>
      </c>
      <c r="L10" s="120" t="s">
        <v>11</v>
      </c>
      <c r="M10" s="36" t="s">
        <v>10</v>
      </c>
      <c r="N10" s="120" t="s">
        <v>11</v>
      </c>
      <c r="O10" s="170"/>
    </row>
    <row r="11" spans="2:15" ht="14.25" customHeight="1">
      <c r="B11" s="50">
        <v>1</v>
      </c>
      <c r="C11" s="51" t="s">
        <v>20</v>
      </c>
      <c r="D11" s="52">
        <v>5298</v>
      </c>
      <c r="E11" s="53">
        <v>0.15264932146252919</v>
      </c>
      <c r="F11" s="52">
        <v>4603</v>
      </c>
      <c r="G11" s="54">
        <v>0.09568254100234894</v>
      </c>
      <c r="H11" s="55">
        <v>0.15098848577015</v>
      </c>
      <c r="I11" s="56">
        <v>4970</v>
      </c>
      <c r="J11" s="57">
        <v>0.06599597585513073</v>
      </c>
      <c r="K11" s="52">
        <v>36029</v>
      </c>
      <c r="L11" s="53">
        <v>0.1402157584626042</v>
      </c>
      <c r="M11" s="52">
        <v>41118</v>
      </c>
      <c r="N11" s="54">
        <v>0.10950083088329285</v>
      </c>
      <c r="O11" s="55">
        <v>-0.12376574736125301</v>
      </c>
    </row>
    <row r="12" spans="2:15" ht="14.25" customHeight="1">
      <c r="B12" s="58">
        <v>2</v>
      </c>
      <c r="C12" s="59" t="s">
        <v>18</v>
      </c>
      <c r="D12" s="60">
        <v>4198</v>
      </c>
      <c r="E12" s="61">
        <v>0.12095542685913505</v>
      </c>
      <c r="F12" s="60">
        <v>4843</v>
      </c>
      <c r="G12" s="62">
        <v>0.10067141995967323</v>
      </c>
      <c r="H12" s="63">
        <v>-0.133181912037993</v>
      </c>
      <c r="I12" s="64">
        <v>5540</v>
      </c>
      <c r="J12" s="65">
        <v>-0.24223826714801444</v>
      </c>
      <c r="K12" s="60">
        <v>35035</v>
      </c>
      <c r="L12" s="61">
        <v>0.13634736178459958</v>
      </c>
      <c r="M12" s="60">
        <v>45249</v>
      </c>
      <c r="N12" s="62">
        <v>0.12050204525118241</v>
      </c>
      <c r="O12" s="63">
        <v>-0.22572874538663834</v>
      </c>
    </row>
    <row r="13" spans="2:15" ht="14.25" customHeight="1">
      <c r="B13" s="58">
        <v>3</v>
      </c>
      <c r="C13" s="59" t="s">
        <v>19</v>
      </c>
      <c r="D13" s="60">
        <v>2375</v>
      </c>
      <c r="E13" s="61">
        <v>0.06842999971187369</v>
      </c>
      <c r="F13" s="60">
        <v>5410</v>
      </c>
      <c r="G13" s="62">
        <v>0.11245764649635188</v>
      </c>
      <c r="H13" s="63">
        <v>-0.5609981515711645</v>
      </c>
      <c r="I13" s="64">
        <v>4500</v>
      </c>
      <c r="J13" s="65">
        <v>-0.4722222222222222</v>
      </c>
      <c r="K13" s="60">
        <v>21520</v>
      </c>
      <c r="L13" s="61">
        <v>0.083750398904084</v>
      </c>
      <c r="M13" s="60">
        <v>37561</v>
      </c>
      <c r="N13" s="62">
        <v>0.10002822872725724</v>
      </c>
      <c r="O13" s="63">
        <v>-0.42706530710045</v>
      </c>
    </row>
    <row r="14" spans="2:15" ht="14.25" customHeight="1">
      <c r="B14" s="58">
        <v>4</v>
      </c>
      <c r="C14" s="59" t="s">
        <v>23</v>
      </c>
      <c r="D14" s="60">
        <v>2265</v>
      </c>
      <c r="E14" s="61">
        <v>0.06526061025153428</v>
      </c>
      <c r="F14" s="60">
        <v>2430</v>
      </c>
      <c r="G14" s="62">
        <v>0.050512399442908515</v>
      </c>
      <c r="H14" s="63">
        <v>-0.0679012345679012</v>
      </c>
      <c r="I14" s="64">
        <v>2421</v>
      </c>
      <c r="J14" s="65">
        <v>-0.06443618339529122</v>
      </c>
      <c r="K14" s="60">
        <v>15584</v>
      </c>
      <c r="L14" s="61">
        <v>0.06064898775656343</v>
      </c>
      <c r="M14" s="60">
        <v>19626</v>
      </c>
      <c r="N14" s="62">
        <v>0.05226575482551451</v>
      </c>
      <c r="O14" s="63">
        <v>-0.20595128910628757</v>
      </c>
    </row>
    <row r="15" spans="2:15" ht="14.25" customHeight="1">
      <c r="B15" s="66">
        <v>5</v>
      </c>
      <c r="C15" s="67" t="s">
        <v>25</v>
      </c>
      <c r="D15" s="68">
        <v>1699</v>
      </c>
      <c r="E15" s="69">
        <v>0.04895266084651511</v>
      </c>
      <c r="F15" s="68">
        <v>2062</v>
      </c>
      <c r="G15" s="70">
        <v>0.042862785041677925</v>
      </c>
      <c r="H15" s="71">
        <v>-0.17604267701260912</v>
      </c>
      <c r="I15" s="72">
        <v>2210</v>
      </c>
      <c r="J15" s="73">
        <v>-0.23122171945701353</v>
      </c>
      <c r="K15" s="68">
        <v>12858</v>
      </c>
      <c r="L15" s="69">
        <v>0.050040084995757995</v>
      </c>
      <c r="M15" s="68">
        <v>18752</v>
      </c>
      <c r="N15" s="70">
        <v>0.04993821637053134</v>
      </c>
      <c r="O15" s="71">
        <v>-0.3143131399317406</v>
      </c>
    </row>
    <row r="16" spans="2:15" ht="14.25" customHeight="1">
      <c r="B16" s="50">
        <v>6</v>
      </c>
      <c r="C16" s="51" t="s">
        <v>30</v>
      </c>
      <c r="D16" s="52">
        <v>1576</v>
      </c>
      <c r="E16" s="53">
        <v>0.0454087071772265</v>
      </c>
      <c r="F16" s="52">
        <v>3105</v>
      </c>
      <c r="G16" s="54">
        <v>0.0645436215103831</v>
      </c>
      <c r="H16" s="55">
        <v>-0.4924315619967794</v>
      </c>
      <c r="I16" s="56">
        <v>2234</v>
      </c>
      <c r="J16" s="57">
        <v>-0.29453894359892574</v>
      </c>
      <c r="K16" s="52">
        <v>12613</v>
      </c>
      <c r="L16" s="53">
        <v>0.049086606941320235</v>
      </c>
      <c r="M16" s="52">
        <v>23590</v>
      </c>
      <c r="N16" s="54">
        <v>0.06282223358472878</v>
      </c>
      <c r="O16" s="55">
        <v>-0.46532428995337005</v>
      </c>
    </row>
    <row r="17" spans="2:15" ht="14.25" customHeight="1">
      <c r="B17" s="58">
        <v>7</v>
      </c>
      <c r="C17" s="59" t="s">
        <v>33</v>
      </c>
      <c r="D17" s="60">
        <v>1702</v>
      </c>
      <c r="E17" s="61">
        <v>0.04903909874088801</v>
      </c>
      <c r="F17" s="60">
        <v>1584</v>
      </c>
      <c r="G17" s="62">
        <v>0.032926601118340365</v>
      </c>
      <c r="H17" s="63">
        <v>0.07449494949494939</v>
      </c>
      <c r="I17" s="64">
        <v>2207</v>
      </c>
      <c r="J17" s="65">
        <v>-0.22881739918441324</v>
      </c>
      <c r="K17" s="60">
        <v>12286</v>
      </c>
      <c r="L17" s="61">
        <v>0.0478140056196829</v>
      </c>
      <c r="M17" s="60">
        <v>12796</v>
      </c>
      <c r="N17" s="62">
        <v>0.03407686735693894</v>
      </c>
      <c r="O17" s="63">
        <v>-0.039856205064082495</v>
      </c>
    </row>
    <row r="18" spans="2:15" ht="14.25" customHeight="1">
      <c r="B18" s="58">
        <v>8</v>
      </c>
      <c r="C18" s="59" t="s">
        <v>24</v>
      </c>
      <c r="D18" s="60">
        <v>1597</v>
      </c>
      <c r="E18" s="61">
        <v>0.04601377243783675</v>
      </c>
      <c r="F18" s="60">
        <v>1906</v>
      </c>
      <c r="G18" s="62">
        <v>0.03962001371941713</v>
      </c>
      <c r="H18" s="63">
        <v>-0.16211962224554044</v>
      </c>
      <c r="I18" s="64">
        <v>1569</v>
      </c>
      <c r="J18" s="65">
        <v>0.017845761631612556</v>
      </c>
      <c r="K18" s="60">
        <v>10961</v>
      </c>
      <c r="L18" s="61">
        <v>0.04265744063139706</v>
      </c>
      <c r="M18" s="60">
        <v>16498</v>
      </c>
      <c r="N18" s="62">
        <v>0.04393561719715369</v>
      </c>
      <c r="O18" s="63">
        <v>-0.3356164383561644</v>
      </c>
    </row>
    <row r="19" spans="2:15" ht="14.25" customHeight="1">
      <c r="B19" s="58">
        <v>9</v>
      </c>
      <c r="C19" s="59" t="s">
        <v>17</v>
      </c>
      <c r="D19" s="60">
        <v>1434</v>
      </c>
      <c r="E19" s="61">
        <v>0.04131731351024289</v>
      </c>
      <c r="F19" s="60">
        <v>1335</v>
      </c>
      <c r="G19" s="62">
        <v>0.027750639200116407</v>
      </c>
      <c r="H19" s="63">
        <v>0.07415730337078652</v>
      </c>
      <c r="I19" s="64">
        <v>1673</v>
      </c>
      <c r="J19" s="65">
        <v>-0.1428571428571429</v>
      </c>
      <c r="K19" s="60">
        <v>10889</v>
      </c>
      <c r="L19" s="61">
        <v>0.04237723483580719</v>
      </c>
      <c r="M19" s="60">
        <v>12945</v>
      </c>
      <c r="N19" s="62">
        <v>0.03447366739102646</v>
      </c>
      <c r="O19" s="63">
        <v>-0.15882580146774816</v>
      </c>
    </row>
    <row r="20" spans="2:15" ht="14.25" customHeight="1">
      <c r="B20" s="66">
        <v>10</v>
      </c>
      <c r="C20" s="67" t="s">
        <v>22</v>
      </c>
      <c r="D20" s="68">
        <v>1827</v>
      </c>
      <c r="E20" s="69">
        <v>0.052640677673091885</v>
      </c>
      <c r="F20" s="68">
        <v>2128</v>
      </c>
      <c r="G20" s="70">
        <v>0.04423472675494211</v>
      </c>
      <c r="H20" s="71">
        <v>-0.14144736842105265</v>
      </c>
      <c r="I20" s="72">
        <v>1899</v>
      </c>
      <c r="J20" s="73">
        <v>-0.03791469194312791</v>
      </c>
      <c r="K20" s="68">
        <v>10594</v>
      </c>
      <c r="L20" s="69">
        <v>0.04122916942332091</v>
      </c>
      <c r="M20" s="68">
        <v>19637</v>
      </c>
      <c r="N20" s="70">
        <v>0.05229504878776258</v>
      </c>
      <c r="O20" s="71">
        <v>-0.46050822427050975</v>
      </c>
    </row>
    <row r="21" spans="2:15" ht="14.25" customHeight="1">
      <c r="B21" s="50">
        <v>11</v>
      </c>
      <c r="C21" s="51" t="s">
        <v>21</v>
      </c>
      <c r="D21" s="52">
        <v>1370</v>
      </c>
      <c r="E21" s="53">
        <v>0.03947330509695451</v>
      </c>
      <c r="F21" s="52">
        <v>3008</v>
      </c>
      <c r="G21" s="54">
        <v>0.06252728293179786</v>
      </c>
      <c r="H21" s="55">
        <v>-0.5445478723404256</v>
      </c>
      <c r="I21" s="56">
        <v>1645</v>
      </c>
      <c r="J21" s="57">
        <v>-0.1671732522796353</v>
      </c>
      <c r="K21" s="52">
        <v>9191</v>
      </c>
      <c r="L21" s="53">
        <v>0.03576904815647937</v>
      </c>
      <c r="M21" s="52">
        <v>24434</v>
      </c>
      <c r="N21" s="54">
        <v>0.06506987941539903</v>
      </c>
      <c r="O21" s="55">
        <v>-0.6238438241794222</v>
      </c>
    </row>
    <row r="22" spans="2:15" ht="14.25" customHeight="1">
      <c r="B22" s="58">
        <v>12</v>
      </c>
      <c r="C22" s="59" t="s">
        <v>34</v>
      </c>
      <c r="D22" s="60">
        <v>1105</v>
      </c>
      <c r="E22" s="61">
        <v>0.03183795776068228</v>
      </c>
      <c r="F22" s="60">
        <v>1609</v>
      </c>
      <c r="G22" s="62">
        <v>0.03344627600972831</v>
      </c>
      <c r="H22" s="63">
        <v>-0.3132380360472343</v>
      </c>
      <c r="I22" s="64">
        <v>1504</v>
      </c>
      <c r="J22" s="65">
        <v>-0.26529255319148937</v>
      </c>
      <c r="K22" s="60">
        <v>9044</v>
      </c>
      <c r="L22" s="61">
        <v>0.035196961323816715</v>
      </c>
      <c r="M22" s="60">
        <v>9239</v>
      </c>
      <c r="N22" s="62">
        <v>0.02460426520090332</v>
      </c>
      <c r="O22" s="63">
        <v>-0.021106180322545742</v>
      </c>
    </row>
    <row r="23" spans="2:15" ht="14.25" customHeight="1">
      <c r="B23" s="58">
        <v>13</v>
      </c>
      <c r="C23" s="59" t="s">
        <v>35</v>
      </c>
      <c r="D23" s="60">
        <v>583</v>
      </c>
      <c r="E23" s="61">
        <v>0.016797764139798887</v>
      </c>
      <c r="F23" s="60">
        <v>639</v>
      </c>
      <c r="G23" s="62">
        <v>0.013282890223875942</v>
      </c>
      <c r="H23" s="63">
        <v>-0.08763693270735529</v>
      </c>
      <c r="I23" s="64">
        <v>1161</v>
      </c>
      <c r="J23" s="65">
        <v>-0.49784668389319553</v>
      </c>
      <c r="K23" s="60">
        <v>7277</v>
      </c>
      <c r="L23" s="61">
        <v>0.028320244090381936</v>
      </c>
      <c r="M23" s="60">
        <v>7508</v>
      </c>
      <c r="N23" s="62">
        <v>0.01999446077804764</v>
      </c>
      <c r="O23" s="63">
        <v>-0.030767181672882282</v>
      </c>
    </row>
    <row r="24" spans="2:15" ht="14.25" customHeight="1">
      <c r="B24" s="58">
        <v>14</v>
      </c>
      <c r="C24" s="59" t="s">
        <v>28</v>
      </c>
      <c r="D24" s="60">
        <v>977</v>
      </c>
      <c r="E24" s="61">
        <v>0.028149940934105513</v>
      </c>
      <c r="F24" s="60">
        <v>1414</v>
      </c>
      <c r="G24" s="62">
        <v>0.02939281185690232</v>
      </c>
      <c r="H24" s="63">
        <v>-0.309052333804809</v>
      </c>
      <c r="I24" s="64">
        <v>1151</v>
      </c>
      <c r="J24" s="65">
        <v>-0.15117289313640314</v>
      </c>
      <c r="K24" s="60">
        <v>6781</v>
      </c>
      <c r="L24" s="61">
        <v>0.026389937498540596</v>
      </c>
      <c r="M24" s="60">
        <v>10803</v>
      </c>
      <c r="N24" s="62">
        <v>0.028769334015083727</v>
      </c>
      <c r="O24" s="63">
        <v>-0.37230398963250944</v>
      </c>
    </row>
    <row r="25" spans="2:15" ht="14.25" customHeight="1">
      <c r="B25" s="66">
        <v>15</v>
      </c>
      <c r="C25" s="67" t="s">
        <v>27</v>
      </c>
      <c r="D25" s="68">
        <v>911</v>
      </c>
      <c r="E25" s="69">
        <v>0.026248307257901865</v>
      </c>
      <c r="F25" s="68">
        <v>962</v>
      </c>
      <c r="G25" s="70">
        <v>0.019997089820608226</v>
      </c>
      <c r="H25" s="71">
        <v>-0.053014553014553045</v>
      </c>
      <c r="I25" s="72">
        <v>1041</v>
      </c>
      <c r="J25" s="73">
        <v>-0.12487992315081653</v>
      </c>
      <c r="K25" s="68">
        <v>6376</v>
      </c>
      <c r="L25" s="69">
        <v>0.024813779898347564</v>
      </c>
      <c r="M25" s="68">
        <v>9523</v>
      </c>
      <c r="N25" s="70">
        <v>0.025360582044398994</v>
      </c>
      <c r="O25" s="71">
        <v>-0.33046308936259583</v>
      </c>
    </row>
    <row r="26" spans="2:15" ht="14.25" customHeight="1">
      <c r="B26" s="50">
        <v>16</v>
      </c>
      <c r="C26" s="51" t="s">
        <v>26</v>
      </c>
      <c r="D26" s="52">
        <v>892</v>
      </c>
      <c r="E26" s="53">
        <v>0.025700867260206876</v>
      </c>
      <c r="F26" s="52">
        <v>1576</v>
      </c>
      <c r="G26" s="54">
        <v>0.03276030515309622</v>
      </c>
      <c r="H26" s="55">
        <v>-0.434010152284264</v>
      </c>
      <c r="I26" s="56">
        <v>1008</v>
      </c>
      <c r="J26" s="57">
        <v>-0.11507936507936511</v>
      </c>
      <c r="K26" s="52">
        <v>5826</v>
      </c>
      <c r="L26" s="53">
        <v>0.02267331895981382</v>
      </c>
      <c r="M26" s="52">
        <v>8342</v>
      </c>
      <c r="N26" s="54">
        <v>0.02221547573394691</v>
      </c>
      <c r="O26" s="55">
        <v>-0.30160632941740595</v>
      </c>
    </row>
    <row r="27" spans="2:15" ht="14.25" customHeight="1">
      <c r="B27" s="58">
        <v>17</v>
      </c>
      <c r="C27" s="59" t="s">
        <v>51</v>
      </c>
      <c r="D27" s="60">
        <v>740</v>
      </c>
      <c r="E27" s="61">
        <v>0.021321347278646957</v>
      </c>
      <c r="F27" s="60">
        <v>1719</v>
      </c>
      <c r="G27" s="62">
        <v>0.03573284553183528</v>
      </c>
      <c r="H27" s="63">
        <v>-0.5695171611401978</v>
      </c>
      <c r="I27" s="64">
        <v>1123</v>
      </c>
      <c r="J27" s="65">
        <v>-0.3410507569011576</v>
      </c>
      <c r="K27" s="60">
        <v>5679</v>
      </c>
      <c r="L27" s="61">
        <v>0.022101232127151163</v>
      </c>
      <c r="M27" s="60">
        <v>8750</v>
      </c>
      <c r="N27" s="62">
        <v>0.023302015424602668</v>
      </c>
      <c r="O27" s="63">
        <v>-0.3509714285714286</v>
      </c>
    </row>
    <row r="28" spans="2:15" ht="14.25" customHeight="1">
      <c r="B28" s="58">
        <v>18</v>
      </c>
      <c r="C28" s="59" t="s">
        <v>29</v>
      </c>
      <c r="D28" s="60">
        <v>656</v>
      </c>
      <c r="E28" s="61">
        <v>0.01890108623620595</v>
      </c>
      <c r="F28" s="60">
        <v>1135</v>
      </c>
      <c r="G28" s="62">
        <v>0.023593240069012825</v>
      </c>
      <c r="H28" s="63">
        <v>-0.42202643171806165</v>
      </c>
      <c r="I28" s="64">
        <v>780</v>
      </c>
      <c r="J28" s="65">
        <v>-0.15897435897435896</v>
      </c>
      <c r="K28" s="60">
        <v>4913</v>
      </c>
      <c r="L28" s="61">
        <v>0.0191201538018478</v>
      </c>
      <c r="M28" s="60">
        <v>8204</v>
      </c>
      <c r="N28" s="62">
        <v>0.02184796966210746</v>
      </c>
      <c r="O28" s="63">
        <v>-0.4011457825450999</v>
      </c>
    </row>
    <row r="29" spans="2:16" ht="14.25" customHeight="1">
      <c r="B29" s="58">
        <v>19</v>
      </c>
      <c r="C29" s="59" t="s">
        <v>32</v>
      </c>
      <c r="D29" s="60">
        <v>746</v>
      </c>
      <c r="E29" s="61">
        <v>0.021494223067392744</v>
      </c>
      <c r="F29" s="60">
        <v>2570</v>
      </c>
      <c r="G29" s="62">
        <v>0.053422578834681024</v>
      </c>
      <c r="H29" s="63">
        <v>-0.7097276264591439</v>
      </c>
      <c r="I29" s="64">
        <v>728</v>
      </c>
      <c r="J29" s="65">
        <v>0.024725274725274637</v>
      </c>
      <c r="K29" s="60">
        <v>3839</v>
      </c>
      <c r="L29" s="61">
        <v>0.014940417350965542</v>
      </c>
      <c r="M29" s="60">
        <v>9030</v>
      </c>
      <c r="N29" s="62">
        <v>0.024047679918189954</v>
      </c>
      <c r="O29" s="63">
        <v>-0.5748615725359911</v>
      </c>
      <c r="P29" s="49"/>
    </row>
    <row r="30" spans="2:16" ht="14.25" customHeight="1">
      <c r="B30" s="66">
        <v>20</v>
      </c>
      <c r="C30" s="67" t="s">
        <v>31</v>
      </c>
      <c r="D30" s="68">
        <v>521</v>
      </c>
      <c r="E30" s="69">
        <v>0.015011380989425765</v>
      </c>
      <c r="F30" s="68">
        <v>691</v>
      </c>
      <c r="G30" s="70">
        <v>0.014363813997962875</v>
      </c>
      <c r="H30" s="71">
        <v>-0.2460202604920405</v>
      </c>
      <c r="I30" s="72">
        <v>531</v>
      </c>
      <c r="J30" s="73">
        <v>-0.01883239171374762</v>
      </c>
      <c r="K30" s="68">
        <v>3484</v>
      </c>
      <c r="L30" s="69">
        <v>0.013558847108821034</v>
      </c>
      <c r="M30" s="68">
        <v>5211</v>
      </c>
      <c r="N30" s="70">
        <v>0.0138773488431548</v>
      </c>
      <c r="O30" s="71">
        <v>-0.33141431587027437</v>
      </c>
      <c r="P30" s="49"/>
    </row>
    <row r="31" spans="2:15" ht="14.25" customHeight="1">
      <c r="B31" s="127" t="s">
        <v>49</v>
      </c>
      <c r="C31" s="128"/>
      <c r="D31" s="26">
        <f>SUM(D11:D30)</f>
        <v>32472</v>
      </c>
      <c r="E31" s="4">
        <f>D31/D33</f>
        <v>0.9356037686921946</v>
      </c>
      <c r="F31" s="26">
        <f>SUM(F11:F30)</f>
        <v>44729</v>
      </c>
      <c r="G31" s="4">
        <f>F31/F33</f>
        <v>0.9297815286756606</v>
      </c>
      <c r="H31" s="7">
        <f>D31/F31-1</f>
        <v>-0.27402803550269406</v>
      </c>
      <c r="I31" s="26">
        <f>SUM(I11:I30)</f>
        <v>39895</v>
      </c>
      <c r="J31" s="4">
        <f>D31/I31-1</f>
        <v>-0.1860634164682291</v>
      </c>
      <c r="K31" s="26">
        <f>SUM(K11:K30)</f>
        <v>240779</v>
      </c>
      <c r="L31" s="4">
        <f>K31/K33</f>
        <v>0.9370509896713031</v>
      </c>
      <c r="M31" s="26">
        <f>SUM(M11:M30)</f>
        <v>348816</v>
      </c>
      <c r="N31" s="4">
        <f>M31/M33</f>
        <v>0.9289275214112234</v>
      </c>
      <c r="O31" s="7">
        <f>K31/M31-1</f>
        <v>-0.30972489794046143</v>
      </c>
    </row>
    <row r="32" spans="2:15" ht="14.25" customHeight="1">
      <c r="B32" s="127" t="s">
        <v>12</v>
      </c>
      <c r="C32" s="128"/>
      <c r="D32" s="3">
        <f>D33-SUM(D11:D30)</f>
        <v>2235</v>
      </c>
      <c r="E32" s="4">
        <f>D32/D33</f>
        <v>0.06439623130780533</v>
      </c>
      <c r="F32" s="5">
        <f>F33-SUM(F11:F30)</f>
        <v>3378</v>
      </c>
      <c r="G32" s="6">
        <f>F32/F33</f>
        <v>0.07021847132433949</v>
      </c>
      <c r="H32" s="7">
        <f>D32/F32-1</f>
        <v>-0.3383658969804618</v>
      </c>
      <c r="I32" s="5">
        <f>I33-SUM(I11:I30)</f>
        <v>2531</v>
      </c>
      <c r="J32" s="8">
        <f>D32/I32-1</f>
        <v>-0.11694982220466221</v>
      </c>
      <c r="K32" s="3">
        <f>K33-SUM(K11:K30)</f>
        <v>16175</v>
      </c>
      <c r="L32" s="4">
        <f>K32/K33</f>
        <v>0.06294901032869697</v>
      </c>
      <c r="M32" s="3">
        <f>M33-SUM(M11:M30)</f>
        <v>26688</v>
      </c>
      <c r="N32" s="4">
        <f>M32/M33</f>
        <v>0.07107247858877669</v>
      </c>
      <c r="O32" s="7">
        <f>K32/M32-1</f>
        <v>-0.39392236211031173</v>
      </c>
    </row>
    <row r="33" spans="2:17" ht="14.25" customHeight="1">
      <c r="B33" s="129" t="s">
        <v>13</v>
      </c>
      <c r="C33" s="130"/>
      <c r="D33" s="45">
        <v>34707</v>
      </c>
      <c r="E33" s="74">
        <v>1</v>
      </c>
      <c r="F33" s="45">
        <v>48107</v>
      </c>
      <c r="G33" s="75">
        <v>1</v>
      </c>
      <c r="H33" s="42">
        <v>-0.27854574178394</v>
      </c>
      <c r="I33" s="46">
        <v>42426</v>
      </c>
      <c r="J33" s="43">
        <v>-0.1819403196153302</v>
      </c>
      <c r="K33" s="45">
        <v>256954</v>
      </c>
      <c r="L33" s="74">
        <v>1</v>
      </c>
      <c r="M33" s="45">
        <v>375504</v>
      </c>
      <c r="N33" s="75">
        <v>0.9999999999999997</v>
      </c>
      <c r="O33" s="42">
        <v>-0.31570902040990245</v>
      </c>
      <c r="P33" s="14"/>
      <c r="Q33" s="14"/>
    </row>
    <row r="34" ht="14.25" customHeight="1">
      <c r="B34" t="s">
        <v>83</v>
      </c>
    </row>
    <row r="35" ht="15">
      <c r="B35" s="9" t="s">
        <v>84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53" t="s">
        <v>132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21"/>
      <c r="N38" s="21"/>
      <c r="O38" s="153" t="s">
        <v>99</v>
      </c>
      <c r="P38" s="153"/>
      <c r="Q38" s="153"/>
      <c r="R38" s="153"/>
      <c r="S38" s="153"/>
      <c r="T38" s="153"/>
      <c r="U38" s="153"/>
      <c r="V38" s="153"/>
    </row>
    <row r="39" spans="2:22" ht="15">
      <c r="B39" s="154" t="s">
        <v>133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21"/>
      <c r="N39" s="21"/>
      <c r="O39" s="154" t="s">
        <v>100</v>
      </c>
      <c r="P39" s="154"/>
      <c r="Q39" s="154"/>
      <c r="R39" s="154"/>
      <c r="S39" s="154"/>
      <c r="T39" s="154"/>
      <c r="U39" s="154"/>
      <c r="V39" s="154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6"/>
      <c r="L40" s="77" t="s">
        <v>4</v>
      </c>
      <c r="O40" s="15"/>
      <c r="P40" s="15"/>
      <c r="Q40" s="15"/>
      <c r="R40" s="15"/>
      <c r="S40" s="15"/>
      <c r="T40" s="15"/>
      <c r="U40" s="76"/>
      <c r="V40" s="77" t="s">
        <v>4</v>
      </c>
    </row>
    <row r="41" spans="2:22" ht="15">
      <c r="B41" s="155" t="s">
        <v>0</v>
      </c>
      <c r="C41" s="155" t="s">
        <v>48</v>
      </c>
      <c r="D41" s="157" t="s">
        <v>126</v>
      </c>
      <c r="E41" s="158"/>
      <c r="F41" s="158"/>
      <c r="G41" s="158"/>
      <c r="H41" s="158"/>
      <c r="I41" s="159"/>
      <c r="J41" s="157" t="s">
        <v>116</v>
      </c>
      <c r="K41" s="158"/>
      <c r="L41" s="159"/>
      <c r="O41" s="155" t="s">
        <v>0</v>
      </c>
      <c r="P41" s="155" t="s">
        <v>48</v>
      </c>
      <c r="Q41" s="157" t="s">
        <v>127</v>
      </c>
      <c r="R41" s="158"/>
      <c r="S41" s="158"/>
      <c r="T41" s="158"/>
      <c r="U41" s="158"/>
      <c r="V41" s="159"/>
    </row>
    <row r="42" spans="2:22" ht="15" customHeight="1">
      <c r="B42" s="156"/>
      <c r="C42" s="156"/>
      <c r="D42" s="131" t="s">
        <v>128</v>
      </c>
      <c r="E42" s="132"/>
      <c r="F42" s="132"/>
      <c r="G42" s="132"/>
      <c r="H42" s="132"/>
      <c r="I42" s="133"/>
      <c r="J42" s="131" t="s">
        <v>117</v>
      </c>
      <c r="K42" s="132"/>
      <c r="L42" s="133"/>
      <c r="O42" s="156"/>
      <c r="P42" s="156"/>
      <c r="Q42" s="131" t="s">
        <v>129</v>
      </c>
      <c r="R42" s="132"/>
      <c r="S42" s="132"/>
      <c r="T42" s="132"/>
      <c r="U42" s="132"/>
      <c r="V42" s="133"/>
    </row>
    <row r="43" spans="2:22" ht="15" customHeight="1">
      <c r="B43" s="156"/>
      <c r="C43" s="156"/>
      <c r="D43" s="134">
        <v>2020</v>
      </c>
      <c r="E43" s="135"/>
      <c r="F43" s="160">
        <v>2019</v>
      </c>
      <c r="G43" s="135"/>
      <c r="H43" s="138" t="s">
        <v>5</v>
      </c>
      <c r="I43" s="148" t="s">
        <v>56</v>
      </c>
      <c r="J43" s="162">
        <v>2020</v>
      </c>
      <c r="K43" s="149" t="s">
        <v>130</v>
      </c>
      <c r="L43" s="149" t="s">
        <v>130</v>
      </c>
      <c r="O43" s="156"/>
      <c r="P43" s="156"/>
      <c r="Q43" s="134">
        <v>2020</v>
      </c>
      <c r="R43" s="135"/>
      <c r="S43" s="134">
        <v>2019</v>
      </c>
      <c r="T43" s="135"/>
      <c r="U43" s="138" t="s">
        <v>5</v>
      </c>
      <c r="V43" s="140" t="s">
        <v>97</v>
      </c>
    </row>
    <row r="44" spans="2:22" ht="15">
      <c r="B44" s="142" t="s">
        <v>6</v>
      </c>
      <c r="C44" s="142" t="s">
        <v>48</v>
      </c>
      <c r="D44" s="136"/>
      <c r="E44" s="137"/>
      <c r="F44" s="161"/>
      <c r="G44" s="137"/>
      <c r="H44" s="139"/>
      <c r="I44" s="149"/>
      <c r="J44" s="162"/>
      <c r="K44" s="149"/>
      <c r="L44" s="149"/>
      <c r="O44" s="142" t="s">
        <v>6</v>
      </c>
      <c r="P44" s="142" t="s">
        <v>48</v>
      </c>
      <c r="Q44" s="136"/>
      <c r="R44" s="137"/>
      <c r="S44" s="136"/>
      <c r="T44" s="137"/>
      <c r="U44" s="139"/>
      <c r="V44" s="141"/>
    </row>
    <row r="45" spans="2:22" ht="15" customHeight="1">
      <c r="B45" s="142"/>
      <c r="C45" s="142"/>
      <c r="D45" s="115" t="s">
        <v>8</v>
      </c>
      <c r="E45" s="78" t="s">
        <v>2</v>
      </c>
      <c r="F45" s="115" t="s">
        <v>8</v>
      </c>
      <c r="G45" s="78" t="s">
        <v>2</v>
      </c>
      <c r="H45" s="144" t="s">
        <v>9</v>
      </c>
      <c r="I45" s="144" t="s">
        <v>57</v>
      </c>
      <c r="J45" s="79" t="s">
        <v>8</v>
      </c>
      <c r="K45" s="150" t="s">
        <v>131</v>
      </c>
      <c r="L45" s="150" t="s">
        <v>134</v>
      </c>
      <c r="O45" s="142"/>
      <c r="P45" s="142"/>
      <c r="Q45" s="115" t="s">
        <v>8</v>
      </c>
      <c r="R45" s="78" t="s">
        <v>2</v>
      </c>
      <c r="S45" s="115" t="s">
        <v>8</v>
      </c>
      <c r="T45" s="78" t="s">
        <v>2</v>
      </c>
      <c r="U45" s="144" t="s">
        <v>9</v>
      </c>
      <c r="V45" s="146" t="s">
        <v>98</v>
      </c>
    </row>
    <row r="46" spans="2:22" ht="15" customHeight="1">
      <c r="B46" s="143"/>
      <c r="C46" s="143"/>
      <c r="D46" s="114" t="s">
        <v>10</v>
      </c>
      <c r="E46" s="41" t="s">
        <v>11</v>
      </c>
      <c r="F46" s="114" t="s">
        <v>10</v>
      </c>
      <c r="G46" s="41" t="s">
        <v>11</v>
      </c>
      <c r="H46" s="152"/>
      <c r="I46" s="152"/>
      <c r="J46" s="114" t="s">
        <v>10</v>
      </c>
      <c r="K46" s="151"/>
      <c r="L46" s="151"/>
      <c r="O46" s="143"/>
      <c r="P46" s="143"/>
      <c r="Q46" s="114" t="s">
        <v>10</v>
      </c>
      <c r="R46" s="41" t="s">
        <v>11</v>
      </c>
      <c r="S46" s="114" t="s">
        <v>10</v>
      </c>
      <c r="T46" s="41" t="s">
        <v>11</v>
      </c>
      <c r="U46" s="145"/>
      <c r="V46" s="147"/>
    </row>
    <row r="47" spans="2:22" ht="15">
      <c r="B47" s="50">
        <v>1</v>
      </c>
      <c r="C47" s="80" t="s">
        <v>38</v>
      </c>
      <c r="D47" s="52">
        <v>1805</v>
      </c>
      <c r="E47" s="57">
        <v>0.052006799781024</v>
      </c>
      <c r="F47" s="52">
        <v>1458</v>
      </c>
      <c r="G47" s="57">
        <v>0.03030743966574511</v>
      </c>
      <c r="H47" s="81">
        <v>0.23799725651577508</v>
      </c>
      <c r="I47" s="82">
        <v>3</v>
      </c>
      <c r="J47" s="52">
        <v>1927</v>
      </c>
      <c r="K47" s="83">
        <v>-0.06331084587441616</v>
      </c>
      <c r="L47" s="84">
        <v>0</v>
      </c>
      <c r="O47" s="50">
        <v>1</v>
      </c>
      <c r="P47" s="80" t="s">
        <v>38</v>
      </c>
      <c r="Q47" s="52">
        <v>10893</v>
      </c>
      <c r="R47" s="57">
        <v>0.04239280182445107</v>
      </c>
      <c r="S47" s="52">
        <v>13603</v>
      </c>
      <c r="T47" s="57">
        <v>0.03622597895095658</v>
      </c>
      <c r="U47" s="55">
        <v>-0.19922076012644274</v>
      </c>
      <c r="V47" s="84">
        <v>0</v>
      </c>
    </row>
    <row r="48" spans="2:22" ht="15" customHeight="1">
      <c r="B48" s="85">
        <v>2</v>
      </c>
      <c r="C48" s="86" t="s">
        <v>59</v>
      </c>
      <c r="D48" s="60">
        <v>1557</v>
      </c>
      <c r="E48" s="65">
        <v>0.044861267179531504</v>
      </c>
      <c r="F48" s="60">
        <v>1818</v>
      </c>
      <c r="G48" s="65">
        <v>0.037790758101731554</v>
      </c>
      <c r="H48" s="87">
        <v>-0.14356435643564358</v>
      </c>
      <c r="I48" s="88">
        <v>-1</v>
      </c>
      <c r="J48" s="60">
        <v>1404</v>
      </c>
      <c r="K48" s="89">
        <v>0.10897435897435903</v>
      </c>
      <c r="L48" s="90">
        <v>1</v>
      </c>
      <c r="O48" s="85">
        <v>2</v>
      </c>
      <c r="P48" s="86" t="s">
        <v>59</v>
      </c>
      <c r="Q48" s="60">
        <v>10712</v>
      </c>
      <c r="R48" s="65">
        <v>0.04168839558831542</v>
      </c>
      <c r="S48" s="60">
        <v>11757</v>
      </c>
      <c r="T48" s="65">
        <v>0.03130991946823469</v>
      </c>
      <c r="U48" s="63">
        <v>-0.08888321850812286</v>
      </c>
      <c r="V48" s="90">
        <v>1</v>
      </c>
    </row>
    <row r="49" spans="2:22" ht="15" customHeight="1">
      <c r="B49" s="85">
        <v>3</v>
      </c>
      <c r="C49" s="86" t="s">
        <v>44</v>
      </c>
      <c r="D49" s="60">
        <v>1413</v>
      </c>
      <c r="E49" s="65">
        <v>0.04071224824963264</v>
      </c>
      <c r="F49" s="60">
        <v>758</v>
      </c>
      <c r="G49" s="65">
        <v>0.015756542706882575</v>
      </c>
      <c r="H49" s="87">
        <v>0.8641160949868074</v>
      </c>
      <c r="I49" s="88">
        <v>9</v>
      </c>
      <c r="J49" s="60">
        <v>1420</v>
      </c>
      <c r="K49" s="89">
        <v>-0.004929577464788726</v>
      </c>
      <c r="L49" s="90">
        <v>-1</v>
      </c>
      <c r="O49" s="85">
        <v>3</v>
      </c>
      <c r="P49" s="86" t="s">
        <v>44</v>
      </c>
      <c r="Q49" s="60">
        <v>9146</v>
      </c>
      <c r="R49" s="65">
        <v>0.0355939195342357</v>
      </c>
      <c r="S49" s="60">
        <v>8914</v>
      </c>
      <c r="T49" s="65">
        <v>0.023738761770846648</v>
      </c>
      <c r="U49" s="63">
        <v>0.026026475207538757</v>
      </c>
      <c r="V49" s="90">
        <v>4</v>
      </c>
    </row>
    <row r="50" spans="2:22" ht="15">
      <c r="B50" s="85">
        <v>4</v>
      </c>
      <c r="C50" s="86" t="s">
        <v>40</v>
      </c>
      <c r="D50" s="60">
        <v>892</v>
      </c>
      <c r="E50" s="65">
        <v>0.025700867260206876</v>
      </c>
      <c r="F50" s="60">
        <v>1274</v>
      </c>
      <c r="G50" s="65">
        <v>0.026482632465129816</v>
      </c>
      <c r="H50" s="87">
        <v>-0.2998430141287284</v>
      </c>
      <c r="I50" s="88">
        <v>1</v>
      </c>
      <c r="J50" s="60">
        <v>1134</v>
      </c>
      <c r="K50" s="89">
        <v>-0.21340388007054678</v>
      </c>
      <c r="L50" s="90">
        <v>1</v>
      </c>
      <c r="O50" s="85">
        <v>4</v>
      </c>
      <c r="P50" s="86" t="s">
        <v>40</v>
      </c>
      <c r="Q50" s="60">
        <v>8257</v>
      </c>
      <c r="R50" s="65">
        <v>0.032134156308132975</v>
      </c>
      <c r="S50" s="60">
        <v>12035</v>
      </c>
      <c r="T50" s="65">
        <v>0.032050257786867785</v>
      </c>
      <c r="U50" s="63">
        <v>-0.3139177399252181</v>
      </c>
      <c r="V50" s="90">
        <v>-2</v>
      </c>
    </row>
    <row r="51" spans="2:22" ht="15" customHeight="1">
      <c r="B51" s="85">
        <v>5</v>
      </c>
      <c r="C51" s="91" t="s">
        <v>43</v>
      </c>
      <c r="D51" s="68">
        <v>879</v>
      </c>
      <c r="E51" s="73">
        <v>0.02532630305125767</v>
      </c>
      <c r="F51" s="68">
        <v>1731</v>
      </c>
      <c r="G51" s="73">
        <v>0.0359822894797015</v>
      </c>
      <c r="H51" s="92">
        <v>-0.4922010398613518</v>
      </c>
      <c r="I51" s="93">
        <v>-3</v>
      </c>
      <c r="J51" s="68">
        <v>1263</v>
      </c>
      <c r="K51" s="94">
        <v>-0.30403800475059384</v>
      </c>
      <c r="L51" s="95">
        <v>-1</v>
      </c>
      <c r="O51" s="85">
        <v>5</v>
      </c>
      <c r="P51" s="91" t="s">
        <v>43</v>
      </c>
      <c r="Q51" s="68">
        <v>6849</v>
      </c>
      <c r="R51" s="73">
        <v>0.026654576305486587</v>
      </c>
      <c r="S51" s="68">
        <v>11182</v>
      </c>
      <c r="T51" s="73">
        <v>0.029778644168903662</v>
      </c>
      <c r="U51" s="71">
        <v>-0.38749776426399574</v>
      </c>
      <c r="V51" s="95">
        <v>-1</v>
      </c>
    </row>
    <row r="52" spans="2:22" ht="15">
      <c r="B52" s="96">
        <v>6</v>
      </c>
      <c r="C52" s="80" t="s">
        <v>71</v>
      </c>
      <c r="D52" s="52">
        <v>815</v>
      </c>
      <c r="E52" s="57">
        <v>0.023482294637969286</v>
      </c>
      <c r="F52" s="52">
        <v>471</v>
      </c>
      <c r="G52" s="57">
        <v>0.009790674953748935</v>
      </c>
      <c r="H52" s="81">
        <v>0.7303609341825903</v>
      </c>
      <c r="I52" s="82">
        <v>19</v>
      </c>
      <c r="J52" s="52">
        <v>805</v>
      </c>
      <c r="K52" s="83">
        <v>0.012422360248447228</v>
      </c>
      <c r="L52" s="84">
        <v>0</v>
      </c>
      <c r="O52" s="96">
        <v>6</v>
      </c>
      <c r="P52" s="80" t="s">
        <v>86</v>
      </c>
      <c r="Q52" s="52">
        <v>5465</v>
      </c>
      <c r="R52" s="57">
        <v>0.021268398234703487</v>
      </c>
      <c r="S52" s="52">
        <v>4217</v>
      </c>
      <c r="T52" s="57">
        <v>0.011230239890919936</v>
      </c>
      <c r="U52" s="55">
        <v>0.2959449845861988</v>
      </c>
      <c r="V52" s="84">
        <v>17</v>
      </c>
    </row>
    <row r="53" spans="2:22" ht="15">
      <c r="B53" s="85">
        <v>7</v>
      </c>
      <c r="C53" s="86" t="s">
        <v>86</v>
      </c>
      <c r="D53" s="60">
        <v>748</v>
      </c>
      <c r="E53" s="65">
        <v>0.02155184833030801</v>
      </c>
      <c r="F53" s="60">
        <v>542</v>
      </c>
      <c r="G53" s="65">
        <v>0.011266551645290706</v>
      </c>
      <c r="H53" s="87">
        <v>0.38007380073800734</v>
      </c>
      <c r="I53" s="88">
        <v>12</v>
      </c>
      <c r="J53" s="60">
        <v>650</v>
      </c>
      <c r="K53" s="89">
        <v>0.15076923076923077</v>
      </c>
      <c r="L53" s="90">
        <v>7</v>
      </c>
      <c r="O53" s="85">
        <v>7</v>
      </c>
      <c r="P53" s="86" t="s">
        <v>45</v>
      </c>
      <c r="Q53" s="60">
        <v>5313</v>
      </c>
      <c r="R53" s="65">
        <v>0.02067685266623598</v>
      </c>
      <c r="S53" s="60">
        <v>6197</v>
      </c>
      <c r="T53" s="65">
        <v>0.016503153095572883</v>
      </c>
      <c r="U53" s="63">
        <v>-0.14264966919477162</v>
      </c>
      <c r="V53" s="90">
        <v>1</v>
      </c>
    </row>
    <row r="54" spans="2:22" ht="15">
      <c r="B54" s="85">
        <v>8</v>
      </c>
      <c r="C54" s="86" t="s">
        <v>45</v>
      </c>
      <c r="D54" s="60">
        <v>596</v>
      </c>
      <c r="E54" s="65">
        <v>0.01717232834874809</v>
      </c>
      <c r="F54" s="60">
        <v>627</v>
      </c>
      <c r="G54" s="65">
        <v>0.013033446276009728</v>
      </c>
      <c r="H54" s="87">
        <v>-0.04944178628389151</v>
      </c>
      <c r="I54" s="88">
        <v>5</v>
      </c>
      <c r="J54" s="60">
        <v>778</v>
      </c>
      <c r="K54" s="89">
        <v>-0.2339331619537275</v>
      </c>
      <c r="L54" s="90">
        <v>0</v>
      </c>
      <c r="O54" s="85">
        <v>8</v>
      </c>
      <c r="P54" s="86" t="s">
        <v>71</v>
      </c>
      <c r="Q54" s="60">
        <v>5146</v>
      </c>
      <c r="R54" s="65">
        <v>0.020026930890353914</v>
      </c>
      <c r="S54" s="60">
        <v>4922</v>
      </c>
      <c r="T54" s="65">
        <v>0.013107716562273638</v>
      </c>
      <c r="U54" s="63">
        <v>0.045509955302722505</v>
      </c>
      <c r="V54" s="90">
        <v>10</v>
      </c>
    </row>
    <row r="55" spans="2:22" ht="15">
      <c r="B55" s="85">
        <v>9</v>
      </c>
      <c r="C55" s="86" t="s">
        <v>112</v>
      </c>
      <c r="D55" s="60">
        <v>577</v>
      </c>
      <c r="E55" s="65">
        <v>0.0166248883510531</v>
      </c>
      <c r="F55" s="60">
        <v>1143</v>
      </c>
      <c r="G55" s="65">
        <v>0.02375953603425697</v>
      </c>
      <c r="H55" s="87">
        <v>-0.49518810148731407</v>
      </c>
      <c r="I55" s="88">
        <v>-3</v>
      </c>
      <c r="J55" s="60">
        <v>662</v>
      </c>
      <c r="K55" s="89">
        <v>-0.12839879154078548</v>
      </c>
      <c r="L55" s="90">
        <v>4</v>
      </c>
      <c r="O55" s="85">
        <v>9</v>
      </c>
      <c r="P55" s="86" t="s">
        <v>42</v>
      </c>
      <c r="Q55" s="60">
        <v>4276</v>
      </c>
      <c r="R55" s="65">
        <v>0.016641110860309626</v>
      </c>
      <c r="S55" s="60">
        <v>9442</v>
      </c>
      <c r="T55" s="65">
        <v>0.0251448719587541</v>
      </c>
      <c r="U55" s="63">
        <v>-0.5471298453717433</v>
      </c>
      <c r="V55" s="90">
        <v>-4</v>
      </c>
    </row>
    <row r="56" spans="2:22" ht="15">
      <c r="B56" s="97">
        <v>10</v>
      </c>
      <c r="C56" s="91" t="s">
        <v>76</v>
      </c>
      <c r="D56" s="68">
        <v>547</v>
      </c>
      <c r="E56" s="73">
        <v>0.01576050940732417</v>
      </c>
      <c r="F56" s="68">
        <v>766</v>
      </c>
      <c r="G56" s="73">
        <v>0.015922838672126717</v>
      </c>
      <c r="H56" s="92">
        <v>-0.2859007832898173</v>
      </c>
      <c r="I56" s="93">
        <v>1</v>
      </c>
      <c r="J56" s="68">
        <v>746</v>
      </c>
      <c r="K56" s="94">
        <v>-0.2667560321715817</v>
      </c>
      <c r="L56" s="95">
        <v>-1</v>
      </c>
      <c r="O56" s="97">
        <v>10</v>
      </c>
      <c r="P56" s="91" t="s">
        <v>61</v>
      </c>
      <c r="Q56" s="68">
        <v>4204</v>
      </c>
      <c r="R56" s="73">
        <v>0.016360905064719756</v>
      </c>
      <c r="S56" s="68">
        <v>6058</v>
      </c>
      <c r="T56" s="73">
        <v>0.01613298393625634</v>
      </c>
      <c r="U56" s="71">
        <v>-0.3060415978870914</v>
      </c>
      <c r="V56" s="95">
        <v>-1</v>
      </c>
    </row>
    <row r="57" spans="2:22" ht="15">
      <c r="B57" s="96">
        <v>11</v>
      </c>
      <c r="C57" s="80" t="s">
        <v>47</v>
      </c>
      <c r="D57" s="52">
        <v>516</v>
      </c>
      <c r="E57" s="57">
        <v>0.014867317832137609</v>
      </c>
      <c r="F57" s="52">
        <v>586</v>
      </c>
      <c r="G57" s="57">
        <v>0.012181179454133493</v>
      </c>
      <c r="H57" s="81">
        <v>-0.11945392491467577</v>
      </c>
      <c r="I57" s="82">
        <v>4</v>
      </c>
      <c r="J57" s="52">
        <v>627</v>
      </c>
      <c r="K57" s="83">
        <v>-0.17703349282296654</v>
      </c>
      <c r="L57" s="84">
        <v>5</v>
      </c>
      <c r="O57" s="96">
        <v>11</v>
      </c>
      <c r="P57" s="80" t="s">
        <v>50</v>
      </c>
      <c r="Q57" s="52">
        <v>3926</v>
      </c>
      <c r="R57" s="57">
        <v>0.015278999353969971</v>
      </c>
      <c r="S57" s="52">
        <v>4646</v>
      </c>
      <c r="T57" s="57">
        <v>0.012372704418594742</v>
      </c>
      <c r="U57" s="55">
        <v>-0.15497201894102453</v>
      </c>
      <c r="V57" s="84">
        <v>10</v>
      </c>
    </row>
    <row r="58" spans="2:22" ht="15">
      <c r="B58" s="85" t="s">
        <v>135</v>
      </c>
      <c r="C58" s="86" t="s">
        <v>95</v>
      </c>
      <c r="D58" s="60">
        <v>516</v>
      </c>
      <c r="E58" s="65">
        <v>0.014867317832137609</v>
      </c>
      <c r="F58" s="60">
        <v>607</v>
      </c>
      <c r="G58" s="65">
        <v>0.01261770636289937</v>
      </c>
      <c r="H58" s="87">
        <v>-0.14991762767710048</v>
      </c>
      <c r="I58" s="88">
        <v>3</v>
      </c>
      <c r="J58" s="60">
        <v>505</v>
      </c>
      <c r="K58" s="89">
        <v>0.0217821782178218</v>
      </c>
      <c r="L58" s="90">
        <v>11</v>
      </c>
      <c r="O58" s="85">
        <v>12</v>
      </c>
      <c r="P58" s="86" t="s">
        <v>39</v>
      </c>
      <c r="Q58" s="60">
        <v>3744</v>
      </c>
      <c r="R58" s="65">
        <v>0.01457070137067335</v>
      </c>
      <c r="S58" s="60">
        <v>5664</v>
      </c>
      <c r="T58" s="65">
        <v>0.015083727470279943</v>
      </c>
      <c r="U58" s="63">
        <v>-0.3389830508474576</v>
      </c>
      <c r="V58" s="90">
        <v>0</v>
      </c>
    </row>
    <row r="59" spans="2:22" ht="15">
      <c r="B59" s="85">
        <v>13</v>
      </c>
      <c r="C59" s="86" t="s">
        <v>61</v>
      </c>
      <c r="D59" s="60">
        <v>509</v>
      </c>
      <c r="E59" s="65">
        <v>0.014665629411934191</v>
      </c>
      <c r="F59" s="60">
        <v>586</v>
      </c>
      <c r="G59" s="65">
        <v>0.012181179454133493</v>
      </c>
      <c r="H59" s="87">
        <v>-0.1313993174061433</v>
      </c>
      <c r="I59" s="88">
        <v>2</v>
      </c>
      <c r="J59" s="60">
        <v>681</v>
      </c>
      <c r="K59" s="89">
        <v>-0.25256975036710716</v>
      </c>
      <c r="L59" s="90">
        <v>-1</v>
      </c>
      <c r="O59" s="85">
        <v>13</v>
      </c>
      <c r="P59" s="86" t="s">
        <v>60</v>
      </c>
      <c r="Q59" s="60">
        <v>3603</v>
      </c>
      <c r="R59" s="65">
        <v>0.014021965020976516</v>
      </c>
      <c r="S59" s="60">
        <v>5113</v>
      </c>
      <c r="T59" s="65">
        <v>0.01361636627039925</v>
      </c>
      <c r="U59" s="63">
        <v>-0.2953256405241541</v>
      </c>
      <c r="V59" s="90">
        <v>4</v>
      </c>
    </row>
    <row r="60" spans="2:22" ht="15">
      <c r="B60" s="85">
        <v>14</v>
      </c>
      <c r="C60" s="86" t="s">
        <v>52</v>
      </c>
      <c r="D60" s="60">
        <v>491</v>
      </c>
      <c r="E60" s="65">
        <v>0.014147002045696834</v>
      </c>
      <c r="F60" s="60">
        <v>936</v>
      </c>
      <c r="G60" s="65">
        <v>0.01945662793356476</v>
      </c>
      <c r="H60" s="87">
        <v>-0.4754273504273504</v>
      </c>
      <c r="I60" s="88">
        <v>-5</v>
      </c>
      <c r="J60" s="60">
        <v>627</v>
      </c>
      <c r="K60" s="89">
        <v>-0.21690590111642738</v>
      </c>
      <c r="L60" s="90">
        <v>2</v>
      </c>
      <c r="O60" s="85">
        <v>14</v>
      </c>
      <c r="P60" s="86" t="s">
        <v>76</v>
      </c>
      <c r="Q60" s="60">
        <v>3568</v>
      </c>
      <c r="R60" s="65">
        <v>0.013885753870342552</v>
      </c>
      <c r="S60" s="60">
        <v>5542</v>
      </c>
      <c r="T60" s="65">
        <v>0.014758830798074055</v>
      </c>
      <c r="U60" s="63">
        <v>-0.3561891014074341</v>
      </c>
      <c r="V60" s="90">
        <v>-1</v>
      </c>
    </row>
    <row r="61" spans="2:22" ht="15">
      <c r="B61" s="97">
        <v>15</v>
      </c>
      <c r="C61" s="91" t="s">
        <v>39</v>
      </c>
      <c r="D61" s="68">
        <v>487</v>
      </c>
      <c r="E61" s="73">
        <v>0.01403175151986631</v>
      </c>
      <c r="F61" s="68">
        <v>461</v>
      </c>
      <c r="G61" s="73">
        <v>0.009582804997193755</v>
      </c>
      <c r="H61" s="92">
        <v>0.05639913232104132</v>
      </c>
      <c r="I61" s="93">
        <v>12</v>
      </c>
      <c r="J61" s="68">
        <v>686</v>
      </c>
      <c r="K61" s="94">
        <v>-0.29008746355685133</v>
      </c>
      <c r="L61" s="95">
        <v>-4</v>
      </c>
      <c r="O61" s="97">
        <v>15</v>
      </c>
      <c r="P61" s="91" t="s">
        <v>89</v>
      </c>
      <c r="Q61" s="68">
        <v>3471</v>
      </c>
      <c r="R61" s="73">
        <v>0.013508254395728418</v>
      </c>
      <c r="S61" s="68">
        <v>1110</v>
      </c>
      <c r="T61" s="73">
        <v>0.002956027099578167</v>
      </c>
      <c r="U61" s="71">
        <v>2.127027027027027</v>
      </c>
      <c r="V61" s="95">
        <v>83</v>
      </c>
    </row>
    <row r="62" spans="2:22" ht="15">
      <c r="B62" s="96">
        <v>16</v>
      </c>
      <c r="C62" s="80" t="s">
        <v>136</v>
      </c>
      <c r="D62" s="52">
        <v>468</v>
      </c>
      <c r="E62" s="57">
        <v>0.01348431152217132</v>
      </c>
      <c r="F62" s="52">
        <v>492</v>
      </c>
      <c r="G62" s="57">
        <v>0.010227201862514811</v>
      </c>
      <c r="H62" s="81">
        <v>-0.04878048780487809</v>
      </c>
      <c r="I62" s="82">
        <v>8</v>
      </c>
      <c r="J62" s="52">
        <v>421</v>
      </c>
      <c r="K62" s="83">
        <v>0.1116389548693586</v>
      </c>
      <c r="L62" s="84">
        <v>13</v>
      </c>
      <c r="O62" s="96">
        <v>16</v>
      </c>
      <c r="P62" s="80" t="s">
        <v>52</v>
      </c>
      <c r="Q62" s="52">
        <v>3359</v>
      </c>
      <c r="R62" s="57">
        <v>0.013072378713699729</v>
      </c>
      <c r="S62" s="52">
        <v>5330</v>
      </c>
      <c r="T62" s="57">
        <v>0.014194256252929397</v>
      </c>
      <c r="U62" s="55">
        <v>-0.3697936210131332</v>
      </c>
      <c r="V62" s="84">
        <v>-2</v>
      </c>
    </row>
    <row r="63" spans="2:22" ht="15">
      <c r="B63" s="85">
        <v>17</v>
      </c>
      <c r="C63" s="86" t="s">
        <v>118</v>
      </c>
      <c r="D63" s="60">
        <v>418</v>
      </c>
      <c r="E63" s="65">
        <v>0.012043679949289768</v>
      </c>
      <c r="F63" s="60">
        <v>1034</v>
      </c>
      <c r="G63" s="65">
        <v>0.021493753507805517</v>
      </c>
      <c r="H63" s="87">
        <v>-0.5957446808510638</v>
      </c>
      <c r="I63" s="88">
        <v>-9</v>
      </c>
      <c r="J63" s="60">
        <v>602</v>
      </c>
      <c r="K63" s="89">
        <v>-0.30564784053156147</v>
      </c>
      <c r="L63" s="90">
        <v>1</v>
      </c>
      <c r="O63" s="85">
        <v>17</v>
      </c>
      <c r="P63" s="86" t="s">
        <v>90</v>
      </c>
      <c r="Q63" s="60">
        <v>3353</v>
      </c>
      <c r="R63" s="65">
        <v>0.013049028230733905</v>
      </c>
      <c r="S63" s="60">
        <v>4</v>
      </c>
      <c r="T63" s="65">
        <v>1.065234990838979E-05</v>
      </c>
      <c r="U63" s="63">
        <v>837.25</v>
      </c>
      <c r="V63" s="90">
        <v>305</v>
      </c>
    </row>
    <row r="64" spans="2:22" ht="15">
      <c r="B64" s="85">
        <v>18</v>
      </c>
      <c r="C64" s="86" t="s">
        <v>87</v>
      </c>
      <c r="D64" s="60">
        <v>409</v>
      </c>
      <c r="E64" s="65">
        <v>0.01178436626617109</v>
      </c>
      <c r="F64" s="60">
        <v>303</v>
      </c>
      <c r="G64" s="65">
        <v>0.006298459683621926</v>
      </c>
      <c r="H64" s="87">
        <v>0.34983498349834985</v>
      </c>
      <c r="I64" s="88">
        <v>27</v>
      </c>
      <c r="J64" s="60">
        <v>436</v>
      </c>
      <c r="K64" s="89">
        <v>-0.06192660550458717</v>
      </c>
      <c r="L64" s="90">
        <v>10</v>
      </c>
      <c r="O64" s="85">
        <v>18</v>
      </c>
      <c r="P64" s="86" t="s">
        <v>47</v>
      </c>
      <c r="Q64" s="60">
        <v>3327</v>
      </c>
      <c r="R64" s="65">
        <v>0.012947842804548674</v>
      </c>
      <c r="S64" s="60">
        <v>4795</v>
      </c>
      <c r="T64" s="65">
        <v>0.012769504452682262</v>
      </c>
      <c r="U64" s="63">
        <v>-0.3061522419186653</v>
      </c>
      <c r="V64" s="90">
        <v>1</v>
      </c>
    </row>
    <row r="65" spans="2:22" ht="15">
      <c r="B65" s="85">
        <v>19</v>
      </c>
      <c r="C65" s="86" t="s">
        <v>60</v>
      </c>
      <c r="D65" s="60">
        <v>392</v>
      </c>
      <c r="E65" s="65">
        <v>0.011294551531391361</v>
      </c>
      <c r="F65" s="60">
        <v>539</v>
      </c>
      <c r="G65" s="65">
        <v>0.011204190658324153</v>
      </c>
      <c r="H65" s="87">
        <v>-0.2727272727272727</v>
      </c>
      <c r="I65" s="88">
        <v>1</v>
      </c>
      <c r="J65" s="60">
        <v>480</v>
      </c>
      <c r="K65" s="89">
        <v>-0.18333333333333335</v>
      </c>
      <c r="L65" s="90">
        <v>6</v>
      </c>
      <c r="O65" s="85">
        <v>19</v>
      </c>
      <c r="P65" s="86" t="s">
        <v>41</v>
      </c>
      <c r="Q65" s="60">
        <v>3253</v>
      </c>
      <c r="R65" s="65">
        <v>0.012659853514636861</v>
      </c>
      <c r="S65" s="60">
        <v>4643</v>
      </c>
      <c r="T65" s="65">
        <v>0.01236471515616345</v>
      </c>
      <c r="U65" s="63">
        <v>-0.2993754038337282</v>
      </c>
      <c r="V65" s="90">
        <v>3</v>
      </c>
    </row>
    <row r="66" spans="2:22" ht="15">
      <c r="B66" s="97">
        <v>20</v>
      </c>
      <c r="C66" s="91" t="s">
        <v>90</v>
      </c>
      <c r="D66" s="68">
        <v>367</v>
      </c>
      <c r="E66" s="73">
        <v>0.010574235744950587</v>
      </c>
      <c r="F66" s="68">
        <v>4</v>
      </c>
      <c r="G66" s="73">
        <v>8.314798262207164E-05</v>
      </c>
      <c r="H66" s="92">
        <v>90.75</v>
      </c>
      <c r="I66" s="93">
        <v>235</v>
      </c>
      <c r="J66" s="68">
        <v>565</v>
      </c>
      <c r="K66" s="94">
        <v>-0.35044247787610616</v>
      </c>
      <c r="L66" s="95">
        <v>1</v>
      </c>
      <c r="O66" s="97">
        <v>20</v>
      </c>
      <c r="P66" s="91" t="s">
        <v>95</v>
      </c>
      <c r="Q66" s="68">
        <v>3183</v>
      </c>
      <c r="R66" s="73">
        <v>0.01238743121336893</v>
      </c>
      <c r="S66" s="68">
        <v>4778</v>
      </c>
      <c r="T66" s="73">
        <v>0.012724231965571604</v>
      </c>
      <c r="U66" s="71">
        <v>-0.33382168271243196</v>
      </c>
      <c r="V66" s="95">
        <v>0</v>
      </c>
    </row>
    <row r="67" spans="2:22" ht="15">
      <c r="B67" s="127" t="s">
        <v>49</v>
      </c>
      <c r="C67" s="128"/>
      <c r="D67" s="26">
        <f>SUM(D47:D66)</f>
        <v>14402</v>
      </c>
      <c r="E67" s="6">
        <f>D67/D69</f>
        <v>0.41495951825280203</v>
      </c>
      <c r="F67" s="26">
        <f>SUM(F47:F66)</f>
        <v>16136</v>
      </c>
      <c r="G67" s="6">
        <f>F67/F69</f>
        <v>0.335418961897437</v>
      </c>
      <c r="H67" s="17">
        <f>D67/F67-1</f>
        <v>-0.10746157659890931</v>
      </c>
      <c r="I67" s="25"/>
      <c r="J67" s="26">
        <f>SUM(J47:J66)</f>
        <v>16419</v>
      </c>
      <c r="K67" s="18">
        <f>E67/J67-1</f>
        <v>-0.999974726870196</v>
      </c>
      <c r="L67" s="19"/>
      <c r="O67" s="127" t="s">
        <v>49</v>
      </c>
      <c r="P67" s="128"/>
      <c r="Q67" s="26">
        <f>SUM(Q47:Q66)</f>
        <v>105048</v>
      </c>
      <c r="R67" s="6">
        <f>Q67/Q69</f>
        <v>0.4088202557656234</v>
      </c>
      <c r="S67" s="26">
        <f>SUM(S47:S66)</f>
        <v>129952</v>
      </c>
      <c r="T67" s="6">
        <f>S67/S69</f>
        <v>0.34607354382376754</v>
      </c>
      <c r="U67" s="17">
        <f>Q67/S67-1</f>
        <v>-0.19163999015020927</v>
      </c>
      <c r="V67" s="106"/>
    </row>
    <row r="68" spans="2:22" ht="15">
      <c r="B68" s="127" t="s">
        <v>12</v>
      </c>
      <c r="C68" s="128"/>
      <c r="D68" s="26">
        <f>D69-SUM(D47:D66)</f>
        <v>20305</v>
      </c>
      <c r="E68" s="6">
        <f>D68/D69</f>
        <v>0.585040481747198</v>
      </c>
      <c r="F68" s="26">
        <f>F69-SUM(F47:F66)</f>
        <v>31971</v>
      </c>
      <c r="G68" s="6">
        <f>F68/F69</f>
        <v>0.6645810381025631</v>
      </c>
      <c r="H68" s="17">
        <f>D68/F68-1</f>
        <v>-0.36489318444840635</v>
      </c>
      <c r="I68" s="3"/>
      <c r="J68" s="26">
        <f>J69-SUM(J47:J66)</f>
        <v>26007</v>
      </c>
      <c r="K68" s="18">
        <f>E68/J68-1</f>
        <v>-0.9999775044994906</v>
      </c>
      <c r="L68" s="19"/>
      <c r="O68" s="127" t="s">
        <v>12</v>
      </c>
      <c r="P68" s="128"/>
      <c r="Q68" s="26">
        <f>Q69-SUM(Q47:Q66)</f>
        <v>151906</v>
      </c>
      <c r="R68" s="6">
        <f>Q68/Q69</f>
        <v>0.5911797442343766</v>
      </c>
      <c r="S68" s="26">
        <f>S69-SUM(S47:S66)</f>
        <v>245552</v>
      </c>
      <c r="T68" s="6">
        <f>S68/S69</f>
        <v>0.6539264561762325</v>
      </c>
      <c r="U68" s="17">
        <f>Q68/S68-1</f>
        <v>-0.38136932299472215</v>
      </c>
      <c r="V68" s="107"/>
    </row>
    <row r="69" spans="2:22" ht="15">
      <c r="B69" s="129" t="s">
        <v>37</v>
      </c>
      <c r="C69" s="130"/>
      <c r="D69" s="24">
        <v>34707</v>
      </c>
      <c r="E69" s="98">
        <v>1</v>
      </c>
      <c r="F69" s="24">
        <v>48107</v>
      </c>
      <c r="G69" s="98">
        <v>1</v>
      </c>
      <c r="H69" s="20">
        <v>-0.27854574178394</v>
      </c>
      <c r="I69" s="20"/>
      <c r="J69" s="24">
        <v>42426</v>
      </c>
      <c r="K69" s="44">
        <v>-0.1819403196153302</v>
      </c>
      <c r="L69" s="99"/>
      <c r="M69" s="14"/>
      <c r="O69" s="129" t="s">
        <v>37</v>
      </c>
      <c r="P69" s="130"/>
      <c r="Q69" s="24">
        <v>256954</v>
      </c>
      <c r="R69" s="98">
        <v>1</v>
      </c>
      <c r="S69" s="24">
        <v>375504</v>
      </c>
      <c r="T69" s="98">
        <v>1</v>
      </c>
      <c r="U69" s="108">
        <v>-0.31570902040990245</v>
      </c>
      <c r="V69" s="99"/>
    </row>
    <row r="70" spans="2:15" ht="15">
      <c r="B70" t="s">
        <v>83</v>
      </c>
      <c r="O70" t="s">
        <v>83</v>
      </c>
    </row>
    <row r="71" spans="2:15" ht="15">
      <c r="B71" s="9" t="s">
        <v>85</v>
      </c>
      <c r="O71" s="9" t="s">
        <v>85</v>
      </c>
    </row>
  </sheetData>
  <sheetProtection/>
  <mergeCells count="67"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I6:J6"/>
    <mergeCell ref="K6:O6"/>
    <mergeCell ref="I7:I8"/>
    <mergeCell ref="J7:J8"/>
    <mergeCell ref="K7:L8"/>
    <mergeCell ref="M7:N8"/>
    <mergeCell ref="O7:O8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</mergeCells>
  <conditionalFormatting sqref="H32 J32 O32">
    <cfRule type="cellIs" priority="1561" dxfId="146" operator="lessThan">
      <formula>0</formula>
    </cfRule>
  </conditionalFormatting>
  <conditionalFormatting sqref="H31 O31">
    <cfRule type="cellIs" priority="1521" dxfId="146" operator="lessThan">
      <formula>0</formula>
    </cfRule>
  </conditionalFormatting>
  <conditionalFormatting sqref="K68">
    <cfRule type="cellIs" priority="697" dxfId="146" operator="lessThan">
      <formula>0</formula>
    </cfRule>
  </conditionalFormatting>
  <conditionalFormatting sqref="H68 J68">
    <cfRule type="cellIs" priority="698" dxfId="146" operator="lessThan">
      <formula>0</formula>
    </cfRule>
  </conditionalFormatting>
  <conditionalFormatting sqref="K67">
    <cfRule type="cellIs" priority="695" dxfId="146" operator="lessThan">
      <formula>0</formula>
    </cfRule>
  </conditionalFormatting>
  <conditionalFormatting sqref="H67 J67">
    <cfRule type="cellIs" priority="696" dxfId="146" operator="lessThan">
      <formula>0</formula>
    </cfRule>
  </conditionalFormatting>
  <conditionalFormatting sqref="L68">
    <cfRule type="cellIs" priority="693" dxfId="146" operator="lessThan">
      <formula>0</formula>
    </cfRule>
  </conditionalFormatting>
  <conditionalFormatting sqref="K68">
    <cfRule type="cellIs" priority="694" dxfId="146" operator="lessThan">
      <formula>0</formula>
    </cfRule>
  </conditionalFormatting>
  <conditionalFormatting sqref="L67">
    <cfRule type="cellIs" priority="691" dxfId="146" operator="lessThan">
      <formula>0</formula>
    </cfRule>
  </conditionalFormatting>
  <conditionalFormatting sqref="K67">
    <cfRule type="cellIs" priority="692" dxfId="146" operator="lessThan">
      <formula>0</formula>
    </cfRule>
  </conditionalFormatting>
  <conditionalFormatting sqref="H11:H15 J11:J15 O11:O15">
    <cfRule type="cellIs" priority="41" dxfId="146" operator="lessThan">
      <formula>0</formula>
    </cfRule>
  </conditionalFormatting>
  <conditionalFormatting sqref="H16:H30 J16:J30 O16:O30">
    <cfRule type="cellIs" priority="40" dxfId="146" operator="lessThan">
      <formula>0</formula>
    </cfRule>
  </conditionalFormatting>
  <conditionalFormatting sqref="D11:E30 G11:J30 L11:L30 N11:O30">
    <cfRule type="cellIs" priority="39" dxfId="147" operator="equal">
      <formula>0</formula>
    </cfRule>
  </conditionalFormatting>
  <conditionalFormatting sqref="F11:F30">
    <cfRule type="cellIs" priority="38" dxfId="147" operator="equal">
      <formula>0</formula>
    </cfRule>
  </conditionalFormatting>
  <conditionalFormatting sqref="K11:K30">
    <cfRule type="cellIs" priority="37" dxfId="147" operator="equal">
      <formula>0</formula>
    </cfRule>
  </conditionalFormatting>
  <conditionalFormatting sqref="M11:M30">
    <cfRule type="cellIs" priority="36" dxfId="147" operator="equal">
      <formula>0</formula>
    </cfRule>
  </conditionalFormatting>
  <conditionalFormatting sqref="O33 J33 H33">
    <cfRule type="cellIs" priority="35" dxfId="146" operator="lessThan">
      <formula>0</formula>
    </cfRule>
  </conditionalFormatting>
  <conditionalFormatting sqref="H69:I69 K69">
    <cfRule type="cellIs" priority="27" dxfId="146" operator="lessThan">
      <formula>0</formula>
    </cfRule>
  </conditionalFormatting>
  <conditionalFormatting sqref="L69">
    <cfRule type="cellIs" priority="26" dxfId="146" operator="lessThan">
      <formula>0</formula>
    </cfRule>
  </conditionalFormatting>
  <conditionalFormatting sqref="V69">
    <cfRule type="cellIs" priority="8" dxfId="146" operator="lessThan">
      <formula>0</formula>
    </cfRule>
  </conditionalFormatting>
  <conditionalFormatting sqref="V67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V68">
    <cfRule type="cellIs" priority="16" dxfId="146" operator="lessThan">
      <formula>0</formula>
    </cfRule>
  </conditionalFormatting>
  <conditionalFormatting sqref="U68">
    <cfRule type="cellIs" priority="15" dxfId="146" operator="lessThan">
      <formula>0</formula>
    </cfRule>
  </conditionalFormatting>
  <conditionalFormatting sqref="U67">
    <cfRule type="cellIs" priority="14" dxfId="146" operator="lessThan">
      <formula>0</formula>
    </cfRule>
  </conditionalFormatting>
  <conditionalFormatting sqref="U47:U66">
    <cfRule type="cellIs" priority="13" dxfId="146" operator="lessThan">
      <formula>0</formula>
    </cfRule>
  </conditionalFormatting>
  <conditionalFormatting sqref="V47:V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U69">
    <cfRule type="cellIs" priority="9" dxfId="146" operator="lessThan">
      <formula>0</formula>
    </cfRule>
  </conditionalFormatting>
  <conditionalFormatting sqref="K47:K66 H47:H66">
    <cfRule type="cellIs" priority="7" dxfId="146" operator="lessThan">
      <formula>0</formula>
    </cfRule>
  </conditionalFormatting>
  <conditionalFormatting sqref="L47:L66">
    <cfRule type="cellIs" priority="4" dxfId="146" operator="lessThan">
      <formula>0</formula>
    </cfRule>
    <cfRule type="cellIs" priority="5" dxfId="148" operator="equal">
      <formula>0</formula>
    </cfRule>
    <cfRule type="cellIs" priority="6" dxfId="149" operator="greaterThan">
      <formula>0</formula>
    </cfRule>
  </conditionalFormatting>
  <conditionalFormatting sqref="I47:I66">
    <cfRule type="cellIs" priority="1" dxfId="146" operator="lessThan">
      <formula>0</formula>
    </cfRule>
    <cfRule type="cellIs" priority="2" dxfId="148" operator="equal">
      <formula>0</formula>
    </cfRule>
    <cfRule type="cellIs" priority="3" dxfId="149" operator="greater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E37" sqref="E37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8"/>
      <c r="K1" s="49"/>
      <c r="O1" s="47"/>
      <c r="U1" s="49">
        <v>44077</v>
      </c>
    </row>
    <row r="2" spans="1:21" ht="14.25" customHeight="1">
      <c r="A2" s="153" t="s">
        <v>139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4"/>
      <c r="M2" s="21"/>
      <c r="N2" s="153" t="s">
        <v>101</v>
      </c>
      <c r="O2" s="153"/>
      <c r="P2" s="153"/>
      <c r="Q2" s="153"/>
      <c r="R2" s="153"/>
      <c r="S2" s="153"/>
      <c r="T2" s="153"/>
      <c r="U2" s="153"/>
    </row>
    <row r="3" spans="1:21" ht="14.25" customHeight="1">
      <c r="A3" s="154" t="s">
        <v>140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4"/>
      <c r="M3" s="21"/>
      <c r="N3" s="154" t="s">
        <v>102</v>
      </c>
      <c r="O3" s="154"/>
      <c r="P3" s="154"/>
      <c r="Q3" s="154"/>
      <c r="R3" s="154"/>
      <c r="S3" s="154"/>
      <c r="T3" s="154"/>
      <c r="U3" s="154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6"/>
      <c r="K4" s="77" t="s">
        <v>4</v>
      </c>
      <c r="L4" s="14"/>
      <c r="M4" s="14"/>
      <c r="N4" s="15"/>
      <c r="O4" s="15"/>
      <c r="P4" s="15"/>
      <c r="Q4" s="15"/>
      <c r="R4" s="15"/>
      <c r="S4" s="15"/>
      <c r="T4" s="76"/>
      <c r="U4" s="77" t="s">
        <v>4</v>
      </c>
    </row>
    <row r="5" spans="1:21" ht="14.25" customHeight="1">
      <c r="A5" s="155" t="s">
        <v>0</v>
      </c>
      <c r="B5" s="155" t="s">
        <v>1</v>
      </c>
      <c r="C5" s="157" t="s">
        <v>126</v>
      </c>
      <c r="D5" s="158"/>
      <c r="E5" s="158"/>
      <c r="F5" s="158"/>
      <c r="G5" s="158"/>
      <c r="H5" s="159"/>
      <c r="I5" s="157" t="s">
        <v>116</v>
      </c>
      <c r="J5" s="158"/>
      <c r="K5" s="159"/>
      <c r="L5" s="14"/>
      <c r="M5" s="14"/>
      <c r="N5" s="155" t="s">
        <v>0</v>
      </c>
      <c r="O5" s="155" t="s">
        <v>1</v>
      </c>
      <c r="P5" s="157" t="s">
        <v>127</v>
      </c>
      <c r="Q5" s="158"/>
      <c r="R5" s="158"/>
      <c r="S5" s="158"/>
      <c r="T5" s="158"/>
      <c r="U5" s="159"/>
    </row>
    <row r="6" spans="1:21" ht="14.25" customHeight="1">
      <c r="A6" s="156"/>
      <c r="B6" s="156"/>
      <c r="C6" s="131" t="s">
        <v>128</v>
      </c>
      <c r="D6" s="132"/>
      <c r="E6" s="132"/>
      <c r="F6" s="132"/>
      <c r="G6" s="132"/>
      <c r="H6" s="133"/>
      <c r="I6" s="131" t="s">
        <v>117</v>
      </c>
      <c r="J6" s="132"/>
      <c r="K6" s="133"/>
      <c r="L6" s="14"/>
      <c r="M6" s="14"/>
      <c r="N6" s="156"/>
      <c r="O6" s="156"/>
      <c r="P6" s="131" t="s">
        <v>129</v>
      </c>
      <c r="Q6" s="132"/>
      <c r="R6" s="132"/>
      <c r="S6" s="132"/>
      <c r="T6" s="132"/>
      <c r="U6" s="133"/>
    </row>
    <row r="7" spans="1:21" ht="14.25" customHeight="1">
      <c r="A7" s="156"/>
      <c r="B7" s="156"/>
      <c r="C7" s="134">
        <v>2020</v>
      </c>
      <c r="D7" s="135"/>
      <c r="E7" s="160">
        <v>2019</v>
      </c>
      <c r="F7" s="135"/>
      <c r="G7" s="138" t="s">
        <v>5</v>
      </c>
      <c r="H7" s="148" t="s">
        <v>56</v>
      </c>
      <c r="I7" s="162">
        <v>2020</v>
      </c>
      <c r="J7" s="149" t="s">
        <v>130</v>
      </c>
      <c r="K7" s="149" t="s">
        <v>130</v>
      </c>
      <c r="L7" s="14"/>
      <c r="M7" s="14"/>
      <c r="N7" s="156"/>
      <c r="O7" s="156"/>
      <c r="P7" s="165">
        <v>2020</v>
      </c>
      <c r="Q7" s="175"/>
      <c r="R7" s="176">
        <v>2019</v>
      </c>
      <c r="S7" s="175"/>
      <c r="T7" s="139" t="s">
        <v>5</v>
      </c>
      <c r="U7" s="140" t="s">
        <v>97</v>
      </c>
    </row>
    <row r="8" spans="1:21" ht="14.25" customHeight="1">
      <c r="A8" s="142" t="s">
        <v>6</v>
      </c>
      <c r="B8" s="142" t="s">
        <v>7</v>
      </c>
      <c r="C8" s="136"/>
      <c r="D8" s="137"/>
      <c r="E8" s="161"/>
      <c r="F8" s="137"/>
      <c r="G8" s="139"/>
      <c r="H8" s="149"/>
      <c r="I8" s="162"/>
      <c r="J8" s="149"/>
      <c r="K8" s="149"/>
      <c r="L8" s="14"/>
      <c r="M8" s="14"/>
      <c r="N8" s="142" t="s">
        <v>6</v>
      </c>
      <c r="O8" s="142" t="s">
        <v>7</v>
      </c>
      <c r="P8" s="136"/>
      <c r="Q8" s="137"/>
      <c r="R8" s="161"/>
      <c r="S8" s="137"/>
      <c r="T8" s="139"/>
      <c r="U8" s="141"/>
    </row>
    <row r="9" spans="1:21" ht="14.25" customHeight="1">
      <c r="A9" s="142"/>
      <c r="B9" s="142"/>
      <c r="C9" s="118" t="s">
        <v>8</v>
      </c>
      <c r="D9" s="78" t="s">
        <v>2</v>
      </c>
      <c r="E9" s="118" t="s">
        <v>8</v>
      </c>
      <c r="F9" s="78" t="s">
        <v>2</v>
      </c>
      <c r="G9" s="144" t="s">
        <v>9</v>
      </c>
      <c r="H9" s="144" t="s">
        <v>57</v>
      </c>
      <c r="I9" s="79" t="s">
        <v>8</v>
      </c>
      <c r="J9" s="150" t="s">
        <v>131</v>
      </c>
      <c r="K9" s="150" t="s">
        <v>134</v>
      </c>
      <c r="L9" s="14"/>
      <c r="M9" s="14"/>
      <c r="N9" s="142"/>
      <c r="O9" s="142"/>
      <c r="P9" s="115" t="s">
        <v>8</v>
      </c>
      <c r="Q9" s="78" t="s">
        <v>2</v>
      </c>
      <c r="R9" s="115" t="s">
        <v>8</v>
      </c>
      <c r="S9" s="78" t="s">
        <v>2</v>
      </c>
      <c r="T9" s="144" t="s">
        <v>9</v>
      </c>
      <c r="U9" s="146" t="s">
        <v>98</v>
      </c>
    </row>
    <row r="10" spans="1:21" ht="14.25" customHeight="1">
      <c r="A10" s="143"/>
      <c r="B10" s="143"/>
      <c r="C10" s="121" t="s">
        <v>10</v>
      </c>
      <c r="D10" s="41" t="s">
        <v>11</v>
      </c>
      <c r="E10" s="121" t="s">
        <v>10</v>
      </c>
      <c r="F10" s="41" t="s">
        <v>11</v>
      </c>
      <c r="G10" s="152"/>
      <c r="H10" s="152"/>
      <c r="I10" s="121" t="s">
        <v>10</v>
      </c>
      <c r="J10" s="151"/>
      <c r="K10" s="151"/>
      <c r="L10" s="14"/>
      <c r="M10" s="14"/>
      <c r="N10" s="143"/>
      <c r="O10" s="143"/>
      <c r="P10" s="114" t="s">
        <v>10</v>
      </c>
      <c r="Q10" s="41" t="s">
        <v>11</v>
      </c>
      <c r="R10" s="114" t="s">
        <v>10</v>
      </c>
      <c r="S10" s="41" t="s">
        <v>11</v>
      </c>
      <c r="T10" s="145"/>
      <c r="U10" s="147"/>
    </row>
    <row r="11" spans="1:21" ht="14.25" customHeight="1">
      <c r="A11" s="50">
        <v>1</v>
      </c>
      <c r="B11" s="80" t="s">
        <v>20</v>
      </c>
      <c r="C11" s="52">
        <v>3745</v>
      </c>
      <c r="D11" s="54">
        <v>0.1438227274472906</v>
      </c>
      <c r="E11" s="52">
        <v>3164</v>
      </c>
      <c r="F11" s="54">
        <v>0.08858526751966851</v>
      </c>
      <c r="G11" s="100">
        <v>0.1836283185840708</v>
      </c>
      <c r="H11" s="82">
        <v>2</v>
      </c>
      <c r="I11" s="52">
        <v>3129</v>
      </c>
      <c r="J11" s="53">
        <v>0.19686800894854595</v>
      </c>
      <c r="K11" s="84">
        <v>2</v>
      </c>
      <c r="L11" s="14"/>
      <c r="M11" s="14"/>
      <c r="N11" s="50">
        <v>1</v>
      </c>
      <c r="O11" s="80" t="s">
        <v>18</v>
      </c>
      <c r="P11" s="52">
        <v>26020</v>
      </c>
      <c r="Q11" s="54">
        <v>0.14401709165176865</v>
      </c>
      <c r="R11" s="52">
        <v>32612</v>
      </c>
      <c r="S11" s="54">
        <v>0.12460216483461901</v>
      </c>
      <c r="T11" s="109">
        <v>-0.20213418373604808</v>
      </c>
      <c r="U11" s="84">
        <v>0</v>
      </c>
    </row>
    <row r="12" spans="1:21" ht="14.25" customHeight="1">
      <c r="A12" s="85">
        <v>2</v>
      </c>
      <c r="B12" s="86" t="s">
        <v>18</v>
      </c>
      <c r="C12" s="60">
        <v>3454</v>
      </c>
      <c r="D12" s="62">
        <v>0.13264718307154652</v>
      </c>
      <c r="E12" s="60">
        <v>3745</v>
      </c>
      <c r="F12" s="62">
        <v>0.10485203124562534</v>
      </c>
      <c r="G12" s="101">
        <v>-0.07770360480640859</v>
      </c>
      <c r="H12" s="88">
        <v>0</v>
      </c>
      <c r="I12" s="60">
        <v>4255</v>
      </c>
      <c r="J12" s="61">
        <v>-0.18824911868390126</v>
      </c>
      <c r="K12" s="90">
        <v>-1</v>
      </c>
      <c r="L12" s="14"/>
      <c r="M12" s="14"/>
      <c r="N12" s="85">
        <v>2</v>
      </c>
      <c r="O12" s="86" t="s">
        <v>20</v>
      </c>
      <c r="P12" s="60">
        <v>22165</v>
      </c>
      <c r="Q12" s="62">
        <v>0.12268020124755774</v>
      </c>
      <c r="R12" s="60">
        <v>25276</v>
      </c>
      <c r="S12" s="62">
        <v>0.09657317301483595</v>
      </c>
      <c r="T12" s="110">
        <v>-0.12308118373160315</v>
      </c>
      <c r="U12" s="90">
        <v>1</v>
      </c>
    </row>
    <row r="13" spans="1:21" ht="14.25" customHeight="1">
      <c r="A13" s="58">
        <v>3</v>
      </c>
      <c r="B13" s="86" t="s">
        <v>19</v>
      </c>
      <c r="C13" s="60">
        <v>1857</v>
      </c>
      <c r="D13" s="62">
        <v>0.07131610276892354</v>
      </c>
      <c r="E13" s="60">
        <v>4654</v>
      </c>
      <c r="F13" s="62">
        <v>0.13030209704062493</v>
      </c>
      <c r="G13" s="101">
        <v>-0.6009883970777825</v>
      </c>
      <c r="H13" s="88">
        <v>-2</v>
      </c>
      <c r="I13" s="60">
        <v>3659</v>
      </c>
      <c r="J13" s="61">
        <v>-0.492484285323859</v>
      </c>
      <c r="K13" s="90">
        <v>-1</v>
      </c>
      <c r="L13" s="14"/>
      <c r="M13" s="14"/>
      <c r="N13" s="58">
        <v>3</v>
      </c>
      <c r="O13" s="86" t="s">
        <v>19</v>
      </c>
      <c r="P13" s="60">
        <v>16925</v>
      </c>
      <c r="Q13" s="62">
        <v>0.09367752790953823</v>
      </c>
      <c r="R13" s="60">
        <v>30492</v>
      </c>
      <c r="S13" s="62">
        <v>0.11650218355627386</v>
      </c>
      <c r="T13" s="110">
        <v>-0.44493637675455855</v>
      </c>
      <c r="U13" s="90">
        <v>-1</v>
      </c>
    </row>
    <row r="14" spans="1:21" ht="14.25" customHeight="1">
      <c r="A14" s="58">
        <v>4</v>
      </c>
      <c r="B14" s="86" t="s">
        <v>23</v>
      </c>
      <c r="C14" s="60">
        <v>1520</v>
      </c>
      <c r="D14" s="62">
        <v>0.05837397749529552</v>
      </c>
      <c r="E14" s="60">
        <v>1555</v>
      </c>
      <c r="F14" s="62">
        <v>0.04353669121146793</v>
      </c>
      <c r="G14" s="101">
        <v>-0.022508038585209</v>
      </c>
      <c r="H14" s="88">
        <v>2</v>
      </c>
      <c r="I14" s="60">
        <v>1446</v>
      </c>
      <c r="J14" s="61">
        <v>0.051175656984785656</v>
      </c>
      <c r="K14" s="90">
        <v>4</v>
      </c>
      <c r="L14" s="14"/>
      <c r="M14" s="14"/>
      <c r="N14" s="58">
        <v>4</v>
      </c>
      <c r="O14" s="86" t="s">
        <v>33</v>
      </c>
      <c r="P14" s="60">
        <v>10846</v>
      </c>
      <c r="Q14" s="62">
        <v>0.06003110592064116</v>
      </c>
      <c r="R14" s="60">
        <v>11580</v>
      </c>
      <c r="S14" s="62">
        <v>0.044244237360017424</v>
      </c>
      <c r="T14" s="110">
        <v>-0.06338514680483598</v>
      </c>
      <c r="U14" s="90">
        <v>5</v>
      </c>
    </row>
    <row r="15" spans="1:21" ht="14.25" customHeight="1">
      <c r="A15" s="66">
        <v>5</v>
      </c>
      <c r="B15" s="91" t="s">
        <v>22</v>
      </c>
      <c r="C15" s="68">
        <v>1519</v>
      </c>
      <c r="D15" s="70">
        <v>0.05833557356273283</v>
      </c>
      <c r="E15" s="68">
        <v>1726</v>
      </c>
      <c r="F15" s="70">
        <v>0.04832432735112131</v>
      </c>
      <c r="G15" s="102">
        <v>-0.11993047508690613</v>
      </c>
      <c r="H15" s="93">
        <v>0</v>
      </c>
      <c r="I15" s="68">
        <v>1591</v>
      </c>
      <c r="J15" s="69">
        <v>-0.045254556882463826</v>
      </c>
      <c r="K15" s="95">
        <v>1</v>
      </c>
      <c r="L15" s="14"/>
      <c r="M15" s="14"/>
      <c r="N15" s="66">
        <v>5</v>
      </c>
      <c r="O15" s="91" t="s">
        <v>17</v>
      </c>
      <c r="P15" s="68">
        <v>10130</v>
      </c>
      <c r="Q15" s="70">
        <v>0.0560681452126217</v>
      </c>
      <c r="R15" s="68">
        <v>12155</v>
      </c>
      <c r="S15" s="70">
        <v>0.046441166244474245</v>
      </c>
      <c r="T15" s="111">
        <v>-0.1665981077745784</v>
      </c>
      <c r="U15" s="95">
        <v>2</v>
      </c>
    </row>
    <row r="16" spans="1:21" ht="14.25" customHeight="1">
      <c r="A16" s="50">
        <v>6</v>
      </c>
      <c r="B16" s="80" t="s">
        <v>33</v>
      </c>
      <c r="C16" s="52">
        <v>1510</v>
      </c>
      <c r="D16" s="54">
        <v>0.057989938169668576</v>
      </c>
      <c r="E16" s="52">
        <v>1445</v>
      </c>
      <c r="F16" s="54">
        <v>0.0404569252736792</v>
      </c>
      <c r="G16" s="100">
        <v>0.04498269896193774</v>
      </c>
      <c r="H16" s="82">
        <v>5</v>
      </c>
      <c r="I16" s="52">
        <v>1941</v>
      </c>
      <c r="J16" s="53">
        <v>-0.22205048943843375</v>
      </c>
      <c r="K16" s="84">
        <v>-2</v>
      </c>
      <c r="L16" s="14"/>
      <c r="M16" s="14"/>
      <c r="N16" s="50">
        <v>6</v>
      </c>
      <c r="O16" s="80" t="s">
        <v>25</v>
      </c>
      <c r="P16" s="52">
        <v>9305</v>
      </c>
      <c r="Q16" s="54">
        <v>0.05150188462028084</v>
      </c>
      <c r="R16" s="52">
        <v>13595</v>
      </c>
      <c r="S16" s="54">
        <v>0.051943040320331334</v>
      </c>
      <c r="T16" s="109">
        <v>-0.3155571901434351</v>
      </c>
      <c r="U16" s="84">
        <v>0</v>
      </c>
    </row>
    <row r="17" spans="1:21" ht="14.25" customHeight="1">
      <c r="A17" s="58">
        <v>7</v>
      </c>
      <c r="B17" s="86" t="s">
        <v>17</v>
      </c>
      <c r="C17" s="60">
        <v>1358</v>
      </c>
      <c r="D17" s="62">
        <v>0.052152540420139025</v>
      </c>
      <c r="E17" s="60">
        <v>1242</v>
      </c>
      <c r="F17" s="62">
        <v>0.03477335722485091</v>
      </c>
      <c r="G17" s="101">
        <v>0.09339774557165859</v>
      </c>
      <c r="H17" s="88">
        <v>7</v>
      </c>
      <c r="I17" s="60">
        <v>1566</v>
      </c>
      <c r="J17" s="61">
        <v>-0.13282247765006383</v>
      </c>
      <c r="K17" s="90">
        <v>0</v>
      </c>
      <c r="L17" s="14"/>
      <c r="M17" s="14"/>
      <c r="N17" s="58">
        <v>7</v>
      </c>
      <c r="O17" s="86" t="s">
        <v>22</v>
      </c>
      <c r="P17" s="60">
        <v>8876</v>
      </c>
      <c r="Q17" s="62">
        <v>0.049127429112263594</v>
      </c>
      <c r="R17" s="60">
        <v>15592</v>
      </c>
      <c r="S17" s="62">
        <v>0.059573069854697035</v>
      </c>
      <c r="T17" s="110">
        <v>-0.43073370959466395</v>
      </c>
      <c r="U17" s="90">
        <v>-2</v>
      </c>
    </row>
    <row r="18" spans="1:21" ht="14.25" customHeight="1">
      <c r="A18" s="58">
        <v>8</v>
      </c>
      <c r="B18" s="86" t="s">
        <v>25</v>
      </c>
      <c r="C18" s="60">
        <v>1309</v>
      </c>
      <c r="D18" s="62">
        <v>0.050270747724566994</v>
      </c>
      <c r="E18" s="60">
        <v>1398</v>
      </c>
      <c r="F18" s="62">
        <v>0.039141025282078565</v>
      </c>
      <c r="G18" s="101">
        <v>-0.0636623748211731</v>
      </c>
      <c r="H18" s="88">
        <v>4</v>
      </c>
      <c r="I18" s="60">
        <v>1738</v>
      </c>
      <c r="J18" s="61">
        <v>-0.24683544303797467</v>
      </c>
      <c r="K18" s="90">
        <v>-3</v>
      </c>
      <c r="L18" s="14"/>
      <c r="M18" s="14"/>
      <c r="N18" s="58">
        <v>8</v>
      </c>
      <c r="O18" s="86" t="s">
        <v>23</v>
      </c>
      <c r="P18" s="60">
        <v>8728</v>
      </c>
      <c r="Q18" s="62">
        <v>0.04830826963630426</v>
      </c>
      <c r="R18" s="60">
        <v>11244</v>
      </c>
      <c r="S18" s="62">
        <v>0.04296046674231743</v>
      </c>
      <c r="T18" s="110">
        <v>-0.22376378512984707</v>
      </c>
      <c r="U18" s="90">
        <v>2</v>
      </c>
    </row>
    <row r="19" spans="1:21" ht="14.25" customHeight="1">
      <c r="A19" s="58">
        <v>9</v>
      </c>
      <c r="B19" s="86" t="s">
        <v>21</v>
      </c>
      <c r="C19" s="60">
        <v>1081</v>
      </c>
      <c r="D19" s="62">
        <v>0.041514651100272665</v>
      </c>
      <c r="E19" s="60">
        <v>2495</v>
      </c>
      <c r="F19" s="62">
        <v>0.0698546910434807</v>
      </c>
      <c r="G19" s="101">
        <v>-0.5667334669338677</v>
      </c>
      <c r="H19" s="88">
        <v>-5</v>
      </c>
      <c r="I19" s="60">
        <v>1258</v>
      </c>
      <c r="J19" s="61">
        <v>-0.14069952305246425</v>
      </c>
      <c r="K19" s="90">
        <v>1</v>
      </c>
      <c r="L19" s="14"/>
      <c r="M19" s="14"/>
      <c r="N19" s="58">
        <v>9</v>
      </c>
      <c r="O19" s="86" t="s">
        <v>34</v>
      </c>
      <c r="P19" s="60">
        <v>7993</v>
      </c>
      <c r="Q19" s="62">
        <v>0.04424014656312786</v>
      </c>
      <c r="R19" s="60">
        <v>8461</v>
      </c>
      <c r="S19" s="62">
        <v>0.03232733094154641</v>
      </c>
      <c r="T19" s="110">
        <v>-0.0553126108025056</v>
      </c>
      <c r="U19" s="90">
        <v>4</v>
      </c>
    </row>
    <row r="20" spans="1:21" ht="14.25" customHeight="1">
      <c r="A20" s="66">
        <v>10</v>
      </c>
      <c r="B20" s="91" t="s">
        <v>34</v>
      </c>
      <c r="C20" s="68">
        <v>1020</v>
      </c>
      <c r="D20" s="70">
        <v>0.03917201121394831</v>
      </c>
      <c r="E20" s="68">
        <v>1489</v>
      </c>
      <c r="F20" s="70">
        <v>0.041688831648794694</v>
      </c>
      <c r="G20" s="102">
        <v>-0.3149764942914708</v>
      </c>
      <c r="H20" s="93">
        <v>-2</v>
      </c>
      <c r="I20" s="68">
        <v>1360</v>
      </c>
      <c r="J20" s="69">
        <v>-0.25</v>
      </c>
      <c r="K20" s="95">
        <v>-1</v>
      </c>
      <c r="L20" s="14"/>
      <c r="M20" s="14"/>
      <c r="N20" s="66">
        <v>10</v>
      </c>
      <c r="O20" s="91" t="s">
        <v>30</v>
      </c>
      <c r="P20" s="68">
        <v>7046</v>
      </c>
      <c r="Q20" s="70">
        <v>0.03899863288925296</v>
      </c>
      <c r="R20" s="68">
        <v>12076</v>
      </c>
      <c r="S20" s="70">
        <v>0.04613932731947931</v>
      </c>
      <c r="T20" s="111">
        <v>-0.4165286518714806</v>
      </c>
      <c r="U20" s="95">
        <v>-2</v>
      </c>
    </row>
    <row r="21" spans="1:21" ht="14.25" customHeight="1">
      <c r="A21" s="50">
        <v>11</v>
      </c>
      <c r="B21" s="80" t="s">
        <v>24</v>
      </c>
      <c r="C21" s="52">
        <v>947</v>
      </c>
      <c r="D21" s="54">
        <v>0.03636852413687162</v>
      </c>
      <c r="E21" s="52">
        <v>1069</v>
      </c>
      <c r="F21" s="54">
        <v>0.029929725340874094</v>
      </c>
      <c r="G21" s="100">
        <v>-0.11412535079513564</v>
      </c>
      <c r="H21" s="82">
        <v>5</v>
      </c>
      <c r="I21" s="52">
        <v>879</v>
      </c>
      <c r="J21" s="53">
        <v>0.07736063708759944</v>
      </c>
      <c r="K21" s="84">
        <v>3</v>
      </c>
      <c r="L21" s="14"/>
      <c r="M21" s="14"/>
      <c r="N21" s="50">
        <v>11</v>
      </c>
      <c r="O21" s="80" t="s">
        <v>21</v>
      </c>
      <c r="P21" s="52">
        <v>6735</v>
      </c>
      <c r="Q21" s="54">
        <v>0.037277291017473554</v>
      </c>
      <c r="R21" s="52">
        <v>17775</v>
      </c>
      <c r="S21" s="54">
        <v>0.06791375812386094</v>
      </c>
      <c r="T21" s="109">
        <v>-0.6210970464135022</v>
      </c>
      <c r="U21" s="84">
        <v>-7</v>
      </c>
    </row>
    <row r="22" spans="1:21" ht="14.25" customHeight="1">
      <c r="A22" s="58">
        <v>12</v>
      </c>
      <c r="B22" s="86" t="s">
        <v>30</v>
      </c>
      <c r="C22" s="60">
        <v>887</v>
      </c>
      <c r="D22" s="62">
        <v>0.03406428818310995</v>
      </c>
      <c r="E22" s="60">
        <v>1522</v>
      </c>
      <c r="F22" s="62">
        <v>0.04261276143013131</v>
      </c>
      <c r="G22" s="101">
        <v>-0.41721419185282527</v>
      </c>
      <c r="H22" s="88">
        <v>-5</v>
      </c>
      <c r="I22" s="60">
        <v>1225</v>
      </c>
      <c r="J22" s="61">
        <v>-0.27591836734693875</v>
      </c>
      <c r="K22" s="90">
        <v>-1</v>
      </c>
      <c r="L22" s="14"/>
      <c r="M22" s="14"/>
      <c r="N22" s="58">
        <v>12</v>
      </c>
      <c r="O22" s="86" t="s">
        <v>35</v>
      </c>
      <c r="P22" s="60">
        <v>6260</v>
      </c>
      <c r="Q22" s="62">
        <v>0.034648231888550034</v>
      </c>
      <c r="R22" s="60">
        <v>6687</v>
      </c>
      <c r="S22" s="62">
        <v>0.025549327739761356</v>
      </c>
      <c r="T22" s="110">
        <v>-0.06385524151338418</v>
      </c>
      <c r="U22" s="90">
        <v>2</v>
      </c>
    </row>
    <row r="23" spans="1:21" ht="14.25" customHeight="1">
      <c r="A23" s="58">
        <v>13</v>
      </c>
      <c r="B23" s="86" t="s">
        <v>28</v>
      </c>
      <c r="C23" s="60">
        <v>877</v>
      </c>
      <c r="D23" s="62">
        <v>0.033680248857483004</v>
      </c>
      <c r="E23" s="60">
        <v>1192</v>
      </c>
      <c r="F23" s="62">
        <v>0.033373463616765124</v>
      </c>
      <c r="G23" s="101">
        <v>-0.26426174496644295</v>
      </c>
      <c r="H23" s="88">
        <v>2</v>
      </c>
      <c r="I23" s="60">
        <v>1012</v>
      </c>
      <c r="J23" s="61">
        <v>-0.13339920948616601</v>
      </c>
      <c r="K23" s="90">
        <v>-1</v>
      </c>
      <c r="L23" s="14"/>
      <c r="M23" s="14"/>
      <c r="N23" s="58">
        <v>13</v>
      </c>
      <c r="O23" s="86" t="s">
        <v>28</v>
      </c>
      <c r="P23" s="60">
        <v>5636</v>
      </c>
      <c r="Q23" s="62">
        <v>0.031194478422343127</v>
      </c>
      <c r="R23" s="60">
        <v>8570</v>
      </c>
      <c r="S23" s="62">
        <v>0.032743792243121704</v>
      </c>
      <c r="T23" s="110">
        <v>-0.34235705950991835</v>
      </c>
      <c r="U23" s="90">
        <v>-1</v>
      </c>
    </row>
    <row r="24" spans="1:21" ht="14.25" customHeight="1">
      <c r="A24" s="58">
        <v>14</v>
      </c>
      <c r="B24" s="86" t="s">
        <v>26</v>
      </c>
      <c r="C24" s="60">
        <v>607</v>
      </c>
      <c r="D24" s="62">
        <v>0.023311187065555513</v>
      </c>
      <c r="E24" s="60">
        <v>1295</v>
      </c>
      <c r="F24" s="62">
        <v>0.03625724444942184</v>
      </c>
      <c r="G24" s="101">
        <v>-0.5312741312741313</v>
      </c>
      <c r="H24" s="88">
        <v>-1</v>
      </c>
      <c r="I24" s="60">
        <v>726</v>
      </c>
      <c r="J24" s="61">
        <v>-0.1639118457300276</v>
      </c>
      <c r="K24" s="90">
        <v>2</v>
      </c>
      <c r="L24" s="14"/>
      <c r="M24" s="14"/>
      <c r="N24" s="58">
        <v>14</v>
      </c>
      <c r="O24" s="86" t="s">
        <v>24</v>
      </c>
      <c r="P24" s="60">
        <v>5126</v>
      </c>
      <c r="Q24" s="62">
        <v>0.02837169914707787</v>
      </c>
      <c r="R24" s="60">
        <v>8813</v>
      </c>
      <c r="S24" s="62">
        <v>0.03367223349342258</v>
      </c>
      <c r="T24" s="110">
        <v>-0.418359242028821</v>
      </c>
      <c r="U24" s="90">
        <v>-3</v>
      </c>
    </row>
    <row r="25" spans="1:21" ht="14.25" customHeight="1">
      <c r="A25" s="66">
        <v>15</v>
      </c>
      <c r="B25" s="91" t="s">
        <v>27</v>
      </c>
      <c r="C25" s="68">
        <v>589</v>
      </c>
      <c r="D25" s="70">
        <v>0.022619916279427013</v>
      </c>
      <c r="E25" s="68">
        <v>589</v>
      </c>
      <c r="F25" s="70">
        <v>0.016490746703250552</v>
      </c>
      <c r="G25" s="102">
        <v>0</v>
      </c>
      <c r="H25" s="93">
        <v>3</v>
      </c>
      <c r="I25" s="68">
        <v>648</v>
      </c>
      <c r="J25" s="69">
        <v>-0.09104938271604934</v>
      </c>
      <c r="K25" s="95">
        <v>2</v>
      </c>
      <c r="L25" s="14"/>
      <c r="M25" s="14"/>
      <c r="N25" s="66">
        <v>15</v>
      </c>
      <c r="O25" s="91" t="s">
        <v>51</v>
      </c>
      <c r="P25" s="68">
        <v>4057</v>
      </c>
      <c r="Q25" s="70">
        <v>0.022454932391668927</v>
      </c>
      <c r="R25" s="68">
        <v>6333</v>
      </c>
      <c r="S25" s="70">
        <v>0.024196783696113156</v>
      </c>
      <c r="T25" s="111">
        <v>-0.35938733617558816</v>
      </c>
      <c r="U25" s="95">
        <v>0</v>
      </c>
    </row>
    <row r="26" spans="1:21" ht="14.25" customHeight="1">
      <c r="A26" s="50">
        <v>16</v>
      </c>
      <c r="B26" s="80" t="s">
        <v>51</v>
      </c>
      <c r="C26" s="52">
        <v>557</v>
      </c>
      <c r="D26" s="54">
        <v>0.021390990437420793</v>
      </c>
      <c r="E26" s="52">
        <v>1488</v>
      </c>
      <c r="F26" s="54">
        <v>0.041660833776632974</v>
      </c>
      <c r="G26" s="100">
        <v>-0.6256720430107527</v>
      </c>
      <c r="H26" s="82">
        <v>-7</v>
      </c>
      <c r="I26" s="52">
        <v>870</v>
      </c>
      <c r="J26" s="53">
        <v>-0.35977011494252875</v>
      </c>
      <c r="K26" s="84">
        <v>-1</v>
      </c>
      <c r="L26" s="14"/>
      <c r="M26" s="14"/>
      <c r="N26" s="50">
        <v>16</v>
      </c>
      <c r="O26" s="80" t="s">
        <v>29</v>
      </c>
      <c r="P26" s="52">
        <v>3725</v>
      </c>
      <c r="Q26" s="54">
        <v>0.020617358432084485</v>
      </c>
      <c r="R26" s="52">
        <v>5576</v>
      </c>
      <c r="S26" s="54">
        <v>0.02130447906040217</v>
      </c>
      <c r="T26" s="109">
        <v>-0.33195839311334285</v>
      </c>
      <c r="U26" s="84">
        <v>1</v>
      </c>
    </row>
    <row r="27" spans="1:21" ht="14.25" customHeight="1">
      <c r="A27" s="58">
        <v>17</v>
      </c>
      <c r="B27" s="86" t="s">
        <v>29</v>
      </c>
      <c r="C27" s="60">
        <v>517</v>
      </c>
      <c r="D27" s="62">
        <v>0.019854833134913014</v>
      </c>
      <c r="E27" s="60">
        <v>833</v>
      </c>
      <c r="F27" s="62">
        <v>0.023322227510709188</v>
      </c>
      <c r="G27" s="101">
        <v>-0.3793517406962785</v>
      </c>
      <c r="H27" s="88">
        <v>0</v>
      </c>
      <c r="I27" s="60">
        <v>603</v>
      </c>
      <c r="J27" s="61">
        <v>-0.142620232172471</v>
      </c>
      <c r="K27" s="90">
        <v>1</v>
      </c>
      <c r="L27" s="14"/>
      <c r="M27" s="14"/>
      <c r="N27" s="58">
        <v>17</v>
      </c>
      <c r="O27" s="86" t="s">
        <v>26</v>
      </c>
      <c r="P27" s="60">
        <v>3718</v>
      </c>
      <c r="Q27" s="62">
        <v>0.020578614402816137</v>
      </c>
      <c r="R27" s="60">
        <v>5921</v>
      </c>
      <c r="S27" s="62">
        <v>0.022622636391076267</v>
      </c>
      <c r="T27" s="110">
        <v>-0.37206552947137306</v>
      </c>
      <c r="U27" s="90">
        <v>-1</v>
      </c>
    </row>
    <row r="28" spans="1:21" ht="14.25" customHeight="1">
      <c r="A28" s="58">
        <v>18</v>
      </c>
      <c r="B28" s="86" t="s">
        <v>35</v>
      </c>
      <c r="C28" s="60">
        <v>505</v>
      </c>
      <c r="D28" s="62">
        <v>0.019393985944160683</v>
      </c>
      <c r="E28" s="60">
        <v>562</v>
      </c>
      <c r="F28" s="62">
        <v>0.01573480415488423</v>
      </c>
      <c r="G28" s="101">
        <v>-0.10142348754448394</v>
      </c>
      <c r="H28" s="88">
        <v>1</v>
      </c>
      <c r="I28" s="60">
        <v>1003</v>
      </c>
      <c r="J28" s="61">
        <v>-0.4965104685942173</v>
      </c>
      <c r="K28" s="90">
        <v>-5</v>
      </c>
      <c r="L28" s="14"/>
      <c r="M28" s="14"/>
      <c r="N28" s="58">
        <v>18</v>
      </c>
      <c r="O28" s="86" t="s">
        <v>27</v>
      </c>
      <c r="P28" s="60">
        <v>3316</v>
      </c>
      <c r="Q28" s="62">
        <v>0.018353600150548228</v>
      </c>
      <c r="R28" s="60">
        <v>4752</v>
      </c>
      <c r="S28" s="62">
        <v>0.01815618445032839</v>
      </c>
      <c r="T28" s="110">
        <v>-0.30218855218855223</v>
      </c>
      <c r="U28" s="90">
        <v>1</v>
      </c>
    </row>
    <row r="29" spans="1:21" ht="14.25" customHeight="1">
      <c r="A29" s="58">
        <v>19</v>
      </c>
      <c r="B29" s="86" t="s">
        <v>32</v>
      </c>
      <c r="C29" s="60">
        <v>328</v>
      </c>
      <c r="D29" s="62">
        <v>0.01259648988056377</v>
      </c>
      <c r="E29" s="60">
        <v>1484</v>
      </c>
      <c r="F29" s="62">
        <v>0.04154884228798611</v>
      </c>
      <c r="G29" s="101">
        <v>-0.7789757412398922</v>
      </c>
      <c r="H29" s="88">
        <v>-9</v>
      </c>
      <c r="I29" s="60">
        <v>315</v>
      </c>
      <c r="J29" s="61">
        <v>0.041269841269841345</v>
      </c>
      <c r="K29" s="90">
        <v>0</v>
      </c>
      <c r="N29" s="58">
        <v>19</v>
      </c>
      <c r="O29" s="86" t="s">
        <v>91</v>
      </c>
      <c r="P29" s="60">
        <v>1945</v>
      </c>
      <c r="Q29" s="62">
        <v>0.010765305275276327</v>
      </c>
      <c r="R29" s="60">
        <v>2075</v>
      </c>
      <c r="S29" s="62">
        <v>0.007928047713474624</v>
      </c>
      <c r="T29" s="110">
        <v>-0.0626506024096386</v>
      </c>
      <c r="U29" s="90">
        <v>4</v>
      </c>
    </row>
    <row r="30" spans="1:21" ht="14.25" customHeight="1">
      <c r="A30" s="66">
        <v>20</v>
      </c>
      <c r="B30" s="91" t="s">
        <v>91</v>
      </c>
      <c r="C30" s="68">
        <v>278</v>
      </c>
      <c r="D30" s="70">
        <v>0.010676293252429048</v>
      </c>
      <c r="E30" s="68">
        <v>227</v>
      </c>
      <c r="F30" s="70">
        <v>0.006355516980709466</v>
      </c>
      <c r="G30" s="102">
        <v>0.22466960352422904</v>
      </c>
      <c r="H30" s="93">
        <v>4</v>
      </c>
      <c r="I30" s="68">
        <v>292</v>
      </c>
      <c r="J30" s="69">
        <v>-0.047945205479452024</v>
      </c>
      <c r="K30" s="95">
        <v>1</v>
      </c>
      <c r="N30" s="66">
        <v>20</v>
      </c>
      <c r="O30" s="91" t="s">
        <v>46</v>
      </c>
      <c r="P30" s="68">
        <v>1617</v>
      </c>
      <c r="Q30" s="70">
        <v>0.008949870760988084</v>
      </c>
      <c r="R30" s="68">
        <v>5078</v>
      </c>
      <c r="S30" s="70">
        <v>0.01940174760916826</v>
      </c>
      <c r="T30" s="111">
        <v>-0.6815675462780622</v>
      </c>
      <c r="U30" s="95">
        <v>-2</v>
      </c>
    </row>
    <row r="31" spans="1:21" ht="14.25" customHeight="1">
      <c r="A31" s="127" t="s">
        <v>49</v>
      </c>
      <c r="B31" s="128"/>
      <c r="C31" s="3">
        <f>SUM(C11:C30)</f>
        <v>24465</v>
      </c>
      <c r="D31" s="6">
        <f>C31/C33</f>
        <v>0.939552210146319</v>
      </c>
      <c r="E31" s="3">
        <f>SUM(E11:E30)</f>
        <v>33174</v>
      </c>
      <c r="F31" s="6">
        <f>E31/E33</f>
        <v>0.9288014110927569</v>
      </c>
      <c r="G31" s="17">
        <f>C31/E31-1</f>
        <v>-0.2625248688732139</v>
      </c>
      <c r="H31" s="17"/>
      <c r="I31" s="3">
        <f>SUM(I11:I30)</f>
        <v>29516</v>
      </c>
      <c r="J31" s="18">
        <f>C31/I31-1</f>
        <v>-0.17112752405474996</v>
      </c>
      <c r="K31" s="19"/>
      <c r="N31" s="127" t="s">
        <v>49</v>
      </c>
      <c r="O31" s="128"/>
      <c r="P31" s="3">
        <f>SUM(P11:P30)</f>
        <v>170169</v>
      </c>
      <c r="Q31" s="6">
        <f>P31/P33</f>
        <v>0.9418618166521838</v>
      </c>
      <c r="R31" s="3">
        <f>SUM(R11:R30)</f>
        <v>244663</v>
      </c>
      <c r="S31" s="6">
        <f>R31/R33</f>
        <v>0.9347951507093215</v>
      </c>
      <c r="T31" s="17">
        <f>P31/R31-1</f>
        <v>-0.3044759526368924</v>
      </c>
      <c r="U31" s="106"/>
    </row>
    <row r="32" spans="1:21" ht="14.25" customHeight="1">
      <c r="A32" s="127" t="s">
        <v>12</v>
      </c>
      <c r="B32" s="128"/>
      <c r="C32" s="3">
        <f>C33-SUM(C11:C30)</f>
        <v>1574</v>
      </c>
      <c r="D32" s="6">
        <f>C32/C33</f>
        <v>0.06044778985368102</v>
      </c>
      <c r="E32" s="3">
        <f>E33-SUM(E11:E30)</f>
        <v>2543</v>
      </c>
      <c r="F32" s="6">
        <f>E32/E33</f>
        <v>0.07119858890724305</v>
      </c>
      <c r="G32" s="17">
        <f>C32/E32-1</f>
        <v>-0.3810460086511994</v>
      </c>
      <c r="H32" s="17"/>
      <c r="I32" s="3">
        <f>I33-SUM(I11:I30)</f>
        <v>1698</v>
      </c>
      <c r="J32" s="18">
        <f>C32/I32-1</f>
        <v>-0.07302709069493518</v>
      </c>
      <c r="K32" s="19"/>
      <c r="N32" s="127" t="s">
        <v>12</v>
      </c>
      <c r="O32" s="128"/>
      <c r="P32" s="3">
        <f>P33-SUM(P11:P30)</f>
        <v>10504</v>
      </c>
      <c r="Q32" s="6">
        <f>P32/P33</f>
        <v>0.05813818334781622</v>
      </c>
      <c r="R32" s="3">
        <f>R33-SUM(R11:R30)</f>
        <v>17066</v>
      </c>
      <c r="S32" s="6">
        <f>R32/R33</f>
        <v>0.06520484929067853</v>
      </c>
      <c r="T32" s="17">
        <f>P32/R32-1</f>
        <v>-0.38450720731278565</v>
      </c>
      <c r="U32" s="107"/>
    </row>
    <row r="33" spans="1:21" ht="14.25" customHeight="1">
      <c r="A33" s="129" t="s">
        <v>37</v>
      </c>
      <c r="B33" s="130"/>
      <c r="C33" s="24">
        <v>26039</v>
      </c>
      <c r="D33" s="98">
        <v>1</v>
      </c>
      <c r="E33" s="24">
        <v>35717</v>
      </c>
      <c r="F33" s="98">
        <v>0.9986281042640757</v>
      </c>
      <c r="G33" s="20">
        <v>-0.27096340678108466</v>
      </c>
      <c r="H33" s="20"/>
      <c r="I33" s="24">
        <v>31214</v>
      </c>
      <c r="J33" s="44">
        <v>-0.16579099122188756</v>
      </c>
      <c r="K33" s="99"/>
      <c r="L33" s="14"/>
      <c r="M33" s="14"/>
      <c r="N33" s="129" t="s">
        <v>37</v>
      </c>
      <c r="O33" s="130"/>
      <c r="P33" s="24">
        <v>180673</v>
      </c>
      <c r="Q33" s="98">
        <v>1</v>
      </c>
      <c r="R33" s="24">
        <v>261729</v>
      </c>
      <c r="S33" s="98">
        <v>1</v>
      </c>
      <c r="T33" s="108">
        <v>-0.3096943785365779</v>
      </c>
      <c r="U33" s="99"/>
    </row>
    <row r="34" spans="1:14" ht="14.25" customHeight="1">
      <c r="A34" t="s">
        <v>83</v>
      </c>
      <c r="N34" t="s">
        <v>83</v>
      </c>
    </row>
    <row r="35" spans="1:14" ht="15">
      <c r="A35" s="9" t="s">
        <v>85</v>
      </c>
      <c r="N35" s="9" t="s">
        <v>85</v>
      </c>
    </row>
    <row r="37" ht="15">
      <c r="V37" s="49"/>
    </row>
    <row r="39" spans="1:21" ht="15">
      <c r="A39" s="153" t="s">
        <v>137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4"/>
      <c r="M39" s="21"/>
      <c r="N39" s="153" t="s">
        <v>103</v>
      </c>
      <c r="O39" s="153"/>
      <c r="P39" s="153"/>
      <c r="Q39" s="153"/>
      <c r="R39" s="153"/>
      <c r="S39" s="153"/>
      <c r="T39" s="153"/>
      <c r="U39" s="153"/>
    </row>
    <row r="40" spans="1:21" ht="15">
      <c r="A40" s="154" t="s">
        <v>138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4"/>
      <c r="M40" s="21"/>
      <c r="N40" s="154" t="s">
        <v>104</v>
      </c>
      <c r="O40" s="154"/>
      <c r="P40" s="154"/>
      <c r="Q40" s="154"/>
      <c r="R40" s="154"/>
      <c r="S40" s="154"/>
      <c r="T40" s="154"/>
      <c r="U40" s="154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6"/>
      <c r="K41" s="77" t="s">
        <v>4</v>
      </c>
      <c r="L41" s="14"/>
      <c r="M41" s="14"/>
      <c r="N41" s="15"/>
      <c r="O41" s="15"/>
      <c r="P41" s="15"/>
      <c r="Q41" s="15"/>
      <c r="R41" s="15"/>
      <c r="S41" s="15"/>
      <c r="T41" s="76"/>
      <c r="U41" s="77" t="s">
        <v>4</v>
      </c>
    </row>
    <row r="42" spans="1:21" ht="15">
      <c r="A42" s="155" t="s">
        <v>0</v>
      </c>
      <c r="B42" s="155" t="s">
        <v>48</v>
      </c>
      <c r="C42" s="157" t="s">
        <v>126</v>
      </c>
      <c r="D42" s="158"/>
      <c r="E42" s="158"/>
      <c r="F42" s="158"/>
      <c r="G42" s="158"/>
      <c r="H42" s="159"/>
      <c r="I42" s="157" t="s">
        <v>116</v>
      </c>
      <c r="J42" s="158"/>
      <c r="K42" s="159"/>
      <c r="L42" s="14"/>
      <c r="M42" s="14"/>
      <c r="N42" s="155" t="s">
        <v>0</v>
      </c>
      <c r="O42" s="155" t="s">
        <v>48</v>
      </c>
      <c r="P42" s="157" t="s">
        <v>127</v>
      </c>
      <c r="Q42" s="158"/>
      <c r="R42" s="158"/>
      <c r="S42" s="158"/>
      <c r="T42" s="158"/>
      <c r="U42" s="159"/>
    </row>
    <row r="43" spans="1:21" ht="15">
      <c r="A43" s="156"/>
      <c r="B43" s="156"/>
      <c r="C43" s="131" t="s">
        <v>128</v>
      </c>
      <c r="D43" s="132"/>
      <c r="E43" s="132"/>
      <c r="F43" s="132"/>
      <c r="G43" s="132"/>
      <c r="H43" s="133"/>
      <c r="I43" s="131" t="s">
        <v>117</v>
      </c>
      <c r="J43" s="132"/>
      <c r="K43" s="133"/>
      <c r="L43" s="14"/>
      <c r="M43" s="14"/>
      <c r="N43" s="156"/>
      <c r="O43" s="156"/>
      <c r="P43" s="131" t="s">
        <v>129</v>
      </c>
      <c r="Q43" s="132"/>
      <c r="R43" s="132"/>
      <c r="S43" s="132"/>
      <c r="T43" s="132"/>
      <c r="U43" s="133"/>
    </row>
    <row r="44" spans="1:21" ht="15" customHeight="1">
      <c r="A44" s="156"/>
      <c r="B44" s="156"/>
      <c r="C44" s="134">
        <v>2020</v>
      </c>
      <c r="D44" s="135"/>
      <c r="E44" s="160">
        <v>2019</v>
      </c>
      <c r="F44" s="135"/>
      <c r="G44" s="138" t="s">
        <v>5</v>
      </c>
      <c r="H44" s="148" t="s">
        <v>56</v>
      </c>
      <c r="I44" s="162">
        <v>2020</v>
      </c>
      <c r="J44" s="149" t="s">
        <v>130</v>
      </c>
      <c r="K44" s="149" t="s">
        <v>130</v>
      </c>
      <c r="L44" s="14"/>
      <c r="M44" s="14"/>
      <c r="N44" s="156"/>
      <c r="O44" s="156"/>
      <c r="P44" s="134">
        <v>2020</v>
      </c>
      <c r="Q44" s="135"/>
      <c r="R44" s="134">
        <v>2019</v>
      </c>
      <c r="S44" s="135"/>
      <c r="T44" s="138" t="s">
        <v>5</v>
      </c>
      <c r="U44" s="140" t="s">
        <v>97</v>
      </c>
    </row>
    <row r="45" spans="1:21" ht="15" customHeight="1">
      <c r="A45" s="142" t="s">
        <v>6</v>
      </c>
      <c r="B45" s="142" t="s">
        <v>48</v>
      </c>
      <c r="C45" s="136"/>
      <c r="D45" s="137"/>
      <c r="E45" s="161"/>
      <c r="F45" s="137"/>
      <c r="G45" s="139"/>
      <c r="H45" s="149"/>
      <c r="I45" s="162"/>
      <c r="J45" s="149"/>
      <c r="K45" s="149"/>
      <c r="L45" s="14"/>
      <c r="M45" s="14"/>
      <c r="N45" s="142" t="s">
        <v>6</v>
      </c>
      <c r="O45" s="142" t="s">
        <v>48</v>
      </c>
      <c r="P45" s="136"/>
      <c r="Q45" s="137"/>
      <c r="R45" s="136"/>
      <c r="S45" s="137"/>
      <c r="T45" s="139"/>
      <c r="U45" s="141"/>
    </row>
    <row r="46" spans="1:21" ht="15" customHeight="1">
      <c r="A46" s="142"/>
      <c r="B46" s="142"/>
      <c r="C46" s="118" t="s">
        <v>8</v>
      </c>
      <c r="D46" s="78" t="s">
        <v>2</v>
      </c>
      <c r="E46" s="118" t="s">
        <v>8</v>
      </c>
      <c r="F46" s="78" t="s">
        <v>2</v>
      </c>
      <c r="G46" s="144" t="s">
        <v>9</v>
      </c>
      <c r="H46" s="144" t="s">
        <v>57</v>
      </c>
      <c r="I46" s="79" t="s">
        <v>8</v>
      </c>
      <c r="J46" s="150" t="s">
        <v>131</v>
      </c>
      <c r="K46" s="150" t="s">
        <v>134</v>
      </c>
      <c r="L46" s="14"/>
      <c r="M46" s="14"/>
      <c r="N46" s="142"/>
      <c r="O46" s="142"/>
      <c r="P46" s="115" t="s">
        <v>8</v>
      </c>
      <c r="Q46" s="78" t="s">
        <v>2</v>
      </c>
      <c r="R46" s="115" t="s">
        <v>8</v>
      </c>
      <c r="S46" s="78" t="s">
        <v>2</v>
      </c>
      <c r="T46" s="144" t="s">
        <v>9</v>
      </c>
      <c r="U46" s="146" t="s">
        <v>98</v>
      </c>
    </row>
    <row r="47" spans="1:21" ht="15" customHeight="1">
      <c r="A47" s="143"/>
      <c r="B47" s="143"/>
      <c r="C47" s="121" t="s">
        <v>10</v>
      </c>
      <c r="D47" s="41" t="s">
        <v>11</v>
      </c>
      <c r="E47" s="121" t="s">
        <v>10</v>
      </c>
      <c r="F47" s="41" t="s">
        <v>11</v>
      </c>
      <c r="G47" s="152"/>
      <c r="H47" s="152"/>
      <c r="I47" s="121" t="s">
        <v>10</v>
      </c>
      <c r="J47" s="151"/>
      <c r="K47" s="151"/>
      <c r="L47" s="14"/>
      <c r="M47" s="14"/>
      <c r="N47" s="143"/>
      <c r="O47" s="143"/>
      <c r="P47" s="114" t="s">
        <v>10</v>
      </c>
      <c r="Q47" s="41" t="s">
        <v>11</v>
      </c>
      <c r="R47" s="114" t="s">
        <v>10</v>
      </c>
      <c r="S47" s="41" t="s">
        <v>11</v>
      </c>
      <c r="T47" s="145"/>
      <c r="U47" s="147"/>
    </row>
    <row r="48" spans="1:21" ht="15">
      <c r="A48" s="50">
        <v>1</v>
      </c>
      <c r="B48" s="80" t="s">
        <v>38</v>
      </c>
      <c r="C48" s="52">
        <v>1525</v>
      </c>
      <c r="D48" s="57">
        <v>0.05856599715810899</v>
      </c>
      <c r="E48" s="52">
        <v>1195</v>
      </c>
      <c r="F48" s="57">
        <v>0.033457457233250276</v>
      </c>
      <c r="G48" s="81">
        <v>0.2761506276150627</v>
      </c>
      <c r="H48" s="82">
        <v>2</v>
      </c>
      <c r="I48" s="52">
        <v>1579</v>
      </c>
      <c r="J48" s="83">
        <v>-0.03419886003799877</v>
      </c>
      <c r="K48" s="84">
        <v>0</v>
      </c>
      <c r="L48" s="14"/>
      <c r="M48" s="14"/>
      <c r="N48" s="50">
        <v>1</v>
      </c>
      <c r="O48" s="80" t="s">
        <v>38</v>
      </c>
      <c r="P48" s="52">
        <v>8854</v>
      </c>
      <c r="Q48" s="57">
        <v>0.049005662163134504</v>
      </c>
      <c r="R48" s="52">
        <v>11045</v>
      </c>
      <c r="S48" s="57">
        <v>0.04220013831100107</v>
      </c>
      <c r="T48" s="55">
        <v>-0.19837030330466277</v>
      </c>
      <c r="U48" s="84">
        <v>0</v>
      </c>
    </row>
    <row r="49" spans="1:21" ht="15">
      <c r="A49" s="85">
        <v>2</v>
      </c>
      <c r="B49" s="86" t="s">
        <v>59</v>
      </c>
      <c r="C49" s="60">
        <v>1271</v>
      </c>
      <c r="D49" s="65">
        <v>0.04881139828718461</v>
      </c>
      <c r="E49" s="60">
        <v>1330</v>
      </c>
      <c r="F49" s="65">
        <v>0.03723716997508189</v>
      </c>
      <c r="G49" s="87">
        <v>-0.044360902255639045</v>
      </c>
      <c r="H49" s="88">
        <v>0</v>
      </c>
      <c r="I49" s="60">
        <v>1023</v>
      </c>
      <c r="J49" s="89">
        <v>0.24242424242424243</v>
      </c>
      <c r="K49" s="90">
        <v>0</v>
      </c>
      <c r="L49" s="14"/>
      <c r="M49" s="14"/>
      <c r="N49" s="85">
        <v>2</v>
      </c>
      <c r="O49" s="86" t="s">
        <v>59</v>
      </c>
      <c r="P49" s="60">
        <v>7697</v>
      </c>
      <c r="Q49" s="65">
        <v>0.0426018276112092</v>
      </c>
      <c r="R49" s="60">
        <v>8214</v>
      </c>
      <c r="S49" s="65">
        <v>0.031383606707701475</v>
      </c>
      <c r="T49" s="63">
        <v>-0.06294131969807648</v>
      </c>
      <c r="U49" s="90">
        <v>2</v>
      </c>
    </row>
    <row r="50" spans="1:21" ht="15">
      <c r="A50" s="85">
        <v>3</v>
      </c>
      <c r="B50" s="86" t="s">
        <v>44</v>
      </c>
      <c r="C50" s="60">
        <v>820</v>
      </c>
      <c r="D50" s="65">
        <v>0.03149122470140942</v>
      </c>
      <c r="E50" s="60">
        <v>500</v>
      </c>
      <c r="F50" s="65">
        <v>0.013998936080857855</v>
      </c>
      <c r="G50" s="87">
        <v>0.6399999999999999</v>
      </c>
      <c r="H50" s="88">
        <v>10</v>
      </c>
      <c r="I50" s="60">
        <v>605</v>
      </c>
      <c r="J50" s="89">
        <v>0.3553719008264462</v>
      </c>
      <c r="K50" s="90">
        <v>5</v>
      </c>
      <c r="L50" s="14"/>
      <c r="M50" s="14"/>
      <c r="N50" s="85">
        <v>3</v>
      </c>
      <c r="O50" s="86" t="s">
        <v>40</v>
      </c>
      <c r="P50" s="60">
        <v>6000</v>
      </c>
      <c r="Q50" s="65">
        <v>0.03320916794429716</v>
      </c>
      <c r="R50" s="60">
        <v>8230</v>
      </c>
      <c r="S50" s="65">
        <v>0.03144473864187767</v>
      </c>
      <c r="T50" s="63">
        <v>-0.27095990279465365</v>
      </c>
      <c r="U50" s="90">
        <v>0</v>
      </c>
    </row>
    <row r="51" spans="1:21" ht="15">
      <c r="A51" s="85">
        <v>4</v>
      </c>
      <c r="B51" s="86" t="s">
        <v>40</v>
      </c>
      <c r="C51" s="60">
        <v>766</v>
      </c>
      <c r="D51" s="65">
        <v>0.029417412343023926</v>
      </c>
      <c r="E51" s="60">
        <v>979</v>
      </c>
      <c r="F51" s="65">
        <v>0.02740991684631968</v>
      </c>
      <c r="G51" s="87">
        <v>-0.21756894790602654</v>
      </c>
      <c r="H51" s="88">
        <v>1</v>
      </c>
      <c r="I51" s="60">
        <v>851</v>
      </c>
      <c r="J51" s="89">
        <v>-0.099882491186839</v>
      </c>
      <c r="K51" s="90">
        <v>-1</v>
      </c>
      <c r="L51" s="14"/>
      <c r="M51" s="14"/>
      <c r="N51" s="85">
        <v>4</v>
      </c>
      <c r="O51" s="86" t="s">
        <v>44</v>
      </c>
      <c r="P51" s="60">
        <v>4094</v>
      </c>
      <c r="Q51" s="65">
        <v>0.02265972226065876</v>
      </c>
      <c r="R51" s="60">
        <v>4532</v>
      </c>
      <c r="S51" s="65">
        <v>0.01731562035540578</v>
      </c>
      <c r="T51" s="63">
        <v>-0.09664607237422773</v>
      </c>
      <c r="U51" s="90">
        <v>4</v>
      </c>
    </row>
    <row r="52" spans="1:21" ht="15">
      <c r="A52" s="85">
        <v>5</v>
      </c>
      <c r="B52" s="91" t="s">
        <v>71</v>
      </c>
      <c r="C52" s="68">
        <v>571</v>
      </c>
      <c r="D52" s="73">
        <v>0.021928645493298513</v>
      </c>
      <c r="E52" s="68">
        <v>363</v>
      </c>
      <c r="F52" s="73">
        <v>0.010163227594702803</v>
      </c>
      <c r="G52" s="92">
        <v>0.5730027548209367</v>
      </c>
      <c r="H52" s="93">
        <v>15</v>
      </c>
      <c r="I52" s="68">
        <v>571</v>
      </c>
      <c r="J52" s="94">
        <v>0</v>
      </c>
      <c r="K52" s="95">
        <v>6</v>
      </c>
      <c r="L52" s="14"/>
      <c r="M52" s="14"/>
      <c r="N52" s="85">
        <v>5</v>
      </c>
      <c r="O52" s="91" t="s">
        <v>45</v>
      </c>
      <c r="P52" s="68">
        <v>4029</v>
      </c>
      <c r="Q52" s="73">
        <v>0.02229995627459554</v>
      </c>
      <c r="R52" s="68">
        <v>4837</v>
      </c>
      <c r="S52" s="73">
        <v>0.0184809478506394</v>
      </c>
      <c r="T52" s="71">
        <v>-0.16704568947694853</v>
      </c>
      <c r="U52" s="95">
        <v>1</v>
      </c>
    </row>
    <row r="53" spans="1:21" ht="15">
      <c r="A53" s="96">
        <v>6</v>
      </c>
      <c r="B53" s="80" t="s">
        <v>112</v>
      </c>
      <c r="C53" s="52">
        <v>511</v>
      </c>
      <c r="D53" s="57">
        <v>0.019624409539536848</v>
      </c>
      <c r="E53" s="52">
        <v>1015</v>
      </c>
      <c r="F53" s="57">
        <v>0.028417840244141446</v>
      </c>
      <c r="G53" s="81">
        <v>-0.496551724137931</v>
      </c>
      <c r="H53" s="82">
        <v>-2</v>
      </c>
      <c r="I53" s="52">
        <v>595</v>
      </c>
      <c r="J53" s="83">
        <v>-0.14117647058823535</v>
      </c>
      <c r="K53" s="84">
        <v>3</v>
      </c>
      <c r="L53" s="14"/>
      <c r="M53" s="14"/>
      <c r="N53" s="96">
        <v>6</v>
      </c>
      <c r="O53" s="80" t="s">
        <v>43</v>
      </c>
      <c r="P53" s="52">
        <v>3700</v>
      </c>
      <c r="Q53" s="57">
        <v>0.020478986898983247</v>
      </c>
      <c r="R53" s="52">
        <v>4116</v>
      </c>
      <c r="S53" s="57">
        <v>0.015726190066824845</v>
      </c>
      <c r="T53" s="55">
        <v>-0.10106899902818267</v>
      </c>
      <c r="U53" s="84">
        <v>5</v>
      </c>
    </row>
    <row r="54" spans="1:21" ht="15">
      <c r="A54" s="85">
        <v>7</v>
      </c>
      <c r="B54" s="86" t="s">
        <v>43</v>
      </c>
      <c r="C54" s="60">
        <v>504</v>
      </c>
      <c r="D54" s="65">
        <v>0.019355582011597986</v>
      </c>
      <c r="E54" s="60">
        <v>669</v>
      </c>
      <c r="F54" s="65">
        <v>0.01873057647618781</v>
      </c>
      <c r="G54" s="87">
        <v>-0.24663677130044848</v>
      </c>
      <c r="H54" s="88">
        <v>2</v>
      </c>
      <c r="I54" s="60">
        <v>715</v>
      </c>
      <c r="J54" s="89">
        <v>-0.2951048951048951</v>
      </c>
      <c r="K54" s="90">
        <v>-3</v>
      </c>
      <c r="L54" s="14"/>
      <c r="M54" s="14"/>
      <c r="N54" s="85">
        <v>7</v>
      </c>
      <c r="O54" s="86" t="s">
        <v>42</v>
      </c>
      <c r="P54" s="60">
        <v>3608</v>
      </c>
      <c r="Q54" s="65">
        <v>0.01996977965717069</v>
      </c>
      <c r="R54" s="60">
        <v>8283</v>
      </c>
      <c r="S54" s="65">
        <v>0.031647238173836294</v>
      </c>
      <c r="T54" s="63">
        <v>-0.5644090305444887</v>
      </c>
      <c r="U54" s="90">
        <v>-5</v>
      </c>
    </row>
    <row r="55" spans="1:21" ht="15">
      <c r="A55" s="85">
        <v>8</v>
      </c>
      <c r="B55" s="86" t="s">
        <v>86</v>
      </c>
      <c r="C55" s="60">
        <v>495</v>
      </c>
      <c r="D55" s="65">
        <v>0.019009946618533738</v>
      </c>
      <c r="E55" s="60">
        <v>351</v>
      </c>
      <c r="F55" s="65">
        <v>0.009827253128762214</v>
      </c>
      <c r="G55" s="87">
        <v>0.41025641025641035</v>
      </c>
      <c r="H55" s="88">
        <v>15</v>
      </c>
      <c r="I55" s="60">
        <v>429</v>
      </c>
      <c r="J55" s="89">
        <v>0.15384615384615374</v>
      </c>
      <c r="K55" s="90">
        <v>12</v>
      </c>
      <c r="L55" s="14"/>
      <c r="M55" s="14"/>
      <c r="N55" s="85">
        <v>8</v>
      </c>
      <c r="O55" s="86" t="s">
        <v>71</v>
      </c>
      <c r="P55" s="60">
        <v>3429</v>
      </c>
      <c r="Q55" s="65">
        <v>0.018979039480165823</v>
      </c>
      <c r="R55" s="60">
        <v>3255</v>
      </c>
      <c r="S55" s="65">
        <v>0.012436527858968628</v>
      </c>
      <c r="T55" s="63">
        <v>0.05345622119815663</v>
      </c>
      <c r="U55" s="90">
        <v>9</v>
      </c>
    </row>
    <row r="56" spans="1:21" ht="15">
      <c r="A56" s="85">
        <v>9</v>
      </c>
      <c r="B56" s="86" t="s">
        <v>95</v>
      </c>
      <c r="C56" s="60">
        <v>461</v>
      </c>
      <c r="D56" s="65">
        <v>0.017704212911402128</v>
      </c>
      <c r="E56" s="60">
        <v>516</v>
      </c>
      <c r="F56" s="65">
        <v>0.014446902035445306</v>
      </c>
      <c r="G56" s="87">
        <v>-0.10658914728682167</v>
      </c>
      <c r="H56" s="88">
        <v>3</v>
      </c>
      <c r="I56" s="60">
        <v>425</v>
      </c>
      <c r="J56" s="89">
        <v>0.08470588235294119</v>
      </c>
      <c r="K56" s="90">
        <v>12</v>
      </c>
      <c r="L56" s="14"/>
      <c r="M56" s="14"/>
      <c r="N56" s="85">
        <v>9</v>
      </c>
      <c r="O56" s="86" t="s">
        <v>86</v>
      </c>
      <c r="P56" s="60">
        <v>3391</v>
      </c>
      <c r="Q56" s="65">
        <v>0.018768714749851943</v>
      </c>
      <c r="R56" s="60">
        <v>2805</v>
      </c>
      <c r="S56" s="65">
        <v>0.010717192210263288</v>
      </c>
      <c r="T56" s="63">
        <v>0.20891265597147957</v>
      </c>
      <c r="U56" s="90">
        <v>14</v>
      </c>
    </row>
    <row r="57" spans="1:21" ht="15">
      <c r="A57" s="97">
        <v>10</v>
      </c>
      <c r="B57" s="91" t="s">
        <v>45</v>
      </c>
      <c r="C57" s="68">
        <v>459</v>
      </c>
      <c r="D57" s="73">
        <v>0.017627405046276738</v>
      </c>
      <c r="E57" s="68">
        <v>467</v>
      </c>
      <c r="F57" s="73">
        <v>0.013075006299521236</v>
      </c>
      <c r="G57" s="92">
        <v>-0.017130620985010725</v>
      </c>
      <c r="H57" s="93">
        <v>5</v>
      </c>
      <c r="I57" s="68">
        <v>633</v>
      </c>
      <c r="J57" s="94">
        <v>-0.2748815165876777</v>
      </c>
      <c r="K57" s="95">
        <v>-4</v>
      </c>
      <c r="L57" s="14"/>
      <c r="M57" s="14"/>
      <c r="N57" s="97">
        <v>10</v>
      </c>
      <c r="O57" s="91" t="s">
        <v>50</v>
      </c>
      <c r="P57" s="68">
        <v>3328</v>
      </c>
      <c r="Q57" s="73">
        <v>0.01842001848643682</v>
      </c>
      <c r="R57" s="68">
        <v>4022</v>
      </c>
      <c r="S57" s="73">
        <v>0.01536703995353973</v>
      </c>
      <c r="T57" s="71">
        <v>-0.17255096966683248</v>
      </c>
      <c r="U57" s="95">
        <v>2</v>
      </c>
    </row>
    <row r="58" spans="1:21" ht="15">
      <c r="A58" s="96">
        <v>11</v>
      </c>
      <c r="B58" s="80" t="s">
        <v>39</v>
      </c>
      <c r="C58" s="52">
        <v>410</v>
      </c>
      <c r="D58" s="57">
        <v>0.01574561235070471</v>
      </c>
      <c r="E58" s="52">
        <v>373</v>
      </c>
      <c r="F58" s="57">
        <v>0.01044320631631996</v>
      </c>
      <c r="G58" s="81">
        <v>0.09919571045576414</v>
      </c>
      <c r="H58" s="82">
        <v>7</v>
      </c>
      <c r="I58" s="52">
        <v>591</v>
      </c>
      <c r="J58" s="83">
        <v>-0.3062605752961083</v>
      </c>
      <c r="K58" s="84">
        <v>-1</v>
      </c>
      <c r="L58" s="14"/>
      <c r="M58" s="14"/>
      <c r="N58" s="96">
        <v>11</v>
      </c>
      <c r="O58" s="80" t="s">
        <v>39</v>
      </c>
      <c r="P58" s="52">
        <v>3176</v>
      </c>
      <c r="Q58" s="57">
        <v>0.017578719565181294</v>
      </c>
      <c r="R58" s="52">
        <v>4734</v>
      </c>
      <c r="S58" s="57">
        <v>0.01808741102438018</v>
      </c>
      <c r="T58" s="55">
        <v>-0.3291085762568652</v>
      </c>
      <c r="U58" s="84">
        <v>-4</v>
      </c>
    </row>
    <row r="59" spans="1:21" ht="15">
      <c r="A59" s="85">
        <v>12</v>
      </c>
      <c r="B59" s="86" t="s">
        <v>136</v>
      </c>
      <c r="C59" s="60">
        <v>409</v>
      </c>
      <c r="D59" s="65">
        <v>0.015707208418142018</v>
      </c>
      <c r="E59" s="60">
        <v>374</v>
      </c>
      <c r="F59" s="65">
        <v>0.010471204188481676</v>
      </c>
      <c r="G59" s="87">
        <v>0.09358288770053469</v>
      </c>
      <c r="H59" s="88">
        <v>5</v>
      </c>
      <c r="I59" s="60">
        <v>310</v>
      </c>
      <c r="J59" s="89">
        <v>0.3193548387096774</v>
      </c>
      <c r="K59" s="90">
        <v>15</v>
      </c>
      <c r="L59" s="14"/>
      <c r="M59" s="14"/>
      <c r="N59" s="85">
        <v>12</v>
      </c>
      <c r="O59" s="86" t="s">
        <v>41</v>
      </c>
      <c r="P59" s="60">
        <v>3000</v>
      </c>
      <c r="Q59" s="65">
        <v>0.01660458397214858</v>
      </c>
      <c r="R59" s="60">
        <v>4275</v>
      </c>
      <c r="S59" s="65">
        <v>0.016333688662700734</v>
      </c>
      <c r="T59" s="63">
        <v>-0.29824561403508776</v>
      </c>
      <c r="U59" s="90">
        <v>-2</v>
      </c>
    </row>
    <row r="60" spans="1:21" ht="15">
      <c r="A60" s="85">
        <v>13</v>
      </c>
      <c r="B60" s="86" t="s">
        <v>76</v>
      </c>
      <c r="C60" s="60">
        <v>394</v>
      </c>
      <c r="D60" s="65">
        <v>0.0151311494297016</v>
      </c>
      <c r="E60" s="60">
        <v>647</v>
      </c>
      <c r="F60" s="65">
        <v>0.018114623288630064</v>
      </c>
      <c r="G60" s="87">
        <v>-0.39103554868624424</v>
      </c>
      <c r="H60" s="88">
        <v>-3</v>
      </c>
      <c r="I60" s="60">
        <v>537</v>
      </c>
      <c r="J60" s="89">
        <v>-0.26629422718808193</v>
      </c>
      <c r="K60" s="90">
        <v>-1</v>
      </c>
      <c r="L60" s="14"/>
      <c r="M60" s="14"/>
      <c r="N60" s="85">
        <v>13</v>
      </c>
      <c r="O60" s="86" t="s">
        <v>89</v>
      </c>
      <c r="P60" s="60">
        <v>2609</v>
      </c>
      <c r="Q60" s="65">
        <v>0.014440453194445212</v>
      </c>
      <c r="R60" s="60">
        <v>717</v>
      </c>
      <c r="S60" s="65">
        <v>0.0027394748002705087</v>
      </c>
      <c r="T60" s="63">
        <v>2.6387726638772664</v>
      </c>
      <c r="U60" s="90">
        <v>87</v>
      </c>
    </row>
    <row r="61" spans="1:21" ht="15">
      <c r="A61" s="85">
        <v>14</v>
      </c>
      <c r="B61" s="86" t="s">
        <v>87</v>
      </c>
      <c r="C61" s="60">
        <v>366</v>
      </c>
      <c r="D61" s="65">
        <v>0.014055839317946158</v>
      </c>
      <c r="E61" s="60">
        <v>265</v>
      </c>
      <c r="F61" s="65">
        <v>0.007419436122854663</v>
      </c>
      <c r="G61" s="87">
        <v>0.38113207547169803</v>
      </c>
      <c r="H61" s="88">
        <v>22</v>
      </c>
      <c r="I61" s="60">
        <v>379</v>
      </c>
      <c r="J61" s="89">
        <v>-0.03430079155672827</v>
      </c>
      <c r="K61" s="90">
        <v>8</v>
      </c>
      <c r="L61" s="14"/>
      <c r="M61" s="14"/>
      <c r="N61" s="85">
        <v>14</v>
      </c>
      <c r="O61" s="86" t="s">
        <v>112</v>
      </c>
      <c r="P61" s="60">
        <v>2597</v>
      </c>
      <c r="Q61" s="65">
        <v>0.014374034858556619</v>
      </c>
      <c r="R61" s="60">
        <v>7624</v>
      </c>
      <c r="S61" s="65">
        <v>0.029129366634954475</v>
      </c>
      <c r="T61" s="63">
        <v>-0.6593651626442812</v>
      </c>
      <c r="U61" s="90">
        <v>-9</v>
      </c>
    </row>
    <row r="62" spans="1:21" ht="15">
      <c r="A62" s="97">
        <v>15</v>
      </c>
      <c r="B62" s="91" t="s">
        <v>52</v>
      </c>
      <c r="C62" s="68">
        <v>365</v>
      </c>
      <c r="D62" s="73">
        <v>0.014017435385383463</v>
      </c>
      <c r="E62" s="68">
        <v>758</v>
      </c>
      <c r="F62" s="73">
        <v>0.021222387098580507</v>
      </c>
      <c r="G62" s="92">
        <v>-0.5184696569920844</v>
      </c>
      <c r="H62" s="93">
        <v>-7</v>
      </c>
      <c r="I62" s="68">
        <v>501</v>
      </c>
      <c r="J62" s="94">
        <v>-0.27145708582834327</v>
      </c>
      <c r="K62" s="95">
        <v>-1</v>
      </c>
      <c r="L62" s="14"/>
      <c r="M62" s="14"/>
      <c r="N62" s="97">
        <v>15</v>
      </c>
      <c r="O62" s="91" t="s">
        <v>96</v>
      </c>
      <c r="P62" s="68">
        <v>2552</v>
      </c>
      <c r="Q62" s="73">
        <v>0.01412496609897439</v>
      </c>
      <c r="R62" s="68">
        <v>2622</v>
      </c>
      <c r="S62" s="73">
        <v>0.010017995713123116</v>
      </c>
      <c r="T62" s="71">
        <v>-0.026697177726926036</v>
      </c>
      <c r="U62" s="95">
        <v>10</v>
      </c>
    </row>
    <row r="63" spans="1:21" ht="15">
      <c r="A63" s="96">
        <v>16</v>
      </c>
      <c r="B63" s="80" t="s">
        <v>118</v>
      </c>
      <c r="C63" s="52">
        <v>350</v>
      </c>
      <c r="D63" s="57">
        <v>0.013441376396943048</v>
      </c>
      <c r="E63" s="52">
        <v>940</v>
      </c>
      <c r="F63" s="57">
        <v>0.026317999832012766</v>
      </c>
      <c r="G63" s="81">
        <v>-0.6276595744680851</v>
      </c>
      <c r="H63" s="82">
        <v>-10</v>
      </c>
      <c r="I63" s="52">
        <v>500</v>
      </c>
      <c r="J63" s="83">
        <v>-0.30000000000000004</v>
      </c>
      <c r="K63" s="84">
        <v>-1</v>
      </c>
      <c r="L63" s="14"/>
      <c r="M63" s="14"/>
      <c r="N63" s="96">
        <v>16</v>
      </c>
      <c r="O63" s="80" t="s">
        <v>95</v>
      </c>
      <c r="P63" s="52">
        <v>2540</v>
      </c>
      <c r="Q63" s="57">
        <v>0.014058547763085795</v>
      </c>
      <c r="R63" s="52">
        <v>3563</v>
      </c>
      <c r="S63" s="57">
        <v>0.013613317591860283</v>
      </c>
      <c r="T63" s="55">
        <v>-0.2871175975301712</v>
      </c>
      <c r="U63" s="84">
        <v>-1</v>
      </c>
    </row>
    <row r="64" spans="1:21" ht="15">
      <c r="A64" s="85">
        <v>17</v>
      </c>
      <c r="B64" s="86" t="s">
        <v>89</v>
      </c>
      <c r="C64" s="60">
        <v>320</v>
      </c>
      <c r="D64" s="65">
        <v>0.012289258420062215</v>
      </c>
      <c r="E64" s="60">
        <v>355</v>
      </c>
      <c r="F64" s="65">
        <v>0.009939244617409077</v>
      </c>
      <c r="G64" s="87">
        <v>-0.09859154929577463</v>
      </c>
      <c r="H64" s="88">
        <v>5</v>
      </c>
      <c r="I64" s="60">
        <v>348</v>
      </c>
      <c r="J64" s="89">
        <v>-0.08045977011494254</v>
      </c>
      <c r="K64" s="90">
        <v>9</v>
      </c>
      <c r="L64" s="14"/>
      <c r="M64" s="14"/>
      <c r="N64" s="85">
        <v>17</v>
      </c>
      <c r="O64" s="86" t="s">
        <v>76</v>
      </c>
      <c r="P64" s="60">
        <v>2527</v>
      </c>
      <c r="Q64" s="65">
        <v>0.013986594565873152</v>
      </c>
      <c r="R64" s="60">
        <v>4353</v>
      </c>
      <c r="S64" s="65">
        <v>0.01663170684180966</v>
      </c>
      <c r="T64" s="63">
        <v>-0.41948081782678615</v>
      </c>
      <c r="U64" s="90">
        <v>-8</v>
      </c>
    </row>
    <row r="65" spans="1:21" ht="15">
      <c r="A65" s="85">
        <v>18</v>
      </c>
      <c r="B65" s="86" t="s">
        <v>61</v>
      </c>
      <c r="C65" s="60">
        <v>316</v>
      </c>
      <c r="D65" s="65">
        <v>0.012135642689811437</v>
      </c>
      <c r="E65" s="60">
        <v>330</v>
      </c>
      <c r="F65" s="65">
        <v>0.009239297813366184</v>
      </c>
      <c r="G65" s="87">
        <v>-0.042424242424242475</v>
      </c>
      <c r="H65" s="88">
        <v>7</v>
      </c>
      <c r="I65" s="60">
        <v>437</v>
      </c>
      <c r="J65" s="89">
        <v>-0.2768878718535469</v>
      </c>
      <c r="K65" s="90">
        <v>1</v>
      </c>
      <c r="L65" s="14"/>
      <c r="M65" s="14"/>
      <c r="N65" s="85">
        <v>18</v>
      </c>
      <c r="O65" s="86" t="s">
        <v>52</v>
      </c>
      <c r="P65" s="60">
        <v>2327</v>
      </c>
      <c r="Q65" s="65">
        <v>0.012879622301063248</v>
      </c>
      <c r="R65" s="60">
        <v>3866</v>
      </c>
      <c r="S65" s="65">
        <v>0.014771003595321878</v>
      </c>
      <c r="T65" s="63">
        <v>-0.3980858768753234</v>
      </c>
      <c r="U65" s="90">
        <v>-5</v>
      </c>
    </row>
    <row r="66" spans="1:21" ht="15">
      <c r="A66" s="85">
        <v>19</v>
      </c>
      <c r="B66" s="86" t="s">
        <v>50</v>
      </c>
      <c r="C66" s="60">
        <v>309</v>
      </c>
      <c r="D66" s="65">
        <v>0.011866815161872575</v>
      </c>
      <c r="E66" s="60">
        <v>358</v>
      </c>
      <c r="F66" s="65">
        <v>0.010023238233894224</v>
      </c>
      <c r="G66" s="87">
        <v>-0.13687150837988826</v>
      </c>
      <c r="H66" s="88">
        <v>2</v>
      </c>
      <c r="I66" s="60">
        <v>512</v>
      </c>
      <c r="J66" s="89">
        <v>-0.396484375</v>
      </c>
      <c r="K66" s="90">
        <v>-6</v>
      </c>
      <c r="N66" s="85">
        <v>19</v>
      </c>
      <c r="O66" s="86" t="s">
        <v>87</v>
      </c>
      <c r="P66" s="60">
        <v>2130</v>
      </c>
      <c r="Q66" s="65">
        <v>0.01178925462022549</v>
      </c>
      <c r="R66" s="60">
        <v>2206</v>
      </c>
      <c r="S66" s="65">
        <v>0.00842856542454218</v>
      </c>
      <c r="T66" s="63">
        <v>-0.03445149592021757</v>
      </c>
      <c r="U66" s="90">
        <v>13</v>
      </c>
    </row>
    <row r="67" spans="1:21" ht="15">
      <c r="A67" s="97">
        <v>20</v>
      </c>
      <c r="B67" s="91" t="s">
        <v>41</v>
      </c>
      <c r="C67" s="68">
        <v>295</v>
      </c>
      <c r="D67" s="73">
        <v>0.011329160105994853</v>
      </c>
      <c r="E67" s="68">
        <v>469</v>
      </c>
      <c r="F67" s="73">
        <v>0.013131002043844668</v>
      </c>
      <c r="G67" s="92">
        <v>-0.37100213219616207</v>
      </c>
      <c r="H67" s="93">
        <v>-6</v>
      </c>
      <c r="I67" s="68">
        <v>606</v>
      </c>
      <c r="J67" s="94">
        <v>-0.5132013201320131</v>
      </c>
      <c r="K67" s="95">
        <v>-13</v>
      </c>
      <c r="N67" s="97">
        <v>20</v>
      </c>
      <c r="O67" s="91" t="s">
        <v>61</v>
      </c>
      <c r="P67" s="68">
        <v>2107</v>
      </c>
      <c r="Q67" s="73">
        <v>0.011661952809772351</v>
      </c>
      <c r="R67" s="68">
        <v>2856</v>
      </c>
      <c r="S67" s="73">
        <v>0.010912050250449893</v>
      </c>
      <c r="T67" s="71">
        <v>-0.26225490196078427</v>
      </c>
      <c r="U67" s="95">
        <v>2</v>
      </c>
    </row>
    <row r="68" spans="1:21" ht="15">
      <c r="A68" s="127" t="s">
        <v>49</v>
      </c>
      <c r="B68" s="128"/>
      <c r="C68" s="3">
        <f>SUM(C48:C67)</f>
        <v>10917</v>
      </c>
      <c r="D68" s="6">
        <f>C68/C70</f>
        <v>0.419255731786935</v>
      </c>
      <c r="E68" s="3">
        <f>SUM(E48:E67)</f>
        <v>12254</v>
      </c>
      <c r="F68" s="6">
        <f>E68/E70</f>
        <v>0.3430859254696643</v>
      </c>
      <c r="G68" s="17">
        <f>C68/E68-1</f>
        <v>-0.10910723029214953</v>
      </c>
      <c r="H68" s="17"/>
      <c r="I68" s="3">
        <f>SUM(I48:I67)</f>
        <v>12147</v>
      </c>
      <c r="J68" s="18">
        <f>C68/I68-1</f>
        <v>-0.1012595702642628</v>
      </c>
      <c r="K68" s="19"/>
      <c r="N68" s="127" t="s">
        <v>49</v>
      </c>
      <c r="O68" s="128"/>
      <c r="P68" s="3">
        <f>SUM(P48:P67)</f>
        <v>73695</v>
      </c>
      <c r="Q68" s="6">
        <f>P68/P70</f>
        <v>0.4078916052758298</v>
      </c>
      <c r="R68" s="3">
        <f>SUM(R48:R67)</f>
        <v>96155</v>
      </c>
      <c r="S68" s="6">
        <f>R68/R70</f>
        <v>0.3673838206694711</v>
      </c>
      <c r="T68" s="17">
        <f>P68/R68-1</f>
        <v>-0.23358119702563573</v>
      </c>
      <c r="U68" s="106"/>
    </row>
    <row r="69" spans="1:21" ht="15">
      <c r="A69" s="127" t="s">
        <v>12</v>
      </c>
      <c r="B69" s="128"/>
      <c r="C69" s="26">
        <f>C70-SUM(C48:C67)</f>
        <v>15122</v>
      </c>
      <c r="D69" s="6">
        <f>C69/C70</f>
        <v>0.580744268213065</v>
      </c>
      <c r="E69" s="26">
        <f>E70-SUM(E48:E67)</f>
        <v>23463</v>
      </c>
      <c r="F69" s="6">
        <f>E69/E70</f>
        <v>0.6569140745303357</v>
      </c>
      <c r="G69" s="17">
        <f>C69/E69-1</f>
        <v>-0.35549588714145675</v>
      </c>
      <c r="H69" s="17"/>
      <c r="I69" s="26">
        <f>I70-SUM(I48:I67)</f>
        <v>19067</v>
      </c>
      <c r="J69" s="18">
        <f>C69/I69-1</f>
        <v>-0.20690197723816017</v>
      </c>
      <c r="K69" s="19"/>
      <c r="N69" s="127" t="s">
        <v>12</v>
      </c>
      <c r="O69" s="128"/>
      <c r="P69" s="3">
        <f>P70-SUM(P48:P67)</f>
        <v>106978</v>
      </c>
      <c r="Q69" s="6">
        <f>P69/P70</f>
        <v>0.5921083947241702</v>
      </c>
      <c r="R69" s="3">
        <f>R70-SUM(R48:R67)</f>
        <v>165574</v>
      </c>
      <c r="S69" s="6">
        <f>R69/R70</f>
        <v>0.6326161793305289</v>
      </c>
      <c r="T69" s="17">
        <f>P69/R69-1</f>
        <v>-0.3538961431142571</v>
      </c>
      <c r="U69" s="107"/>
    </row>
    <row r="70" spans="1:21" ht="15">
      <c r="A70" s="129" t="s">
        <v>37</v>
      </c>
      <c r="B70" s="130"/>
      <c r="C70" s="24">
        <v>26039</v>
      </c>
      <c r="D70" s="98">
        <v>1</v>
      </c>
      <c r="E70" s="24">
        <v>35717</v>
      </c>
      <c r="F70" s="98">
        <v>0.9986281042640757</v>
      </c>
      <c r="G70" s="20">
        <v>-0.27096340678108466</v>
      </c>
      <c r="H70" s="20"/>
      <c r="I70" s="24">
        <v>31214</v>
      </c>
      <c r="J70" s="44">
        <v>-0.16579099122188756</v>
      </c>
      <c r="K70" s="99"/>
      <c r="L70" s="14"/>
      <c r="N70" s="129" t="s">
        <v>37</v>
      </c>
      <c r="O70" s="130"/>
      <c r="P70" s="24">
        <v>180673</v>
      </c>
      <c r="Q70" s="98">
        <v>1</v>
      </c>
      <c r="R70" s="24">
        <v>261729</v>
      </c>
      <c r="S70" s="98">
        <v>1</v>
      </c>
      <c r="T70" s="108">
        <v>-0.3096943785365779</v>
      </c>
      <c r="U70" s="99"/>
    </row>
    <row r="71" spans="1:14" ht="15">
      <c r="A71" t="s">
        <v>83</v>
      </c>
      <c r="N71" t="s">
        <v>83</v>
      </c>
    </row>
    <row r="72" spans="1:14" ht="15" customHeight="1">
      <c r="A72" s="9" t="s">
        <v>85</v>
      </c>
      <c r="N72" s="9" t="s">
        <v>85</v>
      </c>
    </row>
  </sheetData>
  <sheetProtection/>
  <mergeCells count="82">
    <mergeCell ref="J9:J10"/>
    <mergeCell ref="A2:K2"/>
    <mergeCell ref="A3:K3"/>
    <mergeCell ref="I5:K5"/>
    <mergeCell ref="I6:K6"/>
    <mergeCell ref="C5:H5"/>
    <mergeCell ref="G7:G8"/>
    <mergeCell ref="J7:J8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N8:N10"/>
    <mergeCell ref="O8:O10"/>
    <mergeCell ref="T9:T10"/>
    <mergeCell ref="U9:U10"/>
    <mergeCell ref="N31:O31"/>
    <mergeCell ref="N32:O32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69:O69"/>
    <mergeCell ref="N70:O70"/>
    <mergeCell ref="U44:U45"/>
    <mergeCell ref="N45:N47"/>
    <mergeCell ref="O45:O47"/>
    <mergeCell ref="T46:T47"/>
    <mergeCell ref="U46:U47"/>
    <mergeCell ref="N68:O68"/>
  </mergeCells>
  <conditionalFormatting sqref="G31:H31 J31">
    <cfRule type="cellIs" priority="1010" dxfId="146" operator="lessThan">
      <formula>0</formula>
    </cfRule>
  </conditionalFormatting>
  <conditionalFormatting sqref="K31">
    <cfRule type="cellIs" priority="1009" dxfId="146" operator="lessThan">
      <formula>0</formula>
    </cfRule>
  </conditionalFormatting>
  <conditionalFormatting sqref="K32">
    <cfRule type="cellIs" priority="1011" dxfId="146" operator="lessThan">
      <formula>0</formula>
    </cfRule>
  </conditionalFormatting>
  <conditionalFormatting sqref="G32:H32 J32">
    <cfRule type="cellIs" priority="1012" dxfId="146" operator="lessThan">
      <formula>0</formula>
    </cfRule>
  </conditionalFormatting>
  <conditionalFormatting sqref="K68">
    <cfRule type="cellIs" priority="1005" dxfId="146" operator="lessThan">
      <formula>0</formula>
    </cfRule>
  </conditionalFormatting>
  <conditionalFormatting sqref="K69">
    <cfRule type="cellIs" priority="1007" dxfId="146" operator="lessThan">
      <formula>0</formula>
    </cfRule>
  </conditionalFormatting>
  <conditionalFormatting sqref="G69:H69 J69">
    <cfRule type="cellIs" priority="1008" dxfId="146" operator="lessThan">
      <formula>0</formula>
    </cfRule>
  </conditionalFormatting>
  <conditionalFormatting sqref="G68:H68 J68">
    <cfRule type="cellIs" priority="1006" dxfId="146" operator="lessThan">
      <formula>0</formula>
    </cfRule>
  </conditionalFormatting>
  <conditionalFormatting sqref="G11:G30 J11:J30">
    <cfRule type="cellIs" priority="92" dxfId="146" operator="lessThan">
      <formula>0</formula>
    </cfRule>
  </conditionalFormatting>
  <conditionalFormatting sqref="K11:K30">
    <cfRule type="cellIs" priority="89" dxfId="146" operator="lessThan">
      <formula>0</formula>
    </cfRule>
    <cfRule type="cellIs" priority="90" dxfId="148" operator="equal">
      <formula>0</formula>
    </cfRule>
    <cfRule type="cellIs" priority="91" dxfId="149" operator="greaterThan">
      <formula>0</formula>
    </cfRule>
  </conditionalFormatting>
  <conditionalFormatting sqref="H11:H30">
    <cfRule type="cellIs" priority="86" dxfId="146" operator="lessThan">
      <formula>0</formula>
    </cfRule>
    <cfRule type="cellIs" priority="87" dxfId="148" operator="equal">
      <formula>0</formula>
    </cfRule>
    <cfRule type="cellIs" priority="88" dxfId="149" operator="greaterThan">
      <formula>0</formula>
    </cfRule>
  </conditionalFormatting>
  <conditionalFormatting sqref="G33 J33">
    <cfRule type="cellIs" priority="85" dxfId="146" operator="lessThan">
      <formula>0</formula>
    </cfRule>
  </conditionalFormatting>
  <conditionalFormatting sqref="K33">
    <cfRule type="cellIs" priority="84" dxfId="146" operator="lessThan">
      <formula>0</formula>
    </cfRule>
  </conditionalFormatting>
  <conditionalFormatting sqref="H33">
    <cfRule type="cellIs" priority="83" dxfId="146" operator="lessThan">
      <formula>0</formula>
    </cfRule>
  </conditionalFormatting>
  <conditionalFormatting sqref="G48:G67 J48:J67">
    <cfRule type="cellIs" priority="76" dxfId="146" operator="lessThan">
      <formula>0</formula>
    </cfRule>
  </conditionalFormatting>
  <conditionalFormatting sqref="K48:K67">
    <cfRule type="cellIs" priority="73" dxfId="146" operator="lessThan">
      <formula>0</formula>
    </cfRule>
    <cfRule type="cellIs" priority="74" dxfId="148" operator="equal">
      <formula>0</formula>
    </cfRule>
    <cfRule type="cellIs" priority="75" dxfId="149" operator="greaterThan">
      <formula>0</formula>
    </cfRule>
  </conditionalFormatting>
  <conditionalFormatting sqref="H48:H67">
    <cfRule type="cellIs" priority="70" dxfId="146" operator="lessThan">
      <formula>0</formula>
    </cfRule>
    <cfRule type="cellIs" priority="71" dxfId="148" operator="equal">
      <formula>0</formula>
    </cfRule>
    <cfRule type="cellIs" priority="72" dxfId="149" operator="greaterThan">
      <formula>0</formula>
    </cfRule>
  </conditionalFormatting>
  <conditionalFormatting sqref="G70 J70">
    <cfRule type="cellIs" priority="69" dxfId="146" operator="lessThan">
      <formula>0</formula>
    </cfRule>
  </conditionalFormatting>
  <conditionalFormatting sqref="K70">
    <cfRule type="cellIs" priority="68" dxfId="146" operator="lessThan">
      <formula>0</formula>
    </cfRule>
  </conditionalFormatting>
  <conditionalFormatting sqref="H70">
    <cfRule type="cellIs" priority="67" dxfId="146" operator="lessThan">
      <formula>0</formula>
    </cfRule>
  </conditionalFormatting>
  <conditionalFormatting sqref="T68">
    <cfRule type="cellIs" priority="49" dxfId="146" operator="lessThan">
      <formula>0</formula>
    </cfRule>
  </conditionalFormatting>
  <conditionalFormatting sqref="U69">
    <cfRule type="cellIs" priority="51" dxfId="146" operator="lessThan">
      <formula>0</formula>
    </cfRule>
  </conditionalFormatting>
  <conditionalFormatting sqref="U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T69">
    <cfRule type="cellIs" priority="50" dxfId="146" operator="lessThan">
      <formula>0</formula>
    </cfRule>
  </conditionalFormatting>
  <conditionalFormatting sqref="T48:T67">
    <cfRule type="cellIs" priority="42" dxfId="146" operator="lessThan">
      <formula>0</formula>
    </cfRule>
  </conditionalFormatting>
  <conditionalFormatting sqref="U48:U67">
    <cfRule type="cellIs" priority="39" dxfId="146" operator="lessThan">
      <formula>0</formula>
    </cfRule>
    <cfRule type="cellIs" priority="40" dxfId="148" operator="equal">
      <formula>0</formula>
    </cfRule>
    <cfRule type="cellIs" priority="41" dxfId="149" operator="greaterThan">
      <formula>0</formula>
    </cfRule>
  </conditionalFormatting>
  <conditionalFormatting sqref="T70">
    <cfRule type="cellIs" priority="38" dxfId="146" operator="lessThan">
      <formula>0</formula>
    </cfRule>
  </conditionalFormatting>
  <conditionalFormatting sqref="U70">
    <cfRule type="cellIs" priority="37" dxfId="146" operator="lessThan">
      <formula>0</formula>
    </cfRule>
  </conditionalFormatting>
  <conditionalFormatting sqref="U32">
    <cfRule type="cellIs" priority="9" dxfId="146" operator="lessThan">
      <formula>0</formula>
    </cfRule>
  </conditionalFormatting>
  <conditionalFormatting sqref="T32">
    <cfRule type="cellIs" priority="8" dxfId="146" operator="lessThan">
      <formula>0</formula>
    </cfRule>
  </conditionalFormatting>
  <conditionalFormatting sqref="T31">
    <cfRule type="cellIs" priority="7" dxfId="146" operator="lessThan">
      <formula>0</formula>
    </cfRule>
  </conditionalFormatting>
  <conditionalFormatting sqref="U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T11:T30">
    <cfRule type="cellIs" priority="6" dxfId="146" operator="lessThan">
      <formula>0</formula>
    </cfRule>
  </conditionalFormatting>
  <conditionalFormatting sqref="U11:U30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3">
    <cfRule type="cellIs" priority="2" dxfId="146" operator="lessThan">
      <formula>0</formula>
    </cfRule>
  </conditionalFormatting>
  <conditionalFormatting sqref="U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8"/>
      <c r="K1" s="49"/>
      <c r="O1" s="48"/>
      <c r="U1" s="49">
        <v>44015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77" t="s">
        <v>105</v>
      </c>
      <c r="O2" s="177"/>
      <c r="P2" s="177"/>
      <c r="Q2" s="177"/>
      <c r="R2" s="177"/>
      <c r="S2" s="177"/>
      <c r="T2" s="177"/>
      <c r="U2" s="177"/>
    </row>
    <row r="3" spans="1:21" ht="14.25" customHeight="1">
      <c r="A3" s="178" t="s">
        <v>144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4"/>
      <c r="M3" s="21"/>
      <c r="N3" s="177"/>
      <c r="O3" s="177"/>
      <c r="P3" s="177"/>
      <c r="Q3" s="177"/>
      <c r="R3" s="177"/>
      <c r="S3" s="177"/>
      <c r="T3" s="177"/>
      <c r="U3" s="177"/>
    </row>
    <row r="4" spans="1:21" ht="14.25" customHeight="1">
      <c r="A4" s="179" t="s">
        <v>141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4"/>
      <c r="M4" s="21"/>
      <c r="N4" s="154" t="s">
        <v>106</v>
      </c>
      <c r="O4" s="154"/>
      <c r="P4" s="154"/>
      <c r="Q4" s="154"/>
      <c r="R4" s="154"/>
      <c r="S4" s="154"/>
      <c r="T4" s="154"/>
      <c r="U4" s="154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6"/>
      <c r="K5" s="77" t="s">
        <v>4</v>
      </c>
      <c r="L5" s="14"/>
      <c r="M5" s="14"/>
      <c r="N5" s="15"/>
      <c r="O5" s="15"/>
      <c r="P5" s="15"/>
      <c r="Q5" s="15"/>
      <c r="R5" s="15"/>
      <c r="S5" s="15"/>
      <c r="T5" s="76"/>
      <c r="U5" s="77" t="s">
        <v>4</v>
      </c>
    </row>
    <row r="6" spans="1:21" ht="14.25" customHeight="1">
      <c r="A6" s="155" t="s">
        <v>0</v>
      </c>
      <c r="B6" s="155" t="s">
        <v>1</v>
      </c>
      <c r="C6" s="157" t="s">
        <v>126</v>
      </c>
      <c r="D6" s="158"/>
      <c r="E6" s="158"/>
      <c r="F6" s="158"/>
      <c r="G6" s="158"/>
      <c r="H6" s="159"/>
      <c r="I6" s="157" t="s">
        <v>116</v>
      </c>
      <c r="J6" s="158"/>
      <c r="K6" s="159"/>
      <c r="L6" s="14"/>
      <c r="M6" s="14"/>
      <c r="N6" s="155" t="s">
        <v>0</v>
      </c>
      <c r="O6" s="155" t="s">
        <v>1</v>
      </c>
      <c r="P6" s="157" t="s">
        <v>127</v>
      </c>
      <c r="Q6" s="158"/>
      <c r="R6" s="158"/>
      <c r="S6" s="158"/>
      <c r="T6" s="158"/>
      <c r="U6" s="159"/>
    </row>
    <row r="7" spans="1:21" ht="14.25" customHeight="1">
      <c r="A7" s="156"/>
      <c r="B7" s="156"/>
      <c r="C7" s="131" t="s">
        <v>128</v>
      </c>
      <c r="D7" s="132"/>
      <c r="E7" s="132"/>
      <c r="F7" s="132"/>
      <c r="G7" s="132"/>
      <c r="H7" s="133"/>
      <c r="I7" s="131" t="s">
        <v>117</v>
      </c>
      <c r="J7" s="132"/>
      <c r="K7" s="133"/>
      <c r="L7" s="14"/>
      <c r="M7" s="14"/>
      <c r="N7" s="156"/>
      <c r="O7" s="156"/>
      <c r="P7" s="131" t="s">
        <v>129</v>
      </c>
      <c r="Q7" s="132"/>
      <c r="R7" s="132"/>
      <c r="S7" s="132"/>
      <c r="T7" s="132"/>
      <c r="U7" s="133"/>
    </row>
    <row r="8" spans="1:21" ht="14.25" customHeight="1">
      <c r="A8" s="156"/>
      <c r="B8" s="156"/>
      <c r="C8" s="134">
        <v>2020</v>
      </c>
      <c r="D8" s="135"/>
      <c r="E8" s="160">
        <v>2019</v>
      </c>
      <c r="F8" s="135"/>
      <c r="G8" s="138" t="s">
        <v>5</v>
      </c>
      <c r="H8" s="148" t="s">
        <v>56</v>
      </c>
      <c r="I8" s="162">
        <v>2020</v>
      </c>
      <c r="J8" s="149" t="s">
        <v>130</v>
      </c>
      <c r="K8" s="149" t="s">
        <v>130</v>
      </c>
      <c r="L8" s="14"/>
      <c r="M8" s="14"/>
      <c r="N8" s="156"/>
      <c r="O8" s="156"/>
      <c r="P8" s="165">
        <v>2020</v>
      </c>
      <c r="Q8" s="175"/>
      <c r="R8" s="176">
        <v>2019</v>
      </c>
      <c r="S8" s="175"/>
      <c r="T8" s="139" t="s">
        <v>5</v>
      </c>
      <c r="U8" s="140" t="s">
        <v>97</v>
      </c>
    </row>
    <row r="9" spans="1:21" ht="14.25" customHeight="1">
      <c r="A9" s="142" t="s">
        <v>6</v>
      </c>
      <c r="B9" s="142" t="s">
        <v>7</v>
      </c>
      <c r="C9" s="136"/>
      <c r="D9" s="137"/>
      <c r="E9" s="161"/>
      <c r="F9" s="137"/>
      <c r="G9" s="139"/>
      <c r="H9" s="149"/>
      <c r="I9" s="162"/>
      <c r="J9" s="149"/>
      <c r="K9" s="149"/>
      <c r="L9" s="14"/>
      <c r="M9" s="14"/>
      <c r="N9" s="142" t="s">
        <v>6</v>
      </c>
      <c r="O9" s="142" t="s">
        <v>7</v>
      </c>
      <c r="P9" s="136"/>
      <c r="Q9" s="137"/>
      <c r="R9" s="161"/>
      <c r="S9" s="137"/>
      <c r="T9" s="139"/>
      <c r="U9" s="141"/>
    </row>
    <row r="10" spans="1:21" ht="14.25" customHeight="1">
      <c r="A10" s="142"/>
      <c r="B10" s="142"/>
      <c r="C10" s="118" t="s">
        <v>8</v>
      </c>
      <c r="D10" s="78" t="s">
        <v>2</v>
      </c>
      <c r="E10" s="118" t="s">
        <v>8</v>
      </c>
      <c r="F10" s="78" t="s">
        <v>2</v>
      </c>
      <c r="G10" s="144" t="s">
        <v>9</v>
      </c>
      <c r="H10" s="144" t="s">
        <v>57</v>
      </c>
      <c r="I10" s="79" t="s">
        <v>8</v>
      </c>
      <c r="J10" s="150" t="s">
        <v>131</v>
      </c>
      <c r="K10" s="150" t="s">
        <v>134</v>
      </c>
      <c r="L10" s="14"/>
      <c r="M10" s="14"/>
      <c r="N10" s="142"/>
      <c r="O10" s="142"/>
      <c r="P10" s="115" t="s">
        <v>8</v>
      </c>
      <c r="Q10" s="78" t="s">
        <v>2</v>
      </c>
      <c r="R10" s="115" t="s">
        <v>8</v>
      </c>
      <c r="S10" s="78" t="s">
        <v>2</v>
      </c>
      <c r="T10" s="144" t="s">
        <v>9</v>
      </c>
      <c r="U10" s="146" t="s">
        <v>98</v>
      </c>
    </row>
    <row r="11" spans="1:21" ht="14.25" customHeight="1">
      <c r="A11" s="143"/>
      <c r="B11" s="143"/>
      <c r="C11" s="121" t="s">
        <v>10</v>
      </c>
      <c r="D11" s="41" t="s">
        <v>11</v>
      </c>
      <c r="E11" s="121" t="s">
        <v>10</v>
      </c>
      <c r="F11" s="41" t="s">
        <v>11</v>
      </c>
      <c r="G11" s="152"/>
      <c r="H11" s="152"/>
      <c r="I11" s="121" t="s">
        <v>10</v>
      </c>
      <c r="J11" s="151"/>
      <c r="K11" s="151"/>
      <c r="L11" s="14"/>
      <c r="M11" s="14"/>
      <c r="N11" s="143"/>
      <c r="O11" s="143"/>
      <c r="P11" s="114" t="s">
        <v>10</v>
      </c>
      <c r="Q11" s="41" t="s">
        <v>11</v>
      </c>
      <c r="R11" s="114" t="s">
        <v>10</v>
      </c>
      <c r="S11" s="41" t="s">
        <v>11</v>
      </c>
      <c r="T11" s="145"/>
      <c r="U11" s="147"/>
    </row>
    <row r="12" spans="1:21" ht="14.25" customHeight="1">
      <c r="A12" s="50">
        <v>1</v>
      </c>
      <c r="B12" s="80" t="s">
        <v>20</v>
      </c>
      <c r="C12" s="52">
        <v>1553</v>
      </c>
      <c r="D12" s="54">
        <v>0.17916474388555606</v>
      </c>
      <c r="E12" s="52">
        <v>1439</v>
      </c>
      <c r="F12" s="54">
        <v>0.11614205004035512</v>
      </c>
      <c r="G12" s="100">
        <v>0.07922168172341904</v>
      </c>
      <c r="H12" s="82">
        <v>1</v>
      </c>
      <c r="I12" s="52">
        <v>1841</v>
      </c>
      <c r="J12" s="53">
        <v>-0.15643671917436175</v>
      </c>
      <c r="K12" s="84">
        <v>0</v>
      </c>
      <c r="L12" s="14"/>
      <c r="M12" s="14"/>
      <c r="N12" s="50">
        <v>1</v>
      </c>
      <c r="O12" s="80" t="s">
        <v>20</v>
      </c>
      <c r="P12" s="52">
        <v>13864</v>
      </c>
      <c r="Q12" s="54">
        <v>0.1817490593988018</v>
      </c>
      <c r="R12" s="52">
        <v>15842</v>
      </c>
      <c r="S12" s="54">
        <v>0.13923972753241046</v>
      </c>
      <c r="T12" s="109">
        <v>-0.1248579724782225</v>
      </c>
      <c r="U12" s="84">
        <v>0</v>
      </c>
    </row>
    <row r="13" spans="1:21" ht="14.25" customHeight="1">
      <c r="A13" s="85">
        <v>2</v>
      </c>
      <c r="B13" s="86" t="s">
        <v>18</v>
      </c>
      <c r="C13" s="60">
        <v>744</v>
      </c>
      <c r="D13" s="62">
        <v>0.08583294877711121</v>
      </c>
      <c r="E13" s="60">
        <v>1098</v>
      </c>
      <c r="F13" s="62">
        <v>0.08861985472154964</v>
      </c>
      <c r="G13" s="101">
        <v>-0.3224043715846995</v>
      </c>
      <c r="H13" s="88">
        <v>1</v>
      </c>
      <c r="I13" s="60">
        <v>1285</v>
      </c>
      <c r="J13" s="61">
        <v>-0.4210116731517509</v>
      </c>
      <c r="K13" s="90">
        <v>0</v>
      </c>
      <c r="L13" s="14"/>
      <c r="M13" s="14"/>
      <c r="N13" s="85">
        <v>2</v>
      </c>
      <c r="O13" s="86" t="s">
        <v>18</v>
      </c>
      <c r="P13" s="60">
        <v>9015</v>
      </c>
      <c r="Q13" s="62">
        <v>0.11818146065206277</v>
      </c>
      <c r="R13" s="60">
        <v>12637</v>
      </c>
      <c r="S13" s="62">
        <v>0.11107009448472863</v>
      </c>
      <c r="T13" s="110">
        <v>-0.2866186594919681</v>
      </c>
      <c r="U13" s="90">
        <v>0</v>
      </c>
    </row>
    <row r="14" spans="1:21" ht="14.25" customHeight="1">
      <c r="A14" s="58" t="s">
        <v>135</v>
      </c>
      <c r="B14" s="86" t="s">
        <v>23</v>
      </c>
      <c r="C14" s="60">
        <v>744</v>
      </c>
      <c r="D14" s="62">
        <v>0.08583294877711121</v>
      </c>
      <c r="E14" s="60">
        <v>875</v>
      </c>
      <c r="F14" s="62">
        <v>0.07062146892655367</v>
      </c>
      <c r="G14" s="101">
        <v>-0.1497142857142857</v>
      </c>
      <c r="H14" s="88">
        <v>3</v>
      </c>
      <c r="I14" s="60">
        <v>975</v>
      </c>
      <c r="J14" s="61">
        <v>-0.2369230769230769</v>
      </c>
      <c r="K14" s="90">
        <v>2</v>
      </c>
      <c r="L14" s="14"/>
      <c r="M14" s="14"/>
      <c r="N14" s="58">
        <v>3</v>
      </c>
      <c r="O14" s="86" t="s">
        <v>23</v>
      </c>
      <c r="P14" s="60">
        <v>6855</v>
      </c>
      <c r="Q14" s="62">
        <v>0.08986510402328234</v>
      </c>
      <c r="R14" s="60">
        <v>8382</v>
      </c>
      <c r="S14" s="62">
        <v>0.07367172050098879</v>
      </c>
      <c r="T14" s="110">
        <v>-0.18217609162491055</v>
      </c>
      <c r="U14" s="90">
        <v>1</v>
      </c>
    </row>
    <row r="15" spans="1:21" ht="14.25" customHeight="1">
      <c r="A15" s="58">
        <v>4</v>
      </c>
      <c r="B15" s="86" t="s">
        <v>30</v>
      </c>
      <c r="C15" s="60">
        <v>689</v>
      </c>
      <c r="D15" s="62">
        <v>0.07948777111213659</v>
      </c>
      <c r="E15" s="60">
        <v>1583</v>
      </c>
      <c r="F15" s="62">
        <v>0.12776432606941082</v>
      </c>
      <c r="G15" s="101">
        <v>-0.5647504737839546</v>
      </c>
      <c r="H15" s="88">
        <v>-3</v>
      </c>
      <c r="I15" s="60">
        <v>1009</v>
      </c>
      <c r="J15" s="61">
        <v>-0.31714568880079286</v>
      </c>
      <c r="K15" s="90">
        <v>-1</v>
      </c>
      <c r="L15" s="14"/>
      <c r="M15" s="14"/>
      <c r="N15" s="58">
        <v>4</v>
      </c>
      <c r="O15" s="86" t="s">
        <v>24</v>
      </c>
      <c r="P15" s="60">
        <v>5836</v>
      </c>
      <c r="Q15" s="62">
        <v>0.07650660059516787</v>
      </c>
      <c r="R15" s="60">
        <v>7685</v>
      </c>
      <c r="S15" s="62">
        <v>0.06754559437486267</v>
      </c>
      <c r="T15" s="110">
        <v>-0.24059856864020823</v>
      </c>
      <c r="U15" s="90">
        <v>1</v>
      </c>
    </row>
    <row r="16" spans="1:21" ht="14.25" customHeight="1">
      <c r="A16" s="66">
        <v>5</v>
      </c>
      <c r="B16" s="91" t="s">
        <v>24</v>
      </c>
      <c r="C16" s="68">
        <v>651</v>
      </c>
      <c r="D16" s="70">
        <v>0.07510383017997231</v>
      </c>
      <c r="E16" s="68">
        <v>837</v>
      </c>
      <c r="F16" s="70">
        <v>0.0675544794188862</v>
      </c>
      <c r="G16" s="102">
        <v>-0.2222222222222222</v>
      </c>
      <c r="H16" s="93">
        <v>1</v>
      </c>
      <c r="I16" s="68">
        <v>690</v>
      </c>
      <c r="J16" s="69">
        <v>-0.05652173913043479</v>
      </c>
      <c r="K16" s="95">
        <v>1</v>
      </c>
      <c r="L16" s="14"/>
      <c r="M16" s="14"/>
      <c r="N16" s="66">
        <v>5</v>
      </c>
      <c r="O16" s="91" t="s">
        <v>30</v>
      </c>
      <c r="P16" s="68">
        <v>5567</v>
      </c>
      <c r="Q16" s="70">
        <v>0.07298016544093548</v>
      </c>
      <c r="R16" s="68">
        <v>11514</v>
      </c>
      <c r="S16" s="70">
        <v>0.10119973632168754</v>
      </c>
      <c r="T16" s="111">
        <v>-0.5165016501650165</v>
      </c>
      <c r="U16" s="95">
        <v>-2</v>
      </c>
    </row>
    <row r="17" spans="1:21" ht="14.25" customHeight="1">
      <c r="A17" s="50">
        <v>6</v>
      </c>
      <c r="B17" s="80" t="s">
        <v>19</v>
      </c>
      <c r="C17" s="52">
        <v>518</v>
      </c>
      <c r="D17" s="54">
        <v>0.05976003691739732</v>
      </c>
      <c r="E17" s="52">
        <v>756</v>
      </c>
      <c r="F17" s="54">
        <v>0.061016949152542375</v>
      </c>
      <c r="G17" s="100">
        <v>-0.31481481481481477</v>
      </c>
      <c r="H17" s="82">
        <v>1</v>
      </c>
      <c r="I17" s="52">
        <v>841</v>
      </c>
      <c r="J17" s="53">
        <v>-0.3840665873959572</v>
      </c>
      <c r="K17" s="84">
        <v>-1</v>
      </c>
      <c r="L17" s="14"/>
      <c r="M17" s="14"/>
      <c r="N17" s="50">
        <v>6</v>
      </c>
      <c r="O17" s="80" t="s">
        <v>19</v>
      </c>
      <c r="P17" s="52">
        <v>4595</v>
      </c>
      <c r="Q17" s="54">
        <v>0.060237804957984295</v>
      </c>
      <c r="R17" s="52">
        <v>7069</v>
      </c>
      <c r="S17" s="54">
        <v>0.0621313996923753</v>
      </c>
      <c r="T17" s="109">
        <v>-0.34997878059131415</v>
      </c>
      <c r="U17" s="84">
        <v>0</v>
      </c>
    </row>
    <row r="18" spans="1:21" ht="14.25" customHeight="1">
      <c r="A18" s="58">
        <v>7</v>
      </c>
      <c r="B18" s="86" t="s">
        <v>32</v>
      </c>
      <c r="C18" s="60">
        <v>418</v>
      </c>
      <c r="D18" s="62">
        <v>0.048223350253807105</v>
      </c>
      <c r="E18" s="60">
        <v>1086</v>
      </c>
      <c r="F18" s="62">
        <v>0.08765133171912833</v>
      </c>
      <c r="G18" s="101">
        <v>-0.6151012891344383</v>
      </c>
      <c r="H18" s="88">
        <v>-3</v>
      </c>
      <c r="I18" s="60">
        <v>413</v>
      </c>
      <c r="J18" s="61">
        <v>0.012106537530266248</v>
      </c>
      <c r="K18" s="90">
        <v>1</v>
      </c>
      <c r="L18" s="14"/>
      <c r="M18" s="14"/>
      <c r="N18" s="58">
        <v>7</v>
      </c>
      <c r="O18" s="86" t="s">
        <v>25</v>
      </c>
      <c r="P18" s="60">
        <v>3553</v>
      </c>
      <c r="Q18" s="62">
        <v>0.046577784769470776</v>
      </c>
      <c r="R18" s="60">
        <v>5157</v>
      </c>
      <c r="S18" s="62">
        <v>0.04532630191166777</v>
      </c>
      <c r="T18" s="110">
        <v>-0.31103354663564087</v>
      </c>
      <c r="U18" s="90">
        <v>2</v>
      </c>
    </row>
    <row r="19" spans="1:21" ht="14.25" customHeight="1">
      <c r="A19" s="58">
        <v>8</v>
      </c>
      <c r="B19" s="86" t="s">
        <v>25</v>
      </c>
      <c r="C19" s="60">
        <v>390</v>
      </c>
      <c r="D19" s="62">
        <v>0.044993077988001846</v>
      </c>
      <c r="E19" s="60">
        <v>664</v>
      </c>
      <c r="F19" s="62">
        <v>0.053591606133979015</v>
      </c>
      <c r="G19" s="101">
        <v>-0.4126506024096386</v>
      </c>
      <c r="H19" s="88">
        <v>0</v>
      </c>
      <c r="I19" s="60">
        <v>472</v>
      </c>
      <c r="J19" s="61">
        <v>-0.17372881355932202</v>
      </c>
      <c r="K19" s="90">
        <v>-1</v>
      </c>
      <c r="L19" s="14"/>
      <c r="M19" s="14"/>
      <c r="N19" s="58">
        <v>8</v>
      </c>
      <c r="O19" s="86" t="s">
        <v>27</v>
      </c>
      <c r="P19" s="60">
        <v>3060</v>
      </c>
      <c r="Q19" s="62">
        <v>0.04011483855743894</v>
      </c>
      <c r="R19" s="60">
        <v>4771</v>
      </c>
      <c r="S19" s="62">
        <v>0.041933640958031204</v>
      </c>
      <c r="T19" s="110">
        <v>-0.35862502619995806</v>
      </c>
      <c r="U19" s="90">
        <v>2</v>
      </c>
    </row>
    <row r="20" spans="1:21" ht="14.25" customHeight="1">
      <c r="A20" s="58">
        <v>9</v>
      </c>
      <c r="B20" s="86" t="s">
        <v>27</v>
      </c>
      <c r="C20" s="60">
        <v>322</v>
      </c>
      <c r="D20" s="62">
        <v>0.0371481310567605</v>
      </c>
      <c r="E20" s="60">
        <v>373</v>
      </c>
      <c r="F20" s="62">
        <v>0.03010492332526231</v>
      </c>
      <c r="G20" s="101">
        <v>-0.13672922252010722</v>
      </c>
      <c r="H20" s="88">
        <v>3</v>
      </c>
      <c r="I20" s="60">
        <v>393</v>
      </c>
      <c r="J20" s="61">
        <v>-0.1806615776081425</v>
      </c>
      <c r="K20" s="90">
        <v>0</v>
      </c>
      <c r="L20" s="14"/>
      <c r="M20" s="14"/>
      <c r="N20" s="58">
        <v>9</v>
      </c>
      <c r="O20" s="86" t="s">
        <v>21</v>
      </c>
      <c r="P20" s="60">
        <v>2456</v>
      </c>
      <c r="Q20" s="62">
        <v>0.03219674624087256</v>
      </c>
      <c r="R20" s="60">
        <v>6659</v>
      </c>
      <c r="S20" s="62">
        <v>0.0585277960887717</v>
      </c>
      <c r="T20" s="110">
        <v>-0.6311758522300646</v>
      </c>
      <c r="U20" s="90">
        <v>-2</v>
      </c>
    </row>
    <row r="21" spans="1:21" ht="14.25" customHeight="1">
      <c r="A21" s="66">
        <v>10</v>
      </c>
      <c r="B21" s="91" t="s">
        <v>22</v>
      </c>
      <c r="C21" s="68">
        <v>308</v>
      </c>
      <c r="D21" s="70">
        <v>0.03553299492385787</v>
      </c>
      <c r="E21" s="68">
        <v>402</v>
      </c>
      <c r="F21" s="70">
        <v>0.0324455205811138</v>
      </c>
      <c r="G21" s="102">
        <v>-0.23383084577114432</v>
      </c>
      <c r="H21" s="93">
        <v>0</v>
      </c>
      <c r="I21" s="68">
        <v>308</v>
      </c>
      <c r="J21" s="69">
        <v>0</v>
      </c>
      <c r="K21" s="95">
        <v>1</v>
      </c>
      <c r="L21" s="14"/>
      <c r="M21" s="14"/>
      <c r="N21" s="66">
        <v>10</v>
      </c>
      <c r="O21" s="91" t="s">
        <v>32</v>
      </c>
      <c r="P21" s="68">
        <v>2238</v>
      </c>
      <c r="Q21" s="70">
        <v>0.02933889172926417</v>
      </c>
      <c r="R21" s="68">
        <v>5189</v>
      </c>
      <c r="S21" s="70">
        <v>0.04560755877829049</v>
      </c>
      <c r="T21" s="111">
        <v>-0.5687030256311427</v>
      </c>
      <c r="U21" s="95">
        <v>-2</v>
      </c>
    </row>
    <row r="22" spans="1:21" ht="14.25" customHeight="1">
      <c r="A22" s="50">
        <v>11</v>
      </c>
      <c r="B22" s="80" t="s">
        <v>21</v>
      </c>
      <c r="C22" s="52">
        <v>289</v>
      </c>
      <c r="D22" s="54">
        <v>0.033341024457775724</v>
      </c>
      <c r="E22" s="52">
        <v>513</v>
      </c>
      <c r="F22" s="54">
        <v>0.041404358353510896</v>
      </c>
      <c r="G22" s="100">
        <v>-0.43664717348927873</v>
      </c>
      <c r="H22" s="82">
        <v>-2</v>
      </c>
      <c r="I22" s="52">
        <v>387</v>
      </c>
      <c r="J22" s="53">
        <v>-0.25322997416020676</v>
      </c>
      <c r="K22" s="84">
        <v>-1</v>
      </c>
      <c r="L22" s="14"/>
      <c r="M22" s="14"/>
      <c r="N22" s="50">
        <v>11</v>
      </c>
      <c r="O22" s="80" t="s">
        <v>26</v>
      </c>
      <c r="P22" s="52">
        <v>2108</v>
      </c>
      <c r="Q22" s="54">
        <v>0.027634666561791272</v>
      </c>
      <c r="R22" s="52">
        <v>2421</v>
      </c>
      <c r="S22" s="54">
        <v>0.02127883981542518</v>
      </c>
      <c r="T22" s="109">
        <v>-0.12928541924824455</v>
      </c>
      <c r="U22" s="84">
        <v>5</v>
      </c>
    </row>
    <row r="23" spans="1:21" ht="14.25" customHeight="1">
      <c r="A23" s="58">
        <v>12</v>
      </c>
      <c r="B23" s="86" t="s">
        <v>26</v>
      </c>
      <c r="C23" s="60">
        <v>285</v>
      </c>
      <c r="D23" s="62">
        <v>0.03287955699123212</v>
      </c>
      <c r="E23" s="60">
        <v>281</v>
      </c>
      <c r="F23" s="62">
        <v>0.022679580306698952</v>
      </c>
      <c r="G23" s="101">
        <v>0.014234875444839812</v>
      </c>
      <c r="H23" s="88">
        <v>3</v>
      </c>
      <c r="I23" s="60">
        <v>282</v>
      </c>
      <c r="J23" s="61">
        <v>0.010638297872340496</v>
      </c>
      <c r="K23" s="90">
        <v>1</v>
      </c>
      <c r="L23" s="14"/>
      <c r="M23" s="14"/>
      <c r="N23" s="58">
        <v>12</v>
      </c>
      <c r="O23" s="86" t="s">
        <v>31</v>
      </c>
      <c r="P23" s="60">
        <v>1937</v>
      </c>
      <c r="Q23" s="62">
        <v>0.025392954995346155</v>
      </c>
      <c r="R23" s="60">
        <v>2980</v>
      </c>
      <c r="S23" s="62">
        <v>0.026192045704240826</v>
      </c>
      <c r="T23" s="110">
        <v>-0.35</v>
      </c>
      <c r="U23" s="90">
        <v>1</v>
      </c>
    </row>
    <row r="24" spans="1:21" ht="14.25" customHeight="1">
      <c r="A24" s="58">
        <v>13</v>
      </c>
      <c r="B24" s="86" t="s">
        <v>31</v>
      </c>
      <c r="C24" s="60">
        <v>257</v>
      </c>
      <c r="D24" s="62">
        <v>0.02964928472542686</v>
      </c>
      <c r="E24" s="60">
        <v>366</v>
      </c>
      <c r="F24" s="62">
        <v>0.02953995157384988</v>
      </c>
      <c r="G24" s="101">
        <v>-0.2978142076502732</v>
      </c>
      <c r="H24" s="88">
        <v>0</v>
      </c>
      <c r="I24" s="60">
        <v>297</v>
      </c>
      <c r="J24" s="61">
        <v>-0.13468013468013473</v>
      </c>
      <c r="K24" s="90">
        <v>-1</v>
      </c>
      <c r="L24" s="14"/>
      <c r="M24" s="14"/>
      <c r="N24" s="58">
        <v>13</v>
      </c>
      <c r="O24" s="86" t="s">
        <v>36</v>
      </c>
      <c r="P24" s="60">
        <v>1895</v>
      </c>
      <c r="Q24" s="62">
        <v>0.024842359172008756</v>
      </c>
      <c r="R24" s="60">
        <v>2661</v>
      </c>
      <c r="S24" s="62">
        <v>0.023388266315095583</v>
      </c>
      <c r="T24" s="110">
        <v>-0.28786170612551676</v>
      </c>
      <c r="U24" s="90">
        <v>1</v>
      </c>
    </row>
    <row r="25" spans="1:21" ht="14.25" customHeight="1">
      <c r="A25" s="58">
        <v>14</v>
      </c>
      <c r="B25" s="86" t="s">
        <v>36</v>
      </c>
      <c r="C25" s="60">
        <v>246</v>
      </c>
      <c r="D25" s="62">
        <v>0.028380249192431935</v>
      </c>
      <c r="E25" s="60">
        <v>401</v>
      </c>
      <c r="F25" s="62">
        <v>0.03236481033091203</v>
      </c>
      <c r="G25" s="101">
        <v>-0.3865336658354115</v>
      </c>
      <c r="H25" s="88">
        <v>-3</v>
      </c>
      <c r="I25" s="60">
        <v>277</v>
      </c>
      <c r="J25" s="61">
        <v>-0.11191335740072206</v>
      </c>
      <c r="K25" s="90">
        <v>0</v>
      </c>
      <c r="L25" s="14"/>
      <c r="M25" s="14"/>
      <c r="N25" s="58">
        <v>14</v>
      </c>
      <c r="O25" s="86" t="s">
        <v>22</v>
      </c>
      <c r="P25" s="60">
        <v>1718</v>
      </c>
      <c r="Q25" s="62">
        <v>0.02252199105937258</v>
      </c>
      <c r="R25" s="60">
        <v>4045</v>
      </c>
      <c r="S25" s="62">
        <v>0.03555262579652824</v>
      </c>
      <c r="T25" s="110">
        <v>-0.5752781211372064</v>
      </c>
      <c r="U25" s="90">
        <v>-3</v>
      </c>
    </row>
    <row r="26" spans="1:21" ht="14.25" customHeight="1">
      <c r="A26" s="66">
        <v>15</v>
      </c>
      <c r="B26" s="91" t="s">
        <v>33</v>
      </c>
      <c r="C26" s="68">
        <v>192</v>
      </c>
      <c r="D26" s="70">
        <v>0.022150438394093218</v>
      </c>
      <c r="E26" s="68">
        <v>139</v>
      </c>
      <c r="F26" s="70">
        <v>0.011218724778046812</v>
      </c>
      <c r="G26" s="102">
        <v>0.38129496402877705</v>
      </c>
      <c r="H26" s="93">
        <v>4</v>
      </c>
      <c r="I26" s="68">
        <v>266</v>
      </c>
      <c r="J26" s="69">
        <v>-0.27819548872180455</v>
      </c>
      <c r="K26" s="95">
        <v>0</v>
      </c>
      <c r="L26" s="14"/>
      <c r="M26" s="14"/>
      <c r="N26" s="66">
        <v>15</v>
      </c>
      <c r="O26" s="91" t="s">
        <v>51</v>
      </c>
      <c r="P26" s="68">
        <v>1622</v>
      </c>
      <c r="Q26" s="70">
        <v>0.021263486320315675</v>
      </c>
      <c r="R26" s="68">
        <v>2417</v>
      </c>
      <c r="S26" s="70">
        <v>0.021243682707097342</v>
      </c>
      <c r="T26" s="111">
        <v>-0.3289201489449731</v>
      </c>
      <c r="U26" s="95">
        <v>2</v>
      </c>
    </row>
    <row r="27" spans="1:21" ht="14.25" customHeight="1">
      <c r="A27" s="50">
        <v>16</v>
      </c>
      <c r="B27" s="80" t="s">
        <v>51</v>
      </c>
      <c r="C27" s="52">
        <v>183</v>
      </c>
      <c r="D27" s="54">
        <v>0.0211121365943701</v>
      </c>
      <c r="E27" s="52">
        <v>231</v>
      </c>
      <c r="F27" s="54">
        <v>0.01864406779661017</v>
      </c>
      <c r="G27" s="100">
        <v>-0.20779220779220775</v>
      </c>
      <c r="H27" s="82">
        <v>1</v>
      </c>
      <c r="I27" s="52">
        <v>253</v>
      </c>
      <c r="J27" s="53">
        <v>-0.27667984189723316</v>
      </c>
      <c r="K27" s="84">
        <v>0</v>
      </c>
      <c r="L27" s="14"/>
      <c r="M27" s="14"/>
      <c r="N27" s="50">
        <v>16</v>
      </c>
      <c r="O27" s="80" t="s">
        <v>33</v>
      </c>
      <c r="P27" s="52">
        <v>1440</v>
      </c>
      <c r="Q27" s="54">
        <v>0.01887757108585362</v>
      </c>
      <c r="R27" s="52">
        <v>1216</v>
      </c>
      <c r="S27" s="54">
        <v>0.01068776093166337</v>
      </c>
      <c r="T27" s="109">
        <v>0.18421052631578938</v>
      </c>
      <c r="U27" s="84">
        <v>3</v>
      </c>
    </row>
    <row r="28" spans="1:21" ht="14.25" customHeight="1">
      <c r="A28" s="58">
        <v>17</v>
      </c>
      <c r="B28" s="86" t="s">
        <v>46</v>
      </c>
      <c r="C28" s="60">
        <v>147</v>
      </c>
      <c r="D28" s="62">
        <v>0.01695892939547762</v>
      </c>
      <c r="E28" s="60">
        <v>253</v>
      </c>
      <c r="F28" s="62">
        <v>0.020419693301049233</v>
      </c>
      <c r="G28" s="101">
        <v>-0.4189723320158103</v>
      </c>
      <c r="H28" s="88">
        <v>-1</v>
      </c>
      <c r="I28" s="60">
        <v>192</v>
      </c>
      <c r="J28" s="61">
        <v>-0.234375</v>
      </c>
      <c r="K28" s="90">
        <v>0</v>
      </c>
      <c r="L28" s="14"/>
      <c r="M28" s="14"/>
      <c r="N28" s="58">
        <v>17</v>
      </c>
      <c r="O28" s="86" t="s">
        <v>46</v>
      </c>
      <c r="P28" s="60">
        <v>1199</v>
      </c>
      <c r="Q28" s="62">
        <v>0.015718199813846173</v>
      </c>
      <c r="R28" s="60">
        <v>3257</v>
      </c>
      <c r="S28" s="62">
        <v>0.02862667545594375</v>
      </c>
      <c r="T28" s="110">
        <v>-0.631869818851704</v>
      </c>
      <c r="U28" s="90">
        <v>-5</v>
      </c>
    </row>
    <row r="29" spans="1:21" ht="14.25" customHeight="1">
      <c r="A29" s="58">
        <v>18</v>
      </c>
      <c r="B29" s="86" t="s">
        <v>29</v>
      </c>
      <c r="C29" s="60">
        <v>138</v>
      </c>
      <c r="D29" s="62">
        <v>0.0159206275957545</v>
      </c>
      <c r="E29" s="60">
        <v>302</v>
      </c>
      <c r="F29" s="62">
        <v>0.024374495560936238</v>
      </c>
      <c r="G29" s="101">
        <v>-0.543046357615894</v>
      </c>
      <c r="H29" s="88">
        <v>-4</v>
      </c>
      <c r="I29" s="60">
        <v>177</v>
      </c>
      <c r="J29" s="61">
        <v>-0.22033898305084743</v>
      </c>
      <c r="K29" s="90">
        <v>0</v>
      </c>
      <c r="L29" s="14"/>
      <c r="M29" s="14"/>
      <c r="N29" s="58">
        <v>18</v>
      </c>
      <c r="O29" s="86" t="s">
        <v>29</v>
      </c>
      <c r="P29" s="60">
        <v>1187</v>
      </c>
      <c r="Q29" s="62">
        <v>0.01556088672146406</v>
      </c>
      <c r="R29" s="60">
        <v>2628</v>
      </c>
      <c r="S29" s="62">
        <v>0.023098220171390904</v>
      </c>
      <c r="T29" s="110">
        <v>-0.5483257229832572</v>
      </c>
      <c r="U29" s="90">
        <v>-3</v>
      </c>
    </row>
    <row r="30" spans="1:21" ht="14.25" customHeight="1">
      <c r="A30" s="58">
        <v>19</v>
      </c>
      <c r="B30" s="86" t="s">
        <v>28</v>
      </c>
      <c r="C30" s="60">
        <v>100</v>
      </c>
      <c r="D30" s="62">
        <v>0.011536686663590217</v>
      </c>
      <c r="E30" s="60">
        <v>222</v>
      </c>
      <c r="F30" s="62">
        <v>0.01791767554479419</v>
      </c>
      <c r="G30" s="101">
        <v>-0.5495495495495495</v>
      </c>
      <c r="H30" s="88">
        <v>-1</v>
      </c>
      <c r="I30" s="60">
        <v>139</v>
      </c>
      <c r="J30" s="61">
        <v>-0.28057553956834536</v>
      </c>
      <c r="K30" s="90">
        <v>2</v>
      </c>
      <c r="N30" s="58">
        <v>19</v>
      </c>
      <c r="O30" s="86" t="s">
        <v>28</v>
      </c>
      <c r="P30" s="60">
        <v>1145</v>
      </c>
      <c r="Q30" s="62">
        <v>0.015010290898126664</v>
      </c>
      <c r="R30" s="60">
        <v>2233</v>
      </c>
      <c r="S30" s="62">
        <v>0.0196264557240167</v>
      </c>
      <c r="T30" s="110">
        <v>-0.4872369010300045</v>
      </c>
      <c r="U30" s="90">
        <v>-1</v>
      </c>
    </row>
    <row r="31" spans="1:21" ht="14.25" customHeight="1">
      <c r="A31" s="66">
        <v>20</v>
      </c>
      <c r="B31" s="91" t="s">
        <v>17</v>
      </c>
      <c r="C31" s="68">
        <v>87</v>
      </c>
      <c r="D31" s="70">
        <v>0.01003691739732349</v>
      </c>
      <c r="E31" s="68">
        <v>93</v>
      </c>
      <c r="F31" s="70">
        <v>0.007506053268765133</v>
      </c>
      <c r="G31" s="102">
        <v>-0.06451612903225812</v>
      </c>
      <c r="H31" s="93">
        <v>1</v>
      </c>
      <c r="I31" s="68">
        <v>107</v>
      </c>
      <c r="J31" s="69">
        <v>-0.1869158878504673</v>
      </c>
      <c r="K31" s="95">
        <v>2</v>
      </c>
      <c r="N31" s="66">
        <v>20</v>
      </c>
      <c r="O31" s="91" t="s">
        <v>34</v>
      </c>
      <c r="P31" s="68">
        <v>1051</v>
      </c>
      <c r="Q31" s="70">
        <v>0.013778005007800107</v>
      </c>
      <c r="R31" s="68">
        <v>778</v>
      </c>
      <c r="S31" s="70">
        <v>0.006838057569764887</v>
      </c>
      <c r="T31" s="111">
        <v>0.35089974293059134</v>
      </c>
      <c r="U31" s="95">
        <v>3</v>
      </c>
    </row>
    <row r="32" spans="1:21" ht="14.25" customHeight="1">
      <c r="A32" s="127" t="s">
        <v>49</v>
      </c>
      <c r="B32" s="128"/>
      <c r="C32" s="26">
        <f>SUM(C12:C31)</f>
        <v>8261</v>
      </c>
      <c r="D32" s="6">
        <f>C32/C34</f>
        <v>0.9530456852791879</v>
      </c>
      <c r="E32" s="26">
        <f>SUM(E12:E31)</f>
        <v>11914</v>
      </c>
      <c r="F32" s="6">
        <f>E32/E34</f>
        <v>0.9615819209039548</v>
      </c>
      <c r="G32" s="17">
        <f>C32/E32-1</f>
        <v>-0.30661406748363274</v>
      </c>
      <c r="H32" s="17"/>
      <c r="I32" s="26">
        <f>SUM(I12:I31)</f>
        <v>10604</v>
      </c>
      <c r="J32" s="18">
        <f>C32/I32-1</f>
        <v>-0.22095435684647302</v>
      </c>
      <c r="K32" s="19"/>
      <c r="N32" s="127" t="s">
        <v>49</v>
      </c>
      <c r="O32" s="128"/>
      <c r="P32" s="3">
        <f>SUM(P12:P31)</f>
        <v>72341</v>
      </c>
      <c r="Q32" s="6">
        <f>P32/P34</f>
        <v>0.9483488680012061</v>
      </c>
      <c r="R32" s="3">
        <f>SUM(R12:R31)</f>
        <v>109541</v>
      </c>
      <c r="S32" s="6">
        <f>R32/R34</f>
        <v>0.9627862008349813</v>
      </c>
      <c r="T32" s="17">
        <f>P32/R32-1</f>
        <v>-0.33959887165536196</v>
      </c>
      <c r="U32" s="106"/>
    </row>
    <row r="33" spans="1:21" ht="14.25" customHeight="1">
      <c r="A33" s="127" t="s">
        <v>12</v>
      </c>
      <c r="B33" s="128"/>
      <c r="C33" s="26">
        <f>C34-SUM(C12:C31)</f>
        <v>407</v>
      </c>
      <c r="D33" s="6">
        <f>C33/C34</f>
        <v>0.046954314720812185</v>
      </c>
      <c r="E33" s="26">
        <f>E34-SUM(E12:E31)</f>
        <v>476</v>
      </c>
      <c r="F33" s="6">
        <f>E33/E34</f>
        <v>0.0384180790960452</v>
      </c>
      <c r="G33" s="17">
        <f>C33/E33-1</f>
        <v>-0.14495798319327735</v>
      </c>
      <c r="H33" s="17"/>
      <c r="I33" s="26">
        <f>I34-SUM(I12:I31)</f>
        <v>608</v>
      </c>
      <c r="J33" s="18">
        <f>C33/I33-1</f>
        <v>-0.33059210526315785</v>
      </c>
      <c r="K33" s="19"/>
      <c r="N33" s="127" t="s">
        <v>12</v>
      </c>
      <c r="O33" s="128"/>
      <c r="P33" s="3">
        <f>P34-SUM(P12:P31)</f>
        <v>3940</v>
      </c>
      <c r="Q33" s="6">
        <f>P33/P34</f>
        <v>0.05165113199879393</v>
      </c>
      <c r="R33" s="3">
        <f>R34-SUM(R12:R31)</f>
        <v>4234</v>
      </c>
      <c r="S33" s="6">
        <f>R33/R34</f>
        <v>0.03721379916501868</v>
      </c>
      <c r="T33" s="17">
        <f>P33/R33-1</f>
        <v>-0.06943788379782712</v>
      </c>
      <c r="U33" s="107"/>
    </row>
    <row r="34" spans="1:21" ht="14.25" customHeight="1">
      <c r="A34" s="129" t="s">
        <v>37</v>
      </c>
      <c r="B34" s="130"/>
      <c r="C34" s="24">
        <v>8668</v>
      </c>
      <c r="D34" s="98">
        <v>1</v>
      </c>
      <c r="E34" s="24">
        <v>12390</v>
      </c>
      <c r="F34" s="98">
        <v>0.9988700564971748</v>
      </c>
      <c r="G34" s="20">
        <v>-0.3004035512510089</v>
      </c>
      <c r="H34" s="20"/>
      <c r="I34" s="24">
        <v>11212</v>
      </c>
      <c r="J34" s="44">
        <v>-0.22689975026757048</v>
      </c>
      <c r="K34" s="99"/>
      <c r="N34" s="129" t="s">
        <v>37</v>
      </c>
      <c r="O34" s="130"/>
      <c r="P34" s="24">
        <v>76281</v>
      </c>
      <c r="Q34" s="98">
        <v>1</v>
      </c>
      <c r="R34" s="24">
        <v>113775</v>
      </c>
      <c r="S34" s="98">
        <v>1</v>
      </c>
      <c r="T34" s="108">
        <v>-0.32954515491100855</v>
      </c>
      <c r="U34" s="99"/>
    </row>
    <row r="35" spans="1:14" ht="14.25" customHeight="1">
      <c r="A35" t="s">
        <v>83</v>
      </c>
      <c r="C35" s="16"/>
      <c r="D35" s="16"/>
      <c r="E35" s="16"/>
      <c r="F35" s="16"/>
      <c r="G35" s="16"/>
      <c r="H35" s="16"/>
      <c r="I35" s="16"/>
      <c r="J35" s="16"/>
      <c r="N35" t="s">
        <v>83</v>
      </c>
    </row>
    <row r="36" spans="1:14" ht="15">
      <c r="A36" s="9" t="s">
        <v>85</v>
      </c>
      <c r="N36" s="9" t="s">
        <v>85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77" t="s">
        <v>107</v>
      </c>
      <c r="O39" s="177"/>
      <c r="P39" s="177"/>
      <c r="Q39" s="177"/>
      <c r="R39" s="177"/>
      <c r="S39" s="177"/>
      <c r="T39" s="177"/>
      <c r="U39" s="177"/>
    </row>
    <row r="40" spans="1:21" ht="15" customHeight="1">
      <c r="A40" s="153" t="s">
        <v>142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4"/>
      <c r="M40" s="21"/>
      <c r="N40" s="177"/>
      <c r="O40" s="177"/>
      <c r="P40" s="177"/>
      <c r="Q40" s="177"/>
      <c r="R40" s="177"/>
      <c r="S40" s="177"/>
      <c r="T40" s="177"/>
      <c r="U40" s="177"/>
    </row>
    <row r="41" spans="1:21" ht="15">
      <c r="A41" s="154" t="s">
        <v>143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4"/>
      <c r="M41" s="21"/>
      <c r="N41" s="154" t="s">
        <v>108</v>
      </c>
      <c r="O41" s="154"/>
      <c r="P41" s="154"/>
      <c r="Q41" s="154"/>
      <c r="R41" s="154"/>
      <c r="S41" s="154"/>
      <c r="T41" s="154"/>
      <c r="U41" s="154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6"/>
      <c r="K42" s="77" t="s">
        <v>4</v>
      </c>
      <c r="L42" s="14"/>
      <c r="M42" s="14"/>
      <c r="N42" s="15"/>
      <c r="O42" s="15"/>
      <c r="P42" s="15"/>
      <c r="Q42" s="15"/>
      <c r="R42" s="15"/>
      <c r="S42" s="15"/>
      <c r="T42" s="76"/>
      <c r="U42" s="77" t="s">
        <v>4</v>
      </c>
    </row>
    <row r="43" spans="1:21" ht="15" customHeight="1">
      <c r="A43" s="155" t="s">
        <v>0</v>
      </c>
      <c r="B43" s="155" t="s">
        <v>48</v>
      </c>
      <c r="C43" s="157" t="s">
        <v>126</v>
      </c>
      <c r="D43" s="158"/>
      <c r="E43" s="158"/>
      <c r="F43" s="158"/>
      <c r="G43" s="158"/>
      <c r="H43" s="159"/>
      <c r="I43" s="157" t="s">
        <v>116</v>
      </c>
      <c r="J43" s="158"/>
      <c r="K43" s="159"/>
      <c r="L43" s="14"/>
      <c r="M43" s="14"/>
      <c r="N43" s="155" t="s">
        <v>0</v>
      </c>
      <c r="O43" s="155" t="s">
        <v>48</v>
      </c>
      <c r="P43" s="157" t="s">
        <v>127</v>
      </c>
      <c r="Q43" s="158"/>
      <c r="R43" s="158"/>
      <c r="S43" s="158"/>
      <c r="T43" s="158"/>
      <c r="U43" s="159"/>
    </row>
    <row r="44" spans="1:21" ht="15" customHeight="1">
      <c r="A44" s="156"/>
      <c r="B44" s="156"/>
      <c r="C44" s="131" t="s">
        <v>128</v>
      </c>
      <c r="D44" s="132"/>
      <c r="E44" s="132"/>
      <c r="F44" s="132"/>
      <c r="G44" s="132"/>
      <c r="H44" s="133"/>
      <c r="I44" s="131" t="s">
        <v>117</v>
      </c>
      <c r="J44" s="132"/>
      <c r="K44" s="133"/>
      <c r="L44" s="14"/>
      <c r="M44" s="14"/>
      <c r="N44" s="156"/>
      <c r="O44" s="156"/>
      <c r="P44" s="131" t="s">
        <v>129</v>
      </c>
      <c r="Q44" s="132"/>
      <c r="R44" s="132"/>
      <c r="S44" s="132"/>
      <c r="T44" s="132"/>
      <c r="U44" s="133"/>
    </row>
    <row r="45" spans="1:21" ht="15" customHeight="1">
      <c r="A45" s="156"/>
      <c r="B45" s="156"/>
      <c r="C45" s="134">
        <v>2020</v>
      </c>
      <c r="D45" s="135"/>
      <c r="E45" s="160">
        <v>2019</v>
      </c>
      <c r="F45" s="135"/>
      <c r="G45" s="138" t="s">
        <v>5</v>
      </c>
      <c r="H45" s="148" t="s">
        <v>56</v>
      </c>
      <c r="I45" s="162">
        <v>2020</v>
      </c>
      <c r="J45" s="149" t="s">
        <v>130</v>
      </c>
      <c r="K45" s="149" t="s">
        <v>130</v>
      </c>
      <c r="L45" s="14"/>
      <c r="M45" s="14"/>
      <c r="N45" s="156"/>
      <c r="O45" s="156"/>
      <c r="P45" s="134">
        <v>2020</v>
      </c>
      <c r="Q45" s="135"/>
      <c r="R45" s="134">
        <v>2019</v>
      </c>
      <c r="S45" s="135"/>
      <c r="T45" s="138" t="s">
        <v>5</v>
      </c>
      <c r="U45" s="140" t="s">
        <v>97</v>
      </c>
    </row>
    <row r="46" spans="1:21" ht="15" customHeight="1">
      <c r="A46" s="142" t="s">
        <v>6</v>
      </c>
      <c r="B46" s="142" t="s">
        <v>48</v>
      </c>
      <c r="C46" s="136"/>
      <c r="D46" s="137"/>
      <c r="E46" s="161"/>
      <c r="F46" s="137"/>
      <c r="G46" s="139"/>
      <c r="H46" s="149"/>
      <c r="I46" s="162"/>
      <c r="J46" s="149"/>
      <c r="K46" s="149"/>
      <c r="L46" s="14"/>
      <c r="M46" s="14"/>
      <c r="N46" s="142" t="s">
        <v>6</v>
      </c>
      <c r="O46" s="142" t="s">
        <v>48</v>
      </c>
      <c r="P46" s="136"/>
      <c r="Q46" s="137"/>
      <c r="R46" s="136"/>
      <c r="S46" s="137"/>
      <c r="T46" s="139"/>
      <c r="U46" s="141"/>
    </row>
    <row r="47" spans="1:21" ht="15" customHeight="1">
      <c r="A47" s="142"/>
      <c r="B47" s="142"/>
      <c r="C47" s="118" t="s">
        <v>8</v>
      </c>
      <c r="D47" s="78" t="s">
        <v>2</v>
      </c>
      <c r="E47" s="118" t="s">
        <v>8</v>
      </c>
      <c r="F47" s="78" t="s">
        <v>2</v>
      </c>
      <c r="G47" s="144" t="s">
        <v>9</v>
      </c>
      <c r="H47" s="144" t="s">
        <v>57</v>
      </c>
      <c r="I47" s="79" t="s">
        <v>8</v>
      </c>
      <c r="J47" s="150" t="s">
        <v>131</v>
      </c>
      <c r="K47" s="150" t="s">
        <v>134</v>
      </c>
      <c r="L47" s="14"/>
      <c r="M47" s="14"/>
      <c r="N47" s="142"/>
      <c r="O47" s="142"/>
      <c r="P47" s="115" t="s">
        <v>8</v>
      </c>
      <c r="Q47" s="78" t="s">
        <v>2</v>
      </c>
      <c r="R47" s="115" t="s">
        <v>8</v>
      </c>
      <c r="S47" s="78" t="s">
        <v>2</v>
      </c>
      <c r="T47" s="144" t="s">
        <v>9</v>
      </c>
      <c r="U47" s="146" t="s">
        <v>98</v>
      </c>
    </row>
    <row r="48" spans="1:21" ht="15" customHeight="1">
      <c r="A48" s="143"/>
      <c r="B48" s="143"/>
      <c r="C48" s="121" t="s">
        <v>10</v>
      </c>
      <c r="D48" s="41" t="s">
        <v>11</v>
      </c>
      <c r="E48" s="121" t="s">
        <v>10</v>
      </c>
      <c r="F48" s="41" t="s">
        <v>11</v>
      </c>
      <c r="G48" s="152"/>
      <c r="H48" s="152"/>
      <c r="I48" s="121" t="s">
        <v>10</v>
      </c>
      <c r="J48" s="151"/>
      <c r="K48" s="151"/>
      <c r="L48" s="14"/>
      <c r="M48" s="14"/>
      <c r="N48" s="143"/>
      <c r="O48" s="143"/>
      <c r="P48" s="114" t="s">
        <v>10</v>
      </c>
      <c r="Q48" s="41" t="s">
        <v>11</v>
      </c>
      <c r="R48" s="114" t="s">
        <v>10</v>
      </c>
      <c r="S48" s="41" t="s">
        <v>11</v>
      </c>
      <c r="T48" s="145"/>
      <c r="U48" s="147"/>
    </row>
    <row r="49" spans="1:21" ht="15">
      <c r="A49" s="50">
        <v>1</v>
      </c>
      <c r="B49" s="80" t="s">
        <v>44</v>
      </c>
      <c r="C49" s="52">
        <v>593</v>
      </c>
      <c r="D49" s="57">
        <v>0.06841255191508999</v>
      </c>
      <c r="E49" s="52">
        <v>258</v>
      </c>
      <c r="F49" s="57">
        <v>0.020823244552058112</v>
      </c>
      <c r="G49" s="81">
        <v>1.2984496124031009</v>
      </c>
      <c r="H49" s="82">
        <v>6</v>
      </c>
      <c r="I49" s="52">
        <v>815</v>
      </c>
      <c r="J49" s="83">
        <v>-0.2723926380368098</v>
      </c>
      <c r="K49" s="84">
        <v>0</v>
      </c>
      <c r="L49" s="14"/>
      <c r="M49" s="14"/>
      <c r="N49" s="50">
        <v>1</v>
      </c>
      <c r="O49" s="80" t="s">
        <v>44</v>
      </c>
      <c r="P49" s="52">
        <v>5052</v>
      </c>
      <c r="Q49" s="57">
        <v>0.06622881189286979</v>
      </c>
      <c r="R49" s="52">
        <v>4382</v>
      </c>
      <c r="S49" s="57">
        <v>0.038514612173148756</v>
      </c>
      <c r="T49" s="55">
        <v>0.15289821999087172</v>
      </c>
      <c r="U49" s="84">
        <v>1</v>
      </c>
    </row>
    <row r="50" spans="1:21" ht="15">
      <c r="A50" s="85">
        <v>2</v>
      </c>
      <c r="B50" s="86" t="s">
        <v>43</v>
      </c>
      <c r="C50" s="60">
        <v>375</v>
      </c>
      <c r="D50" s="65">
        <v>0.043262574988463316</v>
      </c>
      <c r="E50" s="60">
        <v>1062</v>
      </c>
      <c r="F50" s="65">
        <v>0.08571428571428572</v>
      </c>
      <c r="G50" s="87">
        <v>-0.6468926553672316</v>
      </c>
      <c r="H50" s="88">
        <v>-1</v>
      </c>
      <c r="I50" s="60">
        <v>548</v>
      </c>
      <c r="J50" s="89">
        <v>-0.31569343065693434</v>
      </c>
      <c r="K50" s="90">
        <v>0</v>
      </c>
      <c r="L50" s="14"/>
      <c r="M50" s="14"/>
      <c r="N50" s="85">
        <v>2</v>
      </c>
      <c r="O50" s="86" t="s">
        <v>43</v>
      </c>
      <c r="P50" s="60">
        <v>3149</v>
      </c>
      <c r="Q50" s="65">
        <v>0.041281577325939615</v>
      </c>
      <c r="R50" s="60">
        <v>7066</v>
      </c>
      <c r="S50" s="65">
        <v>0.06210503186112942</v>
      </c>
      <c r="T50" s="63">
        <v>-0.5543447495046703</v>
      </c>
      <c r="U50" s="90">
        <v>-1</v>
      </c>
    </row>
    <row r="51" spans="1:21" ht="15">
      <c r="A51" s="85">
        <v>3</v>
      </c>
      <c r="B51" s="86" t="s">
        <v>59</v>
      </c>
      <c r="C51" s="60">
        <v>286</v>
      </c>
      <c r="D51" s="65">
        <v>0.03299492385786802</v>
      </c>
      <c r="E51" s="60">
        <v>488</v>
      </c>
      <c r="F51" s="65">
        <v>0.039386602098466506</v>
      </c>
      <c r="G51" s="87">
        <v>-0.41393442622950816</v>
      </c>
      <c r="H51" s="88">
        <v>-1</v>
      </c>
      <c r="I51" s="60">
        <v>381</v>
      </c>
      <c r="J51" s="89">
        <v>-0.2493438320209974</v>
      </c>
      <c r="K51" s="90">
        <v>0</v>
      </c>
      <c r="L51" s="14"/>
      <c r="M51" s="14"/>
      <c r="N51" s="85">
        <v>3</v>
      </c>
      <c r="O51" s="86" t="s">
        <v>59</v>
      </c>
      <c r="P51" s="60">
        <v>3015</v>
      </c>
      <c r="Q51" s="65">
        <v>0.03952491446100602</v>
      </c>
      <c r="R51" s="60">
        <v>3543</v>
      </c>
      <c r="S51" s="65">
        <v>0.03114040870138431</v>
      </c>
      <c r="T51" s="63">
        <v>-0.1490262489415749</v>
      </c>
      <c r="U51" s="90">
        <v>1</v>
      </c>
    </row>
    <row r="52" spans="1:21" ht="15">
      <c r="A52" s="85">
        <v>4</v>
      </c>
      <c r="B52" s="86" t="s">
        <v>38</v>
      </c>
      <c r="C52" s="60">
        <v>280</v>
      </c>
      <c r="D52" s="65">
        <v>0.032302722658052604</v>
      </c>
      <c r="E52" s="60">
        <v>263</v>
      </c>
      <c r="F52" s="65">
        <v>0.02122679580306699</v>
      </c>
      <c r="G52" s="87">
        <v>0.06463878326996197</v>
      </c>
      <c r="H52" s="88">
        <v>1</v>
      </c>
      <c r="I52" s="60">
        <v>348</v>
      </c>
      <c r="J52" s="89">
        <v>-0.1954022988505747</v>
      </c>
      <c r="K52" s="90">
        <v>0</v>
      </c>
      <c r="L52" s="14"/>
      <c r="M52" s="14"/>
      <c r="N52" s="85">
        <v>4</v>
      </c>
      <c r="O52" s="86" t="s">
        <v>40</v>
      </c>
      <c r="P52" s="60">
        <v>2257</v>
      </c>
      <c r="Q52" s="65">
        <v>0.029587970792202514</v>
      </c>
      <c r="R52" s="60">
        <v>3805</v>
      </c>
      <c r="S52" s="65">
        <v>0.03344319929685784</v>
      </c>
      <c r="T52" s="63">
        <v>-0.40683311432325886</v>
      </c>
      <c r="U52" s="90">
        <v>-1</v>
      </c>
    </row>
    <row r="53" spans="1:21" ht="15">
      <c r="A53" s="85">
        <v>5</v>
      </c>
      <c r="B53" s="91" t="s">
        <v>86</v>
      </c>
      <c r="C53" s="68">
        <v>253</v>
      </c>
      <c r="D53" s="73">
        <v>0.02918781725888325</v>
      </c>
      <c r="E53" s="68">
        <v>191</v>
      </c>
      <c r="F53" s="73">
        <v>0.015415657788539145</v>
      </c>
      <c r="G53" s="92">
        <v>0.32460732984293195</v>
      </c>
      <c r="H53" s="93">
        <v>11</v>
      </c>
      <c r="I53" s="68">
        <v>221</v>
      </c>
      <c r="J53" s="94">
        <v>0.14479638009049767</v>
      </c>
      <c r="K53" s="95">
        <v>9</v>
      </c>
      <c r="L53" s="14"/>
      <c r="M53" s="14"/>
      <c r="N53" s="85">
        <v>5</v>
      </c>
      <c r="O53" s="91" t="s">
        <v>61</v>
      </c>
      <c r="P53" s="68">
        <v>2097</v>
      </c>
      <c r="Q53" s="73">
        <v>0.027490462893774336</v>
      </c>
      <c r="R53" s="68">
        <v>3202</v>
      </c>
      <c r="S53" s="73">
        <v>0.02814326521643595</v>
      </c>
      <c r="T53" s="71">
        <v>-0.3450968144909432</v>
      </c>
      <c r="U53" s="95">
        <v>0</v>
      </c>
    </row>
    <row r="54" spans="1:21" ht="15">
      <c r="A54" s="96">
        <v>6</v>
      </c>
      <c r="B54" s="80" t="s">
        <v>71</v>
      </c>
      <c r="C54" s="52">
        <v>244</v>
      </c>
      <c r="D54" s="57">
        <v>0.02814951545916013</v>
      </c>
      <c r="E54" s="52">
        <v>108</v>
      </c>
      <c r="F54" s="57">
        <v>0.008716707021791767</v>
      </c>
      <c r="G54" s="81">
        <v>1.259259259259259</v>
      </c>
      <c r="H54" s="82">
        <v>30</v>
      </c>
      <c r="I54" s="52">
        <v>234</v>
      </c>
      <c r="J54" s="83">
        <v>0.042735042735042805</v>
      </c>
      <c r="K54" s="84">
        <v>6</v>
      </c>
      <c r="L54" s="14"/>
      <c r="M54" s="14"/>
      <c r="N54" s="96">
        <v>6</v>
      </c>
      <c r="O54" s="80" t="s">
        <v>86</v>
      </c>
      <c r="P54" s="52">
        <v>2074</v>
      </c>
      <c r="Q54" s="57">
        <v>0.027188946133375285</v>
      </c>
      <c r="R54" s="52">
        <v>1412</v>
      </c>
      <c r="S54" s="57">
        <v>0.012410459239727532</v>
      </c>
      <c r="T54" s="55">
        <v>0.4688385269121813</v>
      </c>
      <c r="U54" s="84">
        <v>14</v>
      </c>
    </row>
    <row r="55" spans="1:21" ht="15">
      <c r="A55" s="85">
        <v>7</v>
      </c>
      <c r="B55" s="86" t="s">
        <v>47</v>
      </c>
      <c r="C55" s="60">
        <v>222</v>
      </c>
      <c r="D55" s="65">
        <v>0.02561144439317028</v>
      </c>
      <c r="E55" s="60">
        <v>255</v>
      </c>
      <c r="F55" s="65">
        <v>0.020581113801452784</v>
      </c>
      <c r="G55" s="87">
        <v>-0.12941176470588234</v>
      </c>
      <c r="H55" s="88">
        <v>2</v>
      </c>
      <c r="I55" s="60">
        <v>254</v>
      </c>
      <c r="J55" s="89">
        <v>-0.12598425196850394</v>
      </c>
      <c r="K55" s="90">
        <v>2</v>
      </c>
      <c r="L55" s="14"/>
      <c r="M55" s="14"/>
      <c r="N55" s="85">
        <v>7</v>
      </c>
      <c r="O55" s="86" t="s">
        <v>38</v>
      </c>
      <c r="P55" s="60">
        <v>2039</v>
      </c>
      <c r="Q55" s="65">
        <v>0.02673011628059412</v>
      </c>
      <c r="R55" s="60">
        <v>2558</v>
      </c>
      <c r="S55" s="65">
        <v>0.022482970775653702</v>
      </c>
      <c r="T55" s="63">
        <v>-0.2028928850664582</v>
      </c>
      <c r="U55" s="90">
        <v>1</v>
      </c>
    </row>
    <row r="56" spans="1:21" ht="15">
      <c r="A56" s="85">
        <v>8</v>
      </c>
      <c r="B56" s="86" t="s">
        <v>92</v>
      </c>
      <c r="C56" s="60">
        <v>196</v>
      </c>
      <c r="D56" s="65">
        <v>0.022611905860636824</v>
      </c>
      <c r="E56" s="60">
        <v>175</v>
      </c>
      <c r="F56" s="65">
        <v>0.014124293785310734</v>
      </c>
      <c r="G56" s="87">
        <v>0.1200000000000001</v>
      </c>
      <c r="H56" s="88">
        <v>11</v>
      </c>
      <c r="I56" s="60">
        <v>240</v>
      </c>
      <c r="J56" s="89">
        <v>-0.18333333333333335</v>
      </c>
      <c r="K56" s="90">
        <v>3</v>
      </c>
      <c r="L56" s="14"/>
      <c r="M56" s="14"/>
      <c r="N56" s="85">
        <v>8</v>
      </c>
      <c r="O56" s="86" t="s">
        <v>60</v>
      </c>
      <c r="P56" s="60">
        <v>1898</v>
      </c>
      <c r="Q56" s="65">
        <v>0.024881687445104286</v>
      </c>
      <c r="R56" s="60">
        <v>2582</v>
      </c>
      <c r="S56" s="65">
        <v>0.022693913425620743</v>
      </c>
      <c r="T56" s="63">
        <v>-0.2649109217660728</v>
      </c>
      <c r="U56" s="90">
        <v>-1</v>
      </c>
    </row>
    <row r="57" spans="1:21" ht="15">
      <c r="A57" s="85">
        <v>9</v>
      </c>
      <c r="B57" s="86" t="s">
        <v>61</v>
      </c>
      <c r="C57" s="60">
        <v>193</v>
      </c>
      <c r="D57" s="65">
        <v>0.02226580526072912</v>
      </c>
      <c r="E57" s="60">
        <v>256</v>
      </c>
      <c r="F57" s="65">
        <v>0.02066182405165456</v>
      </c>
      <c r="G57" s="87">
        <v>-0.24609375</v>
      </c>
      <c r="H57" s="88">
        <v>-1</v>
      </c>
      <c r="I57" s="60">
        <v>244</v>
      </c>
      <c r="J57" s="89">
        <v>-0.2090163934426229</v>
      </c>
      <c r="K57" s="90">
        <v>1</v>
      </c>
      <c r="L57" s="14"/>
      <c r="M57" s="14"/>
      <c r="N57" s="85">
        <v>9</v>
      </c>
      <c r="O57" s="86" t="s">
        <v>90</v>
      </c>
      <c r="P57" s="60">
        <v>1762</v>
      </c>
      <c r="Q57" s="65">
        <v>0.023098805731440332</v>
      </c>
      <c r="R57" s="60">
        <v>0</v>
      </c>
      <c r="S57" s="65">
        <v>0</v>
      </c>
      <c r="T57" s="63" t="s">
        <v>135</v>
      </c>
      <c r="U57" s="90" t="s">
        <v>135</v>
      </c>
    </row>
    <row r="58" spans="1:21" ht="15">
      <c r="A58" s="97">
        <v>10</v>
      </c>
      <c r="B58" s="91" t="s">
        <v>70</v>
      </c>
      <c r="C58" s="68">
        <v>187</v>
      </c>
      <c r="D58" s="73">
        <v>0.021573604060913704</v>
      </c>
      <c r="E58" s="68">
        <v>177</v>
      </c>
      <c r="F58" s="73">
        <v>0.014285714285714285</v>
      </c>
      <c r="G58" s="92">
        <v>0.05649717514124286</v>
      </c>
      <c r="H58" s="93">
        <v>8</v>
      </c>
      <c r="I58" s="68">
        <v>170</v>
      </c>
      <c r="J58" s="94">
        <v>0.10000000000000009</v>
      </c>
      <c r="K58" s="95">
        <v>7</v>
      </c>
      <c r="L58" s="14"/>
      <c r="M58" s="14"/>
      <c r="N58" s="97">
        <v>10</v>
      </c>
      <c r="O58" s="91" t="s">
        <v>71</v>
      </c>
      <c r="P58" s="68">
        <v>1717</v>
      </c>
      <c r="Q58" s="73">
        <v>0.022508881635007406</v>
      </c>
      <c r="R58" s="68">
        <v>1667</v>
      </c>
      <c r="S58" s="73">
        <v>0.014651724895627334</v>
      </c>
      <c r="T58" s="71">
        <v>0.029994001199760145</v>
      </c>
      <c r="U58" s="95">
        <v>6</v>
      </c>
    </row>
    <row r="59" spans="1:21" ht="15">
      <c r="A59" s="96">
        <v>11</v>
      </c>
      <c r="B59" s="80" t="s">
        <v>72</v>
      </c>
      <c r="C59" s="52">
        <v>185</v>
      </c>
      <c r="D59" s="57">
        <v>0.0213428703276419</v>
      </c>
      <c r="E59" s="52">
        <v>261</v>
      </c>
      <c r="F59" s="57">
        <v>0.021065375302663437</v>
      </c>
      <c r="G59" s="81">
        <v>-0.29118773946360155</v>
      </c>
      <c r="H59" s="82">
        <v>-5</v>
      </c>
      <c r="I59" s="52">
        <v>297</v>
      </c>
      <c r="J59" s="83">
        <v>-0.37710437710437705</v>
      </c>
      <c r="K59" s="84">
        <v>-6</v>
      </c>
      <c r="L59" s="14"/>
      <c r="M59" s="14"/>
      <c r="N59" s="96">
        <v>11</v>
      </c>
      <c r="O59" s="80" t="s">
        <v>47</v>
      </c>
      <c r="P59" s="52">
        <v>1683</v>
      </c>
      <c r="Q59" s="57">
        <v>0.02206316120659142</v>
      </c>
      <c r="R59" s="52">
        <v>2406</v>
      </c>
      <c r="S59" s="57">
        <v>0.02114700065919578</v>
      </c>
      <c r="T59" s="55">
        <v>-0.300498753117207</v>
      </c>
      <c r="U59" s="84">
        <v>-1</v>
      </c>
    </row>
    <row r="60" spans="1:21" ht="15">
      <c r="A60" s="85">
        <v>12</v>
      </c>
      <c r="B60" s="86" t="s">
        <v>90</v>
      </c>
      <c r="C60" s="60">
        <v>184</v>
      </c>
      <c r="D60" s="65">
        <v>0.021227503461006</v>
      </c>
      <c r="E60" s="60">
        <v>0</v>
      </c>
      <c r="F60" s="65">
        <v>0</v>
      </c>
      <c r="G60" s="87" t="s">
        <v>135</v>
      </c>
      <c r="H60" s="88" t="s">
        <v>135</v>
      </c>
      <c r="I60" s="60">
        <v>286</v>
      </c>
      <c r="J60" s="89">
        <v>-0.35664335664335667</v>
      </c>
      <c r="K60" s="90">
        <v>-6</v>
      </c>
      <c r="L60" s="14"/>
      <c r="M60" s="14"/>
      <c r="N60" s="85">
        <v>12</v>
      </c>
      <c r="O60" s="86" t="s">
        <v>73</v>
      </c>
      <c r="P60" s="60">
        <v>1546</v>
      </c>
      <c r="Q60" s="65">
        <v>0.02026717006856229</v>
      </c>
      <c r="R60" s="60">
        <v>1612</v>
      </c>
      <c r="S60" s="65">
        <v>0.014168314656119535</v>
      </c>
      <c r="T60" s="63">
        <v>-0.04094292803970223</v>
      </c>
      <c r="U60" s="90">
        <v>5</v>
      </c>
    </row>
    <row r="61" spans="1:21" ht="15">
      <c r="A61" s="85">
        <v>13</v>
      </c>
      <c r="B61" s="86" t="s">
        <v>60</v>
      </c>
      <c r="C61" s="60">
        <v>176</v>
      </c>
      <c r="D61" s="65">
        <v>0.02030456852791878</v>
      </c>
      <c r="E61" s="60">
        <v>250</v>
      </c>
      <c r="F61" s="65">
        <v>0.020177562550443905</v>
      </c>
      <c r="G61" s="87">
        <v>-0.29600000000000004</v>
      </c>
      <c r="H61" s="88">
        <v>-3</v>
      </c>
      <c r="I61" s="60">
        <v>227</v>
      </c>
      <c r="J61" s="89">
        <v>-0.22466960352422904</v>
      </c>
      <c r="K61" s="90">
        <v>0</v>
      </c>
      <c r="L61" s="14"/>
      <c r="M61" s="14"/>
      <c r="N61" s="85">
        <v>13</v>
      </c>
      <c r="O61" s="86" t="s">
        <v>92</v>
      </c>
      <c r="P61" s="60">
        <v>1523</v>
      </c>
      <c r="Q61" s="65">
        <v>0.019965653308163238</v>
      </c>
      <c r="R61" s="60">
        <v>1312</v>
      </c>
      <c r="S61" s="65">
        <v>0.011531531531531532</v>
      </c>
      <c r="T61" s="63">
        <v>0.16082317073170738</v>
      </c>
      <c r="U61" s="90">
        <v>11</v>
      </c>
    </row>
    <row r="62" spans="1:21" ht="15">
      <c r="A62" s="85">
        <v>14</v>
      </c>
      <c r="B62" s="86" t="s">
        <v>119</v>
      </c>
      <c r="C62" s="60">
        <v>163</v>
      </c>
      <c r="D62" s="65">
        <v>0.018804799261652055</v>
      </c>
      <c r="E62" s="60">
        <v>428</v>
      </c>
      <c r="F62" s="65">
        <v>0.034543987086359966</v>
      </c>
      <c r="G62" s="87">
        <v>-0.6191588785046729</v>
      </c>
      <c r="H62" s="88">
        <v>-11</v>
      </c>
      <c r="I62" s="60">
        <v>144</v>
      </c>
      <c r="J62" s="89">
        <v>0.13194444444444442</v>
      </c>
      <c r="K62" s="90">
        <v>6</v>
      </c>
      <c r="L62" s="14"/>
      <c r="M62" s="14"/>
      <c r="N62" s="85">
        <v>14</v>
      </c>
      <c r="O62" s="86" t="s">
        <v>70</v>
      </c>
      <c r="P62" s="60">
        <v>1464</v>
      </c>
      <c r="Q62" s="65">
        <v>0.01919219727061785</v>
      </c>
      <c r="R62" s="60">
        <v>1694</v>
      </c>
      <c r="S62" s="65">
        <v>0.014889035376840255</v>
      </c>
      <c r="T62" s="63">
        <v>-0.13577331759149946</v>
      </c>
      <c r="U62" s="90">
        <v>1</v>
      </c>
    </row>
    <row r="63" spans="1:21" ht="15">
      <c r="A63" s="97">
        <v>15</v>
      </c>
      <c r="B63" s="91" t="s">
        <v>145</v>
      </c>
      <c r="C63" s="68">
        <v>161</v>
      </c>
      <c r="D63" s="73">
        <v>0.01857406552838025</v>
      </c>
      <c r="E63" s="68">
        <v>116</v>
      </c>
      <c r="F63" s="73">
        <v>0.009362389023405972</v>
      </c>
      <c r="G63" s="92">
        <v>0.3879310344827587</v>
      </c>
      <c r="H63" s="93">
        <v>16</v>
      </c>
      <c r="I63" s="68">
        <v>99</v>
      </c>
      <c r="J63" s="94">
        <v>0.6262626262626263</v>
      </c>
      <c r="K63" s="95">
        <v>18</v>
      </c>
      <c r="L63" s="14"/>
      <c r="M63" s="14"/>
      <c r="N63" s="97">
        <v>15</v>
      </c>
      <c r="O63" s="91" t="s">
        <v>72</v>
      </c>
      <c r="P63" s="68">
        <v>1437</v>
      </c>
      <c r="Q63" s="73">
        <v>0.01883824281275809</v>
      </c>
      <c r="R63" s="68">
        <v>2472</v>
      </c>
      <c r="S63" s="73">
        <v>0.02172709294660514</v>
      </c>
      <c r="T63" s="71">
        <v>-0.4186893203883495</v>
      </c>
      <c r="U63" s="95">
        <v>-6</v>
      </c>
    </row>
    <row r="64" spans="1:21" ht="15">
      <c r="A64" s="96">
        <v>16</v>
      </c>
      <c r="B64" s="80" t="s">
        <v>76</v>
      </c>
      <c r="C64" s="52">
        <v>153</v>
      </c>
      <c r="D64" s="57">
        <v>0.01765113059529303</v>
      </c>
      <c r="E64" s="52">
        <v>119</v>
      </c>
      <c r="F64" s="57">
        <v>0.0096045197740113</v>
      </c>
      <c r="G64" s="81">
        <v>0.2857142857142858</v>
      </c>
      <c r="H64" s="82">
        <v>13</v>
      </c>
      <c r="I64" s="52">
        <v>209</v>
      </c>
      <c r="J64" s="83">
        <v>-0.26794258373205737</v>
      </c>
      <c r="K64" s="84">
        <v>-1</v>
      </c>
      <c r="L64" s="14"/>
      <c r="M64" s="14"/>
      <c r="N64" s="96">
        <v>16</v>
      </c>
      <c r="O64" s="80" t="s">
        <v>45</v>
      </c>
      <c r="P64" s="52">
        <v>1284</v>
      </c>
      <c r="Q64" s="57">
        <v>0.016832500884886144</v>
      </c>
      <c r="R64" s="52">
        <v>1360</v>
      </c>
      <c r="S64" s="57">
        <v>0.011953416831465611</v>
      </c>
      <c r="T64" s="55">
        <v>-0.055882352941176494</v>
      </c>
      <c r="U64" s="84">
        <v>7</v>
      </c>
    </row>
    <row r="65" spans="1:21" ht="15">
      <c r="A65" s="85">
        <v>17</v>
      </c>
      <c r="B65" s="86" t="s">
        <v>114</v>
      </c>
      <c r="C65" s="60">
        <v>142</v>
      </c>
      <c r="D65" s="65">
        <v>0.016382095062298107</v>
      </c>
      <c r="E65" s="60">
        <v>201</v>
      </c>
      <c r="F65" s="65">
        <v>0.0162227602905569</v>
      </c>
      <c r="G65" s="87">
        <v>-0.2935323383084577</v>
      </c>
      <c r="H65" s="88">
        <v>-3</v>
      </c>
      <c r="I65" s="60">
        <v>190</v>
      </c>
      <c r="J65" s="89">
        <v>-0.25263157894736843</v>
      </c>
      <c r="K65" s="90">
        <v>-1</v>
      </c>
      <c r="L65" s="14"/>
      <c r="M65" s="14"/>
      <c r="N65" s="85">
        <v>17</v>
      </c>
      <c r="O65" s="86" t="s">
        <v>114</v>
      </c>
      <c r="P65" s="60">
        <v>1067</v>
      </c>
      <c r="Q65" s="65">
        <v>0.013987755797642925</v>
      </c>
      <c r="R65" s="60">
        <v>1255</v>
      </c>
      <c r="S65" s="65">
        <v>0.01103054273785981</v>
      </c>
      <c r="T65" s="63">
        <v>-0.14980079681274905</v>
      </c>
      <c r="U65" s="90">
        <v>8</v>
      </c>
    </row>
    <row r="66" spans="1:21" ht="15">
      <c r="A66" s="85">
        <v>18</v>
      </c>
      <c r="B66" s="86" t="s">
        <v>45</v>
      </c>
      <c r="C66" s="60">
        <v>137</v>
      </c>
      <c r="D66" s="65">
        <v>0.015805260729118597</v>
      </c>
      <c r="E66" s="60">
        <v>160</v>
      </c>
      <c r="F66" s="65">
        <v>0.0129136400322841</v>
      </c>
      <c r="G66" s="87">
        <v>-0.14375000000000004</v>
      </c>
      <c r="H66" s="88">
        <v>2</v>
      </c>
      <c r="I66" s="60">
        <v>145</v>
      </c>
      <c r="J66" s="89">
        <v>-0.05517241379310345</v>
      </c>
      <c r="K66" s="90">
        <v>1</v>
      </c>
      <c r="L66" s="14"/>
      <c r="M66" s="14"/>
      <c r="N66" s="85">
        <v>18</v>
      </c>
      <c r="O66" s="86" t="s">
        <v>76</v>
      </c>
      <c r="P66" s="60">
        <v>1041</v>
      </c>
      <c r="Q66" s="65">
        <v>0.013646910764148347</v>
      </c>
      <c r="R66" s="60">
        <v>1189</v>
      </c>
      <c r="S66" s="65">
        <v>0.010450450450450451</v>
      </c>
      <c r="T66" s="63">
        <v>-0.12447434819175773</v>
      </c>
      <c r="U66" s="90">
        <v>9</v>
      </c>
    </row>
    <row r="67" spans="1:21" ht="15">
      <c r="A67" s="85">
        <v>19</v>
      </c>
      <c r="B67" s="86" t="s">
        <v>146</v>
      </c>
      <c r="C67" s="60">
        <v>131</v>
      </c>
      <c r="D67" s="65">
        <v>0.015113059529303184</v>
      </c>
      <c r="E67" s="60">
        <v>250</v>
      </c>
      <c r="F67" s="65">
        <v>0.020177562550443905</v>
      </c>
      <c r="G67" s="87">
        <v>-0.476</v>
      </c>
      <c r="H67" s="88">
        <v>-9</v>
      </c>
      <c r="I67" s="60">
        <v>82</v>
      </c>
      <c r="J67" s="89">
        <v>0.5975609756097562</v>
      </c>
      <c r="K67" s="90">
        <v>23</v>
      </c>
      <c r="N67" s="85">
        <v>19</v>
      </c>
      <c r="O67" s="86" t="s">
        <v>52</v>
      </c>
      <c r="P67" s="60">
        <v>1032</v>
      </c>
      <c r="Q67" s="65">
        <v>0.01352892594486176</v>
      </c>
      <c r="R67" s="60">
        <v>1464</v>
      </c>
      <c r="S67" s="65">
        <v>0.012867501647989454</v>
      </c>
      <c r="T67" s="63">
        <v>-0.29508196721311475</v>
      </c>
      <c r="U67" s="90">
        <v>-1</v>
      </c>
    </row>
    <row r="68" spans="1:21" ht="15">
      <c r="A68" s="97">
        <v>20</v>
      </c>
      <c r="B68" s="91" t="s">
        <v>40</v>
      </c>
      <c r="C68" s="68">
        <v>126</v>
      </c>
      <c r="D68" s="73">
        <v>0.014536225196123673</v>
      </c>
      <c r="E68" s="68">
        <v>295</v>
      </c>
      <c r="F68" s="73">
        <v>0.023809523809523808</v>
      </c>
      <c r="G68" s="92">
        <v>-0.5728813559322035</v>
      </c>
      <c r="H68" s="93">
        <v>-16</v>
      </c>
      <c r="I68" s="68">
        <v>283</v>
      </c>
      <c r="J68" s="94">
        <v>-0.5547703180212014</v>
      </c>
      <c r="K68" s="95">
        <v>-13</v>
      </c>
      <c r="N68" s="97">
        <v>20</v>
      </c>
      <c r="O68" s="91" t="s">
        <v>93</v>
      </c>
      <c r="P68" s="68">
        <v>1010</v>
      </c>
      <c r="Q68" s="73">
        <v>0.013240518608827887</v>
      </c>
      <c r="R68" s="68">
        <v>980</v>
      </c>
      <c r="S68" s="73">
        <v>0.008613491540320808</v>
      </c>
      <c r="T68" s="71">
        <v>0.030612244897959107</v>
      </c>
      <c r="U68" s="95">
        <v>19</v>
      </c>
    </row>
    <row r="69" spans="1:21" ht="15">
      <c r="A69" s="127" t="s">
        <v>49</v>
      </c>
      <c r="B69" s="128"/>
      <c r="C69" s="26">
        <f>SUM(C49:C68)</f>
        <v>4387</v>
      </c>
      <c r="D69" s="6">
        <f>C69/C71</f>
        <v>0.5061144439317028</v>
      </c>
      <c r="E69" s="26">
        <f>SUM(E49:E68)</f>
        <v>5313</v>
      </c>
      <c r="F69" s="6">
        <f>E69/E71</f>
        <v>0.4288135593220339</v>
      </c>
      <c r="G69" s="17">
        <f>C69/E69-1</f>
        <v>-0.1742894786373047</v>
      </c>
      <c r="H69" s="17"/>
      <c r="I69" s="26">
        <f>SUM(I49:I68)</f>
        <v>5417</v>
      </c>
      <c r="J69" s="18">
        <f>C69/I69-1</f>
        <v>-0.19014214509876315</v>
      </c>
      <c r="K69" s="19"/>
      <c r="N69" s="127" t="s">
        <v>49</v>
      </c>
      <c r="O69" s="128"/>
      <c r="P69" s="3">
        <f>SUM(P49:P68)</f>
        <v>38147</v>
      </c>
      <c r="Q69" s="6">
        <f>P69/P71</f>
        <v>0.5000852112583737</v>
      </c>
      <c r="R69" s="3">
        <f>SUM(R49:R68)</f>
        <v>45961</v>
      </c>
      <c r="S69" s="6">
        <f>R69/R71</f>
        <v>0.40396396396396395</v>
      </c>
      <c r="T69" s="17">
        <f>P69/R69-1</f>
        <v>-0.17001370727355802</v>
      </c>
      <c r="U69" s="106"/>
    </row>
    <row r="70" spans="1:21" ht="15">
      <c r="A70" s="127" t="s">
        <v>12</v>
      </c>
      <c r="B70" s="128"/>
      <c r="C70" s="26">
        <f>C71-SUM(C49:C68)</f>
        <v>4281</v>
      </c>
      <c r="D70" s="6">
        <f>C70/C71</f>
        <v>0.4938855560682972</v>
      </c>
      <c r="E70" s="26">
        <f>E71-SUM(E49:E68)</f>
        <v>7077</v>
      </c>
      <c r="F70" s="6">
        <f>E70/E71</f>
        <v>0.5711864406779661</v>
      </c>
      <c r="G70" s="17">
        <f>C70/E70-1</f>
        <v>-0.39508266214497667</v>
      </c>
      <c r="H70" s="17"/>
      <c r="I70" s="26">
        <f>I71-SUM(I49:I68)</f>
        <v>5795</v>
      </c>
      <c r="J70" s="18">
        <f>C70/I70-1</f>
        <v>-0.2612597066436583</v>
      </c>
      <c r="K70" s="19"/>
      <c r="N70" s="127" t="s">
        <v>12</v>
      </c>
      <c r="O70" s="128"/>
      <c r="P70" s="3">
        <f>P71-SUM(P49:P68)</f>
        <v>38134</v>
      </c>
      <c r="Q70" s="6">
        <f>P70/P71</f>
        <v>0.49991478874162637</v>
      </c>
      <c r="R70" s="3">
        <f>R71-SUM(R49:R68)</f>
        <v>67814</v>
      </c>
      <c r="S70" s="6">
        <f>R70/R71</f>
        <v>0.596036036036036</v>
      </c>
      <c r="T70" s="17">
        <f>P70/R70-1</f>
        <v>-0.43766773822514526</v>
      </c>
      <c r="U70" s="107"/>
    </row>
    <row r="71" spans="1:21" ht="15">
      <c r="A71" s="129" t="s">
        <v>37</v>
      </c>
      <c r="B71" s="130"/>
      <c r="C71" s="24">
        <v>8668</v>
      </c>
      <c r="D71" s="98">
        <v>1</v>
      </c>
      <c r="E71" s="24">
        <v>12390</v>
      </c>
      <c r="F71" s="98">
        <v>0.9988700564971748</v>
      </c>
      <c r="G71" s="20">
        <v>-0.3004035512510089</v>
      </c>
      <c r="H71" s="20"/>
      <c r="I71" s="24">
        <v>11212</v>
      </c>
      <c r="J71" s="44">
        <v>-0.22689975026757048</v>
      </c>
      <c r="K71" s="99"/>
      <c r="N71" s="129" t="s">
        <v>37</v>
      </c>
      <c r="O71" s="130"/>
      <c r="P71" s="24">
        <v>76281</v>
      </c>
      <c r="Q71" s="98">
        <v>1</v>
      </c>
      <c r="R71" s="24">
        <v>113775</v>
      </c>
      <c r="S71" s="98">
        <v>1</v>
      </c>
      <c r="T71" s="108">
        <v>-0.32954515491100855</v>
      </c>
      <c r="U71" s="99"/>
    </row>
    <row r="72" spans="1:14" ht="15">
      <c r="A72" t="s">
        <v>83</v>
      </c>
      <c r="N72" t="s">
        <v>83</v>
      </c>
    </row>
    <row r="73" spans="1:14" ht="15">
      <c r="A73" s="9" t="s">
        <v>85</v>
      </c>
      <c r="N73" s="9" t="s">
        <v>85</v>
      </c>
    </row>
  </sheetData>
  <sheetProtection/>
  <mergeCells count="82"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O9:O11"/>
    <mergeCell ref="T10:T11"/>
    <mergeCell ref="U10:U11"/>
    <mergeCell ref="N32:O32"/>
    <mergeCell ref="N33:O33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70:O70"/>
    <mergeCell ref="N71:O71"/>
    <mergeCell ref="U45:U46"/>
    <mergeCell ref="N46:N48"/>
    <mergeCell ref="O46:O48"/>
    <mergeCell ref="T47:T48"/>
    <mergeCell ref="U47:U48"/>
    <mergeCell ref="N69:O69"/>
  </mergeCells>
  <conditionalFormatting sqref="K32">
    <cfRule type="cellIs" priority="957" dxfId="146" operator="lessThan">
      <formula>0</formula>
    </cfRule>
  </conditionalFormatting>
  <conditionalFormatting sqref="K33">
    <cfRule type="cellIs" priority="959" dxfId="146" operator="lessThan">
      <formula>0</formula>
    </cfRule>
  </conditionalFormatting>
  <conditionalFormatting sqref="G32:H32 J32">
    <cfRule type="cellIs" priority="958" dxfId="146" operator="lessThan">
      <formula>0</formula>
    </cfRule>
  </conditionalFormatting>
  <conditionalFormatting sqref="G33:H33 J33">
    <cfRule type="cellIs" priority="960" dxfId="146" operator="lessThan">
      <formula>0</formula>
    </cfRule>
  </conditionalFormatting>
  <conditionalFormatting sqref="K69">
    <cfRule type="cellIs" priority="953" dxfId="146" operator="lessThan">
      <formula>0</formula>
    </cfRule>
  </conditionalFormatting>
  <conditionalFormatting sqref="K70">
    <cfRule type="cellIs" priority="955" dxfId="146" operator="lessThan">
      <formula>0</formula>
    </cfRule>
  </conditionalFormatting>
  <conditionalFormatting sqref="G69:H69 J69">
    <cfRule type="cellIs" priority="954" dxfId="146" operator="lessThan">
      <formula>0</formula>
    </cfRule>
  </conditionalFormatting>
  <conditionalFormatting sqref="G70:H70 J70">
    <cfRule type="cellIs" priority="956" dxfId="146" operator="lessThan">
      <formula>0</formula>
    </cfRule>
  </conditionalFormatting>
  <conditionalFormatting sqref="G12:G31 J12:J31">
    <cfRule type="cellIs" priority="55" dxfId="146" operator="lessThan">
      <formula>0</formula>
    </cfRule>
  </conditionalFormatting>
  <conditionalFormatting sqref="K12:K31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12:H31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34 J34">
    <cfRule type="cellIs" priority="48" dxfId="146" operator="lessThan">
      <formula>0</formula>
    </cfRule>
  </conditionalFormatting>
  <conditionalFormatting sqref="K34">
    <cfRule type="cellIs" priority="47" dxfId="146" operator="lessThan">
      <formula>0</formula>
    </cfRule>
  </conditionalFormatting>
  <conditionalFormatting sqref="H34">
    <cfRule type="cellIs" priority="46" dxfId="146" operator="lessThan">
      <formula>0</formula>
    </cfRule>
  </conditionalFormatting>
  <conditionalFormatting sqref="G49:G68 J49:J68">
    <cfRule type="cellIs" priority="39" dxfId="146" operator="lessThan">
      <formula>0</formula>
    </cfRule>
  </conditionalFormatting>
  <conditionalFormatting sqref="K49:K68">
    <cfRule type="cellIs" priority="36" dxfId="146" operator="lessThan">
      <formula>0</formula>
    </cfRule>
    <cfRule type="cellIs" priority="37" dxfId="148" operator="equal">
      <formula>0</formula>
    </cfRule>
    <cfRule type="cellIs" priority="38" dxfId="149" operator="greaterThan">
      <formula>0</formula>
    </cfRule>
  </conditionalFormatting>
  <conditionalFormatting sqref="H49:H68">
    <cfRule type="cellIs" priority="33" dxfId="146" operator="lessThan">
      <formula>0</formula>
    </cfRule>
    <cfRule type="cellIs" priority="34" dxfId="148" operator="equal">
      <formula>0</formula>
    </cfRule>
    <cfRule type="cellIs" priority="35" dxfId="149" operator="greaterThan">
      <formula>0</formula>
    </cfRule>
  </conditionalFormatting>
  <conditionalFormatting sqref="G71 J71">
    <cfRule type="cellIs" priority="32" dxfId="146" operator="lessThan">
      <formula>0</formula>
    </cfRule>
  </conditionalFormatting>
  <conditionalFormatting sqref="K71">
    <cfRule type="cellIs" priority="31" dxfId="146" operator="lessThan">
      <formula>0</formula>
    </cfRule>
  </conditionalFormatting>
  <conditionalFormatting sqref="H71">
    <cfRule type="cellIs" priority="30" dxfId="146" operator="lessThan">
      <formula>0</formula>
    </cfRule>
  </conditionalFormatting>
  <conditionalFormatting sqref="U33">
    <cfRule type="cellIs" priority="21" dxfId="146" operator="lessThan">
      <formula>0</formula>
    </cfRule>
  </conditionalFormatting>
  <conditionalFormatting sqref="T33">
    <cfRule type="cellIs" priority="20" dxfId="146" operator="lessThan">
      <formula>0</formula>
    </cfRule>
  </conditionalFormatting>
  <conditionalFormatting sqref="T32">
    <cfRule type="cellIs" priority="19" dxfId="146" operator="lessThan">
      <formula>0</formula>
    </cfRule>
  </conditionalFormatting>
  <conditionalFormatting sqref="U32">
    <cfRule type="cellIs" priority="22" dxfId="146" operator="lessThan">
      <formula>0</formula>
    </cfRule>
    <cfRule type="cellIs" priority="23" dxfId="148" operator="equal">
      <formula>0</formula>
    </cfRule>
    <cfRule type="cellIs" priority="24" dxfId="149" operator="greaterThan">
      <formula>0</formula>
    </cfRule>
  </conditionalFormatting>
  <conditionalFormatting sqref="T69">
    <cfRule type="cellIs" priority="13" dxfId="146" operator="lessThan">
      <formula>0</formula>
    </cfRule>
  </conditionalFormatting>
  <conditionalFormatting sqref="U70">
    <cfRule type="cellIs" priority="15" dxfId="146" operator="lessThan">
      <formula>0</formula>
    </cfRule>
  </conditionalFormatting>
  <conditionalFormatting sqref="U69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T70">
    <cfRule type="cellIs" priority="14" dxfId="146" operator="lessThan">
      <formula>0</formula>
    </cfRule>
  </conditionalFormatting>
  <conditionalFormatting sqref="U71">
    <cfRule type="cellIs" priority="12" dxfId="146" operator="lessThan">
      <formula>0</formula>
    </cfRule>
  </conditionalFormatting>
  <conditionalFormatting sqref="T12:T31">
    <cfRule type="cellIs" priority="11" dxfId="146" operator="lessThan">
      <formula>0</formula>
    </cfRule>
  </conditionalFormatting>
  <conditionalFormatting sqref="U12:U31">
    <cfRule type="cellIs" priority="8" dxfId="146" operator="lessThan">
      <formula>0</formula>
    </cfRule>
    <cfRule type="cellIs" priority="9" dxfId="148" operator="equal">
      <formula>0</formula>
    </cfRule>
    <cfRule type="cellIs" priority="10" dxfId="149" operator="greaterThan">
      <formula>0</formula>
    </cfRule>
  </conditionalFormatting>
  <conditionalFormatting sqref="T34">
    <cfRule type="cellIs" priority="7" dxfId="146" operator="lessThan">
      <formula>0</formula>
    </cfRule>
  </conditionalFormatting>
  <conditionalFormatting sqref="U34">
    <cfRule type="cellIs" priority="6" dxfId="146" operator="lessThan">
      <formula>0</formula>
    </cfRule>
  </conditionalFormatting>
  <conditionalFormatting sqref="T49:T68">
    <cfRule type="cellIs" priority="5" dxfId="146" operator="lessThan">
      <formula>0</formula>
    </cfRule>
  </conditionalFormatting>
  <conditionalFormatting sqref="U49:U68">
    <cfRule type="cellIs" priority="2" dxfId="146" operator="lessThan">
      <formula>0</formula>
    </cfRule>
    <cfRule type="cellIs" priority="3" dxfId="148" operator="equal">
      <formula>0</formula>
    </cfRule>
    <cfRule type="cellIs" priority="4" dxfId="149" operator="greaterThan">
      <formula>0</formula>
    </cfRule>
  </conditionalFormatting>
  <conditionalFormatting sqref="T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3"/>
  <sheetViews>
    <sheetView showGridLines="0" zoomScalePageLayoutView="0" workbookViewId="0" topLeftCell="A16">
      <selection activeCell="B1" sqref="B1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421875" style="0" customWidth="1"/>
    <col min="16" max="16" width="9.421875" style="0" customWidth="1"/>
    <col min="17" max="22" width="11.00390625" style="0" customWidth="1"/>
  </cols>
  <sheetData>
    <row r="1" spans="2:15" ht="15">
      <c r="B1" t="s">
        <v>3</v>
      </c>
      <c r="D1" s="48"/>
      <c r="O1" s="49">
        <v>44077</v>
      </c>
    </row>
    <row r="2" spans="2:15" ht="14.25" customHeight="1">
      <c r="B2" s="173" t="s">
        <v>120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4.25" customHeight="1">
      <c r="B3" s="174" t="s">
        <v>14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5" t="s">
        <v>0</v>
      </c>
      <c r="C5" s="167" t="s">
        <v>1</v>
      </c>
      <c r="D5" s="157" t="s">
        <v>126</v>
      </c>
      <c r="E5" s="158"/>
      <c r="F5" s="158"/>
      <c r="G5" s="158"/>
      <c r="H5" s="159"/>
      <c r="I5" s="158" t="s">
        <v>116</v>
      </c>
      <c r="J5" s="158"/>
      <c r="K5" s="157" t="s">
        <v>127</v>
      </c>
      <c r="L5" s="158"/>
      <c r="M5" s="158"/>
      <c r="N5" s="158"/>
      <c r="O5" s="159"/>
    </row>
    <row r="6" spans="2:15" ht="14.25" customHeight="1">
      <c r="B6" s="156"/>
      <c r="C6" s="168"/>
      <c r="D6" s="131" t="s">
        <v>128</v>
      </c>
      <c r="E6" s="132"/>
      <c r="F6" s="132"/>
      <c r="G6" s="132"/>
      <c r="H6" s="133"/>
      <c r="I6" s="132" t="s">
        <v>117</v>
      </c>
      <c r="J6" s="132"/>
      <c r="K6" s="131" t="s">
        <v>129</v>
      </c>
      <c r="L6" s="132"/>
      <c r="M6" s="132"/>
      <c r="N6" s="132"/>
      <c r="O6" s="133"/>
    </row>
    <row r="7" spans="2:15" ht="14.25" customHeight="1">
      <c r="B7" s="156"/>
      <c r="C7" s="156"/>
      <c r="D7" s="134">
        <v>2020</v>
      </c>
      <c r="E7" s="135"/>
      <c r="F7" s="160">
        <v>2019</v>
      </c>
      <c r="G7" s="160"/>
      <c r="H7" s="138" t="s">
        <v>5</v>
      </c>
      <c r="I7" s="163">
        <v>2020</v>
      </c>
      <c r="J7" s="134" t="s">
        <v>130</v>
      </c>
      <c r="K7" s="134">
        <v>2020</v>
      </c>
      <c r="L7" s="135"/>
      <c r="M7" s="160">
        <v>2019</v>
      </c>
      <c r="N7" s="135"/>
      <c r="O7" s="166" t="s">
        <v>5</v>
      </c>
    </row>
    <row r="8" spans="2:15" ht="14.25" customHeight="1">
      <c r="B8" s="142" t="s">
        <v>6</v>
      </c>
      <c r="C8" s="142" t="s">
        <v>7</v>
      </c>
      <c r="D8" s="136"/>
      <c r="E8" s="137"/>
      <c r="F8" s="161"/>
      <c r="G8" s="161"/>
      <c r="H8" s="139"/>
      <c r="I8" s="164"/>
      <c r="J8" s="165"/>
      <c r="K8" s="136"/>
      <c r="L8" s="137"/>
      <c r="M8" s="161"/>
      <c r="N8" s="137"/>
      <c r="O8" s="166"/>
    </row>
    <row r="9" spans="2:15" ht="14.25" customHeight="1">
      <c r="B9" s="142"/>
      <c r="C9" s="142"/>
      <c r="D9" s="118" t="s">
        <v>8</v>
      </c>
      <c r="E9" s="119" t="s">
        <v>2</v>
      </c>
      <c r="F9" s="117" t="s">
        <v>8</v>
      </c>
      <c r="G9" s="38" t="s">
        <v>2</v>
      </c>
      <c r="H9" s="144" t="s">
        <v>9</v>
      </c>
      <c r="I9" s="39" t="s">
        <v>8</v>
      </c>
      <c r="J9" s="171" t="s">
        <v>131</v>
      </c>
      <c r="K9" s="118" t="s">
        <v>8</v>
      </c>
      <c r="L9" s="37" t="s">
        <v>2</v>
      </c>
      <c r="M9" s="117" t="s">
        <v>8</v>
      </c>
      <c r="N9" s="37" t="s">
        <v>2</v>
      </c>
      <c r="O9" s="169" t="s">
        <v>9</v>
      </c>
    </row>
    <row r="10" spans="2:15" ht="14.25" customHeight="1">
      <c r="B10" s="143"/>
      <c r="C10" s="143"/>
      <c r="D10" s="121" t="s">
        <v>10</v>
      </c>
      <c r="E10" s="120" t="s">
        <v>11</v>
      </c>
      <c r="F10" s="36" t="s">
        <v>10</v>
      </c>
      <c r="G10" s="41" t="s">
        <v>11</v>
      </c>
      <c r="H10" s="145"/>
      <c r="I10" s="40" t="s">
        <v>10</v>
      </c>
      <c r="J10" s="172"/>
      <c r="K10" s="121" t="s">
        <v>10</v>
      </c>
      <c r="L10" s="120" t="s">
        <v>11</v>
      </c>
      <c r="M10" s="36" t="s">
        <v>10</v>
      </c>
      <c r="N10" s="120" t="s">
        <v>11</v>
      </c>
      <c r="O10" s="170"/>
    </row>
    <row r="11" spans="2:15" ht="14.25" customHeight="1">
      <c r="B11" s="50">
        <v>1</v>
      </c>
      <c r="C11" s="51" t="s">
        <v>25</v>
      </c>
      <c r="D11" s="52">
        <v>604</v>
      </c>
      <c r="E11" s="53">
        <v>0.12502587456013248</v>
      </c>
      <c r="F11" s="52">
        <v>772</v>
      </c>
      <c r="G11" s="54">
        <v>0.12635024549918167</v>
      </c>
      <c r="H11" s="55">
        <v>-0.21761658031088082</v>
      </c>
      <c r="I11" s="56">
        <v>827</v>
      </c>
      <c r="J11" s="57">
        <v>-0.2696493349455864</v>
      </c>
      <c r="K11" s="52">
        <v>4846</v>
      </c>
      <c r="L11" s="53">
        <v>0.1373427049087405</v>
      </c>
      <c r="M11" s="52">
        <v>6676</v>
      </c>
      <c r="N11" s="54">
        <v>0.14233934587011216</v>
      </c>
      <c r="O11" s="55">
        <v>-0.2741162372678251</v>
      </c>
    </row>
    <row r="12" spans="2:15" ht="14.25" customHeight="1">
      <c r="B12" s="58">
        <v>2</v>
      </c>
      <c r="C12" s="59" t="s">
        <v>22</v>
      </c>
      <c r="D12" s="60">
        <v>657</v>
      </c>
      <c r="E12" s="61">
        <v>0.13599668805630305</v>
      </c>
      <c r="F12" s="60">
        <v>588</v>
      </c>
      <c r="G12" s="62">
        <v>0.09623567921440263</v>
      </c>
      <c r="H12" s="63">
        <v>0.11734693877551017</v>
      </c>
      <c r="I12" s="64">
        <v>798</v>
      </c>
      <c r="J12" s="65">
        <v>-0.17669172932330823</v>
      </c>
      <c r="K12" s="60">
        <v>4764</v>
      </c>
      <c r="L12" s="61">
        <v>0.13501870536220384</v>
      </c>
      <c r="M12" s="60">
        <v>5723</v>
      </c>
      <c r="N12" s="62">
        <v>0.12202038292610123</v>
      </c>
      <c r="O12" s="63">
        <v>-0.16756945657871747</v>
      </c>
    </row>
    <row r="13" spans="2:15" ht="14.25" customHeight="1">
      <c r="B13" s="58">
        <v>3</v>
      </c>
      <c r="C13" s="59" t="s">
        <v>27</v>
      </c>
      <c r="D13" s="60">
        <v>679</v>
      </c>
      <c r="E13" s="61">
        <v>0.14055061063961913</v>
      </c>
      <c r="F13" s="60">
        <v>1020</v>
      </c>
      <c r="G13" s="62">
        <v>0.16693944353518822</v>
      </c>
      <c r="H13" s="63">
        <v>-0.3343137254901961</v>
      </c>
      <c r="I13" s="64">
        <v>808</v>
      </c>
      <c r="J13" s="65">
        <v>-0.15965346534653468</v>
      </c>
      <c r="K13" s="60">
        <v>4659</v>
      </c>
      <c r="L13" s="61">
        <v>0.1320428522843215</v>
      </c>
      <c r="M13" s="60">
        <v>7320</v>
      </c>
      <c r="N13" s="62">
        <v>0.1560701036203147</v>
      </c>
      <c r="O13" s="63">
        <v>-0.36352459016393446</v>
      </c>
    </row>
    <row r="14" spans="2:15" ht="14.25" customHeight="1">
      <c r="B14" s="58">
        <v>4</v>
      </c>
      <c r="C14" s="59" t="s">
        <v>33</v>
      </c>
      <c r="D14" s="60">
        <v>574</v>
      </c>
      <c r="E14" s="61">
        <v>0.11881598012833781</v>
      </c>
      <c r="F14" s="60">
        <v>393</v>
      </c>
      <c r="G14" s="62">
        <v>0.06432078559738134</v>
      </c>
      <c r="H14" s="63">
        <v>0.4605597964376591</v>
      </c>
      <c r="I14" s="64">
        <v>614</v>
      </c>
      <c r="J14" s="65">
        <v>-0.06514657980456029</v>
      </c>
      <c r="K14" s="60">
        <v>4022</v>
      </c>
      <c r="L14" s="61">
        <v>0.1139893436118354</v>
      </c>
      <c r="M14" s="60">
        <v>4210</v>
      </c>
      <c r="N14" s="62">
        <v>0.0897616306340881</v>
      </c>
      <c r="O14" s="63">
        <v>-0.04465558194774344</v>
      </c>
    </row>
    <row r="15" spans="2:15" ht="14.25" customHeight="1">
      <c r="B15" s="66">
        <v>5</v>
      </c>
      <c r="C15" s="67" t="s">
        <v>19</v>
      </c>
      <c r="D15" s="68">
        <v>573</v>
      </c>
      <c r="E15" s="69">
        <v>0.118608983647278</v>
      </c>
      <c r="F15" s="68">
        <v>775</v>
      </c>
      <c r="G15" s="70">
        <v>0.12684124386252046</v>
      </c>
      <c r="H15" s="71">
        <v>-0.26064516129032256</v>
      </c>
      <c r="I15" s="72">
        <v>679</v>
      </c>
      <c r="J15" s="73">
        <v>-0.1561119293078056</v>
      </c>
      <c r="K15" s="68">
        <v>3367</v>
      </c>
      <c r="L15" s="69">
        <v>0.0954256886974266</v>
      </c>
      <c r="M15" s="68">
        <v>5223</v>
      </c>
      <c r="N15" s="70">
        <v>0.11135985672252782</v>
      </c>
      <c r="O15" s="71">
        <v>-0.3553513306528815</v>
      </c>
    </row>
    <row r="16" spans="2:15" ht="14.25" customHeight="1">
      <c r="B16" s="50">
        <v>6</v>
      </c>
      <c r="C16" s="51" t="s">
        <v>28</v>
      </c>
      <c r="D16" s="52">
        <v>320</v>
      </c>
      <c r="E16" s="53">
        <v>0.06623887393914303</v>
      </c>
      <c r="F16" s="52">
        <v>566</v>
      </c>
      <c r="G16" s="54">
        <v>0.09263502454991816</v>
      </c>
      <c r="H16" s="55">
        <v>-0.43462897526501765</v>
      </c>
      <c r="I16" s="56">
        <v>380</v>
      </c>
      <c r="J16" s="57">
        <v>-0.1578947368421053</v>
      </c>
      <c r="K16" s="52">
        <v>2739</v>
      </c>
      <c r="L16" s="53">
        <v>0.07762725314590183</v>
      </c>
      <c r="M16" s="52">
        <v>3985</v>
      </c>
      <c r="N16" s="54">
        <v>0.08496439384248007</v>
      </c>
      <c r="O16" s="55">
        <v>-0.3126725219573401</v>
      </c>
    </row>
    <row r="17" spans="2:15" ht="14.25" customHeight="1">
      <c r="B17" s="58">
        <v>7</v>
      </c>
      <c r="C17" s="59" t="s">
        <v>58</v>
      </c>
      <c r="D17" s="60">
        <v>246</v>
      </c>
      <c r="E17" s="61">
        <v>0.050921134340716205</v>
      </c>
      <c r="F17" s="60">
        <v>440</v>
      </c>
      <c r="G17" s="62">
        <v>0.07201309328968904</v>
      </c>
      <c r="H17" s="63">
        <v>-0.4409090909090909</v>
      </c>
      <c r="I17" s="64">
        <v>335</v>
      </c>
      <c r="J17" s="65">
        <v>-0.26567164179104474</v>
      </c>
      <c r="K17" s="60">
        <v>2502</v>
      </c>
      <c r="L17" s="61">
        <v>0.07091032762725315</v>
      </c>
      <c r="M17" s="60">
        <v>3404</v>
      </c>
      <c r="N17" s="62">
        <v>0.07257686239392776</v>
      </c>
      <c r="O17" s="63">
        <v>-0.2649823736780259</v>
      </c>
    </row>
    <row r="18" spans="2:15" ht="14.25" customHeight="1">
      <c r="B18" s="58">
        <v>8</v>
      </c>
      <c r="C18" s="59" t="s">
        <v>29</v>
      </c>
      <c r="D18" s="60">
        <v>249</v>
      </c>
      <c r="E18" s="61">
        <v>0.05154212378389567</v>
      </c>
      <c r="F18" s="60">
        <v>398</v>
      </c>
      <c r="G18" s="62">
        <v>0.06513911620294599</v>
      </c>
      <c r="H18" s="63">
        <v>-0.3743718592964824</v>
      </c>
      <c r="I18" s="64">
        <v>268</v>
      </c>
      <c r="J18" s="65">
        <v>-0.07089552238805974</v>
      </c>
      <c r="K18" s="60">
        <v>1891</v>
      </c>
      <c r="L18" s="61">
        <v>0.05359369685976647</v>
      </c>
      <c r="M18" s="60">
        <v>2658</v>
      </c>
      <c r="N18" s="62">
        <v>0.05667135729819624</v>
      </c>
      <c r="O18" s="63">
        <v>-0.2885628291948834</v>
      </c>
    </row>
    <row r="19" spans="2:15" ht="14.25" customHeight="1">
      <c r="B19" s="58">
        <v>9</v>
      </c>
      <c r="C19" s="59" t="s">
        <v>21</v>
      </c>
      <c r="D19" s="60">
        <v>239</v>
      </c>
      <c r="E19" s="61">
        <v>0.04947215897329745</v>
      </c>
      <c r="F19" s="60">
        <v>440</v>
      </c>
      <c r="G19" s="62">
        <v>0.07201309328968904</v>
      </c>
      <c r="H19" s="63">
        <v>-0.4568181818181818</v>
      </c>
      <c r="I19" s="64">
        <v>255</v>
      </c>
      <c r="J19" s="65">
        <v>-0.06274509803921569</v>
      </c>
      <c r="K19" s="60">
        <v>1808</v>
      </c>
      <c r="L19" s="61">
        <v>0.0512413558553452</v>
      </c>
      <c r="M19" s="60">
        <v>2598</v>
      </c>
      <c r="N19" s="62">
        <v>0.05539209415376743</v>
      </c>
      <c r="O19" s="63">
        <v>-0.3040800615858352</v>
      </c>
    </row>
    <row r="20" spans="2:15" ht="14.25" customHeight="1">
      <c r="B20" s="66">
        <v>10</v>
      </c>
      <c r="C20" s="67" t="s">
        <v>20</v>
      </c>
      <c r="D20" s="68">
        <v>262</v>
      </c>
      <c r="E20" s="69">
        <v>0.05423307803767336</v>
      </c>
      <c r="F20" s="68">
        <v>132</v>
      </c>
      <c r="G20" s="70">
        <v>0.02160392798690671</v>
      </c>
      <c r="H20" s="71">
        <v>0.9848484848484849</v>
      </c>
      <c r="I20" s="72">
        <v>257</v>
      </c>
      <c r="J20" s="73">
        <v>0.01945525291828787</v>
      </c>
      <c r="K20" s="68">
        <v>1684</v>
      </c>
      <c r="L20" s="69">
        <v>0.047727015077655595</v>
      </c>
      <c r="M20" s="68">
        <v>1157</v>
      </c>
      <c r="N20" s="70">
        <v>0.024668457635068867</v>
      </c>
      <c r="O20" s="71">
        <v>0.4554883318928262</v>
      </c>
    </row>
    <row r="21" spans="2:15" ht="14.25" customHeight="1">
      <c r="B21" s="50">
        <v>11</v>
      </c>
      <c r="C21" s="51" t="s">
        <v>30</v>
      </c>
      <c r="D21" s="52">
        <v>123</v>
      </c>
      <c r="E21" s="53">
        <v>0.025460567170358103</v>
      </c>
      <c r="F21" s="52">
        <v>231</v>
      </c>
      <c r="G21" s="54">
        <v>0.03780687397708674</v>
      </c>
      <c r="H21" s="55">
        <v>-0.4675324675324676</v>
      </c>
      <c r="I21" s="56">
        <v>289</v>
      </c>
      <c r="J21" s="57">
        <v>-0.57439446366782</v>
      </c>
      <c r="K21" s="52">
        <v>919</v>
      </c>
      <c r="L21" s="53">
        <v>0.0260457997959415</v>
      </c>
      <c r="M21" s="52">
        <v>1647</v>
      </c>
      <c r="N21" s="54">
        <v>0.03511577331457081</v>
      </c>
      <c r="O21" s="55">
        <v>-0.44201578627808136</v>
      </c>
    </row>
    <row r="22" spans="2:15" ht="14.25" customHeight="1">
      <c r="B22" s="58">
        <v>12</v>
      </c>
      <c r="C22" s="59" t="s">
        <v>75</v>
      </c>
      <c r="D22" s="60">
        <v>77</v>
      </c>
      <c r="E22" s="61">
        <v>0.015938729041606294</v>
      </c>
      <c r="F22" s="60">
        <v>78</v>
      </c>
      <c r="G22" s="62">
        <v>0.01276595744680851</v>
      </c>
      <c r="H22" s="63">
        <v>-0.012820512820512775</v>
      </c>
      <c r="I22" s="64">
        <v>78</v>
      </c>
      <c r="J22" s="65">
        <v>-0.012820512820512775</v>
      </c>
      <c r="K22" s="60">
        <v>526</v>
      </c>
      <c r="L22" s="61">
        <v>0.014907606847296225</v>
      </c>
      <c r="M22" s="60">
        <v>557</v>
      </c>
      <c r="N22" s="62">
        <v>0.011875826190780777</v>
      </c>
      <c r="O22" s="63">
        <v>-0.055655296229802476</v>
      </c>
    </row>
    <row r="23" spans="2:15" ht="14.25" customHeight="1">
      <c r="B23" s="58">
        <v>13</v>
      </c>
      <c r="C23" s="59" t="s">
        <v>36</v>
      </c>
      <c r="D23" s="60">
        <v>47</v>
      </c>
      <c r="E23" s="61">
        <v>0.009728834609811634</v>
      </c>
      <c r="F23" s="60">
        <v>25</v>
      </c>
      <c r="G23" s="62">
        <v>0.004091653027823241</v>
      </c>
      <c r="H23" s="63">
        <v>0.8799999999999999</v>
      </c>
      <c r="I23" s="64">
        <v>21</v>
      </c>
      <c r="J23" s="65">
        <v>1.2380952380952381</v>
      </c>
      <c r="K23" s="60">
        <v>243</v>
      </c>
      <c r="L23" s="61">
        <v>0.006886974265956241</v>
      </c>
      <c r="M23" s="60">
        <v>164</v>
      </c>
      <c r="N23" s="62">
        <v>0.0034966525947720778</v>
      </c>
      <c r="O23" s="63">
        <v>0.4817073170731707</v>
      </c>
    </row>
    <row r="24" spans="2:15" ht="14.25" customHeight="1">
      <c r="B24" s="58">
        <v>14</v>
      </c>
      <c r="C24" s="59" t="s">
        <v>18</v>
      </c>
      <c r="D24" s="60">
        <v>48</v>
      </c>
      <c r="E24" s="61">
        <v>0.009935831090871455</v>
      </c>
      <c r="F24" s="60">
        <v>83</v>
      </c>
      <c r="G24" s="62">
        <v>0.01358428805237316</v>
      </c>
      <c r="H24" s="63">
        <v>-0.42168674698795183</v>
      </c>
      <c r="I24" s="64">
        <v>43</v>
      </c>
      <c r="J24" s="65">
        <v>0.11627906976744184</v>
      </c>
      <c r="K24" s="60">
        <v>241</v>
      </c>
      <c r="L24" s="61">
        <v>0.0068302913501870535</v>
      </c>
      <c r="M24" s="60">
        <v>347</v>
      </c>
      <c r="N24" s="62">
        <v>0.007398405185279945</v>
      </c>
      <c r="O24" s="63">
        <v>-0.3054755043227666</v>
      </c>
    </row>
    <row r="25" spans="2:15" ht="15">
      <c r="B25" s="66">
        <v>15</v>
      </c>
      <c r="C25" s="67" t="s">
        <v>26</v>
      </c>
      <c r="D25" s="68">
        <v>28</v>
      </c>
      <c r="E25" s="69">
        <v>0.005795901469675016</v>
      </c>
      <c r="F25" s="68">
        <v>22</v>
      </c>
      <c r="G25" s="70">
        <v>0.003600654664484452</v>
      </c>
      <c r="H25" s="71">
        <v>0.2727272727272727</v>
      </c>
      <c r="I25" s="72">
        <v>18</v>
      </c>
      <c r="J25" s="73">
        <v>0.5555555555555556</v>
      </c>
      <c r="K25" s="68">
        <v>198</v>
      </c>
      <c r="L25" s="69">
        <v>0.00561160866114953</v>
      </c>
      <c r="M25" s="68">
        <v>215</v>
      </c>
      <c r="N25" s="70">
        <v>0.0045840262675365655</v>
      </c>
      <c r="O25" s="71">
        <v>-0.07906976744186045</v>
      </c>
    </row>
    <row r="26" spans="2:15" ht="15">
      <c r="B26" s="127" t="s">
        <v>55</v>
      </c>
      <c r="C26" s="128"/>
      <c r="D26" s="26">
        <f>SUM(D11:D25)</f>
        <v>4726</v>
      </c>
      <c r="E26" s="4">
        <f>D26/D28</f>
        <v>0.9780629139072847</v>
      </c>
      <c r="F26" s="26">
        <f>SUM(F11:F25)</f>
        <v>5963</v>
      </c>
      <c r="G26" s="4">
        <f>F26/F28</f>
        <v>0.9759410801963994</v>
      </c>
      <c r="H26" s="7">
        <f>D26/F26-1</f>
        <v>-0.20744591648499078</v>
      </c>
      <c r="I26" s="26">
        <f>SUM(I11:I25)</f>
        <v>5670</v>
      </c>
      <c r="J26" s="4">
        <f>D26/I26-1</f>
        <v>-0.16649029982363317</v>
      </c>
      <c r="K26" s="26">
        <f>SUM(K11:K25)</f>
        <v>34409</v>
      </c>
      <c r="L26" s="4">
        <f>K26/K28</f>
        <v>0.9751735865098484</v>
      </c>
      <c r="M26" s="26">
        <f>SUM(M11:M25)</f>
        <v>45884</v>
      </c>
      <c r="N26" s="4">
        <f>M26/M28</f>
        <v>0.9782951686495246</v>
      </c>
      <c r="O26" s="7">
        <f>K26/M26-1</f>
        <v>-0.2500871763577718</v>
      </c>
    </row>
    <row r="27" spans="2:15" ht="15">
      <c r="B27" s="127" t="s">
        <v>12</v>
      </c>
      <c r="C27" s="128"/>
      <c r="D27" s="3">
        <f>D28-SUM(D11:D25)</f>
        <v>106</v>
      </c>
      <c r="E27" s="4">
        <f>D27/D28</f>
        <v>0.021937086092715233</v>
      </c>
      <c r="F27" s="3">
        <f>F28-SUM(F11:F25)</f>
        <v>147</v>
      </c>
      <c r="G27" s="6">
        <f>F27/F28</f>
        <v>0.024058919803600656</v>
      </c>
      <c r="H27" s="7">
        <f>D27/F27-1</f>
        <v>-0.2789115646258503</v>
      </c>
      <c r="I27" s="3">
        <f>I28-SUM(I11:I25)</f>
        <v>161</v>
      </c>
      <c r="J27" s="8">
        <f>D27/I27-1</f>
        <v>-0.3416149068322981</v>
      </c>
      <c r="K27" s="3">
        <f>K28-SUM(K11:K25)</f>
        <v>876</v>
      </c>
      <c r="L27" s="4">
        <f>K27/K28</f>
        <v>0.024826413490151623</v>
      </c>
      <c r="M27" s="3">
        <f>M28-SUM(M11:M25)</f>
        <v>1018</v>
      </c>
      <c r="N27" s="4">
        <f>M27/M28</f>
        <v>0.02170483135047546</v>
      </c>
      <c r="O27" s="7">
        <f>K27/M27-1</f>
        <v>-0.13948919449901764</v>
      </c>
    </row>
    <row r="28" spans="2:15" ht="15">
      <c r="B28" s="129" t="s">
        <v>13</v>
      </c>
      <c r="C28" s="130"/>
      <c r="D28" s="45">
        <v>4832</v>
      </c>
      <c r="E28" s="74">
        <v>1</v>
      </c>
      <c r="F28" s="45">
        <v>6110</v>
      </c>
      <c r="G28" s="75">
        <v>0.9999999999999997</v>
      </c>
      <c r="H28" s="42">
        <v>-0.209328968903437</v>
      </c>
      <c r="I28" s="46">
        <v>5831</v>
      </c>
      <c r="J28" s="43">
        <v>-0.1714971702966901</v>
      </c>
      <c r="K28" s="45">
        <v>35285</v>
      </c>
      <c r="L28" s="74">
        <v>1</v>
      </c>
      <c r="M28" s="45">
        <v>46902</v>
      </c>
      <c r="N28" s="75">
        <v>1.0000000000000004</v>
      </c>
      <c r="O28" s="42">
        <v>-0.24770798686623174</v>
      </c>
    </row>
    <row r="29" spans="2:3" ht="15">
      <c r="B29" t="s">
        <v>83</v>
      </c>
      <c r="C29" s="21"/>
    </row>
    <row r="30" ht="15">
      <c r="B30" s="9" t="s">
        <v>85</v>
      </c>
    </row>
    <row r="31" ht="15">
      <c r="B31" s="22"/>
    </row>
    <row r="32" spans="2:21" ht="15">
      <c r="B32" s="153" t="s">
        <v>147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21"/>
      <c r="N32" s="153" t="s">
        <v>110</v>
      </c>
      <c r="O32" s="153"/>
      <c r="P32" s="153"/>
      <c r="Q32" s="153"/>
      <c r="R32" s="153"/>
      <c r="S32" s="153"/>
      <c r="T32" s="153"/>
      <c r="U32" s="153"/>
    </row>
    <row r="33" spans="2:21" ht="15">
      <c r="B33" s="154" t="s">
        <v>148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21"/>
      <c r="N33" s="154" t="s">
        <v>111</v>
      </c>
      <c r="O33" s="154"/>
      <c r="P33" s="154"/>
      <c r="Q33" s="154"/>
      <c r="R33" s="154"/>
      <c r="S33" s="154"/>
      <c r="T33" s="154"/>
      <c r="U33" s="154"/>
    </row>
    <row r="34" spans="2:21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6"/>
      <c r="L34" s="77" t="s">
        <v>4</v>
      </c>
      <c r="N34" s="15"/>
      <c r="O34" s="15"/>
      <c r="P34" s="15"/>
      <c r="Q34" s="15"/>
      <c r="R34" s="15"/>
      <c r="S34" s="15"/>
      <c r="T34" s="76"/>
      <c r="U34" s="77" t="s">
        <v>4</v>
      </c>
    </row>
    <row r="35" spans="2:21" ht="15">
      <c r="B35" s="167" t="s">
        <v>0</v>
      </c>
      <c r="C35" s="167" t="s">
        <v>48</v>
      </c>
      <c r="D35" s="157" t="s">
        <v>126</v>
      </c>
      <c r="E35" s="158"/>
      <c r="F35" s="158"/>
      <c r="G35" s="158"/>
      <c r="H35" s="158"/>
      <c r="I35" s="159"/>
      <c r="J35" s="157" t="s">
        <v>116</v>
      </c>
      <c r="K35" s="158"/>
      <c r="L35" s="159"/>
      <c r="N35" s="155" t="s">
        <v>0</v>
      </c>
      <c r="O35" s="155" t="s">
        <v>48</v>
      </c>
      <c r="P35" s="157" t="s">
        <v>127</v>
      </c>
      <c r="Q35" s="158"/>
      <c r="R35" s="158"/>
      <c r="S35" s="158"/>
      <c r="T35" s="158"/>
      <c r="U35" s="159"/>
    </row>
    <row r="36" spans="2:21" ht="15" customHeight="1">
      <c r="B36" s="168"/>
      <c r="C36" s="168"/>
      <c r="D36" s="131" t="s">
        <v>128</v>
      </c>
      <c r="E36" s="132"/>
      <c r="F36" s="132"/>
      <c r="G36" s="132"/>
      <c r="H36" s="132"/>
      <c r="I36" s="133"/>
      <c r="J36" s="131" t="s">
        <v>117</v>
      </c>
      <c r="K36" s="132"/>
      <c r="L36" s="133"/>
      <c r="N36" s="156"/>
      <c r="O36" s="156"/>
      <c r="P36" s="131" t="s">
        <v>129</v>
      </c>
      <c r="Q36" s="132"/>
      <c r="R36" s="132"/>
      <c r="S36" s="132"/>
      <c r="T36" s="132"/>
      <c r="U36" s="133"/>
    </row>
    <row r="37" spans="2:21" ht="15" customHeight="1">
      <c r="B37" s="168"/>
      <c r="C37" s="168"/>
      <c r="D37" s="134">
        <v>2020</v>
      </c>
      <c r="E37" s="135"/>
      <c r="F37" s="134">
        <v>2019</v>
      </c>
      <c r="G37" s="135"/>
      <c r="H37" s="138" t="s">
        <v>5</v>
      </c>
      <c r="I37" s="148" t="s">
        <v>56</v>
      </c>
      <c r="J37" s="182">
        <v>2020</v>
      </c>
      <c r="K37" s="148" t="s">
        <v>130</v>
      </c>
      <c r="L37" s="148" t="s">
        <v>130</v>
      </c>
      <c r="N37" s="156"/>
      <c r="O37" s="156"/>
      <c r="P37" s="165">
        <v>2020</v>
      </c>
      <c r="Q37" s="175"/>
      <c r="R37" s="176">
        <v>2019</v>
      </c>
      <c r="S37" s="175"/>
      <c r="T37" s="139" t="s">
        <v>5</v>
      </c>
      <c r="U37" s="140" t="s">
        <v>97</v>
      </c>
    </row>
    <row r="38" spans="2:21" ht="15">
      <c r="B38" s="180" t="s">
        <v>6</v>
      </c>
      <c r="C38" s="180" t="s">
        <v>48</v>
      </c>
      <c r="D38" s="136"/>
      <c r="E38" s="137"/>
      <c r="F38" s="136"/>
      <c r="G38" s="137"/>
      <c r="H38" s="139"/>
      <c r="I38" s="149"/>
      <c r="J38" s="183"/>
      <c r="K38" s="149"/>
      <c r="L38" s="149"/>
      <c r="N38" s="142" t="s">
        <v>6</v>
      </c>
      <c r="O38" s="142" t="s">
        <v>48</v>
      </c>
      <c r="P38" s="136"/>
      <c r="Q38" s="137"/>
      <c r="R38" s="161"/>
      <c r="S38" s="137"/>
      <c r="T38" s="139"/>
      <c r="U38" s="141"/>
    </row>
    <row r="39" spans="2:21" ht="15" customHeight="1">
      <c r="B39" s="180"/>
      <c r="C39" s="180"/>
      <c r="D39" s="122" t="s">
        <v>8</v>
      </c>
      <c r="E39" s="78" t="s">
        <v>2</v>
      </c>
      <c r="F39" s="122" t="s">
        <v>8</v>
      </c>
      <c r="G39" s="78" t="s">
        <v>2</v>
      </c>
      <c r="H39" s="144" t="s">
        <v>9</v>
      </c>
      <c r="I39" s="144" t="s">
        <v>57</v>
      </c>
      <c r="J39" s="79" t="s">
        <v>8</v>
      </c>
      <c r="K39" s="150" t="s">
        <v>131</v>
      </c>
      <c r="L39" s="150" t="s">
        <v>134</v>
      </c>
      <c r="N39" s="142"/>
      <c r="O39" s="142"/>
      <c r="P39" s="112" t="s">
        <v>8</v>
      </c>
      <c r="Q39" s="78" t="s">
        <v>2</v>
      </c>
      <c r="R39" s="112" t="s">
        <v>8</v>
      </c>
      <c r="S39" s="78" t="s">
        <v>2</v>
      </c>
      <c r="T39" s="144" t="s">
        <v>9</v>
      </c>
      <c r="U39" s="146" t="s">
        <v>98</v>
      </c>
    </row>
    <row r="40" spans="2:21" ht="14.25" customHeight="1">
      <c r="B40" s="181"/>
      <c r="C40" s="181"/>
      <c r="D40" s="123" t="s">
        <v>10</v>
      </c>
      <c r="E40" s="41" t="s">
        <v>11</v>
      </c>
      <c r="F40" s="123" t="s">
        <v>10</v>
      </c>
      <c r="G40" s="41" t="s">
        <v>11</v>
      </c>
      <c r="H40" s="145"/>
      <c r="I40" s="145"/>
      <c r="J40" s="123" t="s">
        <v>10</v>
      </c>
      <c r="K40" s="151"/>
      <c r="L40" s="151"/>
      <c r="N40" s="143"/>
      <c r="O40" s="143"/>
      <c r="P40" s="113" t="s">
        <v>10</v>
      </c>
      <c r="Q40" s="41" t="s">
        <v>11</v>
      </c>
      <c r="R40" s="113" t="s">
        <v>10</v>
      </c>
      <c r="S40" s="41" t="s">
        <v>11</v>
      </c>
      <c r="T40" s="145"/>
      <c r="U40" s="147"/>
    </row>
    <row r="41" spans="2:21" ht="15">
      <c r="B41" s="50">
        <v>1</v>
      </c>
      <c r="C41" s="80" t="s">
        <v>77</v>
      </c>
      <c r="D41" s="52">
        <v>524</v>
      </c>
      <c r="E41" s="57">
        <v>0.10844370860927152</v>
      </c>
      <c r="F41" s="52">
        <v>556</v>
      </c>
      <c r="G41" s="57">
        <v>0.09099836333878887</v>
      </c>
      <c r="H41" s="81">
        <v>-0.05755395683453235</v>
      </c>
      <c r="I41" s="82">
        <v>0</v>
      </c>
      <c r="J41" s="52">
        <v>653</v>
      </c>
      <c r="K41" s="83">
        <v>-0.19754977029096477</v>
      </c>
      <c r="L41" s="84">
        <v>0</v>
      </c>
      <c r="N41" s="50">
        <v>1</v>
      </c>
      <c r="O41" s="80" t="s">
        <v>77</v>
      </c>
      <c r="P41" s="52">
        <v>3999</v>
      </c>
      <c r="Q41" s="57">
        <v>0.1133342780218223</v>
      </c>
      <c r="R41" s="52">
        <v>5339</v>
      </c>
      <c r="S41" s="57">
        <v>0.11383309880175685</v>
      </c>
      <c r="T41" s="55">
        <v>-0.2509833302116501</v>
      </c>
      <c r="U41" s="84">
        <v>0</v>
      </c>
    </row>
    <row r="42" spans="2:21" ht="15">
      <c r="B42" s="85">
        <v>2</v>
      </c>
      <c r="C42" s="86" t="s">
        <v>78</v>
      </c>
      <c r="D42" s="60">
        <v>513</v>
      </c>
      <c r="E42" s="65">
        <v>0.10616721854304635</v>
      </c>
      <c r="F42" s="60">
        <v>479</v>
      </c>
      <c r="G42" s="65">
        <v>0.07839607201309329</v>
      </c>
      <c r="H42" s="87">
        <v>0.07098121085595</v>
      </c>
      <c r="I42" s="88">
        <v>0</v>
      </c>
      <c r="J42" s="60">
        <v>642</v>
      </c>
      <c r="K42" s="89">
        <v>-0.2009345794392523</v>
      </c>
      <c r="L42" s="90">
        <v>0</v>
      </c>
      <c r="N42" s="85">
        <v>2</v>
      </c>
      <c r="O42" s="86" t="s">
        <v>78</v>
      </c>
      <c r="P42" s="60">
        <v>3634</v>
      </c>
      <c r="Q42" s="65">
        <v>0.10298993906759246</v>
      </c>
      <c r="R42" s="60">
        <v>3826</v>
      </c>
      <c r="S42" s="65">
        <v>0.08157434650974373</v>
      </c>
      <c r="T42" s="63">
        <v>-0.050182958703606895</v>
      </c>
      <c r="U42" s="90">
        <v>0</v>
      </c>
    </row>
    <row r="43" spans="2:21" ht="15">
      <c r="B43" s="85">
        <v>3</v>
      </c>
      <c r="C43" s="86" t="s">
        <v>88</v>
      </c>
      <c r="D43" s="60">
        <v>394</v>
      </c>
      <c r="E43" s="65">
        <v>0.08153973509933775</v>
      </c>
      <c r="F43" s="60">
        <v>273</v>
      </c>
      <c r="G43" s="65">
        <v>0.04468085106382979</v>
      </c>
      <c r="H43" s="87">
        <v>0.4432234432234432</v>
      </c>
      <c r="I43" s="88">
        <v>5</v>
      </c>
      <c r="J43" s="60">
        <v>467</v>
      </c>
      <c r="K43" s="89">
        <v>-0.15631691648822266</v>
      </c>
      <c r="L43" s="90">
        <v>0</v>
      </c>
      <c r="N43" s="85">
        <v>3</v>
      </c>
      <c r="O43" s="86" t="s">
        <v>88</v>
      </c>
      <c r="P43" s="60">
        <v>3220</v>
      </c>
      <c r="Q43" s="65">
        <v>0.0912569080345756</v>
      </c>
      <c r="R43" s="60">
        <v>3283</v>
      </c>
      <c r="S43" s="65">
        <v>0.069997015052663</v>
      </c>
      <c r="T43" s="63">
        <v>-0.019189765458422214</v>
      </c>
      <c r="U43" s="90">
        <v>1</v>
      </c>
    </row>
    <row r="44" spans="2:21" ht="15">
      <c r="B44" s="85">
        <v>4</v>
      </c>
      <c r="C44" s="86" t="s">
        <v>81</v>
      </c>
      <c r="D44" s="60">
        <v>263</v>
      </c>
      <c r="E44" s="65">
        <v>0.05442880794701987</v>
      </c>
      <c r="F44" s="60">
        <v>146</v>
      </c>
      <c r="G44" s="65">
        <v>0.023895253682487724</v>
      </c>
      <c r="H44" s="87">
        <v>0.8013698630136987</v>
      </c>
      <c r="I44" s="88">
        <v>11</v>
      </c>
      <c r="J44" s="60">
        <v>270</v>
      </c>
      <c r="K44" s="89">
        <v>-0.025925925925925908</v>
      </c>
      <c r="L44" s="90">
        <v>3</v>
      </c>
      <c r="N44" s="85">
        <v>4</v>
      </c>
      <c r="O44" s="86" t="s">
        <v>79</v>
      </c>
      <c r="P44" s="60">
        <v>2501</v>
      </c>
      <c r="Q44" s="65">
        <v>0.07087997732747627</v>
      </c>
      <c r="R44" s="60">
        <v>3403</v>
      </c>
      <c r="S44" s="65">
        <v>0.07255554134152062</v>
      </c>
      <c r="T44" s="63">
        <v>-0.2650602409638554</v>
      </c>
      <c r="U44" s="90">
        <v>-1</v>
      </c>
    </row>
    <row r="45" spans="2:21" ht="15">
      <c r="B45" s="85">
        <v>5</v>
      </c>
      <c r="C45" s="91" t="s">
        <v>79</v>
      </c>
      <c r="D45" s="68">
        <v>246</v>
      </c>
      <c r="E45" s="73">
        <v>0.05091059602649007</v>
      </c>
      <c r="F45" s="68">
        <v>440</v>
      </c>
      <c r="G45" s="73">
        <v>0.07201309328968904</v>
      </c>
      <c r="H45" s="92">
        <v>-0.4409090909090909</v>
      </c>
      <c r="I45" s="93">
        <v>-2</v>
      </c>
      <c r="J45" s="68">
        <v>335</v>
      </c>
      <c r="K45" s="94">
        <v>-0.26567164179104474</v>
      </c>
      <c r="L45" s="95">
        <v>-1</v>
      </c>
      <c r="N45" s="85">
        <v>5</v>
      </c>
      <c r="O45" s="91" t="s">
        <v>81</v>
      </c>
      <c r="P45" s="68">
        <v>1863</v>
      </c>
      <c r="Q45" s="73">
        <v>0.05279863964857588</v>
      </c>
      <c r="R45" s="68">
        <v>2296</v>
      </c>
      <c r="S45" s="73">
        <v>0.04895313632680909</v>
      </c>
      <c r="T45" s="71">
        <v>-0.188588850174216</v>
      </c>
      <c r="U45" s="95">
        <v>1</v>
      </c>
    </row>
    <row r="46" spans="2:21" ht="15">
      <c r="B46" s="96">
        <v>6</v>
      </c>
      <c r="C46" s="80" t="s">
        <v>109</v>
      </c>
      <c r="D46" s="52">
        <v>210</v>
      </c>
      <c r="E46" s="57">
        <v>0.04346026490066225</v>
      </c>
      <c r="F46" s="52">
        <v>282</v>
      </c>
      <c r="G46" s="57">
        <v>0.046153846153846156</v>
      </c>
      <c r="H46" s="81">
        <v>-0.25531914893617025</v>
      </c>
      <c r="I46" s="82">
        <v>1</v>
      </c>
      <c r="J46" s="52">
        <v>278</v>
      </c>
      <c r="K46" s="83">
        <v>-0.24460431654676262</v>
      </c>
      <c r="L46" s="84">
        <v>0</v>
      </c>
      <c r="N46" s="96">
        <v>6</v>
      </c>
      <c r="O46" s="80" t="s">
        <v>80</v>
      </c>
      <c r="P46" s="52">
        <v>1766</v>
      </c>
      <c r="Q46" s="57">
        <v>0.05004959614567096</v>
      </c>
      <c r="R46" s="52">
        <v>2225</v>
      </c>
      <c r="S46" s="57">
        <v>0.047439341605901665</v>
      </c>
      <c r="T46" s="55">
        <v>-0.2062921348314607</v>
      </c>
      <c r="U46" s="84">
        <v>1</v>
      </c>
    </row>
    <row r="47" spans="2:21" ht="15">
      <c r="B47" s="85">
        <v>7</v>
      </c>
      <c r="C47" s="86" t="s">
        <v>80</v>
      </c>
      <c r="D47" s="60">
        <v>205</v>
      </c>
      <c r="E47" s="65">
        <v>0.04242549668874172</v>
      </c>
      <c r="F47" s="60">
        <v>354</v>
      </c>
      <c r="G47" s="65">
        <v>0.05793780687397709</v>
      </c>
      <c r="H47" s="87">
        <v>-0.42090395480225984</v>
      </c>
      <c r="I47" s="88">
        <v>-3</v>
      </c>
      <c r="J47" s="60">
        <v>245</v>
      </c>
      <c r="K47" s="89">
        <v>-0.16326530612244894</v>
      </c>
      <c r="L47" s="90">
        <v>1</v>
      </c>
      <c r="N47" s="85">
        <v>7</v>
      </c>
      <c r="O47" s="86" t="s">
        <v>109</v>
      </c>
      <c r="P47" s="60">
        <v>1253</v>
      </c>
      <c r="Q47" s="65">
        <v>0.03551084030041094</v>
      </c>
      <c r="R47" s="60">
        <v>2347</v>
      </c>
      <c r="S47" s="65">
        <v>0.05004050999957358</v>
      </c>
      <c r="T47" s="63">
        <v>-0.4661269706007669</v>
      </c>
      <c r="U47" s="90">
        <v>-2</v>
      </c>
    </row>
    <row r="48" spans="2:21" ht="15">
      <c r="B48" s="85">
        <v>8</v>
      </c>
      <c r="C48" s="86" t="s">
        <v>94</v>
      </c>
      <c r="D48" s="60">
        <v>172</v>
      </c>
      <c r="E48" s="65">
        <v>0.03559602649006623</v>
      </c>
      <c r="F48" s="60">
        <v>134</v>
      </c>
      <c r="G48" s="65">
        <v>0.021931260229132568</v>
      </c>
      <c r="H48" s="87">
        <v>0.28358208955223874</v>
      </c>
      <c r="I48" s="88">
        <v>8</v>
      </c>
      <c r="J48" s="60">
        <v>206</v>
      </c>
      <c r="K48" s="89">
        <v>-0.16504854368932043</v>
      </c>
      <c r="L48" s="90">
        <v>1</v>
      </c>
      <c r="N48" s="85">
        <v>8</v>
      </c>
      <c r="O48" s="86" t="s">
        <v>94</v>
      </c>
      <c r="P48" s="60">
        <v>1138</v>
      </c>
      <c r="Q48" s="65">
        <v>0.032251665013461814</v>
      </c>
      <c r="R48" s="60">
        <v>1321</v>
      </c>
      <c r="S48" s="65">
        <v>0.028165110229840945</v>
      </c>
      <c r="T48" s="63">
        <v>-0.13853141559424675</v>
      </c>
      <c r="U48" s="90">
        <v>7</v>
      </c>
    </row>
    <row r="49" spans="2:21" ht="15">
      <c r="B49" s="85">
        <v>9</v>
      </c>
      <c r="C49" s="86" t="s">
        <v>113</v>
      </c>
      <c r="D49" s="60">
        <v>158</v>
      </c>
      <c r="E49" s="65">
        <v>0.03269867549668874</v>
      </c>
      <c r="F49" s="60">
        <v>235</v>
      </c>
      <c r="G49" s="65">
        <v>0.038461538461538464</v>
      </c>
      <c r="H49" s="87">
        <v>-0.32765957446808514</v>
      </c>
      <c r="I49" s="88">
        <v>0</v>
      </c>
      <c r="J49" s="60">
        <v>169</v>
      </c>
      <c r="K49" s="89">
        <v>-0.0650887573964497</v>
      </c>
      <c r="L49" s="90">
        <v>2</v>
      </c>
      <c r="N49" s="85">
        <v>9</v>
      </c>
      <c r="O49" s="86" t="s">
        <v>113</v>
      </c>
      <c r="P49" s="60">
        <v>1062</v>
      </c>
      <c r="Q49" s="65">
        <v>0.030097775258608475</v>
      </c>
      <c r="R49" s="60">
        <v>1398</v>
      </c>
      <c r="S49" s="65">
        <v>0.02980683126519125</v>
      </c>
      <c r="T49" s="63">
        <v>-0.24034334763948495</v>
      </c>
      <c r="U49" s="90">
        <v>3</v>
      </c>
    </row>
    <row r="50" spans="2:21" ht="15">
      <c r="B50" s="97">
        <v>10</v>
      </c>
      <c r="C50" s="91" t="s">
        <v>121</v>
      </c>
      <c r="D50" s="68">
        <v>154</v>
      </c>
      <c r="E50" s="73">
        <v>0.03187086092715232</v>
      </c>
      <c r="F50" s="68">
        <v>314</v>
      </c>
      <c r="G50" s="73">
        <v>0.051391162029459904</v>
      </c>
      <c r="H50" s="92">
        <v>-0.5095541401273885</v>
      </c>
      <c r="I50" s="93">
        <v>-4</v>
      </c>
      <c r="J50" s="68">
        <v>182</v>
      </c>
      <c r="K50" s="94">
        <v>-0.15384615384615385</v>
      </c>
      <c r="L50" s="95">
        <v>0</v>
      </c>
      <c r="N50" s="97">
        <v>10</v>
      </c>
      <c r="O50" s="91" t="s">
        <v>121</v>
      </c>
      <c r="P50" s="68">
        <v>1043</v>
      </c>
      <c r="Q50" s="73">
        <v>0.02955930281989514</v>
      </c>
      <c r="R50" s="68">
        <v>1481</v>
      </c>
      <c r="S50" s="73">
        <v>0.031576478614984436</v>
      </c>
      <c r="T50" s="71">
        <v>-0.2957461174881837</v>
      </c>
      <c r="U50" s="95">
        <v>0</v>
      </c>
    </row>
    <row r="51" spans="2:21" ht="15">
      <c r="B51" s="127" t="s">
        <v>82</v>
      </c>
      <c r="C51" s="128"/>
      <c r="D51" s="26">
        <f>SUM(D41:D50)</f>
        <v>2839</v>
      </c>
      <c r="E51" s="6">
        <f>D51/D53</f>
        <v>0.5875413907284768</v>
      </c>
      <c r="F51" s="26">
        <f>SUM(F41:F50)</f>
        <v>3213</v>
      </c>
      <c r="G51" s="6">
        <f>F51/F53</f>
        <v>0.5258592471358429</v>
      </c>
      <c r="H51" s="17">
        <f>D51/F51-1</f>
        <v>-0.1164021164021164</v>
      </c>
      <c r="I51" s="25"/>
      <c r="J51" s="26">
        <f>SUM(J41:J50)</f>
        <v>3447</v>
      </c>
      <c r="K51" s="18">
        <f>E51/J51-1</f>
        <v>-0.9998295499301629</v>
      </c>
      <c r="L51" s="19"/>
      <c r="N51" s="127" t="s">
        <v>82</v>
      </c>
      <c r="O51" s="128"/>
      <c r="P51" s="26">
        <f>SUM(P41:P50)</f>
        <v>21479</v>
      </c>
      <c r="Q51" s="6">
        <f>P51/P53</f>
        <v>0.6087289216380899</v>
      </c>
      <c r="R51" s="26">
        <f>SUM(R41:R50)</f>
        <v>26919</v>
      </c>
      <c r="S51" s="6">
        <f>R51/R53</f>
        <v>0.5739414097479851</v>
      </c>
      <c r="T51" s="17">
        <f>P51/R51-1</f>
        <v>-0.2020877447156284</v>
      </c>
      <c r="U51" s="106"/>
    </row>
    <row r="52" spans="2:21" ht="15">
      <c r="B52" s="127" t="s">
        <v>12</v>
      </c>
      <c r="C52" s="128"/>
      <c r="D52" s="26">
        <f>D53-D51</f>
        <v>1993</v>
      </c>
      <c r="E52" s="6">
        <f>D52/D53</f>
        <v>0.41245860927152317</v>
      </c>
      <c r="F52" s="26">
        <f>F53-F51</f>
        <v>2897</v>
      </c>
      <c r="G52" s="6">
        <f>F52/F53</f>
        <v>0.47414075286415713</v>
      </c>
      <c r="H52" s="17">
        <f>D52/F52-1</f>
        <v>-0.3120469451156369</v>
      </c>
      <c r="I52" s="3"/>
      <c r="J52" s="26">
        <f>J53-SUM(J41:J50)</f>
        <v>2384</v>
      </c>
      <c r="K52" s="18">
        <f>E52/J52-1</f>
        <v>-0.9998269888383928</v>
      </c>
      <c r="L52" s="19"/>
      <c r="N52" s="127" t="s">
        <v>12</v>
      </c>
      <c r="O52" s="128"/>
      <c r="P52" s="26">
        <f>P53-P51</f>
        <v>13806</v>
      </c>
      <c r="Q52" s="6">
        <f>P52/P53</f>
        <v>0.39127107836191016</v>
      </c>
      <c r="R52" s="26">
        <f>R53-R51</f>
        <v>19983</v>
      </c>
      <c r="S52" s="6">
        <f>R52/R53</f>
        <v>0.4260585902520148</v>
      </c>
      <c r="T52" s="17">
        <f>P52/R52-1</f>
        <v>-0.30911274583395887</v>
      </c>
      <c r="U52" s="107"/>
    </row>
    <row r="53" spans="2:21" ht="15">
      <c r="B53" s="129" t="s">
        <v>37</v>
      </c>
      <c r="C53" s="130"/>
      <c r="D53" s="24">
        <v>4832</v>
      </c>
      <c r="E53" s="98">
        <v>1</v>
      </c>
      <c r="F53" s="24">
        <v>6110</v>
      </c>
      <c r="G53" s="98">
        <v>1</v>
      </c>
      <c r="H53" s="20">
        <v>-0.20916530278232404</v>
      </c>
      <c r="I53" s="20"/>
      <c r="J53" s="24">
        <v>5831</v>
      </c>
      <c r="K53" s="44">
        <v>-0.17132567312639346</v>
      </c>
      <c r="L53" s="99"/>
      <c r="N53" s="129" t="s">
        <v>37</v>
      </c>
      <c r="O53" s="130"/>
      <c r="P53" s="24">
        <v>35285</v>
      </c>
      <c r="Q53" s="98">
        <v>1</v>
      </c>
      <c r="R53" s="24">
        <v>46902</v>
      </c>
      <c r="S53" s="98">
        <v>1</v>
      </c>
      <c r="T53" s="108">
        <v>-0.2476866658138246</v>
      </c>
      <c r="U53" s="99"/>
    </row>
  </sheetData>
  <sheetProtection/>
  <mergeCells count="67"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D36:I36"/>
    <mergeCell ref="J36:L36"/>
    <mergeCell ref="D37:E38"/>
    <mergeCell ref="F37:G38"/>
    <mergeCell ref="B26:C26"/>
    <mergeCell ref="B27:C27"/>
    <mergeCell ref="B28:C28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J9:J10"/>
    <mergeCell ref="D7:E8"/>
    <mergeCell ref="F7:G8"/>
    <mergeCell ref="N32:U32"/>
    <mergeCell ref="N33:U33"/>
    <mergeCell ref="N35:N37"/>
    <mergeCell ref="O35:O37"/>
    <mergeCell ref="P35:U35"/>
    <mergeCell ref="P36:U36"/>
    <mergeCell ref="P37:Q38"/>
    <mergeCell ref="R37:S38"/>
    <mergeCell ref="T37:T38"/>
    <mergeCell ref="U37:U38"/>
    <mergeCell ref="N53:O53"/>
    <mergeCell ref="N38:N40"/>
    <mergeCell ref="O38:O40"/>
    <mergeCell ref="T39:T40"/>
    <mergeCell ref="U39:U40"/>
    <mergeCell ref="N51:O51"/>
    <mergeCell ref="N52:O52"/>
  </mergeCells>
  <conditionalFormatting sqref="H27 J27 O27">
    <cfRule type="cellIs" priority="664" dxfId="146" operator="lessThan">
      <formula>0</formula>
    </cfRule>
  </conditionalFormatting>
  <conditionalFormatting sqref="H26 O26">
    <cfRule type="cellIs" priority="464" dxfId="146" operator="lessThan">
      <formula>0</formula>
    </cfRule>
  </conditionalFormatting>
  <conditionalFormatting sqref="K52">
    <cfRule type="cellIs" priority="381" dxfId="146" operator="lessThan">
      <formula>0</formula>
    </cfRule>
  </conditionalFormatting>
  <conditionalFormatting sqref="H52 J52">
    <cfRule type="cellIs" priority="382" dxfId="146" operator="lessThan">
      <formula>0</formula>
    </cfRule>
  </conditionalFormatting>
  <conditionalFormatting sqref="K51">
    <cfRule type="cellIs" priority="379" dxfId="146" operator="lessThan">
      <formula>0</formula>
    </cfRule>
  </conditionalFormatting>
  <conditionalFormatting sqref="H51">
    <cfRule type="cellIs" priority="380" dxfId="146" operator="lessThan">
      <formula>0</formula>
    </cfRule>
  </conditionalFormatting>
  <conditionalFormatting sqref="L52">
    <cfRule type="cellIs" priority="377" dxfId="146" operator="lessThan">
      <formula>0</formula>
    </cfRule>
  </conditionalFormatting>
  <conditionalFormatting sqref="K52">
    <cfRule type="cellIs" priority="378" dxfId="146" operator="lessThan">
      <formula>0</formula>
    </cfRule>
  </conditionalFormatting>
  <conditionalFormatting sqref="L51">
    <cfRule type="cellIs" priority="375" dxfId="146" operator="lessThan">
      <formula>0</formula>
    </cfRule>
  </conditionalFormatting>
  <conditionalFormatting sqref="K51">
    <cfRule type="cellIs" priority="376" dxfId="146" operator="lessThan">
      <formula>0</formula>
    </cfRule>
  </conditionalFormatting>
  <conditionalFormatting sqref="O28 J28 H28">
    <cfRule type="cellIs" priority="34" dxfId="146" operator="lessThan">
      <formula>0</formula>
    </cfRule>
  </conditionalFormatting>
  <conditionalFormatting sqref="K41:K50 H41:H50">
    <cfRule type="cellIs" priority="33" dxfId="146" operator="lessThan">
      <formula>0</formula>
    </cfRule>
  </conditionalFormatting>
  <conditionalFormatting sqref="L41:L50">
    <cfRule type="cellIs" priority="30" dxfId="146" operator="lessThan">
      <formula>0</formula>
    </cfRule>
    <cfRule type="cellIs" priority="31" dxfId="148" operator="equal">
      <formula>0</formula>
    </cfRule>
    <cfRule type="cellIs" priority="32" dxfId="149" operator="greaterThan">
      <formula>0</formula>
    </cfRule>
  </conditionalFormatting>
  <conditionalFormatting sqref="I41:I50">
    <cfRule type="cellIs" priority="27" dxfId="146" operator="lessThan">
      <formula>0</formula>
    </cfRule>
    <cfRule type="cellIs" priority="28" dxfId="148" operator="equal">
      <formula>0</formula>
    </cfRule>
    <cfRule type="cellIs" priority="29" dxfId="149" operator="greaterThan">
      <formula>0</formula>
    </cfRule>
  </conditionalFormatting>
  <conditionalFormatting sqref="H53:I53 K53">
    <cfRule type="cellIs" priority="26" dxfId="146" operator="lessThan">
      <formula>0</formula>
    </cfRule>
  </conditionalFormatting>
  <conditionalFormatting sqref="L53">
    <cfRule type="cellIs" priority="25" dxfId="146" operator="lessThan">
      <formula>0</formula>
    </cfRule>
  </conditionalFormatting>
  <conditionalFormatting sqref="T51">
    <cfRule type="cellIs" priority="13" dxfId="146" operator="lessThan">
      <formula>0</formula>
    </cfRule>
  </conditionalFormatting>
  <conditionalFormatting sqref="U51">
    <cfRule type="cellIs" priority="16" dxfId="146" operator="lessThan">
      <formula>0</formula>
    </cfRule>
    <cfRule type="cellIs" priority="17" dxfId="148" operator="equal">
      <formula>0</formula>
    </cfRule>
    <cfRule type="cellIs" priority="18" dxfId="149" operator="greaterThan">
      <formula>0</formula>
    </cfRule>
  </conditionalFormatting>
  <conditionalFormatting sqref="U52">
    <cfRule type="cellIs" priority="15" dxfId="146" operator="lessThan">
      <formula>0</formula>
    </cfRule>
  </conditionalFormatting>
  <conditionalFormatting sqref="T52">
    <cfRule type="cellIs" priority="14" dxfId="146" operator="lessThan">
      <formula>0</formula>
    </cfRule>
  </conditionalFormatting>
  <conditionalFormatting sqref="T41:T50">
    <cfRule type="cellIs" priority="12" dxfId="146" operator="lessThan">
      <formula>0</formula>
    </cfRule>
  </conditionalFormatting>
  <conditionalFormatting sqref="U41:U50">
    <cfRule type="cellIs" priority="9" dxfId="146" operator="lessThan">
      <formula>0</formula>
    </cfRule>
    <cfRule type="cellIs" priority="10" dxfId="148" operator="equal">
      <formula>0</formula>
    </cfRule>
    <cfRule type="cellIs" priority="11" dxfId="149" operator="greaterThan">
      <formula>0</formula>
    </cfRule>
  </conditionalFormatting>
  <conditionalFormatting sqref="T53">
    <cfRule type="cellIs" priority="8" dxfId="146" operator="lessThan">
      <formula>0</formula>
    </cfRule>
  </conditionalFormatting>
  <conditionalFormatting sqref="U53">
    <cfRule type="cellIs" priority="7" dxfId="146" operator="lessThan">
      <formula>0</formula>
    </cfRule>
  </conditionalFormatting>
  <conditionalFormatting sqref="H11:H15 J11:J15 O11:O15">
    <cfRule type="cellIs" priority="6" dxfId="146" operator="lessThan">
      <formula>0</formula>
    </cfRule>
  </conditionalFormatting>
  <conditionalFormatting sqref="H16:H25 J16:J25 O16:O25">
    <cfRule type="cellIs" priority="5" dxfId="146" operator="lessThan">
      <formula>0</formula>
    </cfRule>
  </conditionalFormatting>
  <conditionalFormatting sqref="D11:E25 G11:J25 L11:L25 N11:O25">
    <cfRule type="cellIs" priority="4" dxfId="147" operator="equal">
      <formula>0</formula>
    </cfRule>
  </conditionalFormatting>
  <conditionalFormatting sqref="F11:F25">
    <cfRule type="cellIs" priority="3" dxfId="147" operator="equal">
      <formula>0</formula>
    </cfRule>
  </conditionalFormatting>
  <conditionalFormatting sqref="K11:K25">
    <cfRule type="cellIs" priority="2" dxfId="147" operator="equal">
      <formula>0</formula>
    </cfRule>
  </conditionalFormatting>
  <conditionalFormatting sqref="M11:M25">
    <cfRule type="cellIs" priority="1" dxfId="147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1">
      <selection activeCell="B1" sqref="B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8"/>
      <c r="O1" s="49">
        <v>44077</v>
      </c>
    </row>
    <row r="2" spans="2:15" ht="14.25" customHeight="1">
      <c r="B2" s="173" t="s">
        <v>15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4.25" customHeight="1">
      <c r="B3" s="174" t="s">
        <v>16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55" t="s">
        <v>0</v>
      </c>
      <c r="C5" s="167" t="s">
        <v>1</v>
      </c>
      <c r="D5" s="157" t="s">
        <v>126</v>
      </c>
      <c r="E5" s="158"/>
      <c r="F5" s="158"/>
      <c r="G5" s="158"/>
      <c r="H5" s="159"/>
      <c r="I5" s="158" t="s">
        <v>116</v>
      </c>
      <c r="J5" s="158"/>
      <c r="K5" s="157" t="s">
        <v>127</v>
      </c>
      <c r="L5" s="158"/>
      <c r="M5" s="158"/>
      <c r="N5" s="158"/>
      <c r="O5" s="159"/>
    </row>
    <row r="6" spans="2:15" ht="14.25" customHeight="1">
      <c r="B6" s="156"/>
      <c r="C6" s="168"/>
      <c r="D6" s="131" t="s">
        <v>128</v>
      </c>
      <c r="E6" s="132"/>
      <c r="F6" s="132"/>
      <c r="G6" s="132"/>
      <c r="H6" s="133"/>
      <c r="I6" s="132" t="s">
        <v>117</v>
      </c>
      <c r="J6" s="132"/>
      <c r="K6" s="131" t="s">
        <v>129</v>
      </c>
      <c r="L6" s="132"/>
      <c r="M6" s="132"/>
      <c r="N6" s="132"/>
      <c r="O6" s="133"/>
    </row>
    <row r="7" spans="2:15" ht="14.25" customHeight="1">
      <c r="B7" s="156"/>
      <c r="C7" s="156"/>
      <c r="D7" s="134">
        <v>2020</v>
      </c>
      <c r="E7" s="135"/>
      <c r="F7" s="160">
        <v>2019</v>
      </c>
      <c r="G7" s="160"/>
      <c r="H7" s="138" t="s">
        <v>5</v>
      </c>
      <c r="I7" s="163">
        <v>2020</v>
      </c>
      <c r="J7" s="134" t="s">
        <v>130</v>
      </c>
      <c r="K7" s="134">
        <v>2020</v>
      </c>
      <c r="L7" s="135"/>
      <c r="M7" s="160">
        <v>2019</v>
      </c>
      <c r="N7" s="135"/>
      <c r="O7" s="166" t="s">
        <v>5</v>
      </c>
    </row>
    <row r="8" spans="2:15" ht="14.25" customHeight="1">
      <c r="B8" s="142" t="s">
        <v>6</v>
      </c>
      <c r="C8" s="142" t="s">
        <v>7</v>
      </c>
      <c r="D8" s="136"/>
      <c r="E8" s="137"/>
      <c r="F8" s="161"/>
      <c r="G8" s="161"/>
      <c r="H8" s="139"/>
      <c r="I8" s="164"/>
      <c r="J8" s="165"/>
      <c r="K8" s="136"/>
      <c r="L8" s="137"/>
      <c r="M8" s="161"/>
      <c r="N8" s="137"/>
      <c r="O8" s="166"/>
    </row>
    <row r="9" spans="2:15" ht="14.25" customHeight="1">
      <c r="B9" s="142"/>
      <c r="C9" s="142"/>
      <c r="D9" s="118" t="s">
        <v>8</v>
      </c>
      <c r="E9" s="119" t="s">
        <v>2</v>
      </c>
      <c r="F9" s="117" t="s">
        <v>8</v>
      </c>
      <c r="G9" s="38" t="s">
        <v>2</v>
      </c>
      <c r="H9" s="144" t="s">
        <v>9</v>
      </c>
      <c r="I9" s="39" t="s">
        <v>8</v>
      </c>
      <c r="J9" s="171" t="s">
        <v>131</v>
      </c>
      <c r="K9" s="118" t="s">
        <v>8</v>
      </c>
      <c r="L9" s="37" t="s">
        <v>2</v>
      </c>
      <c r="M9" s="117" t="s">
        <v>8</v>
      </c>
      <c r="N9" s="37" t="s">
        <v>2</v>
      </c>
      <c r="O9" s="169" t="s">
        <v>9</v>
      </c>
    </row>
    <row r="10" spans="2:15" ht="14.25" customHeight="1">
      <c r="B10" s="143"/>
      <c r="C10" s="143"/>
      <c r="D10" s="121" t="s">
        <v>10</v>
      </c>
      <c r="E10" s="120" t="s">
        <v>11</v>
      </c>
      <c r="F10" s="36" t="s">
        <v>10</v>
      </c>
      <c r="G10" s="41" t="s">
        <v>11</v>
      </c>
      <c r="H10" s="145"/>
      <c r="I10" s="40" t="s">
        <v>10</v>
      </c>
      <c r="J10" s="172"/>
      <c r="K10" s="121" t="s">
        <v>10</v>
      </c>
      <c r="L10" s="120" t="s">
        <v>11</v>
      </c>
      <c r="M10" s="36" t="s">
        <v>10</v>
      </c>
      <c r="N10" s="120" t="s">
        <v>11</v>
      </c>
      <c r="O10" s="170"/>
    </row>
    <row r="11" spans="2:15" ht="14.25" customHeight="1">
      <c r="B11" s="50">
        <v>1</v>
      </c>
      <c r="C11" s="51" t="s">
        <v>20</v>
      </c>
      <c r="D11" s="52">
        <v>5560</v>
      </c>
      <c r="E11" s="53">
        <v>0.14062420962112399</v>
      </c>
      <c r="F11" s="52">
        <v>4735</v>
      </c>
      <c r="G11" s="54">
        <v>0.08733423096076877</v>
      </c>
      <c r="H11" s="55">
        <v>0.17423442449841597</v>
      </c>
      <c r="I11" s="56">
        <v>5227</v>
      </c>
      <c r="J11" s="57">
        <v>0.06370767170461078</v>
      </c>
      <c r="K11" s="52">
        <v>37713</v>
      </c>
      <c r="L11" s="53">
        <v>0.12904892587548505</v>
      </c>
      <c r="M11" s="52">
        <v>42275</v>
      </c>
      <c r="N11" s="54">
        <v>0.10008143823714626</v>
      </c>
      <c r="O11" s="55">
        <v>-0.10791247782377289</v>
      </c>
    </row>
    <row r="12" spans="2:15" ht="14.25" customHeight="1">
      <c r="B12" s="58">
        <v>2</v>
      </c>
      <c r="C12" s="59" t="s">
        <v>18</v>
      </c>
      <c r="D12" s="60">
        <v>4246</v>
      </c>
      <c r="E12" s="61">
        <v>0.10739035864231879</v>
      </c>
      <c r="F12" s="60">
        <v>4926</v>
      </c>
      <c r="G12" s="62">
        <v>0.09085711123817253</v>
      </c>
      <c r="H12" s="63">
        <v>-0.13804303694681286</v>
      </c>
      <c r="I12" s="64">
        <v>5583</v>
      </c>
      <c r="J12" s="65">
        <v>-0.2394769837005194</v>
      </c>
      <c r="K12" s="60">
        <v>35276</v>
      </c>
      <c r="L12" s="61">
        <v>0.12070983239688199</v>
      </c>
      <c r="M12" s="60">
        <v>45596</v>
      </c>
      <c r="N12" s="62">
        <v>0.10794354246862024</v>
      </c>
      <c r="O12" s="63">
        <v>-0.22633564347749802</v>
      </c>
    </row>
    <row r="13" spans="2:15" ht="14.25" customHeight="1">
      <c r="B13" s="58">
        <v>3</v>
      </c>
      <c r="C13" s="59" t="s">
        <v>19</v>
      </c>
      <c r="D13" s="60">
        <v>2948</v>
      </c>
      <c r="E13" s="61">
        <v>0.0745611816480348</v>
      </c>
      <c r="F13" s="60">
        <v>6185</v>
      </c>
      <c r="G13" s="62">
        <v>0.11407861003006436</v>
      </c>
      <c r="H13" s="63">
        <v>-0.5233629749393695</v>
      </c>
      <c r="I13" s="64">
        <v>5179</v>
      </c>
      <c r="J13" s="65">
        <v>-0.43077814249855184</v>
      </c>
      <c r="K13" s="60">
        <v>24887</v>
      </c>
      <c r="L13" s="61">
        <v>0.08516004078867224</v>
      </c>
      <c r="M13" s="60">
        <v>42784</v>
      </c>
      <c r="N13" s="62">
        <v>0.10128644006003702</v>
      </c>
      <c r="O13" s="63">
        <v>-0.41831058339566196</v>
      </c>
    </row>
    <row r="14" spans="2:15" ht="14.25" customHeight="1">
      <c r="B14" s="58">
        <v>4</v>
      </c>
      <c r="C14" s="59" t="s">
        <v>25</v>
      </c>
      <c r="D14" s="60">
        <v>2303</v>
      </c>
      <c r="E14" s="61">
        <v>0.05824776164702312</v>
      </c>
      <c r="F14" s="60">
        <v>2834</v>
      </c>
      <c r="G14" s="62">
        <v>0.05227142778095431</v>
      </c>
      <c r="H14" s="63">
        <v>-0.1873676781933663</v>
      </c>
      <c r="I14" s="64">
        <v>3037</v>
      </c>
      <c r="J14" s="65">
        <v>-0.24168587421797827</v>
      </c>
      <c r="K14" s="60">
        <v>17704</v>
      </c>
      <c r="L14" s="61">
        <v>0.06058075951792717</v>
      </c>
      <c r="M14" s="60">
        <v>25428</v>
      </c>
      <c r="N14" s="62">
        <v>0.0601980085510149</v>
      </c>
      <c r="O14" s="63">
        <v>-0.30375963504797865</v>
      </c>
    </row>
    <row r="15" spans="2:15" ht="14.25" customHeight="1">
      <c r="B15" s="66">
        <v>5</v>
      </c>
      <c r="C15" s="67" t="s">
        <v>33</v>
      </c>
      <c r="D15" s="68">
        <v>2276</v>
      </c>
      <c r="E15" s="69">
        <v>0.05756487429814356</v>
      </c>
      <c r="F15" s="68">
        <v>1977</v>
      </c>
      <c r="G15" s="70">
        <v>0.0364645775310327</v>
      </c>
      <c r="H15" s="71">
        <v>0.15123925139099637</v>
      </c>
      <c r="I15" s="72">
        <v>2821</v>
      </c>
      <c r="J15" s="73">
        <v>-0.1931939028713222</v>
      </c>
      <c r="K15" s="68">
        <v>16308</v>
      </c>
      <c r="L15" s="69">
        <v>0.05580383112394692</v>
      </c>
      <c r="M15" s="68">
        <v>17006</v>
      </c>
      <c r="N15" s="70">
        <v>0.0402598447938713</v>
      </c>
      <c r="O15" s="71">
        <v>-0.04104433729272017</v>
      </c>
    </row>
    <row r="16" spans="2:15" ht="14.25" customHeight="1">
      <c r="B16" s="50">
        <v>6</v>
      </c>
      <c r="C16" s="51" t="s">
        <v>23</v>
      </c>
      <c r="D16" s="52">
        <v>2268</v>
      </c>
      <c r="E16" s="53">
        <v>0.05736253730588295</v>
      </c>
      <c r="F16" s="52">
        <v>2430</v>
      </c>
      <c r="G16" s="54">
        <v>0.04481989044026781</v>
      </c>
      <c r="H16" s="55">
        <v>-0.06666666666666665</v>
      </c>
      <c r="I16" s="56">
        <v>2425</v>
      </c>
      <c r="J16" s="57">
        <v>-0.06474226804123706</v>
      </c>
      <c r="K16" s="52">
        <v>15606</v>
      </c>
      <c r="L16" s="53">
        <v>0.053401679453048544</v>
      </c>
      <c r="M16" s="52">
        <v>19642</v>
      </c>
      <c r="N16" s="54">
        <v>0.04650028645426438</v>
      </c>
      <c r="O16" s="55">
        <v>-0.20547805722431522</v>
      </c>
    </row>
    <row r="17" spans="2:15" ht="14.25" customHeight="1">
      <c r="B17" s="58">
        <v>7</v>
      </c>
      <c r="C17" s="59" t="s">
        <v>22</v>
      </c>
      <c r="D17" s="60">
        <v>2484</v>
      </c>
      <c r="E17" s="61">
        <v>0.06282563609691942</v>
      </c>
      <c r="F17" s="60">
        <v>2716</v>
      </c>
      <c r="G17" s="62">
        <v>0.05009498865669439</v>
      </c>
      <c r="H17" s="63">
        <v>-0.08541973490427102</v>
      </c>
      <c r="I17" s="64">
        <v>2697</v>
      </c>
      <c r="J17" s="65">
        <v>-0.07897664071190214</v>
      </c>
      <c r="K17" s="60">
        <v>15358</v>
      </c>
      <c r="L17" s="61">
        <v>0.05255305607073687</v>
      </c>
      <c r="M17" s="60">
        <v>25360</v>
      </c>
      <c r="N17" s="62">
        <v>0.06003702598921417</v>
      </c>
      <c r="O17" s="63">
        <v>-0.39440063091482647</v>
      </c>
    </row>
    <row r="18" spans="2:15" ht="14.25" customHeight="1">
      <c r="B18" s="58">
        <v>8</v>
      </c>
      <c r="C18" s="59" t="s">
        <v>30</v>
      </c>
      <c r="D18" s="60">
        <v>1699</v>
      </c>
      <c r="E18" s="61">
        <v>0.04297131873134706</v>
      </c>
      <c r="F18" s="60">
        <v>3336</v>
      </c>
      <c r="G18" s="62">
        <v>0.06153051625873803</v>
      </c>
      <c r="H18" s="63">
        <v>-0.49070743405275774</v>
      </c>
      <c r="I18" s="64">
        <v>2523</v>
      </c>
      <c r="J18" s="65">
        <v>-0.3265953230281411</v>
      </c>
      <c r="K18" s="60">
        <v>13532</v>
      </c>
      <c r="L18" s="61">
        <v>0.04630472423161943</v>
      </c>
      <c r="M18" s="60">
        <v>25237</v>
      </c>
      <c r="N18" s="62">
        <v>0.05974583694360402</v>
      </c>
      <c r="O18" s="63">
        <v>-0.463803146174268</v>
      </c>
    </row>
    <row r="19" spans="2:15" ht="14.25" customHeight="1">
      <c r="B19" s="58">
        <v>9</v>
      </c>
      <c r="C19" s="59" t="s">
        <v>27</v>
      </c>
      <c r="D19" s="60">
        <v>1590</v>
      </c>
      <c r="E19" s="61">
        <v>0.040214477211796246</v>
      </c>
      <c r="F19" s="60">
        <v>1982</v>
      </c>
      <c r="G19" s="62">
        <v>0.036556799527823376</v>
      </c>
      <c r="H19" s="63">
        <v>-0.19778002018163476</v>
      </c>
      <c r="I19" s="64">
        <v>1849</v>
      </c>
      <c r="J19" s="65">
        <v>-0.14007571660356954</v>
      </c>
      <c r="K19" s="60">
        <v>11035</v>
      </c>
      <c r="L19" s="61">
        <v>0.03776031864439258</v>
      </c>
      <c r="M19" s="60">
        <v>16843</v>
      </c>
      <c r="N19" s="62">
        <v>0.03987396012367249</v>
      </c>
      <c r="O19" s="63">
        <v>-0.3448316808169566</v>
      </c>
    </row>
    <row r="20" spans="2:15" ht="14.25" customHeight="1">
      <c r="B20" s="66">
        <v>10</v>
      </c>
      <c r="C20" s="67" t="s">
        <v>24</v>
      </c>
      <c r="D20" s="68">
        <v>1613</v>
      </c>
      <c r="E20" s="69">
        <v>0.0407961960645455</v>
      </c>
      <c r="F20" s="68">
        <v>1913</v>
      </c>
      <c r="G20" s="70">
        <v>0.035284135972112066</v>
      </c>
      <c r="H20" s="71">
        <v>-0.15682174594877152</v>
      </c>
      <c r="I20" s="72">
        <v>1574</v>
      </c>
      <c r="J20" s="73">
        <v>0.024777636594663255</v>
      </c>
      <c r="K20" s="68">
        <v>11020</v>
      </c>
      <c r="L20" s="69">
        <v>0.037708990617236635</v>
      </c>
      <c r="M20" s="68">
        <v>16628</v>
      </c>
      <c r="N20" s="70">
        <v>0.03936497114150841</v>
      </c>
      <c r="O20" s="71">
        <v>-0.3372624488814049</v>
      </c>
    </row>
    <row r="21" spans="2:15" ht="14.25" customHeight="1">
      <c r="B21" s="50">
        <v>11</v>
      </c>
      <c r="C21" s="51" t="s">
        <v>21</v>
      </c>
      <c r="D21" s="52">
        <v>1609</v>
      </c>
      <c r="E21" s="53">
        <v>0.0406950275684152</v>
      </c>
      <c r="F21" s="52">
        <v>3448</v>
      </c>
      <c r="G21" s="54">
        <v>0.06359628898684914</v>
      </c>
      <c r="H21" s="55">
        <v>-0.5333526682134571</v>
      </c>
      <c r="I21" s="56">
        <v>1900</v>
      </c>
      <c r="J21" s="57">
        <v>-0.15315789473684216</v>
      </c>
      <c r="K21" s="52">
        <v>10999</v>
      </c>
      <c r="L21" s="53">
        <v>0.03763713137921831</v>
      </c>
      <c r="M21" s="52">
        <v>27032</v>
      </c>
      <c r="N21" s="54">
        <v>0.06399530309702041</v>
      </c>
      <c r="O21" s="55">
        <v>-0.5931118674163953</v>
      </c>
    </row>
    <row r="22" spans="2:15" ht="14.25" customHeight="1">
      <c r="B22" s="58">
        <v>12</v>
      </c>
      <c r="C22" s="59" t="s">
        <v>17</v>
      </c>
      <c r="D22" s="60">
        <v>1435</v>
      </c>
      <c r="E22" s="61">
        <v>0.03629419798674693</v>
      </c>
      <c r="F22" s="60">
        <v>1335</v>
      </c>
      <c r="G22" s="62">
        <v>0.024623273143110094</v>
      </c>
      <c r="H22" s="63">
        <v>0.07490636704119846</v>
      </c>
      <c r="I22" s="64">
        <v>1673</v>
      </c>
      <c r="J22" s="65">
        <v>-0.14225941422594146</v>
      </c>
      <c r="K22" s="60">
        <v>10890</v>
      </c>
      <c r="L22" s="61">
        <v>0.03726414771521842</v>
      </c>
      <c r="M22" s="60">
        <v>12945</v>
      </c>
      <c r="N22" s="62">
        <v>0.030645871507506996</v>
      </c>
      <c r="O22" s="63">
        <v>-0.15874855156431056</v>
      </c>
    </row>
    <row r="23" spans="2:15" ht="14.25" customHeight="1">
      <c r="B23" s="58">
        <v>13</v>
      </c>
      <c r="C23" s="59" t="s">
        <v>28</v>
      </c>
      <c r="D23" s="60">
        <v>1297</v>
      </c>
      <c r="E23" s="61">
        <v>0.032803884870251404</v>
      </c>
      <c r="F23" s="60">
        <v>1980</v>
      </c>
      <c r="G23" s="62">
        <v>0.036519910729107104</v>
      </c>
      <c r="H23" s="63">
        <v>-0.3449494949494949</v>
      </c>
      <c r="I23" s="64">
        <v>1531</v>
      </c>
      <c r="J23" s="65">
        <v>-0.15284128020901366</v>
      </c>
      <c r="K23" s="60">
        <v>9520</v>
      </c>
      <c r="L23" s="61">
        <v>0.03257618790164181</v>
      </c>
      <c r="M23" s="60">
        <v>14788</v>
      </c>
      <c r="N23" s="62">
        <v>0.03500897241042977</v>
      </c>
      <c r="O23" s="63">
        <v>-0.356234784960779</v>
      </c>
    </row>
    <row r="24" spans="2:15" ht="14.25" customHeight="1">
      <c r="B24" s="58">
        <v>14</v>
      </c>
      <c r="C24" s="59" t="s">
        <v>34</v>
      </c>
      <c r="D24" s="60">
        <v>1105</v>
      </c>
      <c r="E24" s="61">
        <v>0.027947797055996763</v>
      </c>
      <c r="F24" s="60">
        <v>1609</v>
      </c>
      <c r="G24" s="62">
        <v>0.029677038567239057</v>
      </c>
      <c r="H24" s="63">
        <v>-0.3132380360472343</v>
      </c>
      <c r="I24" s="64">
        <v>1504</v>
      </c>
      <c r="J24" s="65">
        <v>-0.26529255319148937</v>
      </c>
      <c r="K24" s="60">
        <v>9044</v>
      </c>
      <c r="L24" s="61">
        <v>0.030947378506559722</v>
      </c>
      <c r="M24" s="60">
        <v>9239</v>
      </c>
      <c r="N24" s="62">
        <v>0.0218723218893671</v>
      </c>
      <c r="O24" s="63">
        <v>-0.021106180322545742</v>
      </c>
    </row>
    <row r="25" spans="2:15" ht="14.25" customHeight="1">
      <c r="B25" s="66">
        <v>15</v>
      </c>
      <c r="C25" s="67" t="s">
        <v>35</v>
      </c>
      <c r="D25" s="68">
        <v>583</v>
      </c>
      <c r="E25" s="69">
        <v>0.014745308310991957</v>
      </c>
      <c r="F25" s="68">
        <v>639</v>
      </c>
      <c r="G25" s="70">
        <v>0.011785971189848202</v>
      </c>
      <c r="H25" s="71">
        <v>-0.08763693270735529</v>
      </c>
      <c r="I25" s="72">
        <v>1162</v>
      </c>
      <c r="J25" s="73">
        <v>-0.49827882960413084</v>
      </c>
      <c r="K25" s="68">
        <v>7278</v>
      </c>
      <c r="L25" s="69">
        <v>0.024904358776066084</v>
      </c>
      <c r="M25" s="68">
        <v>7508</v>
      </c>
      <c r="N25" s="70">
        <v>0.017774368735292586</v>
      </c>
      <c r="O25" s="71">
        <v>-0.030633990410229073</v>
      </c>
    </row>
    <row r="26" spans="2:15" ht="14.25" customHeight="1">
      <c r="B26" s="50">
        <v>16</v>
      </c>
      <c r="C26" s="51" t="s">
        <v>29</v>
      </c>
      <c r="D26" s="52">
        <v>905</v>
      </c>
      <c r="E26" s="53">
        <v>0.02288937224948151</v>
      </c>
      <c r="F26" s="52">
        <v>1533</v>
      </c>
      <c r="G26" s="54">
        <v>0.028275264216020807</v>
      </c>
      <c r="H26" s="55">
        <v>-0.4096542726679713</v>
      </c>
      <c r="I26" s="56">
        <v>1048</v>
      </c>
      <c r="J26" s="57">
        <v>-0.13645038167938928</v>
      </c>
      <c r="K26" s="52">
        <v>6804</v>
      </c>
      <c r="L26" s="53">
        <v>0.02328239311793812</v>
      </c>
      <c r="M26" s="52">
        <v>10862</v>
      </c>
      <c r="N26" s="54">
        <v>0.02571459685705222</v>
      </c>
      <c r="O26" s="55">
        <v>-0.373596022831891</v>
      </c>
    </row>
    <row r="27" spans="2:15" ht="14.25" customHeight="1">
      <c r="B27" s="58">
        <v>17</v>
      </c>
      <c r="C27" s="59" t="s">
        <v>26</v>
      </c>
      <c r="D27" s="60">
        <v>920</v>
      </c>
      <c r="E27" s="61">
        <v>0.023268754109970154</v>
      </c>
      <c r="F27" s="60">
        <v>1598</v>
      </c>
      <c r="G27" s="62">
        <v>0.029474150174299572</v>
      </c>
      <c r="H27" s="63">
        <v>-0.42428035043804757</v>
      </c>
      <c r="I27" s="64">
        <v>1026</v>
      </c>
      <c r="J27" s="65">
        <v>-0.10331384015594547</v>
      </c>
      <c r="K27" s="60">
        <v>6024</v>
      </c>
      <c r="L27" s="61">
        <v>0.020613335705828812</v>
      </c>
      <c r="M27" s="60">
        <v>8557</v>
      </c>
      <c r="N27" s="62">
        <v>0.02025776149013035</v>
      </c>
      <c r="O27" s="63">
        <v>-0.2960149585134977</v>
      </c>
    </row>
    <row r="28" spans="2:15" ht="14.25" customHeight="1">
      <c r="B28" s="58">
        <v>18</v>
      </c>
      <c r="C28" s="59" t="s">
        <v>51</v>
      </c>
      <c r="D28" s="60">
        <v>740</v>
      </c>
      <c r="E28" s="61">
        <v>0.01871617178410643</v>
      </c>
      <c r="F28" s="60">
        <v>1719</v>
      </c>
      <c r="G28" s="62">
        <v>0.0317059224966339</v>
      </c>
      <c r="H28" s="63">
        <v>-0.5695171611401978</v>
      </c>
      <c r="I28" s="64">
        <v>1123</v>
      </c>
      <c r="J28" s="65">
        <v>-0.3410507569011576</v>
      </c>
      <c r="K28" s="60">
        <v>5694</v>
      </c>
      <c r="L28" s="61">
        <v>0.019484119108397948</v>
      </c>
      <c r="M28" s="60">
        <v>8751</v>
      </c>
      <c r="N28" s="62">
        <v>0.020717035269385377</v>
      </c>
      <c r="O28" s="63">
        <v>-0.3493315049708605</v>
      </c>
    </row>
    <row r="29" spans="2:15" ht="14.25" customHeight="1">
      <c r="B29" s="58">
        <v>19</v>
      </c>
      <c r="C29" s="59" t="s">
        <v>32</v>
      </c>
      <c r="D29" s="60">
        <v>746</v>
      </c>
      <c r="E29" s="61">
        <v>0.018867924528301886</v>
      </c>
      <c r="F29" s="60">
        <v>2570</v>
      </c>
      <c r="G29" s="62">
        <v>0.047402106350406696</v>
      </c>
      <c r="H29" s="63">
        <v>-0.7097276264591439</v>
      </c>
      <c r="I29" s="64">
        <v>728</v>
      </c>
      <c r="J29" s="65">
        <v>0.024725274725274637</v>
      </c>
      <c r="K29" s="60">
        <v>3839</v>
      </c>
      <c r="L29" s="61">
        <v>0.013136553083445685</v>
      </c>
      <c r="M29" s="60">
        <v>9030</v>
      </c>
      <c r="N29" s="62">
        <v>0.021377537250891324</v>
      </c>
      <c r="O29" s="63">
        <v>-0.5748615725359911</v>
      </c>
    </row>
    <row r="30" spans="2:15" ht="14.25" customHeight="1">
      <c r="B30" s="66">
        <v>20</v>
      </c>
      <c r="C30" s="67" t="s">
        <v>31</v>
      </c>
      <c r="D30" s="68">
        <v>521</v>
      </c>
      <c r="E30" s="69">
        <v>0.013177196620972229</v>
      </c>
      <c r="F30" s="68">
        <v>691</v>
      </c>
      <c r="G30" s="70">
        <v>0.012745079956471218</v>
      </c>
      <c r="H30" s="71">
        <v>-0.2460202604920405</v>
      </c>
      <c r="I30" s="72">
        <v>531</v>
      </c>
      <c r="J30" s="73">
        <v>-0.01883239171374762</v>
      </c>
      <c r="K30" s="68">
        <v>3484</v>
      </c>
      <c r="L30" s="69">
        <v>0.011921789774088244</v>
      </c>
      <c r="M30" s="68">
        <v>5211</v>
      </c>
      <c r="N30" s="70">
        <v>0.012336472493288448</v>
      </c>
      <c r="O30" s="71">
        <v>-0.33141431587027437</v>
      </c>
    </row>
    <row r="31" spans="2:15" ht="14.25" customHeight="1">
      <c r="B31" s="127" t="s">
        <v>49</v>
      </c>
      <c r="C31" s="128"/>
      <c r="D31" s="26">
        <f>SUM(D11:D30)</f>
        <v>36848</v>
      </c>
      <c r="E31" s="4">
        <f>D31/D33</f>
        <v>0.9319406155947293</v>
      </c>
      <c r="F31" s="26">
        <f>SUM(F11:F30)</f>
        <v>50156</v>
      </c>
      <c r="G31" s="4">
        <f>F31/F33</f>
        <v>0.9250972942066141</v>
      </c>
      <c r="H31" s="7">
        <f>D31/F31-1</f>
        <v>-0.2653321636494138</v>
      </c>
      <c r="I31" s="26">
        <f>SUM(I11:I30)</f>
        <v>45141</v>
      </c>
      <c r="J31" s="4">
        <f>D31/I31-1</f>
        <v>-0.18371325402627325</v>
      </c>
      <c r="K31" s="26">
        <f>SUM(K11:K30)</f>
        <v>272015</v>
      </c>
      <c r="L31" s="4">
        <f>K31/K33</f>
        <v>0.9307963687255979</v>
      </c>
      <c r="M31" s="26">
        <f>SUM(M11:M30)</f>
        <v>390722</v>
      </c>
      <c r="N31" s="4">
        <f>M31/M33</f>
        <v>0.9249915957633178</v>
      </c>
      <c r="O31" s="7">
        <f>K31/M31-1</f>
        <v>-0.30381447678912377</v>
      </c>
    </row>
    <row r="32" spans="2:15" ht="14.25" customHeight="1">
      <c r="B32" s="127" t="s">
        <v>12</v>
      </c>
      <c r="C32" s="128"/>
      <c r="D32" s="3">
        <f>D33-SUM(D11:D30)</f>
        <v>2691</v>
      </c>
      <c r="E32" s="4">
        <f>D32/D33</f>
        <v>0.06805938440527075</v>
      </c>
      <c r="F32" s="5">
        <f>F33-SUM(F11:F30)</f>
        <v>4061</v>
      </c>
      <c r="G32" s="6">
        <f>F32/F33</f>
        <v>0.07490270579338584</v>
      </c>
      <c r="H32" s="7">
        <f>D32/F32-1</f>
        <v>-0.337355331199212</v>
      </c>
      <c r="I32" s="5">
        <f>I33-SUM(I11:I30)</f>
        <v>3116</v>
      </c>
      <c r="J32" s="8">
        <f>D32/I32-1</f>
        <v>-0.13639281129653402</v>
      </c>
      <c r="K32" s="3">
        <f>K33-SUM(K11:K30)</f>
        <v>20224</v>
      </c>
      <c r="L32" s="4">
        <f>K32/K33</f>
        <v>0.06920363127440211</v>
      </c>
      <c r="M32" s="3">
        <f>M33-SUM(M11:M30)</f>
        <v>31684</v>
      </c>
      <c r="N32" s="4">
        <f>M32/M33</f>
        <v>0.07500840423668224</v>
      </c>
      <c r="O32" s="7">
        <f>K32/M32-1</f>
        <v>-0.3616967554601692</v>
      </c>
    </row>
    <row r="33" spans="2:16" ht="14.25" customHeight="1">
      <c r="B33" s="129" t="s">
        <v>13</v>
      </c>
      <c r="C33" s="130"/>
      <c r="D33" s="45">
        <v>39539</v>
      </c>
      <c r="E33" s="74">
        <v>1</v>
      </c>
      <c r="F33" s="45">
        <v>54217</v>
      </c>
      <c r="G33" s="75">
        <v>0.9999999999999997</v>
      </c>
      <c r="H33" s="42">
        <v>-0.27074533817806223</v>
      </c>
      <c r="I33" s="46">
        <v>48257</v>
      </c>
      <c r="J33" s="43">
        <v>-0.18067845079470335</v>
      </c>
      <c r="K33" s="45">
        <v>292239</v>
      </c>
      <c r="L33" s="74">
        <v>1</v>
      </c>
      <c r="M33" s="45">
        <v>422406</v>
      </c>
      <c r="N33" s="75">
        <v>1.0000000000000002</v>
      </c>
      <c r="O33" s="42">
        <v>-0.30815850153643654</v>
      </c>
      <c r="P33" s="14"/>
    </row>
    <row r="34" ht="14.25" customHeight="1">
      <c r="B34" t="s">
        <v>83</v>
      </c>
    </row>
    <row r="35" ht="15">
      <c r="B35" s="9" t="s">
        <v>85</v>
      </c>
    </row>
  </sheetData>
  <sheetProtection/>
  <mergeCells count="26"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B31:C31"/>
    <mergeCell ref="B32:C32"/>
    <mergeCell ref="B33:C33"/>
    <mergeCell ref="B8:B10"/>
    <mergeCell ref="C8:C10"/>
    <mergeCell ref="H9:H10"/>
  </mergeCells>
  <conditionalFormatting sqref="H32 J32 O32">
    <cfRule type="cellIs" priority="384" dxfId="146" operator="lessThan">
      <formula>0</formula>
    </cfRule>
  </conditionalFormatting>
  <conditionalFormatting sqref="H31 O31">
    <cfRule type="cellIs" priority="189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Anna_Brzozowska</cp:lastModifiedBy>
  <cp:lastPrinted>2014-07-02T18:05:00Z</cp:lastPrinted>
  <dcterms:created xsi:type="dcterms:W3CDTF">2011-02-07T09:02:19Z</dcterms:created>
  <dcterms:modified xsi:type="dcterms:W3CDTF">2020-09-03T12:34:22Z</dcterms:modified>
  <cp:category/>
  <cp:version/>
  <cp:contentType/>
  <cp:contentStatus/>
</cp:coreProperties>
</file>