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<sst xmlns="http://schemas.openxmlformats.org/spreadsheetml/2006/main" count="777" uniqueCount="151">
  <si>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</si>
  <si>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</si>
  <si>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</si>
  <si>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</si>
  <si>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</si>
  <si>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</si>
  <si>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</si>
  <si>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</si>
  <si>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</si>
  <si>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</si>
  <si>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</si>
  <si>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</si>
  <si>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</si>
  <si>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</si>
  <si>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</si>
  <si>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</si>
  <si>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</si>
  <si>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</si>
  <si>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</si>
  <si>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</si>
  <si>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</si>
  <si>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</si>
  <si>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</si>
  <si>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</si>
  <si>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</si>
  <si>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</si>
  <si>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</si>
  <si>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</si>
  <si>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</si>
  <si>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</si>
  <si>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</si>
  <si>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</si>
  <si>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</si>
  <si>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</si>
  <si>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</si>
  <si>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</si>
  <si>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</si>
  <si>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</si>
  <si>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</si>
  <si>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</si>
  <si>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</si>
  <si>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</si>
  <si>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</si>
  <si>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</si>
  <si>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</si>
  <si>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</si>
  <si>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</si>
  <si>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</si>
  <si>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</si>
  <si>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</si>
  <si>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</si>
  <si>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</si>
  <si>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</si>
  <si>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</si>
  <si>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</si>
  <si>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</si>
  <si>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</si>
  <si>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</si>
  <si>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</si>
  <si>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</si>
  <si>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</si>
  <si>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</si>
  <si>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</si>
  <si>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</si>
  <si>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</si>
  <si>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</si>
  <si>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</si>
  <si>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</si>
  <si>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</si>
  <si>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</si>
  <si>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</si>
  <si>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</si>
  <si>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</si>
  <si>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</si>
  <si>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</si>
  <si>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</si>
  <si>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</si>
  <si>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</si>
  <si>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</si>
  <si>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</si>
  <si>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</si>
  <si>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</si>
  <si>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</si>
  <si>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</si>
  <si>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</si>
  <si>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</si>
  <si>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</si>
  <si>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</si>
  <si>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</si>
  <si>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</si>
  <si>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</si>
  <si>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</si>
  <si>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</si>
  <si>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Kia RIO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</si>
  <si>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</si>
  <si>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</si>
  <si>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</si>
  <si>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</si>
  <si>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</si>
  <si>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</si>
  <si>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</si>
  <si>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</si>
  <si>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</si>
  <si>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</si>
  <si>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</si>
  <si>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</si>
  <si>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</si>
  <si>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</si>
  <si>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</si>
  <si>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</si>
  <si>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</si>
  <si>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</si>
  <si>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</si>
  <si>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Skoda Karoq</t>
  </si>
  <si>
    <t>Citroen Jumper</t>
  </si>
  <si>
    <t>Czerwiec</t>
  </si>
  <si>
    <t>June</t>
  </si>
  <si>
    <t>Renault Captur</t>
  </si>
  <si>
    <t>Renault Megane</t>
  </si>
  <si>
    <t>sztuki</t>
  </si>
  <si>
    <t>2020
Lip</t>
  </si>
  <si>
    <t>2019
Lip</t>
  </si>
  <si>
    <t>2020
Sty - Lip</t>
  </si>
  <si>
    <t>2019
Sty - Lip</t>
  </si>
  <si>
    <t>Lipiec</t>
  </si>
  <si>
    <t>Rok narastająco Styczeń - Lipiec</t>
  </si>
  <si>
    <t>July</t>
  </si>
  <si>
    <t>YTD January - July</t>
  </si>
  <si>
    <t>Lip/Cze
Zmiana %</t>
  </si>
  <si>
    <t>Jul/Jun Ch %</t>
  </si>
  <si>
    <t>Lip/Cze
Zmiana poz</t>
  </si>
  <si>
    <t>Jul/Jun Ch position</t>
  </si>
  <si>
    <t>Rejestracje nowych samochodów osobowych OGÓŁEM, ranking modeli - Lipiec 2020</t>
  </si>
  <si>
    <t>Registrations of new PC, Top Models - July 2020</t>
  </si>
  <si>
    <t>Volkswagen T-Roc</t>
  </si>
  <si>
    <t>Seat Leon</t>
  </si>
  <si>
    <t>Rejestracje nowych samochodów osobowych na REGON, ranking marek - Lipiec 2020</t>
  </si>
  <si>
    <t>Registrations of New PC For Business Activity, Top Makes - July 2020</t>
  </si>
  <si>
    <t>Rejestracje nowych samochodów osobowych na REGON, ranking modeli - Lipiec 2020</t>
  </si>
  <si>
    <t>Registrations of New PC For Business Activity, Top Models - July 2020</t>
  </si>
  <si>
    <t>Rejestracje nowych samochodów osobowych na KLIENTÓW INDYWIDUALNYCH, ranking marek - Lipiec 2020</t>
  </si>
  <si>
    <t>Registrations of New PC For Indyvidual Customers, Top Makes - July 2020</t>
  </si>
  <si>
    <t>Rejestracje nowych samochodów osobowych na KLIENTÓW INDYWIDUALNYCH, ranking modeli - Lipiec 2020</t>
  </si>
  <si>
    <t>Registrations of New PC For Indyvidual Customers, Top Models - July 2020</t>
  </si>
  <si>
    <t>Suzuki Swift</t>
  </si>
  <si>
    <t>Suzuki Vitara</t>
  </si>
  <si>
    <t>Pierwsze rejestracje NOWYCH samochodów dostawczych o DMC&lt;=3,5T*, udział w rynku %</t>
  </si>
  <si>
    <t>Rejestracje nowych samochodów dostawczych do 3,5T, ranking modeli - Lipiec 2020</t>
  </si>
  <si>
    <t>Registrations of new LCV up to 3.5T, Top Models - July 2020</t>
  </si>
  <si>
    <t>Dacia Dokker</t>
  </si>
  <si>
    <t>Volkswagen Transporter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</si>
</sst>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56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8" fillId="0" borderId="16" xfId="60" applyFont="1" applyBorder="1">
      <alignment/>
      <protection/>
    </xf>
    <xf numFmtId="0" fontId="56" fillId="33" borderId="15" xfId="0" applyFont="1" applyFill="1" applyBorder="1" applyAlignment="1">
      <alignment wrapText="1"/>
    </xf>
    <xf numFmtId="0" fontId="56" fillId="33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0" borderId="18" xfId="0" applyFont="1" applyBorder="1" applyAlignment="1">
      <alignment horizontal="left" wrapText="1" indent="1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6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0" fillId="0" borderId="0" xfId="60" applyAlignment="1">
      <alignment horizontal="right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4" fillId="33" borderId="14" xfId="57" applyFont="1" applyFill="1" applyBorder="1" applyAlignment="1">
      <alignment horizontal="center" wrapText="1"/>
      <protection/>
    </xf>
    <xf numFmtId="0" fontId="64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 vertical="center"/>
      <protection/>
    </xf>
    <xf numFmtId="0" fontId="66" fillId="0" borderId="0" xfId="57" applyFont="1" applyAlignment="1">
      <alignment horizontal="center"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26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5</xdr:col>
      <xdr:colOff>400050</xdr:colOff>
      <xdr:row>66</xdr:row>
      <xdr:rowOff>57150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648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B1" t="s">
        <v>74</v>
      </c>
      <c r="C1" s="48"/>
      <c r="E1" s="47"/>
      <c r="F1" s="47"/>
      <c r="G1" s="47"/>
      <c r="H1" s="49">
        <v>44048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ht="11.25" customHeight="1">
      <c r="H2" s="119" t="s">
        <v>119</v>
      </c>
    </row>
    <row r="3" spans="2:8" ht="24.75" customHeight="1">
      <c r="B3" s="120" t="s">
        <v>68</v>
      </c>
      <c r="C3" s="121"/>
      <c r="D3" s="121"/>
      <c r="E3" s="121"/>
      <c r="F3" s="121"/>
      <c r="G3" s="121"/>
      <c r="H3" s="122"/>
    </row>
    <row r="4" spans="2:8" ht="24.75" customHeight="1">
      <c r="B4" s="28"/>
      <c r="C4" s="103" t="s">
        <v>120</v>
      </c>
      <c r="D4" s="103" t="s">
        <v>121</v>
      </c>
      <c r="E4" s="29" t="s">
        <v>69</v>
      </c>
      <c r="F4" s="103" t="s">
        <v>122</v>
      </c>
      <c r="G4" s="103" t="s">
        <v>123</v>
      </c>
      <c r="H4" s="29" t="s">
        <v>69</v>
      </c>
    </row>
    <row r="5" spans="2:8" ht="24.75" customHeight="1">
      <c r="B5" s="30" t="s">
        <v>62</v>
      </c>
      <c r="C5" s="104">
        <v>42426</v>
      </c>
      <c r="D5" s="104">
        <v>49065</v>
      </c>
      <c r="E5" s="31">
        <v>-0.1353103026597371</v>
      </c>
      <c r="F5" s="104">
        <v>222247</v>
      </c>
      <c r="G5" s="104">
        <v>327397</v>
      </c>
      <c r="H5" s="31">
        <v>-0.32116971139014716</v>
      </c>
    </row>
    <row r="6" spans="2:8" ht="24.75" customHeight="1">
      <c r="B6" s="30" t="s">
        <v>63</v>
      </c>
      <c r="C6" s="104">
        <v>5831</v>
      </c>
      <c r="D6" s="104">
        <v>5732</v>
      </c>
      <c r="E6" s="31">
        <v>0.017271458478715918</v>
      </c>
      <c r="F6" s="104">
        <v>30453</v>
      </c>
      <c r="G6" s="104">
        <v>40792</v>
      </c>
      <c r="H6" s="31">
        <v>-0.2534565601098254</v>
      </c>
    </row>
    <row r="7" spans="2:8" ht="24.75" customHeight="1">
      <c r="B7" s="13" t="s">
        <v>64</v>
      </c>
      <c r="C7" s="11">
        <f>C6-C8</f>
        <v>5597</v>
      </c>
      <c r="D7" s="11">
        <f>D6-D8</f>
        <v>5592</v>
      </c>
      <c r="E7" s="12">
        <f>C7/D7-1</f>
        <v>0.0008941344778254923</v>
      </c>
      <c r="F7" s="11">
        <f>F6-F8</f>
        <v>29344</v>
      </c>
      <c r="G7" s="11">
        <f>G6-G8</f>
        <v>39824</v>
      </c>
      <c r="H7" s="12">
        <f>F7/G7-1</f>
        <v>-0.26315789473684215</v>
      </c>
    </row>
    <row r="8" spans="2:8" ht="24.75" customHeight="1">
      <c r="B8" s="33" t="s">
        <v>65</v>
      </c>
      <c r="C8" s="11">
        <v>234</v>
      </c>
      <c r="D8" s="11">
        <v>140</v>
      </c>
      <c r="E8" s="32">
        <v>0.6714285714285715</v>
      </c>
      <c r="F8" s="11">
        <v>1109</v>
      </c>
      <c r="G8" s="11">
        <v>968</v>
      </c>
      <c r="H8" s="32">
        <v>0.14566115702479343</v>
      </c>
    </row>
    <row r="9" spans="2:8" ht="15">
      <c r="B9" s="34" t="s">
        <v>66</v>
      </c>
      <c r="C9" s="105">
        <v>48257</v>
      </c>
      <c r="D9" s="105">
        <v>54797</v>
      </c>
      <c r="E9" s="35">
        <v>-0.11934959943062573</v>
      </c>
      <c r="F9" s="105">
        <v>252700</v>
      </c>
      <c r="G9" s="105">
        <v>368189</v>
      </c>
      <c r="H9" s="35">
        <v>-0.31366770870395366</v>
      </c>
    </row>
    <row r="10" spans="2:8" ht="15">
      <c r="B10" s="27" t="s">
        <v>67</v>
      </c>
      <c r="C10" s="23"/>
      <c r="D10" s="23"/>
      <c r="E10" s="23"/>
      <c r="F10" s="23"/>
      <c r="G10" s="23"/>
      <c r="H10" s="23"/>
    </row>
    <row r="11" ht="15">
      <c r="B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mergeCells count="1">
    <mergeCell ref="B3:H3"/>
  </mergeCells>
  <conditionalFormatting sqref="E7 H7">
    <cfRule type="cellIs" priority="104" dxfId="148" operator="lessThan">
      <formula>0</formula>
    </cfRule>
  </conditionalFormatting>
  <conditionalFormatting sqref="E5 H5">
    <cfRule type="cellIs" priority="3" dxfId="148" operator="lessThan">
      <formula>0</formula>
    </cfRule>
  </conditionalFormatting>
  <conditionalFormatting sqref="H6 E6">
    <cfRule type="cellIs" priority="2" dxfId="148" operator="lessThan">
      <formula>0</formula>
    </cfRule>
  </conditionalFormatting>
  <conditionalFormatting sqref="H8:H9 E8:E9">
    <cfRule type="cellIs" priority="1" dxfId="148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44048</v>
      </c>
    </row>
    <row r="2" spans="2:15" ht="14.25" customHeight="1">
      <c r="B2" s="169" t="s">
        <v>53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5" ht="14.25" customHeight="1">
      <c r="B3" s="170" t="s">
        <v>54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1" t="s">
        <v>0</v>
      </c>
      <c r="C5" s="163" t="s">
        <v>1</v>
      </c>
      <c r="D5" s="153" t="s">
        <v>124</v>
      </c>
      <c r="E5" s="154"/>
      <c r="F5" s="154"/>
      <c r="G5" s="154"/>
      <c r="H5" s="155"/>
      <c r="I5" s="154" t="s">
        <v>115</v>
      </c>
      <c r="J5" s="154"/>
      <c r="K5" s="153" t="s">
        <v>125</v>
      </c>
      <c r="L5" s="154"/>
      <c r="M5" s="154"/>
      <c r="N5" s="154"/>
      <c r="O5" s="155"/>
    </row>
    <row r="6" spans="2:15" ht="14.25" customHeight="1">
      <c r="B6" s="152"/>
      <c r="C6" s="164"/>
      <c r="D6" s="127" t="s">
        <v>126</v>
      </c>
      <c r="E6" s="128"/>
      <c r="F6" s="128"/>
      <c r="G6" s="128"/>
      <c r="H6" s="129"/>
      <c r="I6" s="128" t="s">
        <v>116</v>
      </c>
      <c r="J6" s="128"/>
      <c r="K6" s="127" t="s">
        <v>127</v>
      </c>
      <c r="L6" s="128"/>
      <c r="M6" s="128"/>
      <c r="N6" s="128"/>
      <c r="O6" s="129"/>
    </row>
    <row r="7" spans="2:15" ht="14.25" customHeight="1">
      <c r="B7" s="152"/>
      <c r="C7" s="152"/>
      <c r="D7" s="130">
        <v>2020</v>
      </c>
      <c r="E7" s="131"/>
      <c r="F7" s="156">
        <v>2019</v>
      </c>
      <c r="G7" s="156"/>
      <c r="H7" s="134" t="s">
        <v>5</v>
      </c>
      <c r="I7" s="159">
        <v>2020</v>
      </c>
      <c r="J7" s="130" t="s">
        <v>128</v>
      </c>
      <c r="K7" s="130">
        <v>2020</v>
      </c>
      <c r="L7" s="131"/>
      <c r="M7" s="156">
        <v>2019</v>
      </c>
      <c r="N7" s="131"/>
      <c r="O7" s="162" t="s">
        <v>5</v>
      </c>
    </row>
    <row r="8" spans="2:15" ht="14.25" customHeight="1">
      <c r="B8" s="138" t="s">
        <v>6</v>
      </c>
      <c r="C8" s="138" t="s">
        <v>7</v>
      </c>
      <c r="D8" s="132"/>
      <c r="E8" s="133"/>
      <c r="F8" s="157"/>
      <c r="G8" s="157"/>
      <c r="H8" s="135"/>
      <c r="I8" s="160"/>
      <c r="J8" s="161"/>
      <c r="K8" s="132"/>
      <c r="L8" s="133"/>
      <c r="M8" s="157"/>
      <c r="N8" s="133"/>
      <c r="O8" s="162"/>
    </row>
    <row r="9" spans="2:15" ht="14.25" customHeight="1">
      <c r="B9" s="138"/>
      <c r="C9" s="138"/>
      <c r="D9" s="117" t="s">
        <v>8</v>
      </c>
      <c r="E9" s="118" t="s">
        <v>2</v>
      </c>
      <c r="F9" s="114" t="s">
        <v>8</v>
      </c>
      <c r="G9" s="38" t="s">
        <v>2</v>
      </c>
      <c r="H9" s="140" t="s">
        <v>9</v>
      </c>
      <c r="I9" s="39" t="s">
        <v>8</v>
      </c>
      <c r="J9" s="167" t="s">
        <v>129</v>
      </c>
      <c r="K9" s="117" t="s">
        <v>8</v>
      </c>
      <c r="L9" s="37" t="s">
        <v>2</v>
      </c>
      <c r="M9" s="114" t="s">
        <v>8</v>
      </c>
      <c r="N9" s="37" t="s">
        <v>2</v>
      </c>
      <c r="O9" s="165" t="s">
        <v>9</v>
      </c>
    </row>
    <row r="10" spans="2:15" ht="14.25" customHeight="1">
      <c r="B10" s="139"/>
      <c r="C10" s="139"/>
      <c r="D10" s="116" t="s">
        <v>10</v>
      </c>
      <c r="E10" s="115" t="s">
        <v>11</v>
      </c>
      <c r="F10" s="36" t="s">
        <v>10</v>
      </c>
      <c r="G10" s="41" t="s">
        <v>11</v>
      </c>
      <c r="H10" s="141"/>
      <c r="I10" s="40" t="s">
        <v>10</v>
      </c>
      <c r="J10" s="168"/>
      <c r="K10" s="116" t="s">
        <v>10</v>
      </c>
      <c r="L10" s="115" t="s">
        <v>11</v>
      </c>
      <c r="M10" s="36" t="s">
        <v>10</v>
      </c>
      <c r="N10" s="115" t="s">
        <v>11</v>
      </c>
      <c r="O10" s="166"/>
    </row>
    <row r="11" spans="2:15" ht="14.25" customHeight="1">
      <c r="B11" s="50">
        <v>1</v>
      </c>
      <c r="C11" s="51" t="s">
        <v>18</v>
      </c>
      <c r="D11" s="52">
        <v>5540</v>
      </c>
      <c r="E11" s="53">
        <v>0.1305803045302409</v>
      </c>
      <c r="F11" s="52">
        <v>5733</v>
      </c>
      <c r="G11" s="54">
        <v>0.11684500152858453</v>
      </c>
      <c r="H11" s="55">
        <v>-0.03366474795046226</v>
      </c>
      <c r="I11" s="56">
        <v>5513</v>
      </c>
      <c r="J11" s="57">
        <v>0.0048975149646290905</v>
      </c>
      <c r="K11" s="52">
        <v>30837</v>
      </c>
      <c r="L11" s="53">
        <v>0.1387510292602375</v>
      </c>
      <c r="M11" s="52">
        <v>40406</v>
      </c>
      <c r="N11" s="54">
        <v>0.12341591401265131</v>
      </c>
      <c r="O11" s="55">
        <v>-0.23682126416868787</v>
      </c>
    </row>
    <row r="12" spans="2:15" ht="14.25" customHeight="1">
      <c r="B12" s="58">
        <v>2</v>
      </c>
      <c r="C12" s="59" t="s">
        <v>20</v>
      </c>
      <c r="D12" s="60">
        <v>4970</v>
      </c>
      <c r="E12" s="61">
        <v>0.11714514684391647</v>
      </c>
      <c r="F12" s="60">
        <v>5183</v>
      </c>
      <c r="G12" s="62">
        <v>0.1056353816366045</v>
      </c>
      <c r="H12" s="63">
        <v>-0.04109589041095896</v>
      </c>
      <c r="I12" s="64">
        <v>4115</v>
      </c>
      <c r="J12" s="65">
        <v>0.20777642770352367</v>
      </c>
      <c r="K12" s="60">
        <v>30731</v>
      </c>
      <c r="L12" s="61">
        <v>0.13827408243980796</v>
      </c>
      <c r="M12" s="60">
        <v>36515</v>
      </c>
      <c r="N12" s="62">
        <v>0.11153126021313574</v>
      </c>
      <c r="O12" s="63">
        <v>-0.158400657264138</v>
      </c>
    </row>
    <row r="13" spans="2:15" ht="14.25" customHeight="1">
      <c r="B13" s="58">
        <v>3</v>
      </c>
      <c r="C13" s="59" t="s">
        <v>19</v>
      </c>
      <c r="D13" s="60">
        <v>4500</v>
      </c>
      <c r="E13" s="61">
        <v>0.10606703436571914</v>
      </c>
      <c r="F13" s="60">
        <v>4851</v>
      </c>
      <c r="G13" s="62">
        <v>0.09886884744726383</v>
      </c>
      <c r="H13" s="63">
        <v>-0.07235621521335811</v>
      </c>
      <c r="I13" s="64">
        <v>2796</v>
      </c>
      <c r="J13" s="65">
        <v>0.609442060085837</v>
      </c>
      <c r="K13" s="60">
        <v>19145</v>
      </c>
      <c r="L13" s="61">
        <v>0.0861428950672</v>
      </c>
      <c r="M13" s="60">
        <v>32151</v>
      </c>
      <c r="N13" s="62">
        <v>0.09820187723161788</v>
      </c>
      <c r="O13" s="63">
        <v>-0.40452863052471155</v>
      </c>
    </row>
    <row r="14" spans="2:15" ht="14.25" customHeight="1">
      <c r="B14" s="58">
        <v>4</v>
      </c>
      <c r="C14" s="59" t="s">
        <v>23</v>
      </c>
      <c r="D14" s="60">
        <v>2421</v>
      </c>
      <c r="E14" s="61">
        <v>0.057064064488756894</v>
      </c>
      <c r="F14" s="60">
        <v>2819</v>
      </c>
      <c r="G14" s="62">
        <v>0.05745439722816672</v>
      </c>
      <c r="H14" s="63">
        <v>-0.14118481731110322</v>
      </c>
      <c r="I14" s="64">
        <v>1829</v>
      </c>
      <c r="J14" s="65">
        <v>0.32367413887370144</v>
      </c>
      <c r="K14" s="60">
        <v>13319</v>
      </c>
      <c r="L14" s="61">
        <v>0.05992881793680005</v>
      </c>
      <c r="M14" s="60">
        <v>17196</v>
      </c>
      <c r="N14" s="62">
        <v>0.052523389035330194</v>
      </c>
      <c r="O14" s="63">
        <v>-0.22545940916492202</v>
      </c>
    </row>
    <row r="15" spans="2:15" ht="14.25" customHeight="1">
      <c r="B15" s="66">
        <v>5</v>
      </c>
      <c r="C15" s="67" t="s">
        <v>25</v>
      </c>
      <c r="D15" s="68">
        <v>2210</v>
      </c>
      <c r="E15" s="69">
        <v>0.05209069909960873</v>
      </c>
      <c r="F15" s="68">
        <v>2193</v>
      </c>
      <c r="G15" s="70">
        <v>0.044695811678385815</v>
      </c>
      <c r="H15" s="71">
        <v>0.007751937984496138</v>
      </c>
      <c r="I15" s="72">
        <v>2434</v>
      </c>
      <c r="J15" s="73">
        <v>-0.09202958093672964</v>
      </c>
      <c r="K15" s="68">
        <v>11159</v>
      </c>
      <c r="L15" s="69">
        <v>0.05020990159597205</v>
      </c>
      <c r="M15" s="68">
        <v>16690</v>
      </c>
      <c r="N15" s="70">
        <v>0.050977864794118456</v>
      </c>
      <c r="O15" s="71">
        <v>-0.33139604553624924</v>
      </c>
    </row>
    <row r="16" spans="2:15" ht="14.25" customHeight="1">
      <c r="B16" s="50">
        <v>6</v>
      </c>
      <c r="C16" s="51" t="s">
        <v>30</v>
      </c>
      <c r="D16" s="52">
        <v>2234</v>
      </c>
      <c r="E16" s="53">
        <v>0.052656389949559235</v>
      </c>
      <c r="F16" s="52">
        <v>2959</v>
      </c>
      <c r="G16" s="54">
        <v>0.06030775501885254</v>
      </c>
      <c r="H16" s="55">
        <v>-0.2450152078404867</v>
      </c>
      <c r="I16" s="56">
        <v>2091</v>
      </c>
      <c r="J16" s="57">
        <v>0.06838833094213292</v>
      </c>
      <c r="K16" s="52">
        <v>11037</v>
      </c>
      <c r="L16" s="53">
        <v>0.04966096280264751</v>
      </c>
      <c r="M16" s="52">
        <v>20485</v>
      </c>
      <c r="N16" s="54">
        <v>0.06256929660320651</v>
      </c>
      <c r="O16" s="55">
        <v>-0.4612155235538199</v>
      </c>
    </row>
    <row r="17" spans="2:15" ht="14.25" customHeight="1">
      <c r="B17" s="58">
        <v>7</v>
      </c>
      <c r="C17" s="59" t="s">
        <v>33</v>
      </c>
      <c r="D17" s="60">
        <v>2207</v>
      </c>
      <c r="E17" s="61">
        <v>0.052019987743364915</v>
      </c>
      <c r="F17" s="60">
        <v>1669</v>
      </c>
      <c r="G17" s="62">
        <v>0.0340161010903903</v>
      </c>
      <c r="H17" s="63">
        <v>0.32234871180347513</v>
      </c>
      <c r="I17" s="64">
        <v>1641</v>
      </c>
      <c r="J17" s="65">
        <v>0.3449116392443632</v>
      </c>
      <c r="K17" s="60">
        <v>10584</v>
      </c>
      <c r="L17" s="61">
        <v>0.04762269007005719</v>
      </c>
      <c r="M17" s="60">
        <v>11212</v>
      </c>
      <c r="N17" s="62">
        <v>0.03424588496534788</v>
      </c>
      <c r="O17" s="63">
        <v>-0.05601141633963613</v>
      </c>
    </row>
    <row r="18" spans="2:15" ht="14.25" customHeight="1">
      <c r="B18" s="58">
        <v>8</v>
      </c>
      <c r="C18" s="59" t="s">
        <v>17</v>
      </c>
      <c r="D18" s="60">
        <v>1673</v>
      </c>
      <c r="E18" s="61">
        <v>0.03943336633196625</v>
      </c>
      <c r="F18" s="60">
        <v>1853</v>
      </c>
      <c r="G18" s="62">
        <v>0.03776622847243453</v>
      </c>
      <c r="H18" s="63">
        <v>-0.09713977334052892</v>
      </c>
      <c r="I18" s="64">
        <v>1477</v>
      </c>
      <c r="J18" s="65">
        <v>0.1327014218009479</v>
      </c>
      <c r="K18" s="60">
        <v>9455</v>
      </c>
      <c r="L18" s="61">
        <v>0.04254275648265218</v>
      </c>
      <c r="M18" s="60">
        <v>11610</v>
      </c>
      <c r="N18" s="62">
        <v>0.03546153446732866</v>
      </c>
      <c r="O18" s="63">
        <v>-0.1856158484065461</v>
      </c>
    </row>
    <row r="19" spans="2:15" ht="14.25" customHeight="1">
      <c r="B19" s="58">
        <v>9</v>
      </c>
      <c r="C19" s="59" t="s">
        <v>24</v>
      </c>
      <c r="D19" s="60">
        <v>1569</v>
      </c>
      <c r="E19" s="61">
        <v>0.036982039315514074</v>
      </c>
      <c r="F19" s="60">
        <v>2319</v>
      </c>
      <c r="G19" s="62">
        <v>0.04726383369000306</v>
      </c>
      <c r="H19" s="63">
        <v>-0.32341526520051744</v>
      </c>
      <c r="I19" s="64">
        <v>1204</v>
      </c>
      <c r="J19" s="65">
        <v>0.3031561461794019</v>
      </c>
      <c r="K19" s="60">
        <v>9364</v>
      </c>
      <c r="L19" s="61">
        <v>0.04213330213681175</v>
      </c>
      <c r="M19" s="60">
        <v>14592</v>
      </c>
      <c r="N19" s="62">
        <v>0.044569742544983616</v>
      </c>
      <c r="O19" s="63">
        <v>-0.3582785087719298</v>
      </c>
    </row>
    <row r="20" spans="2:15" ht="14.25" customHeight="1">
      <c r="B20" s="66">
        <v>10</v>
      </c>
      <c r="C20" s="67" t="s">
        <v>22</v>
      </c>
      <c r="D20" s="68">
        <v>1899</v>
      </c>
      <c r="E20" s="69">
        <v>0.044760288502333476</v>
      </c>
      <c r="F20" s="68">
        <v>2647</v>
      </c>
      <c r="G20" s="70">
        <v>0.05394884337103842</v>
      </c>
      <c r="H20" s="71">
        <v>-0.28258405742349835</v>
      </c>
      <c r="I20" s="72">
        <v>1470</v>
      </c>
      <c r="J20" s="73">
        <v>0.2918367346938775</v>
      </c>
      <c r="K20" s="68">
        <v>8767</v>
      </c>
      <c r="L20" s="69">
        <v>0.03944710164816623</v>
      </c>
      <c r="M20" s="68">
        <v>17509</v>
      </c>
      <c r="N20" s="70">
        <v>0.05347941489995327</v>
      </c>
      <c r="O20" s="71">
        <v>-0.4992860814438289</v>
      </c>
    </row>
    <row r="21" spans="2:15" ht="14.25" customHeight="1">
      <c r="B21" s="50">
        <v>11</v>
      </c>
      <c r="C21" s="51" t="s">
        <v>34</v>
      </c>
      <c r="D21" s="52">
        <v>1504</v>
      </c>
      <c r="E21" s="53">
        <v>0.035449959930231464</v>
      </c>
      <c r="F21" s="52">
        <v>1142</v>
      </c>
      <c r="G21" s="54">
        <v>0.023275247121165802</v>
      </c>
      <c r="H21" s="55">
        <v>0.3169877408056041</v>
      </c>
      <c r="I21" s="56">
        <v>1322</v>
      </c>
      <c r="J21" s="57">
        <v>0.13767019667170954</v>
      </c>
      <c r="K21" s="52">
        <v>7939</v>
      </c>
      <c r="L21" s="53">
        <v>0.03572151705084883</v>
      </c>
      <c r="M21" s="52">
        <v>7630</v>
      </c>
      <c r="N21" s="54">
        <v>0.0233050394475209</v>
      </c>
      <c r="O21" s="55">
        <v>0.04049803407601571</v>
      </c>
    </row>
    <row r="22" spans="2:15" ht="14.25" customHeight="1">
      <c r="B22" s="58">
        <v>12</v>
      </c>
      <c r="C22" s="59" t="s">
        <v>21</v>
      </c>
      <c r="D22" s="60">
        <v>1645</v>
      </c>
      <c r="E22" s="61">
        <v>0.03877339367369066</v>
      </c>
      <c r="F22" s="60">
        <v>3679</v>
      </c>
      <c r="G22" s="62">
        <v>0.07498216651380821</v>
      </c>
      <c r="H22" s="63">
        <v>-0.5528676270725741</v>
      </c>
      <c r="I22" s="64">
        <v>1307</v>
      </c>
      <c r="J22" s="65">
        <v>0.2586074980872226</v>
      </c>
      <c r="K22" s="60">
        <v>7821</v>
      </c>
      <c r="L22" s="61">
        <v>0.03519057625074804</v>
      </c>
      <c r="M22" s="60">
        <v>21426</v>
      </c>
      <c r="N22" s="62">
        <v>0.06544348298854297</v>
      </c>
      <c r="O22" s="63">
        <v>-0.6349761971436572</v>
      </c>
    </row>
    <row r="23" spans="2:15" ht="14.25" customHeight="1">
      <c r="B23" s="58">
        <v>13</v>
      </c>
      <c r="C23" s="59" t="s">
        <v>35</v>
      </c>
      <c r="D23" s="60">
        <v>1161</v>
      </c>
      <c r="E23" s="61">
        <v>0.027365294866355538</v>
      </c>
      <c r="F23" s="60">
        <v>930</v>
      </c>
      <c r="G23" s="62">
        <v>0.018954448180984407</v>
      </c>
      <c r="H23" s="63">
        <v>0.24838709677419346</v>
      </c>
      <c r="I23" s="64">
        <v>1111</v>
      </c>
      <c r="J23" s="65">
        <v>0.045004500450045004</v>
      </c>
      <c r="K23" s="60">
        <v>6694</v>
      </c>
      <c r="L23" s="61">
        <v>0.030119641659954916</v>
      </c>
      <c r="M23" s="60">
        <v>6869</v>
      </c>
      <c r="N23" s="62">
        <v>0.02098064429423605</v>
      </c>
      <c r="O23" s="63">
        <v>-0.025476779735041477</v>
      </c>
    </row>
    <row r="24" spans="2:15" ht="14.25" customHeight="1">
      <c r="B24" s="58">
        <v>14</v>
      </c>
      <c r="C24" s="59" t="s">
        <v>28</v>
      </c>
      <c r="D24" s="60">
        <v>1151</v>
      </c>
      <c r="E24" s="61">
        <v>0.02712959034554283</v>
      </c>
      <c r="F24" s="60">
        <v>1644</v>
      </c>
      <c r="G24" s="62">
        <v>0.033506572913482115</v>
      </c>
      <c r="H24" s="63">
        <v>-0.29987834549878345</v>
      </c>
      <c r="I24" s="64">
        <v>1071</v>
      </c>
      <c r="J24" s="65">
        <v>0.07469654528478054</v>
      </c>
      <c r="K24" s="60">
        <v>5804</v>
      </c>
      <c r="L24" s="61">
        <v>0.026115088167669304</v>
      </c>
      <c r="M24" s="60">
        <v>9389</v>
      </c>
      <c r="N24" s="62">
        <v>0.02867772154295855</v>
      </c>
      <c r="O24" s="63">
        <v>-0.38182980083075935</v>
      </c>
    </row>
    <row r="25" spans="2:15" ht="14.25" customHeight="1">
      <c r="B25" s="66">
        <v>15</v>
      </c>
      <c r="C25" s="67" t="s">
        <v>27</v>
      </c>
      <c r="D25" s="68">
        <v>1041</v>
      </c>
      <c r="E25" s="69">
        <v>0.024536840616603026</v>
      </c>
      <c r="F25" s="68">
        <v>993</v>
      </c>
      <c r="G25" s="70">
        <v>0.02023845918679303</v>
      </c>
      <c r="H25" s="71">
        <v>0.048338368580060465</v>
      </c>
      <c r="I25" s="72">
        <v>1036</v>
      </c>
      <c r="J25" s="73">
        <v>0.004826254826254761</v>
      </c>
      <c r="K25" s="68">
        <v>5465</v>
      </c>
      <c r="L25" s="69">
        <v>0.02458975824195602</v>
      </c>
      <c r="M25" s="68">
        <v>8561</v>
      </c>
      <c r="N25" s="70">
        <v>0.026148681875521156</v>
      </c>
      <c r="O25" s="71">
        <v>-0.3616399953276487</v>
      </c>
    </row>
    <row r="26" spans="2:15" ht="14.25" customHeight="1">
      <c r="B26" s="50">
        <v>16</v>
      </c>
      <c r="C26" s="51" t="s">
        <v>51</v>
      </c>
      <c r="D26" s="52">
        <v>1123</v>
      </c>
      <c r="E26" s="53">
        <v>0.02646961768726724</v>
      </c>
      <c r="F26" s="52">
        <v>1029</v>
      </c>
      <c r="G26" s="54">
        <v>0.020972179761540814</v>
      </c>
      <c r="H26" s="55">
        <v>0.09135082604470357</v>
      </c>
      <c r="I26" s="56">
        <v>627</v>
      </c>
      <c r="J26" s="57">
        <v>0.7910685805422648</v>
      </c>
      <c r="K26" s="52">
        <v>4939</v>
      </c>
      <c r="L26" s="53">
        <v>0.022223022133032167</v>
      </c>
      <c r="M26" s="52">
        <v>7031</v>
      </c>
      <c r="N26" s="54">
        <v>0.021475456403082495</v>
      </c>
      <c r="O26" s="55">
        <v>-0.2975394680699758</v>
      </c>
    </row>
    <row r="27" spans="2:15" ht="14.25" customHeight="1">
      <c r="B27" s="58">
        <v>17</v>
      </c>
      <c r="C27" s="59" t="s">
        <v>26</v>
      </c>
      <c r="D27" s="60">
        <v>1008</v>
      </c>
      <c r="E27" s="61">
        <v>0.023759015697921087</v>
      </c>
      <c r="F27" s="60">
        <v>1164</v>
      </c>
      <c r="G27" s="62">
        <v>0.023723631916845</v>
      </c>
      <c r="H27" s="63">
        <v>-0.134020618556701</v>
      </c>
      <c r="I27" s="64">
        <v>710</v>
      </c>
      <c r="J27" s="65">
        <v>0.41971830985915504</v>
      </c>
      <c r="K27" s="60">
        <v>4934</v>
      </c>
      <c r="L27" s="61">
        <v>0.022200524641502472</v>
      </c>
      <c r="M27" s="60">
        <v>6766</v>
      </c>
      <c r="N27" s="62">
        <v>0.020666041533673185</v>
      </c>
      <c r="O27" s="63">
        <v>-0.2707655926692285</v>
      </c>
    </row>
    <row r="28" spans="2:15" ht="14.25" customHeight="1">
      <c r="B28" s="58">
        <v>18</v>
      </c>
      <c r="C28" s="59" t="s">
        <v>29</v>
      </c>
      <c r="D28" s="60">
        <v>780</v>
      </c>
      <c r="E28" s="61">
        <v>0.018384952623391317</v>
      </c>
      <c r="F28" s="60">
        <v>1183</v>
      </c>
      <c r="G28" s="62">
        <v>0.024110873331295222</v>
      </c>
      <c r="H28" s="63">
        <v>-0.34065934065934067</v>
      </c>
      <c r="I28" s="64">
        <v>603</v>
      </c>
      <c r="J28" s="65">
        <v>0.2935323383084578</v>
      </c>
      <c r="K28" s="60">
        <v>4257</v>
      </c>
      <c r="L28" s="61">
        <v>0.019154364288381846</v>
      </c>
      <c r="M28" s="60">
        <v>7069</v>
      </c>
      <c r="N28" s="62">
        <v>0.021591523440960058</v>
      </c>
      <c r="O28" s="63">
        <v>-0.39779318149667564</v>
      </c>
    </row>
    <row r="29" spans="2:16" ht="14.25" customHeight="1">
      <c r="B29" s="58">
        <v>19</v>
      </c>
      <c r="C29" s="59" t="s">
        <v>32</v>
      </c>
      <c r="D29" s="60">
        <v>728</v>
      </c>
      <c r="E29" s="61">
        <v>0.01715928911516523</v>
      </c>
      <c r="F29" s="60">
        <v>1198</v>
      </c>
      <c r="G29" s="62">
        <v>0.024416590237440132</v>
      </c>
      <c r="H29" s="63">
        <v>-0.39232053422370616</v>
      </c>
      <c r="I29" s="64">
        <v>640</v>
      </c>
      <c r="J29" s="65">
        <v>0.13749999999999996</v>
      </c>
      <c r="K29" s="60">
        <v>3093</v>
      </c>
      <c r="L29" s="61">
        <v>0.01391694826026898</v>
      </c>
      <c r="M29" s="60">
        <v>6460</v>
      </c>
      <c r="N29" s="62">
        <v>0.019731396439185454</v>
      </c>
      <c r="O29" s="63">
        <v>-0.5212074303405573</v>
      </c>
      <c r="P29" s="49"/>
    </row>
    <row r="30" spans="2:16" ht="14.25" customHeight="1">
      <c r="B30" s="66">
        <v>20</v>
      </c>
      <c r="C30" s="67" t="s">
        <v>31</v>
      </c>
      <c r="D30" s="68">
        <v>531</v>
      </c>
      <c r="E30" s="69">
        <v>0.012515910055154858</v>
      </c>
      <c r="F30" s="68">
        <v>510</v>
      </c>
      <c r="G30" s="70">
        <v>0.010394374808926934</v>
      </c>
      <c r="H30" s="71">
        <v>0.04117647058823537</v>
      </c>
      <c r="I30" s="72">
        <v>387</v>
      </c>
      <c r="J30" s="73">
        <v>0.37209302325581395</v>
      </c>
      <c r="K30" s="68">
        <v>2963</v>
      </c>
      <c r="L30" s="69">
        <v>0.013332013480496925</v>
      </c>
      <c r="M30" s="68">
        <v>4520</v>
      </c>
      <c r="N30" s="70">
        <v>0.013805868715962578</v>
      </c>
      <c r="O30" s="71">
        <v>-0.3444690265486726</v>
      </c>
      <c r="P30" s="49"/>
    </row>
    <row r="31" spans="2:15" ht="14.25" customHeight="1">
      <c r="B31" s="123" t="s">
        <v>49</v>
      </c>
      <c r="C31" s="124"/>
      <c r="D31" s="26">
        <f>SUM(D11:D30)</f>
        <v>39895</v>
      </c>
      <c r="E31" s="4">
        <f>D31/D33</f>
        <v>0.9403431857823034</v>
      </c>
      <c r="F31" s="26">
        <f>SUM(F11:F30)</f>
        <v>45698</v>
      </c>
      <c r="G31" s="4">
        <f>F31/F33</f>
        <v>0.9313767451340059</v>
      </c>
      <c r="H31" s="7">
        <f>D31/F31-1</f>
        <v>-0.12698586371394804</v>
      </c>
      <c r="I31" s="26">
        <f>SUM(I11:I30)</f>
        <v>33384</v>
      </c>
      <c r="J31" s="4">
        <f>D31/I31-1</f>
        <v>0.19503354900551173</v>
      </c>
      <c r="K31" s="26">
        <f>SUM(K11:K30)</f>
        <v>208307</v>
      </c>
      <c r="L31" s="4">
        <f>K31/K33</f>
        <v>0.9372769936152119</v>
      </c>
      <c r="M31" s="26">
        <f>SUM(M11:M30)</f>
        <v>304087</v>
      </c>
      <c r="N31" s="4">
        <f>M31/M33</f>
        <v>0.9288020354493168</v>
      </c>
      <c r="O31" s="7">
        <f>K31/M31-1</f>
        <v>-0.31497564841640713</v>
      </c>
    </row>
    <row r="32" spans="2:15" ht="14.25" customHeight="1">
      <c r="B32" s="123" t="s">
        <v>12</v>
      </c>
      <c r="C32" s="124"/>
      <c r="D32" s="3">
        <f>D33-SUM(D11:D30)</f>
        <v>2531</v>
      </c>
      <c r="E32" s="4">
        <f>D32/D33</f>
        <v>0.059656814217696696</v>
      </c>
      <c r="F32" s="5">
        <f>F33-SUM(F11:F30)</f>
        <v>3367</v>
      </c>
      <c r="G32" s="6">
        <f>F32/F33</f>
        <v>0.06862325486599409</v>
      </c>
      <c r="H32" s="7">
        <f>D32/F32-1</f>
        <v>-0.24829224829224827</v>
      </c>
      <c r="I32" s="5">
        <f>I33-SUM(I11:I30)</f>
        <v>2413</v>
      </c>
      <c r="J32" s="8">
        <f>D32/I32-1</f>
        <v>0.048901782014090234</v>
      </c>
      <c r="K32" s="3">
        <f>K33-SUM(K11:K30)</f>
        <v>13940</v>
      </c>
      <c r="L32" s="4">
        <f>K32/K33</f>
        <v>0.0627230063847881</v>
      </c>
      <c r="M32" s="3">
        <f>M33-SUM(M11:M30)</f>
        <v>23310</v>
      </c>
      <c r="N32" s="4">
        <f>M32/M33</f>
        <v>0.07119796455068311</v>
      </c>
      <c r="O32" s="7">
        <f>K32/M32-1</f>
        <v>-0.4019734019734019</v>
      </c>
    </row>
    <row r="33" spans="2:17" ht="14.25" customHeight="1">
      <c r="B33" s="125" t="s">
        <v>13</v>
      </c>
      <c r="C33" s="126"/>
      <c r="D33" s="45">
        <v>42426</v>
      </c>
      <c r="E33" s="74">
        <v>1</v>
      </c>
      <c r="F33" s="45">
        <v>49065</v>
      </c>
      <c r="G33" s="75">
        <v>1</v>
      </c>
      <c r="H33" s="42">
        <v>-0.1353103026597371</v>
      </c>
      <c r="I33" s="46">
        <v>35797</v>
      </c>
      <c r="J33" s="43">
        <v>0.18518311590356729</v>
      </c>
      <c r="K33" s="45">
        <v>222247</v>
      </c>
      <c r="L33" s="74">
        <v>1</v>
      </c>
      <c r="M33" s="45">
        <v>327397</v>
      </c>
      <c r="N33" s="75">
        <v>0.9999999999999998</v>
      </c>
      <c r="O33" s="42">
        <v>-0.32116971139014716</v>
      </c>
      <c r="P33" s="14"/>
      <c r="Q33" s="14"/>
    </row>
    <row r="34" ht="14.25" customHeight="1">
      <c r="B34" t="s">
        <v>83</v>
      </c>
    </row>
    <row r="35" ht="15">
      <c r="B35" s="9" t="s">
        <v>84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9" t="s">
        <v>132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21"/>
      <c r="N38" s="21"/>
      <c r="O38" s="149" t="s">
        <v>99</v>
      </c>
      <c r="P38" s="149"/>
      <c r="Q38" s="149"/>
      <c r="R38" s="149"/>
      <c r="S38" s="149"/>
      <c r="T38" s="149"/>
      <c r="U38" s="149"/>
      <c r="V38" s="149"/>
    </row>
    <row r="39" spans="2:22" ht="15">
      <c r="B39" s="150" t="s">
        <v>133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21"/>
      <c r="N39" s="21"/>
      <c r="O39" s="150" t="s">
        <v>100</v>
      </c>
      <c r="P39" s="150"/>
      <c r="Q39" s="150"/>
      <c r="R39" s="150"/>
      <c r="S39" s="150"/>
      <c r="T39" s="150"/>
      <c r="U39" s="150"/>
      <c r="V39" s="150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51" t="s">
        <v>0</v>
      </c>
      <c r="C41" s="151" t="s">
        <v>48</v>
      </c>
      <c r="D41" s="153" t="s">
        <v>124</v>
      </c>
      <c r="E41" s="154"/>
      <c r="F41" s="154"/>
      <c r="G41" s="154"/>
      <c r="H41" s="154"/>
      <c r="I41" s="155"/>
      <c r="J41" s="153" t="s">
        <v>115</v>
      </c>
      <c r="K41" s="154"/>
      <c r="L41" s="155"/>
      <c r="O41" s="151" t="s">
        <v>0</v>
      </c>
      <c r="P41" s="151" t="s">
        <v>48</v>
      </c>
      <c r="Q41" s="153" t="s">
        <v>125</v>
      </c>
      <c r="R41" s="154"/>
      <c r="S41" s="154"/>
      <c r="T41" s="154"/>
      <c r="U41" s="154"/>
      <c r="V41" s="155"/>
    </row>
    <row r="42" spans="2:22" ht="15" customHeight="1">
      <c r="B42" s="152"/>
      <c r="C42" s="152"/>
      <c r="D42" s="127" t="s">
        <v>126</v>
      </c>
      <c r="E42" s="128"/>
      <c r="F42" s="128"/>
      <c r="G42" s="128"/>
      <c r="H42" s="128"/>
      <c r="I42" s="129"/>
      <c r="J42" s="127" t="s">
        <v>116</v>
      </c>
      <c r="K42" s="128"/>
      <c r="L42" s="129"/>
      <c r="O42" s="152"/>
      <c r="P42" s="152"/>
      <c r="Q42" s="127" t="s">
        <v>127</v>
      </c>
      <c r="R42" s="128"/>
      <c r="S42" s="128"/>
      <c r="T42" s="128"/>
      <c r="U42" s="128"/>
      <c r="V42" s="129"/>
    </row>
    <row r="43" spans="2:22" ht="15" customHeight="1">
      <c r="B43" s="152"/>
      <c r="C43" s="152"/>
      <c r="D43" s="130">
        <v>2020</v>
      </c>
      <c r="E43" s="131"/>
      <c r="F43" s="156">
        <v>2019</v>
      </c>
      <c r="G43" s="131"/>
      <c r="H43" s="134" t="s">
        <v>5</v>
      </c>
      <c r="I43" s="144" t="s">
        <v>56</v>
      </c>
      <c r="J43" s="158">
        <v>2020</v>
      </c>
      <c r="K43" s="145" t="s">
        <v>128</v>
      </c>
      <c r="L43" s="144" t="s">
        <v>130</v>
      </c>
      <c r="O43" s="152"/>
      <c r="P43" s="152"/>
      <c r="Q43" s="130">
        <v>2020</v>
      </c>
      <c r="R43" s="131"/>
      <c r="S43" s="130">
        <v>2019</v>
      </c>
      <c r="T43" s="131"/>
      <c r="U43" s="134" t="s">
        <v>5</v>
      </c>
      <c r="V43" s="136" t="s">
        <v>97</v>
      </c>
    </row>
    <row r="44" spans="2:22" ht="15">
      <c r="B44" s="138" t="s">
        <v>6</v>
      </c>
      <c r="C44" s="138" t="s">
        <v>48</v>
      </c>
      <c r="D44" s="132"/>
      <c r="E44" s="133"/>
      <c r="F44" s="157"/>
      <c r="G44" s="133"/>
      <c r="H44" s="135"/>
      <c r="I44" s="145"/>
      <c r="J44" s="158"/>
      <c r="K44" s="145"/>
      <c r="L44" s="145"/>
      <c r="O44" s="138" t="s">
        <v>6</v>
      </c>
      <c r="P44" s="138" t="s">
        <v>48</v>
      </c>
      <c r="Q44" s="132"/>
      <c r="R44" s="133"/>
      <c r="S44" s="132"/>
      <c r="T44" s="133"/>
      <c r="U44" s="135"/>
      <c r="V44" s="137"/>
    </row>
    <row r="45" spans="2:22" ht="15" customHeight="1">
      <c r="B45" s="138"/>
      <c r="C45" s="138"/>
      <c r="D45" s="117" t="s">
        <v>8</v>
      </c>
      <c r="E45" s="78" t="s">
        <v>2</v>
      </c>
      <c r="F45" s="117" t="s">
        <v>8</v>
      </c>
      <c r="G45" s="78" t="s">
        <v>2</v>
      </c>
      <c r="H45" s="140" t="s">
        <v>9</v>
      </c>
      <c r="I45" s="140" t="s">
        <v>57</v>
      </c>
      <c r="J45" s="79" t="s">
        <v>8</v>
      </c>
      <c r="K45" s="146" t="s">
        <v>129</v>
      </c>
      <c r="L45" s="146" t="s">
        <v>131</v>
      </c>
      <c r="O45" s="138"/>
      <c r="P45" s="138"/>
      <c r="Q45" s="117" t="s">
        <v>8</v>
      </c>
      <c r="R45" s="78" t="s">
        <v>2</v>
      </c>
      <c r="S45" s="117" t="s">
        <v>8</v>
      </c>
      <c r="T45" s="78" t="s">
        <v>2</v>
      </c>
      <c r="U45" s="140" t="s">
        <v>9</v>
      </c>
      <c r="V45" s="142" t="s">
        <v>98</v>
      </c>
    </row>
    <row r="46" spans="2:22" ht="15" customHeight="1">
      <c r="B46" s="139"/>
      <c r="C46" s="139"/>
      <c r="D46" s="116" t="s">
        <v>10</v>
      </c>
      <c r="E46" s="41" t="s">
        <v>11</v>
      </c>
      <c r="F46" s="116" t="s">
        <v>10</v>
      </c>
      <c r="G46" s="41" t="s">
        <v>11</v>
      </c>
      <c r="H46" s="148"/>
      <c r="I46" s="148"/>
      <c r="J46" s="116" t="s">
        <v>10</v>
      </c>
      <c r="K46" s="147"/>
      <c r="L46" s="147"/>
      <c r="O46" s="139"/>
      <c r="P46" s="139"/>
      <c r="Q46" s="116" t="s">
        <v>10</v>
      </c>
      <c r="R46" s="41" t="s">
        <v>11</v>
      </c>
      <c r="S46" s="116" t="s">
        <v>10</v>
      </c>
      <c r="T46" s="41" t="s">
        <v>11</v>
      </c>
      <c r="U46" s="141"/>
      <c r="V46" s="143"/>
    </row>
    <row r="47" spans="2:22" ht="15">
      <c r="B47" s="50">
        <v>1</v>
      </c>
      <c r="C47" s="80" t="s">
        <v>38</v>
      </c>
      <c r="D47" s="52">
        <v>1927</v>
      </c>
      <c r="E47" s="57">
        <v>0.04542026116060906</v>
      </c>
      <c r="F47" s="52">
        <v>1812</v>
      </c>
      <c r="G47" s="57">
        <v>0.03693060226230511</v>
      </c>
      <c r="H47" s="81">
        <v>0.06346578366445921</v>
      </c>
      <c r="I47" s="82">
        <v>1</v>
      </c>
      <c r="J47" s="52">
        <v>1298</v>
      </c>
      <c r="K47" s="83">
        <v>0.4845916795069338</v>
      </c>
      <c r="L47" s="84">
        <v>2</v>
      </c>
      <c r="O47" s="50">
        <v>1</v>
      </c>
      <c r="P47" s="80" t="s">
        <v>59</v>
      </c>
      <c r="Q47" s="52">
        <v>9155</v>
      </c>
      <c r="R47" s="57">
        <v>0.04119290699087052</v>
      </c>
      <c r="S47" s="52">
        <v>9939</v>
      </c>
      <c r="T47" s="57">
        <v>0.03035763919644957</v>
      </c>
      <c r="U47" s="55">
        <v>-0.078881175168528</v>
      </c>
      <c r="V47" s="84">
        <v>2</v>
      </c>
    </row>
    <row r="48" spans="2:22" ht="15" customHeight="1">
      <c r="B48" s="85">
        <v>2</v>
      </c>
      <c r="C48" s="86" t="s">
        <v>44</v>
      </c>
      <c r="D48" s="60">
        <v>1420</v>
      </c>
      <c r="E48" s="65">
        <v>0.033470041955404706</v>
      </c>
      <c r="F48" s="60">
        <v>1001</v>
      </c>
      <c r="G48" s="65">
        <v>0.020401508203403647</v>
      </c>
      <c r="H48" s="87">
        <v>0.4185814185814185</v>
      </c>
      <c r="I48" s="88">
        <v>4</v>
      </c>
      <c r="J48" s="60">
        <v>1195</v>
      </c>
      <c r="K48" s="89">
        <v>0.18828451882845187</v>
      </c>
      <c r="L48" s="90">
        <v>2</v>
      </c>
      <c r="O48" s="85">
        <v>2</v>
      </c>
      <c r="P48" s="86" t="s">
        <v>38</v>
      </c>
      <c r="Q48" s="60">
        <v>9088</v>
      </c>
      <c r="R48" s="65">
        <v>0.040891440604372616</v>
      </c>
      <c r="S48" s="60">
        <v>12145</v>
      </c>
      <c r="T48" s="65">
        <v>0.03709563618481538</v>
      </c>
      <c r="U48" s="63">
        <v>-0.25170852202552496</v>
      </c>
      <c r="V48" s="90">
        <v>-1</v>
      </c>
    </row>
    <row r="49" spans="2:22" ht="15" customHeight="1">
      <c r="B49" s="85">
        <v>3</v>
      </c>
      <c r="C49" s="86" t="s">
        <v>59</v>
      </c>
      <c r="D49" s="60">
        <v>1404</v>
      </c>
      <c r="E49" s="65">
        <v>0.03309291472210437</v>
      </c>
      <c r="F49" s="60">
        <v>2053</v>
      </c>
      <c r="G49" s="65">
        <v>0.04184245388769999</v>
      </c>
      <c r="H49" s="87">
        <v>-0.3161227471992206</v>
      </c>
      <c r="I49" s="88">
        <v>-2</v>
      </c>
      <c r="J49" s="60">
        <v>897</v>
      </c>
      <c r="K49" s="89">
        <v>0.5652173913043479</v>
      </c>
      <c r="L49" s="90">
        <v>3</v>
      </c>
      <c r="O49" s="85">
        <v>3</v>
      </c>
      <c r="P49" s="86" t="s">
        <v>44</v>
      </c>
      <c r="Q49" s="60">
        <v>7733</v>
      </c>
      <c r="R49" s="65">
        <v>0.03479462039982542</v>
      </c>
      <c r="S49" s="60">
        <v>8156</v>
      </c>
      <c r="T49" s="65">
        <v>0.02491165160340504</v>
      </c>
      <c r="U49" s="63">
        <v>-0.051863658656204015</v>
      </c>
      <c r="V49" s="90">
        <v>3</v>
      </c>
    </row>
    <row r="50" spans="2:22" ht="15">
      <c r="B50" s="85">
        <v>4</v>
      </c>
      <c r="C50" s="86" t="s">
        <v>43</v>
      </c>
      <c r="D50" s="60">
        <v>1263</v>
      </c>
      <c r="E50" s="65">
        <v>0.02976948097864517</v>
      </c>
      <c r="F50" s="60">
        <v>1509</v>
      </c>
      <c r="G50" s="65">
        <v>0.030755120758177927</v>
      </c>
      <c r="H50" s="87">
        <v>-0.16302186878727631</v>
      </c>
      <c r="I50" s="88">
        <v>-1</v>
      </c>
      <c r="J50" s="60">
        <v>1314</v>
      </c>
      <c r="K50" s="89">
        <v>-0.038812785388127824</v>
      </c>
      <c r="L50" s="90">
        <v>-2</v>
      </c>
      <c r="O50" s="85">
        <v>4</v>
      </c>
      <c r="P50" s="86" t="s">
        <v>40</v>
      </c>
      <c r="Q50" s="60">
        <v>7365</v>
      </c>
      <c r="R50" s="65">
        <v>0.03313880502323991</v>
      </c>
      <c r="S50" s="60">
        <v>10761</v>
      </c>
      <c r="T50" s="65">
        <v>0.03286835248948524</v>
      </c>
      <c r="U50" s="63">
        <v>-0.3155840535266239</v>
      </c>
      <c r="V50" s="90">
        <v>-2</v>
      </c>
    </row>
    <row r="51" spans="2:22" ht="15" customHeight="1">
      <c r="B51" s="85">
        <v>5</v>
      </c>
      <c r="C51" s="91" t="s">
        <v>40</v>
      </c>
      <c r="D51" s="68">
        <v>1134</v>
      </c>
      <c r="E51" s="73">
        <v>0.02672889266016122</v>
      </c>
      <c r="F51" s="68">
        <v>1490</v>
      </c>
      <c r="G51" s="73">
        <v>0.030367879343727706</v>
      </c>
      <c r="H51" s="92">
        <v>-0.23892617449664433</v>
      </c>
      <c r="I51" s="93">
        <v>-1</v>
      </c>
      <c r="J51" s="68">
        <v>1546</v>
      </c>
      <c r="K51" s="94">
        <v>-0.2664941785252264</v>
      </c>
      <c r="L51" s="95">
        <v>-4</v>
      </c>
      <c r="O51" s="85">
        <v>5</v>
      </c>
      <c r="P51" s="91" t="s">
        <v>43</v>
      </c>
      <c r="Q51" s="68">
        <v>5970</v>
      </c>
      <c r="R51" s="73">
        <v>0.02686200488645516</v>
      </c>
      <c r="S51" s="68">
        <v>9451</v>
      </c>
      <c r="T51" s="73">
        <v>0.02886709407844299</v>
      </c>
      <c r="U51" s="71">
        <v>-0.368320812612422</v>
      </c>
      <c r="V51" s="95">
        <v>-1</v>
      </c>
    </row>
    <row r="52" spans="2:22" ht="15">
      <c r="B52" s="96">
        <v>6</v>
      </c>
      <c r="C52" s="80" t="s">
        <v>71</v>
      </c>
      <c r="D52" s="52">
        <v>805</v>
      </c>
      <c r="E52" s="57">
        <v>0.01897421392542309</v>
      </c>
      <c r="F52" s="52">
        <v>425</v>
      </c>
      <c r="G52" s="57">
        <v>0.008661979007439112</v>
      </c>
      <c r="H52" s="81">
        <v>0.8941176470588235</v>
      </c>
      <c r="I52" s="82">
        <v>25</v>
      </c>
      <c r="J52" s="52">
        <v>648</v>
      </c>
      <c r="K52" s="83">
        <v>0.24228395061728403</v>
      </c>
      <c r="L52" s="84">
        <v>2</v>
      </c>
      <c r="O52" s="96">
        <v>6</v>
      </c>
      <c r="P52" s="80" t="s">
        <v>86</v>
      </c>
      <c r="Q52" s="52">
        <v>4717</v>
      </c>
      <c r="R52" s="57">
        <v>0.021224133509113733</v>
      </c>
      <c r="S52" s="52">
        <v>3675</v>
      </c>
      <c r="T52" s="57">
        <v>0.011224904321053645</v>
      </c>
      <c r="U52" s="55">
        <v>0.2835374149659864</v>
      </c>
      <c r="V52" s="84">
        <v>18</v>
      </c>
    </row>
    <row r="53" spans="2:22" ht="15">
      <c r="B53" s="85">
        <v>7</v>
      </c>
      <c r="C53" s="86" t="s">
        <v>42</v>
      </c>
      <c r="D53" s="60">
        <v>791</v>
      </c>
      <c r="E53" s="65">
        <v>0.018644227596285298</v>
      </c>
      <c r="F53" s="60">
        <v>985</v>
      </c>
      <c r="G53" s="65">
        <v>0.02007541017018241</v>
      </c>
      <c r="H53" s="87">
        <v>-0.19695431472081215</v>
      </c>
      <c r="I53" s="88">
        <v>0</v>
      </c>
      <c r="J53" s="60">
        <v>519</v>
      </c>
      <c r="K53" s="89">
        <v>0.5240847784200386</v>
      </c>
      <c r="L53" s="90">
        <v>8</v>
      </c>
      <c r="O53" s="85"/>
      <c r="P53" s="86" t="s">
        <v>45</v>
      </c>
      <c r="Q53" s="60">
        <v>4717</v>
      </c>
      <c r="R53" s="65">
        <v>0.021224133509113733</v>
      </c>
      <c r="S53" s="60">
        <v>5570</v>
      </c>
      <c r="T53" s="65">
        <v>0.017012984236263618</v>
      </c>
      <c r="U53" s="63">
        <v>-0.15314183123877922</v>
      </c>
      <c r="V53" s="90">
        <v>2</v>
      </c>
    </row>
    <row r="54" spans="2:22" ht="15">
      <c r="B54" s="85">
        <v>8</v>
      </c>
      <c r="C54" s="86" t="s">
        <v>45</v>
      </c>
      <c r="D54" s="60">
        <v>778</v>
      </c>
      <c r="E54" s="65">
        <v>0.018337811719228776</v>
      </c>
      <c r="F54" s="60">
        <v>679</v>
      </c>
      <c r="G54" s="65">
        <v>0.01383878528482625</v>
      </c>
      <c r="H54" s="87">
        <v>0.14580265095729006</v>
      </c>
      <c r="I54" s="88">
        <v>5</v>
      </c>
      <c r="J54" s="60">
        <v>1132</v>
      </c>
      <c r="K54" s="89">
        <v>-0.3127208480565371</v>
      </c>
      <c r="L54" s="90">
        <v>-3</v>
      </c>
      <c r="O54" s="85">
        <v>8</v>
      </c>
      <c r="P54" s="86" t="s">
        <v>71</v>
      </c>
      <c r="Q54" s="60">
        <v>4331</v>
      </c>
      <c r="R54" s="65">
        <v>0.019487327163021324</v>
      </c>
      <c r="S54" s="60">
        <v>4451</v>
      </c>
      <c r="T54" s="65">
        <v>0.013595115410342794</v>
      </c>
      <c r="U54" s="63">
        <v>-0.02696023365535838</v>
      </c>
      <c r="V54" s="90">
        <v>9</v>
      </c>
    </row>
    <row r="55" spans="2:22" ht="15">
      <c r="B55" s="85">
        <v>9</v>
      </c>
      <c r="C55" s="86" t="s">
        <v>76</v>
      </c>
      <c r="D55" s="60">
        <v>746</v>
      </c>
      <c r="E55" s="65">
        <v>0.017583557252628106</v>
      </c>
      <c r="F55" s="60">
        <v>740</v>
      </c>
      <c r="G55" s="65">
        <v>0.015082034036482218</v>
      </c>
      <c r="H55" s="87">
        <v>0.008108108108108025</v>
      </c>
      <c r="I55" s="88">
        <v>3</v>
      </c>
      <c r="J55" s="60">
        <v>530</v>
      </c>
      <c r="K55" s="89">
        <v>0.40754716981132066</v>
      </c>
      <c r="L55" s="90">
        <v>4</v>
      </c>
      <c r="O55" s="85">
        <v>9</v>
      </c>
      <c r="P55" s="86" t="s">
        <v>42</v>
      </c>
      <c r="Q55" s="60">
        <v>3963</v>
      </c>
      <c r="R55" s="65">
        <v>0.017831511786435814</v>
      </c>
      <c r="S55" s="60">
        <v>7800</v>
      </c>
      <c r="T55" s="65">
        <v>0.023824286722236306</v>
      </c>
      <c r="U55" s="63">
        <v>-0.4919230769230769</v>
      </c>
      <c r="V55" s="90">
        <v>-2</v>
      </c>
    </row>
    <row r="56" spans="2:22" ht="15">
      <c r="B56" s="97">
        <v>10</v>
      </c>
      <c r="C56" s="91" t="s">
        <v>134</v>
      </c>
      <c r="D56" s="68">
        <v>712</v>
      </c>
      <c r="E56" s="73">
        <v>0.016782161881864894</v>
      </c>
      <c r="F56" s="68">
        <v>549</v>
      </c>
      <c r="G56" s="73">
        <v>0.011189238764903698</v>
      </c>
      <c r="H56" s="92">
        <v>0.2969034608378871</v>
      </c>
      <c r="I56" s="93">
        <v>9</v>
      </c>
      <c r="J56" s="68">
        <v>341</v>
      </c>
      <c r="K56" s="94">
        <v>1.0879765395894427</v>
      </c>
      <c r="L56" s="95">
        <v>17</v>
      </c>
      <c r="O56" s="97">
        <v>10</v>
      </c>
      <c r="P56" s="91" t="s">
        <v>61</v>
      </c>
      <c r="Q56" s="68">
        <v>3695</v>
      </c>
      <c r="R56" s="73">
        <v>0.01662564624044419</v>
      </c>
      <c r="S56" s="68">
        <v>5472</v>
      </c>
      <c r="T56" s="73">
        <v>0.016713653454368853</v>
      </c>
      <c r="U56" s="71">
        <v>-0.32474415204678364</v>
      </c>
      <c r="V56" s="95">
        <v>-1</v>
      </c>
    </row>
    <row r="57" spans="2:22" ht="15">
      <c r="B57" s="96">
        <v>11</v>
      </c>
      <c r="C57" s="80" t="s">
        <v>39</v>
      </c>
      <c r="D57" s="52">
        <v>686</v>
      </c>
      <c r="E57" s="57">
        <v>0.01616933012775185</v>
      </c>
      <c r="F57" s="52">
        <v>524</v>
      </c>
      <c r="G57" s="57">
        <v>0.010679710587995515</v>
      </c>
      <c r="H57" s="81">
        <v>0.30916030534351147</v>
      </c>
      <c r="I57" s="82">
        <v>11</v>
      </c>
      <c r="J57" s="52">
        <v>542</v>
      </c>
      <c r="K57" s="83">
        <v>0.2656826568265682</v>
      </c>
      <c r="L57" s="84">
        <v>1</v>
      </c>
      <c r="O57" s="96">
        <v>11</v>
      </c>
      <c r="P57" s="80" t="s">
        <v>50</v>
      </c>
      <c r="Q57" s="52">
        <v>3580</v>
      </c>
      <c r="R57" s="57">
        <v>0.016108203935261217</v>
      </c>
      <c r="S57" s="52">
        <v>4239</v>
      </c>
      <c r="T57" s="57">
        <v>0.012947583514815347</v>
      </c>
      <c r="U57" s="55">
        <v>-0.15546119367775424</v>
      </c>
      <c r="V57" s="84">
        <v>8</v>
      </c>
    </row>
    <row r="58" spans="2:22" ht="15">
      <c r="B58" s="85">
        <v>12</v>
      </c>
      <c r="C58" s="86" t="s">
        <v>61</v>
      </c>
      <c r="D58" s="60">
        <v>681</v>
      </c>
      <c r="E58" s="65">
        <v>0.016051477867345496</v>
      </c>
      <c r="F58" s="60">
        <v>610</v>
      </c>
      <c r="G58" s="65">
        <v>0.012432487516559666</v>
      </c>
      <c r="H58" s="87">
        <v>0.11639344262295093</v>
      </c>
      <c r="I58" s="88">
        <v>3</v>
      </c>
      <c r="J58" s="60">
        <v>645</v>
      </c>
      <c r="K58" s="89">
        <v>0.05581395348837215</v>
      </c>
      <c r="L58" s="90">
        <v>-3</v>
      </c>
      <c r="O58" s="85">
        <v>12</v>
      </c>
      <c r="P58" s="86" t="s">
        <v>39</v>
      </c>
      <c r="Q58" s="60">
        <v>3257</v>
      </c>
      <c r="R58" s="65">
        <v>0.014654865982442958</v>
      </c>
      <c r="S58" s="60">
        <v>5203</v>
      </c>
      <c r="T58" s="65">
        <v>0.015892021002025063</v>
      </c>
      <c r="U58" s="63">
        <v>-0.3740149913511436</v>
      </c>
      <c r="V58" s="90">
        <v>-1</v>
      </c>
    </row>
    <row r="59" spans="2:22" ht="15">
      <c r="B59" s="85">
        <v>13</v>
      </c>
      <c r="C59" s="86" t="s">
        <v>112</v>
      </c>
      <c r="D59" s="60">
        <v>662</v>
      </c>
      <c r="E59" s="65">
        <v>0.015603639277801349</v>
      </c>
      <c r="F59" s="60">
        <v>1472</v>
      </c>
      <c r="G59" s="65">
        <v>0.030001019056353818</v>
      </c>
      <c r="H59" s="87">
        <v>-0.5502717391304348</v>
      </c>
      <c r="I59" s="88">
        <v>-8</v>
      </c>
      <c r="J59" s="60">
        <v>516</v>
      </c>
      <c r="K59" s="89">
        <v>0.2829457364341086</v>
      </c>
      <c r="L59" s="90">
        <v>3</v>
      </c>
      <c r="O59" s="85">
        <v>13</v>
      </c>
      <c r="P59" s="86" t="s">
        <v>60</v>
      </c>
      <c r="Q59" s="60">
        <v>3211</v>
      </c>
      <c r="R59" s="65">
        <v>0.014447889060369768</v>
      </c>
      <c r="S59" s="60">
        <v>4574</v>
      </c>
      <c r="T59" s="65">
        <v>0.013970806085578059</v>
      </c>
      <c r="U59" s="63">
        <v>-0.29798863139484044</v>
      </c>
      <c r="V59" s="90">
        <v>3</v>
      </c>
    </row>
    <row r="60" spans="2:22" ht="15">
      <c r="B60" s="85">
        <v>14</v>
      </c>
      <c r="C60" s="86" t="s">
        <v>86</v>
      </c>
      <c r="D60" s="60">
        <v>650</v>
      </c>
      <c r="E60" s="65">
        <v>0.015320793852826097</v>
      </c>
      <c r="F60" s="60">
        <v>484</v>
      </c>
      <c r="G60" s="65">
        <v>0.009864465504942424</v>
      </c>
      <c r="H60" s="87">
        <v>0.3429752066115703</v>
      </c>
      <c r="I60" s="88">
        <v>11</v>
      </c>
      <c r="J60" s="60">
        <v>650</v>
      </c>
      <c r="K60" s="89">
        <v>0</v>
      </c>
      <c r="L60" s="90">
        <v>-7</v>
      </c>
      <c r="O60" s="85">
        <v>14</v>
      </c>
      <c r="P60" s="86" t="s">
        <v>89</v>
      </c>
      <c r="Q60" s="60">
        <v>3119</v>
      </c>
      <c r="R60" s="65">
        <v>0.01403393521622339</v>
      </c>
      <c r="S60" s="60">
        <v>643</v>
      </c>
      <c r="T60" s="65">
        <v>0.0019639764567176855</v>
      </c>
      <c r="U60" s="63">
        <v>3.8506998444790046</v>
      </c>
      <c r="V60" s="90">
        <v>106</v>
      </c>
    </row>
    <row r="61" spans="2:22" ht="15">
      <c r="B61" s="97">
        <v>15</v>
      </c>
      <c r="C61" s="91" t="s">
        <v>41</v>
      </c>
      <c r="D61" s="68">
        <v>642</v>
      </c>
      <c r="E61" s="73">
        <v>0.01513223023617593</v>
      </c>
      <c r="F61" s="68">
        <v>518</v>
      </c>
      <c r="G61" s="73">
        <v>0.010557423825537553</v>
      </c>
      <c r="H61" s="92">
        <v>0.23938223938223935</v>
      </c>
      <c r="I61" s="93">
        <v>8</v>
      </c>
      <c r="J61" s="68">
        <v>359</v>
      </c>
      <c r="K61" s="94">
        <v>0.7883008356545962</v>
      </c>
      <c r="L61" s="95">
        <v>11</v>
      </c>
      <c r="O61" s="97">
        <v>15</v>
      </c>
      <c r="P61" s="91" t="s">
        <v>76</v>
      </c>
      <c r="Q61" s="68">
        <v>3021</v>
      </c>
      <c r="R61" s="73">
        <v>0.01359298438224138</v>
      </c>
      <c r="S61" s="68">
        <v>4776</v>
      </c>
      <c r="T61" s="73">
        <v>0.014587794023769307</v>
      </c>
      <c r="U61" s="71">
        <v>-0.36746231155778897</v>
      </c>
      <c r="V61" s="95">
        <v>-1</v>
      </c>
    </row>
    <row r="62" spans="2:22" ht="15">
      <c r="B62" s="96">
        <v>16</v>
      </c>
      <c r="C62" s="80" t="s">
        <v>52</v>
      </c>
      <c r="D62" s="52">
        <v>627</v>
      </c>
      <c r="E62" s="57">
        <v>0.014778673454956866</v>
      </c>
      <c r="F62" s="52">
        <v>790</v>
      </c>
      <c r="G62" s="57">
        <v>0.016101090390298584</v>
      </c>
      <c r="H62" s="81">
        <v>-0.20632911392405062</v>
      </c>
      <c r="I62" s="82">
        <v>-6</v>
      </c>
      <c r="J62" s="52">
        <v>398</v>
      </c>
      <c r="K62" s="83">
        <v>0.5753768844221105</v>
      </c>
      <c r="L62" s="84">
        <v>9</v>
      </c>
      <c r="O62" s="96">
        <v>16</v>
      </c>
      <c r="P62" s="80" t="s">
        <v>90</v>
      </c>
      <c r="Q62" s="52">
        <v>2986</v>
      </c>
      <c r="R62" s="57">
        <v>0.013435501941533519</v>
      </c>
      <c r="S62" s="52">
        <v>0</v>
      </c>
      <c r="T62" s="57">
        <v>0</v>
      </c>
      <c r="U62" s="55"/>
      <c r="V62" s="84"/>
    </row>
    <row r="63" spans="2:22" ht="15">
      <c r="B63" s="85"/>
      <c r="C63" s="86" t="s">
        <v>47</v>
      </c>
      <c r="D63" s="60">
        <v>627</v>
      </c>
      <c r="E63" s="65">
        <v>0.014778673454956866</v>
      </c>
      <c r="F63" s="60">
        <v>808</v>
      </c>
      <c r="G63" s="65">
        <v>0.016467950677672476</v>
      </c>
      <c r="H63" s="87">
        <v>-0.224009900990099</v>
      </c>
      <c r="I63" s="88">
        <v>-7</v>
      </c>
      <c r="J63" s="60">
        <v>408</v>
      </c>
      <c r="K63" s="89">
        <v>0.536764705882353</v>
      </c>
      <c r="L63" s="90">
        <v>7</v>
      </c>
      <c r="O63" s="85">
        <v>17</v>
      </c>
      <c r="P63" s="86" t="s">
        <v>41</v>
      </c>
      <c r="Q63" s="60">
        <v>2932</v>
      </c>
      <c r="R63" s="65">
        <v>0.01319252903301282</v>
      </c>
      <c r="S63" s="60">
        <v>4136</v>
      </c>
      <c r="T63" s="65">
        <v>0.012632980754252482</v>
      </c>
      <c r="U63" s="63">
        <v>-0.2911025145067698</v>
      </c>
      <c r="V63" s="90">
        <v>5</v>
      </c>
    </row>
    <row r="64" spans="2:22" ht="15">
      <c r="B64" s="85">
        <v>18</v>
      </c>
      <c r="C64" s="86" t="s">
        <v>135</v>
      </c>
      <c r="D64" s="60">
        <v>602</v>
      </c>
      <c r="E64" s="65">
        <v>0.014189412152925093</v>
      </c>
      <c r="F64" s="60">
        <v>482</v>
      </c>
      <c r="G64" s="65">
        <v>0.009823703250789769</v>
      </c>
      <c r="H64" s="87">
        <v>0.24896265560165975</v>
      </c>
      <c r="I64" s="88">
        <v>8</v>
      </c>
      <c r="J64" s="60">
        <v>331</v>
      </c>
      <c r="K64" s="89">
        <v>0.8187311178247734</v>
      </c>
      <c r="L64" s="90">
        <v>11</v>
      </c>
      <c r="O64" s="85">
        <v>18</v>
      </c>
      <c r="P64" s="86" t="s">
        <v>52</v>
      </c>
      <c r="Q64" s="60">
        <v>2868</v>
      </c>
      <c r="R64" s="65">
        <v>0.01290456114143273</v>
      </c>
      <c r="S64" s="60">
        <v>4394</v>
      </c>
      <c r="T64" s="65">
        <v>0.013421014853526453</v>
      </c>
      <c r="U64" s="63">
        <v>-0.34729176149294494</v>
      </c>
      <c r="V64" s="90">
        <v>0</v>
      </c>
    </row>
    <row r="65" spans="2:22" ht="15">
      <c r="B65" s="85">
        <v>19</v>
      </c>
      <c r="C65" s="86" t="s">
        <v>72</v>
      </c>
      <c r="D65" s="60">
        <v>570</v>
      </c>
      <c r="E65" s="65">
        <v>0.013435157686324424</v>
      </c>
      <c r="F65" s="60">
        <v>669</v>
      </c>
      <c r="G65" s="65">
        <v>0.013634974014062978</v>
      </c>
      <c r="H65" s="87">
        <v>-0.14798206278026904</v>
      </c>
      <c r="I65" s="88">
        <v>-5</v>
      </c>
      <c r="J65" s="60">
        <v>337</v>
      </c>
      <c r="K65" s="89">
        <v>0.6913946587537092</v>
      </c>
      <c r="L65" s="90">
        <v>9</v>
      </c>
      <c r="O65" s="85">
        <v>19</v>
      </c>
      <c r="P65" s="86" t="s">
        <v>47</v>
      </c>
      <c r="Q65" s="60">
        <v>2811</v>
      </c>
      <c r="R65" s="65">
        <v>0.012648089737994214</v>
      </c>
      <c r="S65" s="60">
        <v>4209</v>
      </c>
      <c r="T65" s="65">
        <v>0.012855951642806744</v>
      </c>
      <c r="U65" s="63">
        <v>-0.3321454027084818</v>
      </c>
      <c r="V65" s="90">
        <v>1</v>
      </c>
    </row>
    <row r="66" spans="2:22" ht="15">
      <c r="B66" s="97">
        <v>20</v>
      </c>
      <c r="C66" s="91" t="s">
        <v>50</v>
      </c>
      <c r="D66" s="68">
        <v>569</v>
      </c>
      <c r="E66" s="73">
        <v>0.013411587234243154</v>
      </c>
      <c r="F66" s="68">
        <v>528</v>
      </c>
      <c r="G66" s="73">
        <v>0.010761235096300826</v>
      </c>
      <c r="H66" s="92">
        <v>0.07765151515151514</v>
      </c>
      <c r="I66" s="93">
        <v>1</v>
      </c>
      <c r="J66" s="68">
        <v>507</v>
      </c>
      <c r="K66" s="94">
        <v>0.12228796844181455</v>
      </c>
      <c r="L66" s="95">
        <v>-3</v>
      </c>
      <c r="O66" s="97">
        <v>20</v>
      </c>
      <c r="P66" s="91" t="s">
        <v>96</v>
      </c>
      <c r="Q66" s="68">
        <v>2740</v>
      </c>
      <c r="R66" s="73">
        <v>0.012328625358272553</v>
      </c>
      <c r="S66" s="68">
        <v>2710</v>
      </c>
      <c r="T66" s="73">
        <v>0.008277412438110306</v>
      </c>
      <c r="U66" s="71">
        <v>0.011070110701107083</v>
      </c>
      <c r="V66" s="95">
        <v>8</v>
      </c>
    </row>
    <row r="67" spans="2:22" ht="15">
      <c r="B67" s="123" t="s">
        <v>49</v>
      </c>
      <c r="C67" s="124"/>
      <c r="D67" s="26">
        <f>SUM(D47:D66)</f>
        <v>17296</v>
      </c>
      <c r="E67" s="6">
        <f>D67/D69</f>
        <v>0.40767453919766183</v>
      </c>
      <c r="F67" s="26">
        <f>SUM(F47:F66)</f>
        <v>18128</v>
      </c>
      <c r="G67" s="6">
        <f>F67/F69</f>
        <v>0.3694690716396617</v>
      </c>
      <c r="H67" s="17">
        <f>D67/F67-1</f>
        <v>-0.04589585172109445</v>
      </c>
      <c r="I67" s="25"/>
      <c r="J67" s="26">
        <f>SUM(J47:J66)</f>
        <v>14113</v>
      </c>
      <c r="K67" s="18">
        <f>E67/J67-1</f>
        <v>-0.9999711135450154</v>
      </c>
      <c r="L67" s="19"/>
      <c r="O67" s="123" t="s">
        <v>49</v>
      </c>
      <c r="P67" s="124"/>
      <c r="Q67" s="26">
        <f>SUM(Q47:Q66)</f>
        <v>91259</v>
      </c>
      <c r="R67" s="6">
        <f>Q67/Q69</f>
        <v>0.41061971590167695</v>
      </c>
      <c r="S67" s="26">
        <f>SUM(S47:S66)</f>
        <v>112304</v>
      </c>
      <c r="T67" s="6">
        <f>S67/S69</f>
        <v>0.3430208584684649</v>
      </c>
      <c r="U67" s="17">
        <f>Q67/S67-1</f>
        <v>-0.18739314717196187</v>
      </c>
      <c r="V67" s="106"/>
    </row>
    <row r="68" spans="2:22" ht="15">
      <c r="B68" s="123" t="s">
        <v>12</v>
      </c>
      <c r="C68" s="124"/>
      <c r="D68" s="26">
        <f>D69-SUM(D47:D66)</f>
        <v>25130</v>
      </c>
      <c r="E68" s="6">
        <f>D68/D69</f>
        <v>0.5923254608023382</v>
      </c>
      <c r="F68" s="26">
        <f>F69-SUM(F47:F66)</f>
        <v>30937</v>
      </c>
      <c r="G68" s="6">
        <f>F68/F69</f>
        <v>0.6305309283603383</v>
      </c>
      <c r="H68" s="17">
        <f>D68/F68-1</f>
        <v>-0.18770404370171634</v>
      </c>
      <c r="I68" s="3"/>
      <c r="J68" s="26">
        <f>J69-SUM(J47:J66)</f>
        <v>21684</v>
      </c>
      <c r="K68" s="18">
        <f>E68/J68-1</f>
        <v>-0.9999726837548053</v>
      </c>
      <c r="L68" s="19"/>
      <c r="O68" s="123" t="s">
        <v>12</v>
      </c>
      <c r="P68" s="124"/>
      <c r="Q68" s="26">
        <f>Q69-SUM(Q47:Q66)</f>
        <v>130988</v>
      </c>
      <c r="R68" s="6">
        <f>Q68/Q69</f>
        <v>0.589380284098323</v>
      </c>
      <c r="S68" s="26">
        <f>S69-SUM(S47:S66)</f>
        <v>215093</v>
      </c>
      <c r="T68" s="6">
        <f>S68/S69</f>
        <v>0.6569791415315351</v>
      </c>
      <c r="U68" s="17">
        <f>Q68/S68-1</f>
        <v>-0.39101690896495933</v>
      </c>
      <c r="V68" s="107"/>
    </row>
    <row r="69" spans="2:22" ht="15">
      <c r="B69" s="125" t="s">
        <v>37</v>
      </c>
      <c r="C69" s="126"/>
      <c r="D69" s="24">
        <v>42426</v>
      </c>
      <c r="E69" s="98">
        <v>1</v>
      </c>
      <c r="F69" s="24">
        <v>49065</v>
      </c>
      <c r="G69" s="98">
        <v>1</v>
      </c>
      <c r="H69" s="20">
        <v>-0.1353103026597371</v>
      </c>
      <c r="I69" s="20"/>
      <c r="J69" s="24">
        <v>35797</v>
      </c>
      <c r="K69" s="44">
        <v>0.18518311590356729</v>
      </c>
      <c r="L69" s="99"/>
      <c r="M69" s="14"/>
      <c r="O69" s="125" t="s">
        <v>37</v>
      </c>
      <c r="P69" s="126"/>
      <c r="Q69" s="24">
        <v>222247</v>
      </c>
      <c r="R69" s="98">
        <v>1</v>
      </c>
      <c r="S69" s="24">
        <v>327397</v>
      </c>
      <c r="T69" s="98">
        <v>1</v>
      </c>
      <c r="U69" s="108">
        <v>-0.32116971139014716</v>
      </c>
      <c r="V69" s="99"/>
    </row>
    <row r="70" spans="2:15" ht="15">
      <c r="B70" t="s">
        <v>83</v>
      </c>
      <c r="O70" t="s">
        <v>83</v>
      </c>
    </row>
    <row r="71" spans="2:15" ht="15">
      <c r="B71" s="9" t="s">
        <v>85</v>
      </c>
      <c r="O71" s="9" t="s">
        <v>85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49" operator="lessThan">
      <formula>0</formula>
    </cfRule>
  </conditionalFormatting>
  <conditionalFormatting sqref="H31 O31">
    <cfRule type="cellIs" priority="1521" dxfId="149" operator="lessThan">
      <formula>0</formula>
    </cfRule>
  </conditionalFormatting>
  <conditionalFormatting sqref="K68">
    <cfRule type="cellIs" priority="697" dxfId="149" operator="lessThan">
      <formula>0</formula>
    </cfRule>
  </conditionalFormatting>
  <conditionalFormatting sqref="H68 J68">
    <cfRule type="cellIs" priority="698" dxfId="149" operator="lessThan">
      <formula>0</formula>
    </cfRule>
  </conditionalFormatting>
  <conditionalFormatting sqref="K67">
    <cfRule type="cellIs" priority="695" dxfId="149" operator="lessThan">
      <formula>0</formula>
    </cfRule>
  </conditionalFormatting>
  <conditionalFormatting sqref="H67 J67">
    <cfRule type="cellIs" priority="696" dxfId="149" operator="lessThan">
      <formula>0</formula>
    </cfRule>
  </conditionalFormatting>
  <conditionalFormatting sqref="L68">
    <cfRule type="cellIs" priority="693" dxfId="149" operator="lessThan">
      <formula>0</formula>
    </cfRule>
  </conditionalFormatting>
  <conditionalFormatting sqref="K68">
    <cfRule type="cellIs" priority="694" dxfId="149" operator="lessThan">
      <formula>0</formula>
    </cfRule>
  </conditionalFormatting>
  <conditionalFormatting sqref="L67">
    <cfRule type="cellIs" priority="691" dxfId="149" operator="lessThan">
      <formula>0</formula>
    </cfRule>
  </conditionalFormatting>
  <conditionalFormatting sqref="K67">
    <cfRule type="cellIs" priority="692" dxfId="149" operator="lessThan">
      <formula>0</formula>
    </cfRule>
  </conditionalFormatting>
  <conditionalFormatting sqref="H11:H15 J11:J15 O11:O15">
    <cfRule type="cellIs" priority="41" dxfId="149" operator="lessThan">
      <formula>0</formula>
    </cfRule>
  </conditionalFormatting>
  <conditionalFormatting sqref="H16:H30 J16:J30 O16:O30">
    <cfRule type="cellIs" priority="40" dxfId="149" operator="lessThan">
      <formula>0</formula>
    </cfRule>
  </conditionalFormatting>
  <conditionalFormatting sqref="D11:E30 G11:J30 L11:L30 N11:O30">
    <cfRule type="cellIs" priority="39" dxfId="150" operator="equal">
      <formula>0</formula>
    </cfRule>
  </conditionalFormatting>
  <conditionalFormatting sqref="F11:F30">
    <cfRule type="cellIs" priority="38" dxfId="150" operator="equal">
      <formula>0</formula>
    </cfRule>
  </conditionalFormatting>
  <conditionalFormatting sqref="K11:K30">
    <cfRule type="cellIs" priority="37" dxfId="150" operator="equal">
      <formula>0</formula>
    </cfRule>
  </conditionalFormatting>
  <conditionalFormatting sqref="M11:M30">
    <cfRule type="cellIs" priority="36" dxfId="150" operator="equal">
      <formula>0</formula>
    </cfRule>
  </conditionalFormatting>
  <conditionalFormatting sqref="O33 J33 H33">
    <cfRule type="cellIs" priority="35" dxfId="149" operator="lessThan">
      <formula>0</formula>
    </cfRule>
  </conditionalFormatting>
  <conditionalFormatting sqref="H69:I69 K69">
    <cfRule type="cellIs" priority="27" dxfId="149" operator="lessThan">
      <formula>0</formula>
    </cfRule>
  </conditionalFormatting>
  <conditionalFormatting sqref="L69">
    <cfRule type="cellIs" priority="26" dxfId="149" operator="lessThan">
      <formula>0</formula>
    </cfRule>
  </conditionalFormatting>
  <conditionalFormatting sqref="V69">
    <cfRule type="cellIs" priority="8" dxfId="149" operator="lessThan">
      <formula>0</formula>
    </cfRule>
  </conditionalFormatting>
  <conditionalFormatting sqref="V67">
    <cfRule type="cellIs" priority="17" dxfId="149" operator="lessThan">
      <formula>0</formula>
    </cfRule>
    <cfRule type="cellIs" priority="18" dxfId="151" operator="equal">
      <formula>0</formula>
    </cfRule>
    <cfRule type="cellIs" priority="19" dxfId="152" operator="greaterThan">
      <formula>0</formula>
    </cfRule>
  </conditionalFormatting>
  <conditionalFormatting sqref="V68">
    <cfRule type="cellIs" priority="16" dxfId="149" operator="lessThan">
      <formula>0</formula>
    </cfRule>
  </conditionalFormatting>
  <conditionalFormatting sqref="U68">
    <cfRule type="cellIs" priority="15" dxfId="149" operator="lessThan">
      <formula>0</formula>
    </cfRule>
  </conditionalFormatting>
  <conditionalFormatting sqref="U67">
    <cfRule type="cellIs" priority="14" dxfId="149" operator="lessThan">
      <formula>0</formula>
    </cfRule>
  </conditionalFormatting>
  <conditionalFormatting sqref="U47:U66">
    <cfRule type="cellIs" priority="13" dxfId="149" operator="lessThan">
      <formula>0</formula>
    </cfRule>
  </conditionalFormatting>
  <conditionalFormatting sqref="V47:V66">
    <cfRule type="cellIs" priority="10" dxfId="149" operator="lessThan">
      <formula>0</formula>
    </cfRule>
    <cfRule type="cellIs" priority="11" dxfId="151" operator="equal">
      <formula>0</formula>
    </cfRule>
    <cfRule type="cellIs" priority="12" dxfId="152" operator="greaterThan">
      <formula>0</formula>
    </cfRule>
  </conditionalFormatting>
  <conditionalFormatting sqref="U69">
    <cfRule type="cellIs" priority="9" dxfId="149" operator="lessThan">
      <formula>0</formula>
    </cfRule>
  </conditionalFormatting>
  <conditionalFormatting sqref="K47:K66 H47:H66">
    <cfRule type="cellIs" priority="7" dxfId="149" operator="lessThan">
      <formula>0</formula>
    </cfRule>
  </conditionalFormatting>
  <conditionalFormatting sqref="L47:L66">
    <cfRule type="cellIs" priority="4" dxfId="149" operator="lessThan">
      <formula>0</formula>
    </cfRule>
    <cfRule type="cellIs" priority="5" dxfId="151" operator="equal">
      <formula>0</formula>
    </cfRule>
    <cfRule type="cellIs" priority="6" dxfId="152" operator="greaterThan">
      <formula>0</formula>
    </cfRule>
  </conditionalFormatting>
  <conditionalFormatting sqref="I47:I66">
    <cfRule type="cellIs" priority="1" dxfId="149" operator="lessThan">
      <formula>0</formula>
    </cfRule>
    <cfRule type="cellIs" priority="2" dxfId="151" operator="equal">
      <formula>0</formula>
    </cfRule>
    <cfRule type="cellIs" priority="3" dxfId="152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44048</v>
      </c>
    </row>
    <row r="2" spans="1:21" ht="14.25" customHeight="1">
      <c r="A2" s="149" t="s">
        <v>136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"/>
      <c r="M2" s="21"/>
      <c r="N2" s="149" t="s">
        <v>101</v>
      </c>
      <c r="O2" s="149"/>
      <c r="P2" s="149"/>
      <c r="Q2" s="149"/>
      <c r="R2" s="149"/>
      <c r="S2" s="149"/>
      <c r="T2" s="149"/>
      <c r="U2" s="149"/>
    </row>
    <row r="3" spans="1:21" ht="14.25" customHeight="1">
      <c r="A3" s="150" t="s">
        <v>137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4"/>
      <c r="M3" s="21"/>
      <c r="N3" s="150" t="s">
        <v>102</v>
      </c>
      <c r="O3" s="150"/>
      <c r="P3" s="150"/>
      <c r="Q3" s="150"/>
      <c r="R3" s="150"/>
      <c r="S3" s="150"/>
      <c r="T3" s="150"/>
      <c r="U3" s="150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51" t="s">
        <v>0</v>
      </c>
      <c r="B5" s="151" t="s">
        <v>1</v>
      </c>
      <c r="C5" s="153" t="s">
        <v>124</v>
      </c>
      <c r="D5" s="154"/>
      <c r="E5" s="154"/>
      <c r="F5" s="154"/>
      <c r="G5" s="154"/>
      <c r="H5" s="155"/>
      <c r="I5" s="153" t="s">
        <v>115</v>
      </c>
      <c r="J5" s="154"/>
      <c r="K5" s="155"/>
      <c r="L5" s="14"/>
      <c r="M5" s="14"/>
      <c r="N5" s="151" t="s">
        <v>0</v>
      </c>
      <c r="O5" s="151" t="s">
        <v>1</v>
      </c>
      <c r="P5" s="153" t="s">
        <v>125</v>
      </c>
      <c r="Q5" s="154"/>
      <c r="R5" s="154"/>
      <c r="S5" s="154"/>
      <c r="T5" s="154"/>
      <c r="U5" s="155"/>
    </row>
    <row r="6" spans="1:21" ht="14.25" customHeight="1">
      <c r="A6" s="152"/>
      <c r="B6" s="152"/>
      <c r="C6" s="173" t="s">
        <v>126</v>
      </c>
      <c r="D6" s="174"/>
      <c r="E6" s="174"/>
      <c r="F6" s="174"/>
      <c r="G6" s="174"/>
      <c r="H6" s="175"/>
      <c r="I6" s="127" t="s">
        <v>116</v>
      </c>
      <c r="J6" s="128"/>
      <c r="K6" s="129"/>
      <c r="L6" s="14"/>
      <c r="M6" s="14"/>
      <c r="N6" s="152"/>
      <c r="O6" s="152"/>
      <c r="P6" s="127" t="s">
        <v>127</v>
      </c>
      <c r="Q6" s="128"/>
      <c r="R6" s="128"/>
      <c r="S6" s="128"/>
      <c r="T6" s="128"/>
      <c r="U6" s="129"/>
    </row>
    <row r="7" spans="1:21" ht="14.25" customHeight="1">
      <c r="A7" s="152"/>
      <c r="B7" s="152"/>
      <c r="C7" s="130">
        <v>2020</v>
      </c>
      <c r="D7" s="131"/>
      <c r="E7" s="156">
        <v>2019</v>
      </c>
      <c r="F7" s="131"/>
      <c r="G7" s="134" t="s">
        <v>5</v>
      </c>
      <c r="H7" s="144" t="s">
        <v>56</v>
      </c>
      <c r="I7" s="158">
        <v>2020</v>
      </c>
      <c r="J7" s="145" t="s">
        <v>128</v>
      </c>
      <c r="K7" s="144" t="s">
        <v>130</v>
      </c>
      <c r="L7" s="14"/>
      <c r="M7" s="14"/>
      <c r="N7" s="152"/>
      <c r="O7" s="152"/>
      <c r="P7" s="161">
        <v>2020</v>
      </c>
      <c r="Q7" s="171"/>
      <c r="R7" s="172">
        <v>2019</v>
      </c>
      <c r="S7" s="171"/>
      <c r="T7" s="135" t="s">
        <v>5</v>
      </c>
      <c r="U7" s="136" t="s">
        <v>97</v>
      </c>
    </row>
    <row r="8" spans="1:21" ht="14.25" customHeight="1">
      <c r="A8" s="138" t="s">
        <v>6</v>
      </c>
      <c r="B8" s="138" t="s">
        <v>7</v>
      </c>
      <c r="C8" s="132"/>
      <c r="D8" s="133"/>
      <c r="E8" s="157"/>
      <c r="F8" s="133"/>
      <c r="G8" s="135"/>
      <c r="H8" s="145"/>
      <c r="I8" s="158"/>
      <c r="J8" s="145"/>
      <c r="K8" s="145"/>
      <c r="L8" s="14"/>
      <c r="M8" s="14"/>
      <c r="N8" s="138" t="s">
        <v>6</v>
      </c>
      <c r="O8" s="138" t="s">
        <v>7</v>
      </c>
      <c r="P8" s="132"/>
      <c r="Q8" s="133"/>
      <c r="R8" s="157"/>
      <c r="S8" s="133"/>
      <c r="T8" s="135"/>
      <c r="U8" s="137"/>
    </row>
    <row r="9" spans="1:21" ht="14.25" customHeight="1">
      <c r="A9" s="138"/>
      <c r="B9" s="138"/>
      <c r="C9" s="117" t="s">
        <v>8</v>
      </c>
      <c r="D9" s="78" t="s">
        <v>2</v>
      </c>
      <c r="E9" s="117" t="s">
        <v>8</v>
      </c>
      <c r="F9" s="78" t="s">
        <v>2</v>
      </c>
      <c r="G9" s="140" t="s">
        <v>9</v>
      </c>
      <c r="H9" s="140" t="s">
        <v>57</v>
      </c>
      <c r="I9" s="79" t="s">
        <v>8</v>
      </c>
      <c r="J9" s="146" t="s">
        <v>129</v>
      </c>
      <c r="K9" s="146" t="s">
        <v>131</v>
      </c>
      <c r="L9" s="14"/>
      <c r="M9" s="14"/>
      <c r="N9" s="138"/>
      <c r="O9" s="138"/>
      <c r="P9" s="117" t="s">
        <v>8</v>
      </c>
      <c r="Q9" s="78" t="s">
        <v>2</v>
      </c>
      <c r="R9" s="117" t="s">
        <v>8</v>
      </c>
      <c r="S9" s="78" t="s">
        <v>2</v>
      </c>
      <c r="T9" s="140" t="s">
        <v>9</v>
      </c>
      <c r="U9" s="142" t="s">
        <v>98</v>
      </c>
    </row>
    <row r="10" spans="1:21" ht="14.25" customHeight="1">
      <c r="A10" s="139"/>
      <c r="B10" s="139"/>
      <c r="C10" s="116" t="s">
        <v>10</v>
      </c>
      <c r="D10" s="41" t="s">
        <v>11</v>
      </c>
      <c r="E10" s="116" t="s">
        <v>10</v>
      </c>
      <c r="F10" s="41" t="s">
        <v>11</v>
      </c>
      <c r="G10" s="148"/>
      <c r="H10" s="148"/>
      <c r="I10" s="116" t="s">
        <v>10</v>
      </c>
      <c r="J10" s="147"/>
      <c r="K10" s="147"/>
      <c r="L10" s="14"/>
      <c r="M10" s="14"/>
      <c r="N10" s="139"/>
      <c r="O10" s="139"/>
      <c r="P10" s="116" t="s">
        <v>10</v>
      </c>
      <c r="Q10" s="41" t="s">
        <v>11</v>
      </c>
      <c r="R10" s="116" t="s">
        <v>10</v>
      </c>
      <c r="S10" s="41" t="s">
        <v>11</v>
      </c>
      <c r="T10" s="141"/>
      <c r="U10" s="143"/>
    </row>
    <row r="11" spans="1:21" ht="14.25" customHeight="1">
      <c r="A11" s="50">
        <v>1</v>
      </c>
      <c r="B11" s="80" t="s">
        <v>18</v>
      </c>
      <c r="C11" s="52">
        <v>4255</v>
      </c>
      <c r="D11" s="54">
        <v>0.13631703722688537</v>
      </c>
      <c r="E11" s="52">
        <v>4358</v>
      </c>
      <c r="F11" s="54">
        <v>0.12346308572723667</v>
      </c>
      <c r="G11" s="100">
        <v>-0.023634694814134938</v>
      </c>
      <c r="H11" s="82">
        <v>0</v>
      </c>
      <c r="I11" s="52">
        <v>4068</v>
      </c>
      <c r="J11" s="53">
        <v>0.04596853490658792</v>
      </c>
      <c r="K11" s="84">
        <v>0</v>
      </c>
      <c r="L11" s="14"/>
      <c r="M11" s="14"/>
      <c r="N11" s="50">
        <v>1</v>
      </c>
      <c r="O11" s="80" t="s">
        <v>18</v>
      </c>
      <c r="P11" s="52">
        <v>22566</v>
      </c>
      <c r="Q11" s="54">
        <v>0.1459316838470194</v>
      </c>
      <c r="R11" s="52">
        <v>28867</v>
      </c>
      <c r="S11" s="54">
        <v>0.12772330672707644</v>
      </c>
      <c r="T11" s="109">
        <v>-0.2182769252087159</v>
      </c>
      <c r="U11" s="84">
        <v>0</v>
      </c>
    </row>
    <row r="12" spans="1:21" ht="14.25" customHeight="1">
      <c r="A12" s="85">
        <v>2</v>
      </c>
      <c r="B12" s="86" t="s">
        <v>19</v>
      </c>
      <c r="C12" s="60">
        <v>3659</v>
      </c>
      <c r="D12" s="62">
        <v>0.11722304094316653</v>
      </c>
      <c r="E12" s="60">
        <v>3873</v>
      </c>
      <c r="F12" s="62">
        <v>0.10972293047764746</v>
      </c>
      <c r="G12" s="101">
        <v>-0.055254324812806566</v>
      </c>
      <c r="H12" s="88">
        <v>0</v>
      </c>
      <c r="I12" s="60">
        <v>2160</v>
      </c>
      <c r="J12" s="61">
        <v>0.6939814814814815</v>
      </c>
      <c r="K12" s="90">
        <v>1</v>
      </c>
      <c r="L12" s="14"/>
      <c r="M12" s="14"/>
      <c r="N12" s="85">
        <v>2</v>
      </c>
      <c r="O12" s="86" t="s">
        <v>20</v>
      </c>
      <c r="P12" s="60">
        <v>18420</v>
      </c>
      <c r="Q12" s="62">
        <v>0.11911998654888317</v>
      </c>
      <c r="R12" s="60">
        <v>22112</v>
      </c>
      <c r="S12" s="62">
        <v>0.09783551315859335</v>
      </c>
      <c r="T12" s="110">
        <v>-0.16696816208393628</v>
      </c>
      <c r="U12" s="90">
        <v>1</v>
      </c>
    </row>
    <row r="13" spans="1:21" ht="14.25" customHeight="1">
      <c r="A13" s="58">
        <v>3</v>
      </c>
      <c r="B13" s="86" t="s">
        <v>20</v>
      </c>
      <c r="C13" s="60">
        <v>3129</v>
      </c>
      <c r="D13" s="62">
        <v>0.10024348048952393</v>
      </c>
      <c r="E13" s="60">
        <v>3467</v>
      </c>
      <c r="F13" s="62">
        <v>0.09822086237180577</v>
      </c>
      <c r="G13" s="101">
        <v>-0.0974906259013556</v>
      </c>
      <c r="H13" s="88">
        <v>0</v>
      </c>
      <c r="I13" s="60">
        <v>2439</v>
      </c>
      <c r="J13" s="61">
        <v>0.2829028290282902</v>
      </c>
      <c r="K13" s="90">
        <v>-1</v>
      </c>
      <c r="L13" s="14"/>
      <c r="M13" s="14"/>
      <c r="N13" s="58">
        <v>3</v>
      </c>
      <c r="O13" s="86" t="s">
        <v>19</v>
      </c>
      <c r="P13" s="60">
        <v>15068</v>
      </c>
      <c r="Q13" s="62">
        <v>0.09744299442554677</v>
      </c>
      <c r="R13" s="60">
        <v>25838</v>
      </c>
      <c r="S13" s="62">
        <v>0.11432136346742651</v>
      </c>
      <c r="T13" s="110">
        <v>-0.41682792785819334</v>
      </c>
      <c r="U13" s="90">
        <v>-1</v>
      </c>
    </row>
    <row r="14" spans="1:21" ht="14.25" customHeight="1">
      <c r="A14" s="58">
        <v>4</v>
      </c>
      <c r="B14" s="86" t="s">
        <v>33</v>
      </c>
      <c r="C14" s="60">
        <v>1941</v>
      </c>
      <c r="D14" s="62">
        <v>0.06218363554815147</v>
      </c>
      <c r="E14" s="60">
        <v>1522</v>
      </c>
      <c r="F14" s="62">
        <v>0.043118590288401606</v>
      </c>
      <c r="G14" s="101">
        <v>0.2752956636005257</v>
      </c>
      <c r="H14" s="88">
        <v>5</v>
      </c>
      <c r="I14" s="60">
        <v>1467</v>
      </c>
      <c r="J14" s="61">
        <v>0.32310838445807777</v>
      </c>
      <c r="K14" s="90">
        <v>1</v>
      </c>
      <c r="L14" s="14"/>
      <c r="M14" s="14"/>
      <c r="N14" s="58">
        <v>4</v>
      </c>
      <c r="O14" s="86" t="s">
        <v>33</v>
      </c>
      <c r="P14" s="60">
        <v>9336</v>
      </c>
      <c r="Q14" s="62">
        <v>0.060374820543994207</v>
      </c>
      <c r="R14" s="60">
        <v>10135</v>
      </c>
      <c r="S14" s="62">
        <v>0.04484275171229846</v>
      </c>
      <c r="T14" s="110">
        <v>-0.07883571780957077</v>
      </c>
      <c r="U14" s="90">
        <v>5</v>
      </c>
    </row>
    <row r="15" spans="1:21" ht="14.25" customHeight="1">
      <c r="A15" s="66">
        <v>5</v>
      </c>
      <c r="B15" s="91" t="s">
        <v>25</v>
      </c>
      <c r="C15" s="68">
        <v>1738</v>
      </c>
      <c r="D15" s="70">
        <v>0.055680143525341196</v>
      </c>
      <c r="E15" s="68">
        <v>1562</v>
      </c>
      <c r="F15" s="70">
        <v>0.0442517989687801</v>
      </c>
      <c r="G15" s="102">
        <v>0.11267605633802824</v>
      </c>
      <c r="H15" s="93">
        <v>3</v>
      </c>
      <c r="I15" s="68">
        <v>1899</v>
      </c>
      <c r="J15" s="69">
        <v>-0.08478146392838337</v>
      </c>
      <c r="K15" s="95">
        <v>-1</v>
      </c>
      <c r="L15" s="14"/>
      <c r="M15" s="14"/>
      <c r="N15" s="66">
        <v>5</v>
      </c>
      <c r="O15" s="91" t="s">
        <v>17</v>
      </c>
      <c r="P15" s="68">
        <v>8772</v>
      </c>
      <c r="Q15" s="70">
        <v>0.056727498480282475</v>
      </c>
      <c r="R15" s="68">
        <v>10913</v>
      </c>
      <c r="S15" s="70">
        <v>0.04828504681167372</v>
      </c>
      <c r="T15" s="111">
        <v>-0.19618803262164386</v>
      </c>
      <c r="U15" s="95">
        <v>2</v>
      </c>
    </row>
    <row r="16" spans="1:21" ht="14.25" customHeight="1">
      <c r="A16" s="50">
        <v>6</v>
      </c>
      <c r="B16" s="80" t="s">
        <v>22</v>
      </c>
      <c r="C16" s="52">
        <v>1591</v>
      </c>
      <c r="D16" s="54">
        <v>0.05097071826744409</v>
      </c>
      <c r="E16" s="52">
        <v>2118</v>
      </c>
      <c r="F16" s="54">
        <v>0.060003399626041135</v>
      </c>
      <c r="G16" s="100">
        <v>-0.24881964117091593</v>
      </c>
      <c r="H16" s="82">
        <v>-1</v>
      </c>
      <c r="I16" s="52">
        <v>1228</v>
      </c>
      <c r="J16" s="53">
        <v>0.2956026058631922</v>
      </c>
      <c r="K16" s="84">
        <v>2</v>
      </c>
      <c r="L16" s="14"/>
      <c r="M16" s="14"/>
      <c r="N16" s="50">
        <v>6</v>
      </c>
      <c r="O16" s="80" t="s">
        <v>25</v>
      </c>
      <c r="P16" s="52">
        <v>7996</v>
      </c>
      <c r="Q16" s="54">
        <v>0.051709197201133</v>
      </c>
      <c r="R16" s="52">
        <v>12197</v>
      </c>
      <c r="S16" s="54">
        <v>0.05396616108879174</v>
      </c>
      <c r="T16" s="109">
        <v>-0.3444289579404771</v>
      </c>
      <c r="U16" s="84">
        <v>0</v>
      </c>
    </row>
    <row r="17" spans="1:21" ht="14.25" customHeight="1">
      <c r="A17" s="58">
        <v>7</v>
      </c>
      <c r="B17" s="86" t="s">
        <v>17</v>
      </c>
      <c r="C17" s="60">
        <v>1566</v>
      </c>
      <c r="D17" s="62">
        <v>0.050169795604536424</v>
      </c>
      <c r="E17" s="60">
        <v>1728</v>
      </c>
      <c r="F17" s="62">
        <v>0.04895461499235084</v>
      </c>
      <c r="G17" s="101">
        <v>-0.09375</v>
      </c>
      <c r="H17" s="88">
        <v>-1</v>
      </c>
      <c r="I17" s="60">
        <v>1384</v>
      </c>
      <c r="J17" s="61">
        <v>0.13150289017341033</v>
      </c>
      <c r="K17" s="90">
        <v>-1</v>
      </c>
      <c r="L17" s="14"/>
      <c r="M17" s="14"/>
      <c r="N17" s="58">
        <v>7</v>
      </c>
      <c r="O17" s="86" t="s">
        <v>22</v>
      </c>
      <c r="P17" s="60">
        <v>7357</v>
      </c>
      <c r="Q17" s="62">
        <v>0.04757685890554471</v>
      </c>
      <c r="R17" s="60">
        <v>13866</v>
      </c>
      <c r="S17" s="62">
        <v>0.06135072474027928</v>
      </c>
      <c r="T17" s="110">
        <v>-0.4694216068080196</v>
      </c>
      <c r="U17" s="90">
        <v>-2</v>
      </c>
    </row>
    <row r="18" spans="1:21" ht="14.25" customHeight="1">
      <c r="A18" s="58">
        <v>8</v>
      </c>
      <c r="B18" s="86" t="s">
        <v>23</v>
      </c>
      <c r="C18" s="60">
        <v>1446</v>
      </c>
      <c r="D18" s="62">
        <v>0.04632536682257961</v>
      </c>
      <c r="E18" s="60">
        <v>1692</v>
      </c>
      <c r="F18" s="62">
        <v>0.0479347271800102</v>
      </c>
      <c r="G18" s="101">
        <v>-0.14539007092198586</v>
      </c>
      <c r="H18" s="88">
        <v>-1</v>
      </c>
      <c r="I18" s="60">
        <v>939</v>
      </c>
      <c r="J18" s="61">
        <v>0.5399361022364217</v>
      </c>
      <c r="K18" s="90">
        <v>4</v>
      </c>
      <c r="L18" s="14"/>
      <c r="M18" s="14"/>
      <c r="N18" s="58">
        <v>8</v>
      </c>
      <c r="O18" s="86" t="s">
        <v>23</v>
      </c>
      <c r="P18" s="60">
        <v>7208</v>
      </c>
      <c r="Q18" s="62">
        <v>0.04661329332488327</v>
      </c>
      <c r="R18" s="60">
        <v>9689</v>
      </c>
      <c r="S18" s="62">
        <v>0.04286940516432756</v>
      </c>
      <c r="T18" s="110">
        <v>-0.25606357725255446</v>
      </c>
      <c r="U18" s="90">
        <v>2</v>
      </c>
    </row>
    <row r="19" spans="1:21" ht="14.25" customHeight="1">
      <c r="A19" s="58">
        <v>9</v>
      </c>
      <c r="B19" s="86" t="s">
        <v>34</v>
      </c>
      <c r="C19" s="60">
        <v>1360</v>
      </c>
      <c r="D19" s="62">
        <v>0.043570192862177226</v>
      </c>
      <c r="E19" s="60">
        <v>1006</v>
      </c>
      <c r="F19" s="62">
        <v>0.028500198311519065</v>
      </c>
      <c r="G19" s="101">
        <v>0.35188866799204765</v>
      </c>
      <c r="H19" s="88">
        <v>4</v>
      </c>
      <c r="I19" s="60">
        <v>1209</v>
      </c>
      <c r="J19" s="61">
        <v>0.12489660876757647</v>
      </c>
      <c r="K19" s="90">
        <v>0</v>
      </c>
      <c r="L19" s="14"/>
      <c r="M19" s="14"/>
      <c r="N19" s="58">
        <v>9</v>
      </c>
      <c r="O19" s="86" t="s">
        <v>34</v>
      </c>
      <c r="P19" s="60">
        <v>6973</v>
      </c>
      <c r="Q19" s="62">
        <v>0.04509357579833672</v>
      </c>
      <c r="R19" s="60">
        <v>6972</v>
      </c>
      <c r="S19" s="62">
        <v>0.030847919579491356</v>
      </c>
      <c r="T19" s="110">
        <v>0.00014343086632240265</v>
      </c>
      <c r="U19" s="90">
        <v>4</v>
      </c>
    </row>
    <row r="20" spans="1:21" ht="14.25" customHeight="1">
      <c r="A20" s="66">
        <v>10</v>
      </c>
      <c r="B20" s="91" t="s">
        <v>21</v>
      </c>
      <c r="C20" s="68">
        <v>1258</v>
      </c>
      <c r="D20" s="70">
        <v>0.04030242839751393</v>
      </c>
      <c r="E20" s="68">
        <v>3099</v>
      </c>
      <c r="F20" s="70">
        <v>0.08779534251232364</v>
      </c>
      <c r="G20" s="102">
        <v>-0.5940626008389803</v>
      </c>
      <c r="H20" s="93">
        <v>-6</v>
      </c>
      <c r="I20" s="68">
        <v>980</v>
      </c>
      <c r="J20" s="69">
        <v>0.2836734693877552</v>
      </c>
      <c r="K20" s="95">
        <v>0</v>
      </c>
      <c r="L20" s="14"/>
      <c r="M20" s="14"/>
      <c r="N20" s="66">
        <v>10</v>
      </c>
      <c r="O20" s="91" t="s">
        <v>30</v>
      </c>
      <c r="P20" s="68">
        <v>6159</v>
      </c>
      <c r="Q20" s="70">
        <v>0.03982953296170312</v>
      </c>
      <c r="R20" s="68">
        <v>10554</v>
      </c>
      <c r="S20" s="70">
        <v>0.04669663557687202</v>
      </c>
      <c r="T20" s="111">
        <v>-0.4164297896532121</v>
      </c>
      <c r="U20" s="95">
        <v>-2</v>
      </c>
    </row>
    <row r="21" spans="1:21" ht="14.25" customHeight="1">
      <c r="A21" s="50">
        <v>11</v>
      </c>
      <c r="B21" s="80" t="s">
        <v>30</v>
      </c>
      <c r="C21" s="52">
        <v>1225</v>
      </c>
      <c r="D21" s="54">
        <v>0.03924521048247581</v>
      </c>
      <c r="E21" s="52">
        <v>1331</v>
      </c>
      <c r="F21" s="54">
        <v>0.03770751883959431</v>
      </c>
      <c r="G21" s="100">
        <v>-0.07963936889556722</v>
      </c>
      <c r="H21" s="82">
        <v>1</v>
      </c>
      <c r="I21" s="52">
        <v>1269</v>
      </c>
      <c r="J21" s="53">
        <v>-0.03467297084318366</v>
      </c>
      <c r="K21" s="84">
        <v>-4</v>
      </c>
      <c r="L21" s="14"/>
      <c r="M21" s="14"/>
      <c r="N21" s="50">
        <v>11</v>
      </c>
      <c r="O21" s="80" t="s">
        <v>35</v>
      </c>
      <c r="P21" s="52">
        <v>5755</v>
      </c>
      <c r="Q21" s="54">
        <v>0.03721691219266138</v>
      </c>
      <c r="R21" s="52">
        <v>6125</v>
      </c>
      <c r="S21" s="54">
        <v>0.027100330955878448</v>
      </c>
      <c r="T21" s="109">
        <v>-0.06040816326530607</v>
      </c>
      <c r="U21" s="84">
        <v>3</v>
      </c>
    </row>
    <row r="22" spans="1:21" ht="14.25" customHeight="1">
      <c r="A22" s="58">
        <v>12</v>
      </c>
      <c r="B22" s="86" t="s">
        <v>28</v>
      </c>
      <c r="C22" s="60">
        <v>1012</v>
      </c>
      <c r="D22" s="62">
        <v>0.03242134939450247</v>
      </c>
      <c r="E22" s="60">
        <v>1376</v>
      </c>
      <c r="F22" s="62">
        <v>0.038982378605020115</v>
      </c>
      <c r="G22" s="101">
        <v>-0.26453488372093026</v>
      </c>
      <c r="H22" s="88">
        <v>-1</v>
      </c>
      <c r="I22" s="60">
        <v>901</v>
      </c>
      <c r="J22" s="61">
        <v>0.12319644839067712</v>
      </c>
      <c r="K22" s="90">
        <v>1</v>
      </c>
      <c r="L22" s="14"/>
      <c r="M22" s="14"/>
      <c r="N22" s="58">
        <v>12</v>
      </c>
      <c r="O22" s="86" t="s">
        <v>21</v>
      </c>
      <c r="P22" s="60">
        <v>5654</v>
      </c>
      <c r="Q22" s="62">
        <v>0.036563757000400945</v>
      </c>
      <c r="R22" s="60">
        <v>15280</v>
      </c>
      <c r="S22" s="62">
        <v>0.06760702971523636</v>
      </c>
      <c r="T22" s="110">
        <v>-0.6299738219895288</v>
      </c>
      <c r="U22" s="90">
        <v>-8</v>
      </c>
    </row>
    <row r="23" spans="1:21" ht="14.25" customHeight="1">
      <c r="A23" s="58">
        <v>13</v>
      </c>
      <c r="B23" s="86" t="s">
        <v>35</v>
      </c>
      <c r="C23" s="60">
        <v>1003</v>
      </c>
      <c r="D23" s="62">
        <v>0.0321330172358557</v>
      </c>
      <c r="E23" s="60">
        <v>803</v>
      </c>
      <c r="F23" s="62">
        <v>0.02274916425859822</v>
      </c>
      <c r="G23" s="101">
        <v>0.24906600249066013</v>
      </c>
      <c r="H23" s="88">
        <v>3</v>
      </c>
      <c r="I23" s="60">
        <v>954</v>
      </c>
      <c r="J23" s="61">
        <v>0.05136268343815509</v>
      </c>
      <c r="K23" s="90">
        <v>-2</v>
      </c>
      <c r="L23" s="14"/>
      <c r="M23" s="14"/>
      <c r="N23" s="58">
        <v>13</v>
      </c>
      <c r="O23" s="86" t="s">
        <v>28</v>
      </c>
      <c r="P23" s="60">
        <v>4759</v>
      </c>
      <c r="Q23" s="62">
        <v>0.03077589663334066</v>
      </c>
      <c r="R23" s="60">
        <v>7378</v>
      </c>
      <c r="S23" s="62">
        <v>0.03264428437428101</v>
      </c>
      <c r="T23" s="110">
        <v>-0.35497424776362163</v>
      </c>
      <c r="U23" s="90">
        <v>-1</v>
      </c>
    </row>
    <row r="24" spans="1:21" ht="14.25" customHeight="1">
      <c r="A24" s="58">
        <v>14</v>
      </c>
      <c r="B24" s="86" t="s">
        <v>24</v>
      </c>
      <c r="C24" s="60">
        <v>879</v>
      </c>
      <c r="D24" s="62">
        <v>0.028160440827833665</v>
      </c>
      <c r="E24" s="60">
        <v>1402</v>
      </c>
      <c r="F24" s="62">
        <v>0.039718964247266134</v>
      </c>
      <c r="G24" s="101">
        <v>-0.3730385164051355</v>
      </c>
      <c r="H24" s="88">
        <v>-4</v>
      </c>
      <c r="I24" s="60">
        <v>543</v>
      </c>
      <c r="J24" s="61">
        <v>0.6187845303867403</v>
      </c>
      <c r="K24" s="90">
        <v>0</v>
      </c>
      <c r="L24" s="14"/>
      <c r="M24" s="14"/>
      <c r="N24" s="58">
        <v>14</v>
      </c>
      <c r="O24" s="86" t="s">
        <v>24</v>
      </c>
      <c r="P24" s="60">
        <v>4179</v>
      </c>
      <c r="Q24" s="62">
        <v>0.027025104440161932</v>
      </c>
      <c r="R24" s="60">
        <v>7744</v>
      </c>
      <c r="S24" s="62">
        <v>0.034263667415889425</v>
      </c>
      <c r="T24" s="110">
        <v>-0.4603564049586777</v>
      </c>
      <c r="U24" s="90">
        <v>-3</v>
      </c>
    </row>
    <row r="25" spans="1:21" ht="14.25" customHeight="1">
      <c r="A25" s="66">
        <v>15</v>
      </c>
      <c r="B25" s="91" t="s">
        <v>51</v>
      </c>
      <c r="C25" s="68">
        <v>870</v>
      </c>
      <c r="D25" s="70">
        <v>0.027872108669186903</v>
      </c>
      <c r="E25" s="68">
        <v>776</v>
      </c>
      <c r="F25" s="70">
        <v>0.021984248399342737</v>
      </c>
      <c r="G25" s="102">
        <v>0.12113402061855671</v>
      </c>
      <c r="H25" s="93">
        <v>2</v>
      </c>
      <c r="I25" s="68">
        <v>439</v>
      </c>
      <c r="J25" s="69">
        <v>0.9817767653758542</v>
      </c>
      <c r="K25" s="95">
        <v>3</v>
      </c>
      <c r="L25" s="14"/>
      <c r="M25" s="14"/>
      <c r="N25" s="66">
        <v>15</v>
      </c>
      <c r="O25" s="91" t="s">
        <v>51</v>
      </c>
      <c r="P25" s="68">
        <v>3500</v>
      </c>
      <c r="Q25" s="70">
        <v>0.02263409082090614</v>
      </c>
      <c r="R25" s="68">
        <v>4845</v>
      </c>
      <c r="S25" s="70">
        <v>0.021436914854078545</v>
      </c>
      <c r="T25" s="111">
        <v>-0.2776057791537667</v>
      </c>
      <c r="U25" s="95">
        <v>0</v>
      </c>
    </row>
    <row r="26" spans="1:21" ht="14.25" customHeight="1">
      <c r="A26" s="50">
        <v>16</v>
      </c>
      <c r="B26" s="80" t="s">
        <v>26</v>
      </c>
      <c r="C26" s="52">
        <v>726</v>
      </c>
      <c r="D26" s="54">
        <v>0.023258794130838725</v>
      </c>
      <c r="E26" s="52">
        <v>886</v>
      </c>
      <c r="F26" s="54">
        <v>0.025100572270383592</v>
      </c>
      <c r="G26" s="100">
        <v>-0.1805869074492099</v>
      </c>
      <c r="H26" s="82">
        <v>-2</v>
      </c>
      <c r="I26" s="52">
        <v>471</v>
      </c>
      <c r="J26" s="53">
        <v>0.5414012738853504</v>
      </c>
      <c r="K26" s="84">
        <v>-1</v>
      </c>
      <c r="L26" s="14"/>
      <c r="M26" s="14"/>
      <c r="N26" s="50">
        <v>16</v>
      </c>
      <c r="O26" s="80" t="s">
        <v>29</v>
      </c>
      <c r="P26" s="52">
        <v>3208</v>
      </c>
      <c r="Q26" s="54">
        <v>0.020745760958133398</v>
      </c>
      <c r="R26" s="52">
        <v>4743</v>
      </c>
      <c r="S26" s="54">
        <v>0.020985611383466364</v>
      </c>
      <c r="T26" s="109">
        <v>-0.32363483027619655</v>
      </c>
      <c r="U26" s="84">
        <v>0</v>
      </c>
    </row>
    <row r="27" spans="1:21" ht="14.25" customHeight="1">
      <c r="A27" s="58">
        <v>17</v>
      </c>
      <c r="B27" s="86" t="s">
        <v>27</v>
      </c>
      <c r="C27" s="60">
        <v>648</v>
      </c>
      <c r="D27" s="62">
        <v>0.020759915422566798</v>
      </c>
      <c r="E27" s="60">
        <v>552</v>
      </c>
      <c r="F27" s="62">
        <v>0.015638279789223185</v>
      </c>
      <c r="G27" s="101">
        <v>0.17391304347826098</v>
      </c>
      <c r="H27" s="88">
        <v>2</v>
      </c>
      <c r="I27" s="60">
        <v>471</v>
      </c>
      <c r="J27" s="61">
        <v>0.37579617834394896</v>
      </c>
      <c r="K27" s="90">
        <v>-2</v>
      </c>
      <c r="L27" s="14"/>
      <c r="M27" s="14"/>
      <c r="N27" s="58">
        <v>17</v>
      </c>
      <c r="O27" s="86" t="s">
        <v>26</v>
      </c>
      <c r="P27" s="60">
        <v>3111</v>
      </c>
      <c r="Q27" s="62">
        <v>0.020118473298239715</v>
      </c>
      <c r="R27" s="60">
        <v>4626</v>
      </c>
      <c r="S27" s="62">
        <v>0.020467939755411217</v>
      </c>
      <c r="T27" s="110">
        <v>-0.3274967574578469</v>
      </c>
      <c r="U27" s="90">
        <v>0</v>
      </c>
    </row>
    <row r="28" spans="1:21" ht="14.25" customHeight="1">
      <c r="A28" s="58">
        <v>18</v>
      </c>
      <c r="B28" s="86" t="s">
        <v>29</v>
      </c>
      <c r="C28" s="60">
        <v>603</v>
      </c>
      <c r="D28" s="62">
        <v>0.019318254629332992</v>
      </c>
      <c r="E28" s="60">
        <v>810</v>
      </c>
      <c r="F28" s="62">
        <v>0.022947475777664456</v>
      </c>
      <c r="G28" s="101">
        <v>-0.25555555555555554</v>
      </c>
      <c r="H28" s="88">
        <v>-3</v>
      </c>
      <c r="I28" s="60">
        <v>471</v>
      </c>
      <c r="J28" s="61">
        <v>0.28025477707006363</v>
      </c>
      <c r="K28" s="90">
        <v>-3</v>
      </c>
      <c r="L28" s="14"/>
      <c r="M28" s="14"/>
      <c r="N28" s="58">
        <v>18</v>
      </c>
      <c r="O28" s="86" t="s">
        <v>27</v>
      </c>
      <c r="P28" s="60">
        <v>2727</v>
      </c>
      <c r="Q28" s="62">
        <v>0.017635190191031727</v>
      </c>
      <c r="R28" s="60">
        <v>4163</v>
      </c>
      <c r="S28" s="62">
        <v>0.018419375962338284</v>
      </c>
      <c r="T28" s="110">
        <v>-0.34494355032428536</v>
      </c>
      <c r="U28" s="90">
        <v>1</v>
      </c>
    </row>
    <row r="29" spans="1:21" ht="14.25" customHeight="1">
      <c r="A29" s="58">
        <v>19</v>
      </c>
      <c r="B29" s="86" t="s">
        <v>32</v>
      </c>
      <c r="C29" s="60">
        <v>315</v>
      </c>
      <c r="D29" s="62">
        <v>0.010091625552636638</v>
      </c>
      <c r="E29" s="60">
        <v>367</v>
      </c>
      <c r="F29" s="62">
        <v>0.010397189642472661</v>
      </c>
      <c r="G29" s="101">
        <v>-0.1416893732970027</v>
      </c>
      <c r="H29" s="88">
        <v>1</v>
      </c>
      <c r="I29" s="60">
        <v>280</v>
      </c>
      <c r="J29" s="61">
        <v>0.125</v>
      </c>
      <c r="K29" s="90">
        <v>0</v>
      </c>
      <c r="N29" s="58">
        <v>19</v>
      </c>
      <c r="O29" s="86" t="s">
        <v>91</v>
      </c>
      <c r="P29" s="60">
        <v>1667</v>
      </c>
      <c r="Q29" s="62">
        <v>0.01078029411384301</v>
      </c>
      <c r="R29" s="60">
        <v>1848</v>
      </c>
      <c r="S29" s="62">
        <v>0.008176556996973613</v>
      </c>
      <c r="T29" s="110">
        <v>-0.09794372294372289</v>
      </c>
      <c r="U29" s="90">
        <v>3</v>
      </c>
    </row>
    <row r="30" spans="1:21" ht="14.25" customHeight="1">
      <c r="A30" s="66">
        <v>20</v>
      </c>
      <c r="B30" s="91" t="s">
        <v>46</v>
      </c>
      <c r="C30" s="68">
        <v>304</v>
      </c>
      <c r="D30" s="70">
        <v>0.009739219580957264</v>
      </c>
      <c r="E30" s="68">
        <v>684</v>
      </c>
      <c r="F30" s="70">
        <v>0.019377868434472208</v>
      </c>
      <c r="G30" s="102">
        <v>-0.5555555555555556</v>
      </c>
      <c r="H30" s="93">
        <v>-2</v>
      </c>
      <c r="I30" s="68">
        <v>245</v>
      </c>
      <c r="J30" s="69">
        <v>0.24081632653061225</v>
      </c>
      <c r="K30" s="95">
        <v>1</v>
      </c>
      <c r="N30" s="66">
        <v>20</v>
      </c>
      <c r="O30" s="91" t="s">
        <v>46</v>
      </c>
      <c r="P30" s="68">
        <v>1370</v>
      </c>
      <c r="Q30" s="70">
        <v>0.008859629835611832</v>
      </c>
      <c r="R30" s="68">
        <v>4570</v>
      </c>
      <c r="S30" s="70">
        <v>0.020220165300957472</v>
      </c>
      <c r="T30" s="111">
        <v>-0.700218818380744</v>
      </c>
      <c r="U30" s="95">
        <v>-2</v>
      </c>
    </row>
    <row r="31" spans="1:21" ht="14.25" customHeight="1">
      <c r="A31" s="123" t="s">
        <v>49</v>
      </c>
      <c r="B31" s="124"/>
      <c r="C31" s="3">
        <f>SUM(C11:C30)</f>
        <v>29528</v>
      </c>
      <c r="D31" s="6">
        <f>C31/C33</f>
        <v>0.9459857756135067</v>
      </c>
      <c r="E31" s="3">
        <f>SUM(E11:E30)</f>
        <v>33412</v>
      </c>
      <c r="F31" s="6">
        <f>E31/E33</f>
        <v>0.9465692107201541</v>
      </c>
      <c r="G31" s="17">
        <f>C31/E31-1</f>
        <v>-0.11624566024182925</v>
      </c>
      <c r="H31" s="17"/>
      <c r="I31" s="3">
        <f>SUM(I11:I30)</f>
        <v>23817</v>
      </c>
      <c r="J31" s="18">
        <f>C31/I31-1</f>
        <v>0.23978670697401006</v>
      </c>
      <c r="K31" s="19"/>
      <c r="N31" s="123" t="s">
        <v>49</v>
      </c>
      <c r="O31" s="124"/>
      <c r="P31" s="3">
        <f>SUM(P11:P30)</f>
        <v>145785</v>
      </c>
      <c r="Q31" s="6">
        <f>P31/P33</f>
        <v>0.9427745515216576</v>
      </c>
      <c r="R31" s="3">
        <f>SUM(R11:R30)</f>
        <v>212465</v>
      </c>
      <c r="S31" s="6">
        <f>R31/R33</f>
        <v>0.9400607047413412</v>
      </c>
      <c r="T31" s="17">
        <f>P31/R31-1</f>
        <v>-0.3138399265761419</v>
      </c>
      <c r="U31" s="106"/>
    </row>
    <row r="32" spans="1:21" ht="14.25" customHeight="1">
      <c r="A32" s="123" t="s">
        <v>12</v>
      </c>
      <c r="B32" s="124"/>
      <c r="C32" s="3">
        <f>C33-SUM(C11:C30)</f>
        <v>1686</v>
      </c>
      <c r="D32" s="6">
        <f>C32/C33</f>
        <v>0.05401422438649324</v>
      </c>
      <c r="E32" s="3">
        <f>E33-SUM(E11:E30)</f>
        <v>1886</v>
      </c>
      <c r="F32" s="6">
        <f>E32/E33</f>
        <v>0.05343078927984588</v>
      </c>
      <c r="G32" s="17">
        <f>C32/E32-1</f>
        <v>-0.10604453870625663</v>
      </c>
      <c r="H32" s="17"/>
      <c r="I32" s="3">
        <f>I33-SUM(I11:I30)</f>
        <v>1590</v>
      </c>
      <c r="J32" s="18">
        <f>C32/I32-1</f>
        <v>0.060377358490566024</v>
      </c>
      <c r="K32" s="19"/>
      <c r="N32" s="123" t="s">
        <v>12</v>
      </c>
      <c r="O32" s="124"/>
      <c r="P32" s="3">
        <f>P33-SUM(P11:P30)</f>
        <v>8849</v>
      </c>
      <c r="Q32" s="6">
        <f>P32/P33</f>
        <v>0.057225448478342406</v>
      </c>
      <c r="R32" s="3">
        <f>R33-SUM(R11:R30)</f>
        <v>13547</v>
      </c>
      <c r="S32" s="6">
        <f>R32/R33</f>
        <v>0.059939295258658834</v>
      </c>
      <c r="T32" s="17">
        <f>P32/R32-1</f>
        <v>-0.3467926478187052</v>
      </c>
      <c r="U32" s="107"/>
    </row>
    <row r="33" spans="1:21" ht="14.25" customHeight="1">
      <c r="A33" s="125" t="s">
        <v>37</v>
      </c>
      <c r="B33" s="126"/>
      <c r="C33" s="24">
        <v>31214</v>
      </c>
      <c r="D33" s="98">
        <v>1</v>
      </c>
      <c r="E33" s="24">
        <v>35298</v>
      </c>
      <c r="F33" s="98">
        <v>0.9985268287155081</v>
      </c>
      <c r="G33" s="20">
        <v>-0.11570060626664402</v>
      </c>
      <c r="H33" s="20"/>
      <c r="I33" s="24">
        <v>25407</v>
      </c>
      <c r="J33" s="44">
        <v>0.2285590585271775</v>
      </c>
      <c r="K33" s="99"/>
      <c r="L33" s="14"/>
      <c r="M33" s="14"/>
      <c r="N33" s="125" t="s">
        <v>37</v>
      </c>
      <c r="O33" s="126"/>
      <c r="P33" s="24">
        <v>154634</v>
      </c>
      <c r="Q33" s="98">
        <v>1</v>
      </c>
      <c r="R33" s="24">
        <v>226012</v>
      </c>
      <c r="S33" s="98">
        <v>1</v>
      </c>
      <c r="T33" s="108">
        <v>-0.3158150894642763</v>
      </c>
      <c r="U33" s="99"/>
    </row>
    <row r="34" spans="1:14" ht="14.25" customHeight="1">
      <c r="A34" t="s">
        <v>83</v>
      </c>
      <c r="N34" t="s">
        <v>83</v>
      </c>
    </row>
    <row r="35" spans="1:14" ht="15">
      <c r="A35" s="9" t="s">
        <v>85</v>
      </c>
      <c r="N35" s="9" t="s">
        <v>85</v>
      </c>
    </row>
    <row r="37" ht="15">
      <c r="V37" s="49"/>
    </row>
    <row r="39" spans="1:21" ht="15">
      <c r="A39" s="149" t="s">
        <v>138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"/>
      <c r="M39" s="21"/>
      <c r="N39" s="149" t="s">
        <v>103</v>
      </c>
      <c r="O39" s="149"/>
      <c r="P39" s="149"/>
      <c r="Q39" s="149"/>
      <c r="R39" s="149"/>
      <c r="S39" s="149"/>
      <c r="T39" s="149"/>
      <c r="U39" s="149"/>
    </row>
    <row r="40" spans="1:21" ht="15">
      <c r="A40" s="150" t="s">
        <v>139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4"/>
      <c r="M40" s="21"/>
      <c r="N40" s="150" t="s">
        <v>104</v>
      </c>
      <c r="O40" s="150"/>
      <c r="P40" s="150"/>
      <c r="Q40" s="150"/>
      <c r="R40" s="150"/>
      <c r="S40" s="150"/>
      <c r="T40" s="150"/>
      <c r="U40" s="150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51" t="s">
        <v>0</v>
      </c>
      <c r="B42" s="151" t="s">
        <v>48</v>
      </c>
      <c r="C42" s="153" t="s">
        <v>124</v>
      </c>
      <c r="D42" s="154"/>
      <c r="E42" s="154"/>
      <c r="F42" s="154"/>
      <c r="G42" s="154"/>
      <c r="H42" s="155"/>
      <c r="I42" s="153" t="s">
        <v>115</v>
      </c>
      <c r="J42" s="154"/>
      <c r="K42" s="155"/>
      <c r="L42" s="14"/>
      <c r="M42" s="14"/>
      <c r="N42" s="151" t="s">
        <v>0</v>
      </c>
      <c r="O42" s="151" t="s">
        <v>48</v>
      </c>
      <c r="P42" s="153" t="s">
        <v>125</v>
      </c>
      <c r="Q42" s="154"/>
      <c r="R42" s="154"/>
      <c r="S42" s="154"/>
      <c r="T42" s="154"/>
      <c r="U42" s="155"/>
    </row>
    <row r="43" spans="1:21" ht="15">
      <c r="A43" s="152"/>
      <c r="B43" s="152"/>
      <c r="C43" s="173" t="s">
        <v>126</v>
      </c>
      <c r="D43" s="174"/>
      <c r="E43" s="174"/>
      <c r="F43" s="174"/>
      <c r="G43" s="174"/>
      <c r="H43" s="175"/>
      <c r="I43" s="127" t="s">
        <v>116</v>
      </c>
      <c r="J43" s="128"/>
      <c r="K43" s="129"/>
      <c r="L43" s="14"/>
      <c r="M43" s="14"/>
      <c r="N43" s="152"/>
      <c r="O43" s="152"/>
      <c r="P43" s="127" t="s">
        <v>127</v>
      </c>
      <c r="Q43" s="128"/>
      <c r="R43" s="128"/>
      <c r="S43" s="128"/>
      <c r="T43" s="128"/>
      <c r="U43" s="129"/>
    </row>
    <row r="44" spans="1:21" ht="15" customHeight="1">
      <c r="A44" s="152"/>
      <c r="B44" s="152"/>
      <c r="C44" s="130">
        <v>2020</v>
      </c>
      <c r="D44" s="131"/>
      <c r="E44" s="156">
        <v>2019</v>
      </c>
      <c r="F44" s="131"/>
      <c r="G44" s="134" t="s">
        <v>5</v>
      </c>
      <c r="H44" s="144" t="s">
        <v>56</v>
      </c>
      <c r="I44" s="158">
        <v>2020</v>
      </c>
      <c r="J44" s="145" t="s">
        <v>128</v>
      </c>
      <c r="K44" s="144" t="s">
        <v>130</v>
      </c>
      <c r="L44" s="14"/>
      <c r="M44" s="14"/>
      <c r="N44" s="152"/>
      <c r="O44" s="152"/>
      <c r="P44" s="130">
        <v>2020</v>
      </c>
      <c r="Q44" s="131"/>
      <c r="R44" s="130">
        <v>2019</v>
      </c>
      <c r="S44" s="131"/>
      <c r="T44" s="134" t="s">
        <v>5</v>
      </c>
      <c r="U44" s="136" t="s">
        <v>97</v>
      </c>
    </row>
    <row r="45" spans="1:21" ht="15" customHeight="1">
      <c r="A45" s="138" t="s">
        <v>6</v>
      </c>
      <c r="B45" s="138" t="s">
        <v>48</v>
      </c>
      <c r="C45" s="132"/>
      <c r="D45" s="133"/>
      <c r="E45" s="157"/>
      <c r="F45" s="133"/>
      <c r="G45" s="135"/>
      <c r="H45" s="145"/>
      <c r="I45" s="158"/>
      <c r="J45" s="145"/>
      <c r="K45" s="145"/>
      <c r="L45" s="14"/>
      <c r="M45" s="14"/>
      <c r="N45" s="138" t="s">
        <v>6</v>
      </c>
      <c r="O45" s="138" t="s">
        <v>48</v>
      </c>
      <c r="P45" s="132"/>
      <c r="Q45" s="133"/>
      <c r="R45" s="132"/>
      <c r="S45" s="133"/>
      <c r="T45" s="135"/>
      <c r="U45" s="137"/>
    </row>
    <row r="46" spans="1:21" ht="15" customHeight="1">
      <c r="A46" s="138"/>
      <c r="B46" s="138"/>
      <c r="C46" s="117" t="s">
        <v>8</v>
      </c>
      <c r="D46" s="78" t="s">
        <v>2</v>
      </c>
      <c r="E46" s="117" t="s">
        <v>8</v>
      </c>
      <c r="F46" s="78" t="s">
        <v>2</v>
      </c>
      <c r="G46" s="140" t="s">
        <v>9</v>
      </c>
      <c r="H46" s="140" t="s">
        <v>57</v>
      </c>
      <c r="I46" s="79" t="s">
        <v>8</v>
      </c>
      <c r="J46" s="146" t="s">
        <v>129</v>
      </c>
      <c r="K46" s="146" t="s">
        <v>131</v>
      </c>
      <c r="L46" s="14"/>
      <c r="M46" s="14"/>
      <c r="N46" s="138"/>
      <c r="O46" s="138"/>
      <c r="P46" s="117" t="s">
        <v>8</v>
      </c>
      <c r="Q46" s="78" t="s">
        <v>2</v>
      </c>
      <c r="R46" s="117" t="s">
        <v>8</v>
      </c>
      <c r="S46" s="78" t="s">
        <v>2</v>
      </c>
      <c r="T46" s="140" t="s">
        <v>9</v>
      </c>
      <c r="U46" s="142" t="s">
        <v>98</v>
      </c>
    </row>
    <row r="47" spans="1:21" ht="15" customHeight="1">
      <c r="A47" s="139"/>
      <c r="B47" s="139"/>
      <c r="C47" s="116" t="s">
        <v>10</v>
      </c>
      <c r="D47" s="41" t="s">
        <v>11</v>
      </c>
      <c r="E47" s="116" t="s">
        <v>10</v>
      </c>
      <c r="F47" s="41" t="s">
        <v>11</v>
      </c>
      <c r="G47" s="148"/>
      <c r="H47" s="148"/>
      <c r="I47" s="116" t="s">
        <v>10</v>
      </c>
      <c r="J47" s="147"/>
      <c r="K47" s="147"/>
      <c r="L47" s="14"/>
      <c r="M47" s="14"/>
      <c r="N47" s="139"/>
      <c r="O47" s="139"/>
      <c r="P47" s="116" t="s">
        <v>10</v>
      </c>
      <c r="Q47" s="41" t="s">
        <v>11</v>
      </c>
      <c r="R47" s="116" t="s">
        <v>10</v>
      </c>
      <c r="S47" s="41" t="s">
        <v>11</v>
      </c>
      <c r="T47" s="141"/>
      <c r="U47" s="143"/>
    </row>
    <row r="48" spans="1:21" ht="15">
      <c r="A48" s="50">
        <v>1</v>
      </c>
      <c r="B48" s="80" t="s">
        <v>38</v>
      </c>
      <c r="C48" s="52">
        <v>1579</v>
      </c>
      <c r="D48" s="57">
        <v>0.05058627538924841</v>
      </c>
      <c r="E48" s="52">
        <v>1569</v>
      </c>
      <c r="F48" s="57">
        <v>0.044450110487846334</v>
      </c>
      <c r="G48" s="81">
        <v>0.006373486297004405</v>
      </c>
      <c r="H48" s="82">
        <v>0</v>
      </c>
      <c r="I48" s="52">
        <v>1031</v>
      </c>
      <c r="J48" s="83">
        <v>0.5315227934044617</v>
      </c>
      <c r="K48" s="84">
        <v>1</v>
      </c>
      <c r="L48" s="14"/>
      <c r="M48" s="14"/>
      <c r="N48" s="50">
        <v>1</v>
      </c>
      <c r="O48" s="80" t="s">
        <v>38</v>
      </c>
      <c r="P48" s="52">
        <v>7329</v>
      </c>
      <c r="Q48" s="57">
        <v>0.04739578617897745</v>
      </c>
      <c r="R48" s="52">
        <v>9850</v>
      </c>
      <c r="S48" s="57">
        <v>0.043581756720882076</v>
      </c>
      <c r="T48" s="55">
        <v>-0.2559390862944162</v>
      </c>
      <c r="U48" s="84">
        <v>0</v>
      </c>
    </row>
    <row r="49" spans="1:21" ht="15">
      <c r="A49" s="85">
        <v>2</v>
      </c>
      <c r="B49" s="86" t="s">
        <v>59</v>
      </c>
      <c r="C49" s="60">
        <v>1023</v>
      </c>
      <c r="D49" s="65">
        <v>0.03277375536618184</v>
      </c>
      <c r="E49" s="60">
        <v>1473</v>
      </c>
      <c r="F49" s="65">
        <v>0.041730409654937954</v>
      </c>
      <c r="G49" s="87">
        <v>-0.30549898167006106</v>
      </c>
      <c r="H49" s="88">
        <v>0</v>
      </c>
      <c r="I49" s="60">
        <v>569</v>
      </c>
      <c r="J49" s="89">
        <v>0.7978910369068541</v>
      </c>
      <c r="K49" s="90">
        <v>3</v>
      </c>
      <c r="L49" s="14"/>
      <c r="M49" s="14"/>
      <c r="N49" s="85">
        <v>2</v>
      </c>
      <c r="O49" s="86" t="s">
        <v>59</v>
      </c>
      <c r="P49" s="60">
        <v>6426</v>
      </c>
      <c r="Q49" s="65">
        <v>0.041556190747183676</v>
      </c>
      <c r="R49" s="60">
        <v>6884</v>
      </c>
      <c r="S49" s="65">
        <v>0.03045855972249261</v>
      </c>
      <c r="T49" s="63">
        <v>-0.06653108657757123</v>
      </c>
      <c r="U49" s="90">
        <v>1</v>
      </c>
    </row>
    <row r="50" spans="1:21" ht="15">
      <c r="A50" s="85">
        <v>3</v>
      </c>
      <c r="B50" s="86" t="s">
        <v>40</v>
      </c>
      <c r="C50" s="60">
        <v>851</v>
      </c>
      <c r="D50" s="65">
        <v>0.027263407445377075</v>
      </c>
      <c r="E50" s="60">
        <v>1115</v>
      </c>
      <c r="F50" s="65">
        <v>0.031588191965550454</v>
      </c>
      <c r="G50" s="87">
        <v>-0.23677130044843053</v>
      </c>
      <c r="H50" s="88">
        <v>1</v>
      </c>
      <c r="I50" s="60">
        <v>1098</v>
      </c>
      <c r="J50" s="89">
        <v>-0.22495446265938068</v>
      </c>
      <c r="K50" s="90">
        <v>-2</v>
      </c>
      <c r="L50" s="14"/>
      <c r="M50" s="14"/>
      <c r="N50" s="85">
        <v>3</v>
      </c>
      <c r="O50" s="86" t="s">
        <v>40</v>
      </c>
      <c r="P50" s="60">
        <v>5234</v>
      </c>
      <c r="Q50" s="65">
        <v>0.03384766610189221</v>
      </c>
      <c r="R50" s="60">
        <v>7251</v>
      </c>
      <c r="S50" s="65">
        <v>0.03208236730793055</v>
      </c>
      <c r="T50" s="63">
        <v>-0.27816852847883056</v>
      </c>
      <c r="U50" s="90">
        <v>-1</v>
      </c>
    </row>
    <row r="51" spans="1:21" ht="15">
      <c r="A51" s="85">
        <v>4</v>
      </c>
      <c r="B51" s="86" t="s">
        <v>43</v>
      </c>
      <c r="C51" s="60">
        <v>715</v>
      </c>
      <c r="D51" s="65">
        <v>0.022906388159159352</v>
      </c>
      <c r="E51" s="60">
        <v>499</v>
      </c>
      <c r="F51" s="65">
        <v>0.014136778287721684</v>
      </c>
      <c r="G51" s="87">
        <v>0.43286573146292584</v>
      </c>
      <c r="H51" s="88">
        <v>8</v>
      </c>
      <c r="I51" s="60">
        <v>802</v>
      </c>
      <c r="J51" s="89">
        <v>-0.10847880299251866</v>
      </c>
      <c r="K51" s="90">
        <v>0</v>
      </c>
      <c r="L51" s="14"/>
      <c r="M51" s="14"/>
      <c r="N51" s="85">
        <v>4</v>
      </c>
      <c r="O51" s="86" t="s">
        <v>45</v>
      </c>
      <c r="P51" s="60">
        <v>3570</v>
      </c>
      <c r="Q51" s="65">
        <v>0.02308677263732426</v>
      </c>
      <c r="R51" s="60">
        <v>4370</v>
      </c>
      <c r="S51" s="65">
        <v>0.019335256535051235</v>
      </c>
      <c r="T51" s="63">
        <v>-0.18306636155606404</v>
      </c>
      <c r="U51" s="90">
        <v>2</v>
      </c>
    </row>
    <row r="52" spans="1:21" ht="15">
      <c r="A52" s="85">
        <v>5</v>
      </c>
      <c r="B52" s="91" t="s">
        <v>42</v>
      </c>
      <c r="C52" s="68">
        <v>703</v>
      </c>
      <c r="D52" s="73">
        <v>0.02252194528096367</v>
      </c>
      <c r="E52" s="68">
        <v>877</v>
      </c>
      <c r="F52" s="73">
        <v>0.02484560031729843</v>
      </c>
      <c r="G52" s="92">
        <v>-0.19840364880273664</v>
      </c>
      <c r="H52" s="93">
        <v>0</v>
      </c>
      <c r="I52" s="68">
        <v>445</v>
      </c>
      <c r="J52" s="94">
        <v>0.5797752808988763</v>
      </c>
      <c r="K52" s="95">
        <v>5</v>
      </c>
      <c r="L52" s="14"/>
      <c r="M52" s="14"/>
      <c r="N52" s="85">
        <v>5</v>
      </c>
      <c r="O52" s="91" t="s">
        <v>42</v>
      </c>
      <c r="P52" s="68">
        <v>3349</v>
      </c>
      <c r="Q52" s="73">
        <v>0.021657591474061332</v>
      </c>
      <c r="R52" s="68">
        <v>6765</v>
      </c>
      <c r="S52" s="73">
        <v>0.0299320390067784</v>
      </c>
      <c r="T52" s="71">
        <v>-0.5049519586104951</v>
      </c>
      <c r="U52" s="95">
        <v>-1</v>
      </c>
    </row>
    <row r="53" spans="1:21" ht="15">
      <c r="A53" s="96">
        <v>6</v>
      </c>
      <c r="B53" s="80" t="s">
        <v>45</v>
      </c>
      <c r="C53" s="52">
        <v>633</v>
      </c>
      <c r="D53" s="57">
        <v>0.020279361824822196</v>
      </c>
      <c r="E53" s="52">
        <v>535</v>
      </c>
      <c r="F53" s="57">
        <v>0.015156666100062326</v>
      </c>
      <c r="G53" s="81">
        <v>0.18317757009345792</v>
      </c>
      <c r="H53" s="82">
        <v>5</v>
      </c>
      <c r="I53" s="52">
        <v>934</v>
      </c>
      <c r="J53" s="83">
        <v>-0.3222698072805139</v>
      </c>
      <c r="K53" s="84">
        <v>-3</v>
      </c>
      <c r="L53" s="14"/>
      <c r="M53" s="14"/>
      <c r="N53" s="96">
        <v>6</v>
      </c>
      <c r="O53" s="80" t="s">
        <v>44</v>
      </c>
      <c r="P53" s="52">
        <v>3274</v>
      </c>
      <c r="Q53" s="57">
        <v>0.02117257524218477</v>
      </c>
      <c r="R53" s="52">
        <v>4032</v>
      </c>
      <c r="S53" s="57">
        <v>0.0178397607206697</v>
      </c>
      <c r="T53" s="55">
        <v>-0.18799603174603174</v>
      </c>
      <c r="U53" s="84">
        <v>2</v>
      </c>
    </row>
    <row r="54" spans="1:21" ht="15">
      <c r="A54" s="85">
        <v>7</v>
      </c>
      <c r="B54" s="86" t="s">
        <v>41</v>
      </c>
      <c r="C54" s="60">
        <v>606</v>
      </c>
      <c r="D54" s="65">
        <v>0.019414365348881912</v>
      </c>
      <c r="E54" s="60">
        <v>485</v>
      </c>
      <c r="F54" s="65">
        <v>0.013740155249589213</v>
      </c>
      <c r="G54" s="87">
        <v>0.24948453608247423</v>
      </c>
      <c r="H54" s="88">
        <v>6</v>
      </c>
      <c r="I54" s="60">
        <v>322</v>
      </c>
      <c r="J54" s="89">
        <v>0.8819875776397517</v>
      </c>
      <c r="K54" s="90">
        <v>12</v>
      </c>
      <c r="L54" s="14"/>
      <c r="M54" s="14"/>
      <c r="N54" s="85">
        <v>7</v>
      </c>
      <c r="O54" s="86" t="s">
        <v>43</v>
      </c>
      <c r="P54" s="60">
        <v>3196</v>
      </c>
      <c r="Q54" s="65">
        <v>0.02066815836103315</v>
      </c>
      <c r="R54" s="60">
        <v>3447</v>
      </c>
      <c r="S54" s="65">
        <v>0.015251402580393961</v>
      </c>
      <c r="T54" s="63">
        <v>-0.07281694226863944</v>
      </c>
      <c r="U54" s="90">
        <v>5</v>
      </c>
    </row>
    <row r="55" spans="1:21" ht="15">
      <c r="A55" s="85">
        <v>8</v>
      </c>
      <c r="B55" s="86" t="s">
        <v>44</v>
      </c>
      <c r="C55" s="60">
        <v>605</v>
      </c>
      <c r="D55" s="65">
        <v>0.019382328442365607</v>
      </c>
      <c r="E55" s="60">
        <v>651</v>
      </c>
      <c r="F55" s="65">
        <v>0.018442971273159952</v>
      </c>
      <c r="G55" s="87">
        <v>-0.07066052227342545</v>
      </c>
      <c r="H55" s="88">
        <v>-1</v>
      </c>
      <c r="I55" s="60">
        <v>509</v>
      </c>
      <c r="J55" s="89">
        <v>0.18860510805500974</v>
      </c>
      <c r="K55" s="90">
        <v>-2</v>
      </c>
      <c r="L55" s="14"/>
      <c r="M55" s="14"/>
      <c r="N55" s="85">
        <v>8</v>
      </c>
      <c r="O55" s="86" t="s">
        <v>50</v>
      </c>
      <c r="P55" s="60">
        <v>3019</v>
      </c>
      <c r="Q55" s="65">
        <v>0.019523520053804467</v>
      </c>
      <c r="R55" s="60">
        <v>3664</v>
      </c>
      <c r="S55" s="65">
        <v>0.016211528591402225</v>
      </c>
      <c r="T55" s="63">
        <v>-0.17603711790393017</v>
      </c>
      <c r="U55" s="90">
        <v>3</v>
      </c>
    </row>
    <row r="56" spans="1:21" ht="15">
      <c r="A56" s="85">
        <v>9</v>
      </c>
      <c r="B56" s="86" t="s">
        <v>112</v>
      </c>
      <c r="C56" s="60">
        <v>595</v>
      </c>
      <c r="D56" s="65">
        <v>0.019061959377202536</v>
      </c>
      <c r="E56" s="60">
        <v>1337</v>
      </c>
      <c r="F56" s="65">
        <v>0.03787750014165109</v>
      </c>
      <c r="G56" s="87">
        <v>-0.5549738219895288</v>
      </c>
      <c r="H56" s="88">
        <v>-6</v>
      </c>
      <c r="I56" s="60">
        <v>445</v>
      </c>
      <c r="J56" s="89">
        <v>0.3370786516853932</v>
      </c>
      <c r="K56" s="90">
        <v>1</v>
      </c>
      <c r="L56" s="14"/>
      <c r="M56" s="14"/>
      <c r="N56" s="85">
        <v>9</v>
      </c>
      <c r="O56" s="86" t="s">
        <v>86</v>
      </c>
      <c r="P56" s="60">
        <v>2896</v>
      </c>
      <c r="Q56" s="65">
        <v>0.01872809343352691</v>
      </c>
      <c r="R56" s="60">
        <v>2454</v>
      </c>
      <c r="S56" s="65">
        <v>0.010857830557669505</v>
      </c>
      <c r="T56" s="63">
        <v>0.18011409942950296</v>
      </c>
      <c r="U56" s="90">
        <v>13</v>
      </c>
    </row>
    <row r="57" spans="1:21" ht="15">
      <c r="A57" s="97">
        <v>10</v>
      </c>
      <c r="B57" s="91" t="s">
        <v>39</v>
      </c>
      <c r="C57" s="68">
        <v>591</v>
      </c>
      <c r="D57" s="73">
        <v>0.01893381175113731</v>
      </c>
      <c r="E57" s="68">
        <v>424</v>
      </c>
      <c r="F57" s="73">
        <v>0.012012012012012012</v>
      </c>
      <c r="G57" s="92">
        <v>0.3938679245283019</v>
      </c>
      <c r="H57" s="93">
        <v>6</v>
      </c>
      <c r="I57" s="68">
        <v>468</v>
      </c>
      <c r="J57" s="94">
        <v>0.2628205128205128</v>
      </c>
      <c r="K57" s="95">
        <v>-2</v>
      </c>
      <c r="L57" s="14"/>
      <c r="M57" s="14"/>
      <c r="N57" s="97">
        <v>10</v>
      </c>
      <c r="O57" s="91" t="s">
        <v>71</v>
      </c>
      <c r="P57" s="68">
        <v>2858</v>
      </c>
      <c r="Q57" s="73">
        <v>0.018482351876042784</v>
      </c>
      <c r="R57" s="68">
        <v>2892</v>
      </c>
      <c r="S57" s="73">
        <v>0.01279578075500416</v>
      </c>
      <c r="T57" s="71">
        <v>-0.011756569847856113</v>
      </c>
      <c r="U57" s="95">
        <v>7</v>
      </c>
    </row>
    <row r="58" spans="1:21" ht="15">
      <c r="A58" s="96">
        <v>11</v>
      </c>
      <c r="B58" s="80" t="s">
        <v>71</v>
      </c>
      <c r="C58" s="52">
        <v>571</v>
      </c>
      <c r="D58" s="57">
        <v>0.018293073620811173</v>
      </c>
      <c r="E58" s="52">
        <v>320</v>
      </c>
      <c r="F58" s="57">
        <v>0.009065669443027934</v>
      </c>
      <c r="G58" s="81">
        <v>0.784375</v>
      </c>
      <c r="H58" s="82">
        <v>17</v>
      </c>
      <c r="I58" s="52">
        <v>435</v>
      </c>
      <c r="J58" s="83">
        <v>0.31264367816091965</v>
      </c>
      <c r="K58" s="84">
        <v>2</v>
      </c>
      <c r="L58" s="14"/>
      <c r="M58" s="14"/>
      <c r="N58" s="96">
        <v>11</v>
      </c>
      <c r="O58" s="80" t="s">
        <v>39</v>
      </c>
      <c r="P58" s="52">
        <v>2766</v>
      </c>
      <c r="Q58" s="57">
        <v>0.01788739863160754</v>
      </c>
      <c r="R58" s="52">
        <v>4361</v>
      </c>
      <c r="S58" s="57">
        <v>0.019295435640585456</v>
      </c>
      <c r="T58" s="55">
        <v>-0.36574180233891307</v>
      </c>
      <c r="U58" s="84">
        <v>-4</v>
      </c>
    </row>
    <row r="59" spans="1:21" ht="15">
      <c r="A59" s="85">
        <v>12</v>
      </c>
      <c r="B59" s="86" t="s">
        <v>76</v>
      </c>
      <c r="C59" s="60">
        <v>537</v>
      </c>
      <c r="D59" s="65">
        <v>0.017203818799256743</v>
      </c>
      <c r="E59" s="60">
        <v>557</v>
      </c>
      <c r="F59" s="65">
        <v>0.015779930874270497</v>
      </c>
      <c r="G59" s="87">
        <v>-0.03590664272890487</v>
      </c>
      <c r="H59" s="88">
        <v>-2</v>
      </c>
      <c r="I59" s="60">
        <v>354</v>
      </c>
      <c r="J59" s="89">
        <v>0.5169491525423728</v>
      </c>
      <c r="K59" s="90">
        <v>6</v>
      </c>
      <c r="L59" s="14"/>
      <c r="M59" s="14"/>
      <c r="N59" s="85">
        <v>12</v>
      </c>
      <c r="O59" s="86" t="s">
        <v>41</v>
      </c>
      <c r="P59" s="60">
        <v>2705</v>
      </c>
      <c r="Q59" s="65">
        <v>0.017492918763014603</v>
      </c>
      <c r="R59" s="60">
        <v>3806</v>
      </c>
      <c r="S59" s="65">
        <v>0.016839813815195653</v>
      </c>
      <c r="T59" s="63">
        <v>-0.28928008407777195</v>
      </c>
      <c r="U59" s="90">
        <v>-3</v>
      </c>
    </row>
    <row r="60" spans="1:21" ht="15">
      <c r="A60" s="85">
        <v>13</v>
      </c>
      <c r="B60" s="86" t="s">
        <v>50</v>
      </c>
      <c r="C60" s="60">
        <v>512</v>
      </c>
      <c r="D60" s="65">
        <v>0.016402896136349075</v>
      </c>
      <c r="E60" s="60">
        <v>481</v>
      </c>
      <c r="F60" s="65">
        <v>0.013626834381551363</v>
      </c>
      <c r="G60" s="87">
        <v>0.06444906444906451</v>
      </c>
      <c r="H60" s="88">
        <v>1</v>
      </c>
      <c r="I60" s="60">
        <v>444</v>
      </c>
      <c r="J60" s="89">
        <v>0.15315315315315314</v>
      </c>
      <c r="K60" s="90">
        <v>-1</v>
      </c>
      <c r="L60" s="14"/>
      <c r="M60" s="14"/>
      <c r="N60" s="85">
        <v>13</v>
      </c>
      <c r="O60" s="86" t="s">
        <v>96</v>
      </c>
      <c r="P60" s="60">
        <v>2354</v>
      </c>
      <c r="Q60" s="65">
        <v>0.015223042797832301</v>
      </c>
      <c r="R60" s="60">
        <v>2431</v>
      </c>
      <c r="S60" s="65">
        <v>0.010756066049590287</v>
      </c>
      <c r="T60" s="63">
        <v>-0.03167420814479638</v>
      </c>
      <c r="U60" s="90">
        <v>10</v>
      </c>
    </row>
    <row r="61" spans="1:21" ht="15">
      <c r="A61" s="85">
        <v>14</v>
      </c>
      <c r="B61" s="86" t="s">
        <v>52</v>
      </c>
      <c r="C61" s="60">
        <v>501</v>
      </c>
      <c r="D61" s="65">
        <v>0.0160504901646697</v>
      </c>
      <c r="E61" s="60">
        <v>617</v>
      </c>
      <c r="F61" s="65">
        <v>0.017479743894838234</v>
      </c>
      <c r="G61" s="87">
        <v>-0.18800648298217182</v>
      </c>
      <c r="H61" s="88">
        <v>-6</v>
      </c>
      <c r="I61" s="60">
        <v>269</v>
      </c>
      <c r="J61" s="89">
        <v>0.8624535315985129</v>
      </c>
      <c r="K61" s="90">
        <v>6</v>
      </c>
      <c r="L61" s="14"/>
      <c r="M61" s="14"/>
      <c r="N61" s="85">
        <v>14</v>
      </c>
      <c r="O61" s="86" t="s">
        <v>89</v>
      </c>
      <c r="P61" s="60">
        <v>2289</v>
      </c>
      <c r="Q61" s="65">
        <v>0.014802695396872616</v>
      </c>
      <c r="R61" s="60">
        <v>362</v>
      </c>
      <c r="S61" s="65">
        <v>0.0016016848662902855</v>
      </c>
      <c r="T61" s="63">
        <v>5.323204419889502</v>
      </c>
      <c r="U61" s="90">
        <v>129</v>
      </c>
    </row>
    <row r="62" spans="1:21" ht="15">
      <c r="A62" s="97">
        <v>15</v>
      </c>
      <c r="B62" s="91" t="s">
        <v>135</v>
      </c>
      <c r="C62" s="68">
        <v>500</v>
      </c>
      <c r="D62" s="73">
        <v>0.016018453258153393</v>
      </c>
      <c r="E62" s="68">
        <v>401</v>
      </c>
      <c r="F62" s="73">
        <v>0.01136041702079438</v>
      </c>
      <c r="G62" s="92">
        <v>0.24688279301745641</v>
      </c>
      <c r="H62" s="93">
        <v>4</v>
      </c>
      <c r="I62" s="68">
        <v>261</v>
      </c>
      <c r="J62" s="94">
        <v>0.9157088122605364</v>
      </c>
      <c r="K62" s="95">
        <v>6</v>
      </c>
      <c r="L62" s="14"/>
      <c r="M62" s="14"/>
      <c r="N62" s="97">
        <v>15</v>
      </c>
      <c r="O62" s="91" t="s">
        <v>76</v>
      </c>
      <c r="P62" s="68">
        <v>2133</v>
      </c>
      <c r="Q62" s="73">
        <v>0.01379386163456937</v>
      </c>
      <c r="R62" s="68">
        <v>3706</v>
      </c>
      <c r="S62" s="73">
        <v>0.016397359432242537</v>
      </c>
      <c r="T62" s="71">
        <v>-0.42444684295736645</v>
      </c>
      <c r="U62" s="95">
        <v>-5</v>
      </c>
    </row>
    <row r="63" spans="1:21" ht="15">
      <c r="A63" s="96">
        <v>16</v>
      </c>
      <c r="B63" s="80" t="s">
        <v>118</v>
      </c>
      <c r="C63" s="52">
        <v>463</v>
      </c>
      <c r="D63" s="57">
        <v>0.014833087717050041</v>
      </c>
      <c r="E63" s="52">
        <v>386</v>
      </c>
      <c r="F63" s="57">
        <v>0.010935463765652445</v>
      </c>
      <c r="G63" s="81">
        <v>0.19948186528497414</v>
      </c>
      <c r="H63" s="82">
        <v>4</v>
      </c>
      <c r="I63" s="52">
        <v>370</v>
      </c>
      <c r="J63" s="83">
        <v>0.25135135135135145</v>
      </c>
      <c r="K63" s="84">
        <v>1</v>
      </c>
      <c r="L63" s="14"/>
      <c r="M63" s="14"/>
      <c r="N63" s="96">
        <v>16</v>
      </c>
      <c r="O63" s="80" t="s">
        <v>112</v>
      </c>
      <c r="P63" s="52">
        <v>2086</v>
      </c>
      <c r="Q63" s="57">
        <v>0.01348991812926006</v>
      </c>
      <c r="R63" s="52">
        <v>6609</v>
      </c>
      <c r="S63" s="57">
        <v>0.029241810169371538</v>
      </c>
      <c r="T63" s="55">
        <v>-0.6843697987592676</v>
      </c>
      <c r="U63" s="84">
        <v>-11</v>
      </c>
    </row>
    <row r="64" spans="1:21" ht="15">
      <c r="A64" s="85">
        <v>17</v>
      </c>
      <c r="B64" s="86" t="s">
        <v>134</v>
      </c>
      <c r="C64" s="60">
        <v>439</v>
      </c>
      <c r="D64" s="65">
        <v>0.01406420196065868</v>
      </c>
      <c r="E64" s="60">
        <v>356</v>
      </c>
      <c r="F64" s="65">
        <v>0.010085557255368575</v>
      </c>
      <c r="G64" s="87">
        <v>0.2331460674157304</v>
      </c>
      <c r="H64" s="88">
        <v>5</v>
      </c>
      <c r="I64" s="60">
        <v>238</v>
      </c>
      <c r="J64" s="89">
        <v>0.8445378151260505</v>
      </c>
      <c r="K64" s="90">
        <v>9</v>
      </c>
      <c r="L64" s="14"/>
      <c r="M64" s="14"/>
      <c r="N64" s="85">
        <v>17</v>
      </c>
      <c r="O64" s="86" t="s">
        <v>95</v>
      </c>
      <c r="P64" s="60">
        <v>2079</v>
      </c>
      <c r="Q64" s="65">
        <v>0.013444649947618247</v>
      </c>
      <c r="R64" s="60">
        <v>3047</v>
      </c>
      <c r="S64" s="65">
        <v>0.013481585048581492</v>
      </c>
      <c r="T64" s="63">
        <v>-0.31768953068592054</v>
      </c>
      <c r="U64" s="90">
        <v>-3</v>
      </c>
    </row>
    <row r="65" spans="1:21" ht="15">
      <c r="A65" s="85">
        <v>18</v>
      </c>
      <c r="B65" s="86" t="s">
        <v>96</v>
      </c>
      <c r="C65" s="60">
        <v>438</v>
      </c>
      <c r="D65" s="65">
        <v>0.014032165054142372</v>
      </c>
      <c r="E65" s="60">
        <v>257</v>
      </c>
      <c r="F65" s="65">
        <v>0.007280865771431809</v>
      </c>
      <c r="G65" s="87">
        <v>0.7042801556420233</v>
      </c>
      <c r="H65" s="88">
        <v>21</v>
      </c>
      <c r="I65" s="60">
        <v>428</v>
      </c>
      <c r="J65" s="89">
        <v>0.02336448598130847</v>
      </c>
      <c r="K65" s="90">
        <v>-4</v>
      </c>
      <c r="L65" s="14"/>
      <c r="M65" s="14"/>
      <c r="N65" s="85">
        <v>18</v>
      </c>
      <c r="O65" s="86" t="s">
        <v>52</v>
      </c>
      <c r="P65" s="60">
        <v>1962</v>
      </c>
      <c r="Q65" s="65">
        <v>0.012688024625890814</v>
      </c>
      <c r="R65" s="60">
        <v>3108</v>
      </c>
      <c r="S65" s="65">
        <v>0.013751482222182893</v>
      </c>
      <c r="T65" s="63">
        <v>-0.36872586872586877</v>
      </c>
      <c r="U65" s="90">
        <v>-5</v>
      </c>
    </row>
    <row r="66" spans="1:21" ht="15">
      <c r="A66" s="85">
        <v>19</v>
      </c>
      <c r="B66" s="86" t="s">
        <v>61</v>
      </c>
      <c r="C66" s="60">
        <v>437</v>
      </c>
      <c r="D66" s="65">
        <v>0.014000128147626065</v>
      </c>
      <c r="E66" s="60">
        <v>333</v>
      </c>
      <c r="F66" s="65">
        <v>0.009433962264150943</v>
      </c>
      <c r="G66" s="87">
        <v>0.3123123123123124</v>
      </c>
      <c r="H66" s="88">
        <v>6</v>
      </c>
      <c r="I66" s="60">
        <v>254</v>
      </c>
      <c r="J66" s="89">
        <v>0.7204724409448819</v>
      </c>
      <c r="K66" s="90">
        <v>4</v>
      </c>
      <c r="N66" s="85">
        <v>19</v>
      </c>
      <c r="O66" s="86" t="s">
        <v>61</v>
      </c>
      <c r="P66" s="60">
        <v>1791</v>
      </c>
      <c r="Q66" s="65">
        <v>0.011582187617212256</v>
      </c>
      <c r="R66" s="60">
        <v>2526</v>
      </c>
      <c r="S66" s="65">
        <v>0.011176397713395748</v>
      </c>
      <c r="T66" s="63">
        <v>-0.2909738717339667</v>
      </c>
      <c r="U66" s="90">
        <v>2</v>
      </c>
    </row>
    <row r="67" spans="1:21" ht="15">
      <c r="A67" s="97">
        <v>20</v>
      </c>
      <c r="B67" s="91" t="s">
        <v>86</v>
      </c>
      <c r="C67" s="68">
        <v>429</v>
      </c>
      <c r="D67" s="73">
        <v>0.013743832895495611</v>
      </c>
      <c r="E67" s="68">
        <v>323</v>
      </c>
      <c r="F67" s="73">
        <v>0.00915066009405632</v>
      </c>
      <c r="G67" s="92">
        <v>0.3281733746130031</v>
      </c>
      <c r="H67" s="93">
        <v>7</v>
      </c>
      <c r="I67" s="68">
        <v>459</v>
      </c>
      <c r="J67" s="94">
        <v>-0.065359477124183</v>
      </c>
      <c r="K67" s="95">
        <v>-11</v>
      </c>
      <c r="N67" s="97">
        <v>20</v>
      </c>
      <c r="O67" s="91" t="s">
        <v>87</v>
      </c>
      <c r="P67" s="68">
        <v>1764</v>
      </c>
      <c r="Q67" s="73">
        <v>0.011407581773736694</v>
      </c>
      <c r="R67" s="68">
        <v>1941</v>
      </c>
      <c r="S67" s="73">
        <v>0.008588039573120012</v>
      </c>
      <c r="T67" s="71">
        <v>-0.09119010819165374</v>
      </c>
      <c r="U67" s="95">
        <v>12</v>
      </c>
    </row>
    <row r="68" spans="1:21" ht="15">
      <c r="A68" s="123" t="s">
        <v>49</v>
      </c>
      <c r="B68" s="124"/>
      <c r="C68" s="3">
        <f>SUM(C48:C67)</f>
        <v>12728</v>
      </c>
      <c r="D68" s="6">
        <f>C68/C70</f>
        <v>0.40776574613955274</v>
      </c>
      <c r="E68" s="3">
        <f>SUM(E48:E67)</f>
        <v>12996</v>
      </c>
      <c r="F68" s="6">
        <f>E68/E70</f>
        <v>0.3681795002549719</v>
      </c>
      <c r="G68" s="17">
        <f>C68/E68-1</f>
        <v>-0.020621729763004026</v>
      </c>
      <c r="H68" s="17"/>
      <c r="I68" s="3">
        <f>SUM(I48:I67)</f>
        <v>10135</v>
      </c>
      <c r="J68" s="18">
        <f>C68/I68-1</f>
        <v>0.25584607794770586</v>
      </c>
      <c r="K68" s="19"/>
      <c r="N68" s="123" t="s">
        <v>49</v>
      </c>
      <c r="O68" s="124"/>
      <c r="P68" s="3">
        <f>SUM(P48:P67)</f>
        <v>63080</v>
      </c>
      <c r="Q68" s="6">
        <f>P68/P70</f>
        <v>0.40793098542364553</v>
      </c>
      <c r="R68" s="3">
        <f>SUM(R48:R67)</f>
        <v>83506</v>
      </c>
      <c r="S68" s="6">
        <f>R68/R70</f>
        <v>0.36947595702883035</v>
      </c>
      <c r="T68" s="17">
        <f>P68/R68-1</f>
        <v>-0.24460517807103677</v>
      </c>
      <c r="U68" s="106"/>
    </row>
    <row r="69" spans="1:21" ht="15">
      <c r="A69" s="123" t="s">
        <v>12</v>
      </c>
      <c r="B69" s="124"/>
      <c r="C69" s="26">
        <f>C70-SUM(C48:C67)</f>
        <v>18486</v>
      </c>
      <c r="D69" s="6">
        <f>C69/C70</f>
        <v>0.5922342538604473</v>
      </c>
      <c r="E69" s="26">
        <f>E70-SUM(E48:E67)</f>
        <v>22302</v>
      </c>
      <c r="F69" s="6">
        <f>E69/E70</f>
        <v>0.6318204997450281</v>
      </c>
      <c r="G69" s="17">
        <f>C69/E69-1</f>
        <v>-0.17110573042776434</v>
      </c>
      <c r="H69" s="17"/>
      <c r="I69" s="26">
        <f>I70-SUM(I48:I67)</f>
        <v>15272</v>
      </c>
      <c r="J69" s="18">
        <f>C69/I69-1</f>
        <v>0.21045049764274482</v>
      </c>
      <c r="K69" s="19"/>
      <c r="N69" s="123" t="s">
        <v>12</v>
      </c>
      <c r="O69" s="124"/>
      <c r="P69" s="3">
        <f>P70-SUM(P48:P67)</f>
        <v>91554</v>
      </c>
      <c r="Q69" s="6">
        <f>P69/P70</f>
        <v>0.5920690145763545</v>
      </c>
      <c r="R69" s="3">
        <f>R70-SUM(R48:R67)</f>
        <v>142506</v>
      </c>
      <c r="S69" s="6">
        <f>R69/R70</f>
        <v>0.6305240429711697</v>
      </c>
      <c r="T69" s="17">
        <f>P69/R69-1</f>
        <v>-0.357542840301461</v>
      </c>
      <c r="U69" s="107"/>
    </row>
    <row r="70" spans="1:21" ht="15">
      <c r="A70" s="125" t="s">
        <v>37</v>
      </c>
      <c r="B70" s="126"/>
      <c r="C70" s="24">
        <v>31214</v>
      </c>
      <c r="D70" s="98">
        <v>1</v>
      </c>
      <c r="E70" s="24">
        <v>35298</v>
      </c>
      <c r="F70" s="98">
        <v>1</v>
      </c>
      <c r="G70" s="20">
        <v>-0.11570060626664402</v>
      </c>
      <c r="H70" s="20"/>
      <c r="I70" s="24">
        <v>25407</v>
      </c>
      <c r="J70" s="44">
        <v>0.2285590585271775</v>
      </c>
      <c r="K70" s="99"/>
      <c r="L70" s="14"/>
      <c r="N70" s="125" t="s">
        <v>37</v>
      </c>
      <c r="O70" s="126"/>
      <c r="P70" s="24">
        <v>154634</v>
      </c>
      <c r="Q70" s="98">
        <v>1</v>
      </c>
      <c r="R70" s="24">
        <v>226012</v>
      </c>
      <c r="S70" s="98">
        <v>1</v>
      </c>
      <c r="T70" s="108">
        <v>-0.3158150894642763</v>
      </c>
      <c r="U70" s="99"/>
    </row>
    <row r="71" spans="1:14" ht="15">
      <c r="A71" t="s">
        <v>83</v>
      </c>
      <c r="N71" t="s">
        <v>83</v>
      </c>
    </row>
    <row r="72" spans="1:14" ht="15" customHeight="1">
      <c r="A72" s="9" t="s">
        <v>85</v>
      </c>
      <c r="N72" s="9" t="s">
        <v>85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49" operator="lessThan">
      <formula>0</formula>
    </cfRule>
  </conditionalFormatting>
  <conditionalFormatting sqref="K31">
    <cfRule type="cellIs" priority="1009" dxfId="149" operator="lessThan">
      <formula>0</formula>
    </cfRule>
  </conditionalFormatting>
  <conditionalFormatting sqref="K32">
    <cfRule type="cellIs" priority="1011" dxfId="149" operator="lessThan">
      <formula>0</formula>
    </cfRule>
  </conditionalFormatting>
  <conditionalFormatting sqref="G32:H32 J32">
    <cfRule type="cellIs" priority="1012" dxfId="149" operator="lessThan">
      <formula>0</formula>
    </cfRule>
  </conditionalFormatting>
  <conditionalFormatting sqref="K68">
    <cfRule type="cellIs" priority="1005" dxfId="149" operator="lessThan">
      <formula>0</formula>
    </cfRule>
  </conditionalFormatting>
  <conditionalFormatting sqref="K69">
    <cfRule type="cellIs" priority="1007" dxfId="149" operator="lessThan">
      <formula>0</formula>
    </cfRule>
  </conditionalFormatting>
  <conditionalFormatting sqref="G69:H69 J69">
    <cfRule type="cellIs" priority="1008" dxfId="149" operator="lessThan">
      <formula>0</formula>
    </cfRule>
  </conditionalFormatting>
  <conditionalFormatting sqref="G68:H68 J68">
    <cfRule type="cellIs" priority="1006" dxfId="149" operator="lessThan">
      <formula>0</formula>
    </cfRule>
  </conditionalFormatting>
  <conditionalFormatting sqref="G11:G30 J11:J30">
    <cfRule type="cellIs" priority="92" dxfId="149" operator="lessThan">
      <formula>0</formula>
    </cfRule>
  </conditionalFormatting>
  <conditionalFormatting sqref="K11:K30">
    <cfRule type="cellIs" priority="89" dxfId="149" operator="lessThan">
      <formula>0</formula>
    </cfRule>
    <cfRule type="cellIs" priority="90" dxfId="151" operator="equal">
      <formula>0</formula>
    </cfRule>
    <cfRule type="cellIs" priority="91" dxfId="152" operator="greaterThan">
      <formula>0</formula>
    </cfRule>
  </conditionalFormatting>
  <conditionalFormatting sqref="H11:H30">
    <cfRule type="cellIs" priority="86" dxfId="149" operator="lessThan">
      <formula>0</formula>
    </cfRule>
    <cfRule type="cellIs" priority="87" dxfId="151" operator="equal">
      <formula>0</formula>
    </cfRule>
    <cfRule type="cellIs" priority="88" dxfId="152" operator="greaterThan">
      <formula>0</formula>
    </cfRule>
  </conditionalFormatting>
  <conditionalFormatting sqref="G33 J33">
    <cfRule type="cellIs" priority="85" dxfId="149" operator="lessThan">
      <formula>0</formula>
    </cfRule>
  </conditionalFormatting>
  <conditionalFormatting sqref="K33">
    <cfRule type="cellIs" priority="84" dxfId="149" operator="lessThan">
      <formula>0</formula>
    </cfRule>
  </conditionalFormatting>
  <conditionalFormatting sqref="H33">
    <cfRule type="cellIs" priority="83" dxfId="149" operator="lessThan">
      <formula>0</formula>
    </cfRule>
  </conditionalFormatting>
  <conditionalFormatting sqref="G48:G67 J48:J67">
    <cfRule type="cellIs" priority="76" dxfId="149" operator="lessThan">
      <formula>0</formula>
    </cfRule>
  </conditionalFormatting>
  <conditionalFormatting sqref="K48:K67">
    <cfRule type="cellIs" priority="73" dxfId="149" operator="lessThan">
      <formula>0</formula>
    </cfRule>
    <cfRule type="cellIs" priority="74" dxfId="151" operator="equal">
      <formula>0</formula>
    </cfRule>
    <cfRule type="cellIs" priority="75" dxfId="152" operator="greaterThan">
      <formula>0</formula>
    </cfRule>
  </conditionalFormatting>
  <conditionalFormatting sqref="H48:H67">
    <cfRule type="cellIs" priority="70" dxfId="149" operator="lessThan">
      <formula>0</formula>
    </cfRule>
    <cfRule type="cellIs" priority="71" dxfId="151" operator="equal">
      <formula>0</formula>
    </cfRule>
    <cfRule type="cellIs" priority="72" dxfId="152" operator="greaterThan">
      <formula>0</formula>
    </cfRule>
  </conditionalFormatting>
  <conditionalFormatting sqref="G70 J70">
    <cfRule type="cellIs" priority="69" dxfId="149" operator="lessThan">
      <formula>0</formula>
    </cfRule>
  </conditionalFormatting>
  <conditionalFormatting sqref="K70">
    <cfRule type="cellIs" priority="68" dxfId="149" operator="lessThan">
      <formula>0</formula>
    </cfRule>
  </conditionalFormatting>
  <conditionalFormatting sqref="H70">
    <cfRule type="cellIs" priority="67" dxfId="149" operator="lessThan">
      <formula>0</formula>
    </cfRule>
  </conditionalFormatting>
  <conditionalFormatting sqref="T68">
    <cfRule type="cellIs" priority="49" dxfId="149" operator="lessThan">
      <formula>0</formula>
    </cfRule>
  </conditionalFormatting>
  <conditionalFormatting sqref="U69">
    <cfRule type="cellIs" priority="51" dxfId="149" operator="lessThan">
      <formula>0</formula>
    </cfRule>
  </conditionalFormatting>
  <conditionalFormatting sqref="U68">
    <cfRule type="cellIs" priority="52" dxfId="149" operator="lessThan">
      <formula>0</formula>
    </cfRule>
    <cfRule type="cellIs" priority="53" dxfId="151" operator="equal">
      <formula>0</formula>
    </cfRule>
    <cfRule type="cellIs" priority="54" dxfId="152" operator="greaterThan">
      <formula>0</formula>
    </cfRule>
  </conditionalFormatting>
  <conditionalFormatting sqref="T69">
    <cfRule type="cellIs" priority="50" dxfId="149" operator="lessThan">
      <formula>0</formula>
    </cfRule>
  </conditionalFormatting>
  <conditionalFormatting sqref="T48:T67">
    <cfRule type="cellIs" priority="42" dxfId="149" operator="lessThan">
      <formula>0</formula>
    </cfRule>
  </conditionalFormatting>
  <conditionalFormatting sqref="U48:U67">
    <cfRule type="cellIs" priority="39" dxfId="149" operator="lessThan">
      <formula>0</formula>
    </cfRule>
    <cfRule type="cellIs" priority="40" dxfId="151" operator="equal">
      <formula>0</formula>
    </cfRule>
    <cfRule type="cellIs" priority="41" dxfId="152" operator="greaterThan">
      <formula>0</formula>
    </cfRule>
  </conditionalFormatting>
  <conditionalFormatting sqref="T70">
    <cfRule type="cellIs" priority="38" dxfId="149" operator="lessThan">
      <formula>0</formula>
    </cfRule>
  </conditionalFormatting>
  <conditionalFormatting sqref="U70">
    <cfRule type="cellIs" priority="37" dxfId="149" operator="lessThan">
      <formula>0</formula>
    </cfRule>
  </conditionalFormatting>
  <conditionalFormatting sqref="U32">
    <cfRule type="cellIs" priority="9" dxfId="149" operator="lessThan">
      <formula>0</formula>
    </cfRule>
  </conditionalFormatting>
  <conditionalFormatting sqref="T32">
    <cfRule type="cellIs" priority="8" dxfId="149" operator="lessThan">
      <formula>0</formula>
    </cfRule>
  </conditionalFormatting>
  <conditionalFormatting sqref="T31">
    <cfRule type="cellIs" priority="7" dxfId="149" operator="lessThan">
      <formula>0</formula>
    </cfRule>
  </conditionalFormatting>
  <conditionalFormatting sqref="U31">
    <cfRule type="cellIs" priority="10" dxfId="149" operator="lessThan">
      <formula>0</formula>
    </cfRule>
    <cfRule type="cellIs" priority="11" dxfId="151" operator="equal">
      <formula>0</formula>
    </cfRule>
    <cfRule type="cellIs" priority="12" dxfId="152" operator="greaterThan">
      <formula>0</formula>
    </cfRule>
  </conditionalFormatting>
  <conditionalFormatting sqref="T11:T30">
    <cfRule type="cellIs" priority="6" dxfId="149" operator="lessThan">
      <formula>0</formula>
    </cfRule>
  </conditionalFormatting>
  <conditionalFormatting sqref="U11:U30">
    <cfRule type="cellIs" priority="3" dxfId="149" operator="lessThan">
      <formula>0</formula>
    </cfRule>
    <cfRule type="cellIs" priority="4" dxfId="151" operator="equal">
      <formula>0</formula>
    </cfRule>
    <cfRule type="cellIs" priority="5" dxfId="152" operator="greaterThan">
      <formula>0</formula>
    </cfRule>
  </conditionalFormatting>
  <conditionalFormatting sqref="T33">
    <cfRule type="cellIs" priority="2" dxfId="149" operator="lessThan">
      <formula>0</formula>
    </cfRule>
  </conditionalFormatting>
  <conditionalFormatting sqref="U33">
    <cfRule type="cellIs" priority="1" dxfId="14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44015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6" t="s">
        <v>105</v>
      </c>
      <c r="O2" s="176"/>
      <c r="P2" s="176"/>
      <c r="Q2" s="176"/>
      <c r="R2" s="176"/>
      <c r="S2" s="176"/>
      <c r="T2" s="176"/>
      <c r="U2" s="176"/>
    </row>
    <row r="3" spans="1:21" ht="14.25" customHeight="1">
      <c r="A3" s="177" t="s">
        <v>140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4"/>
      <c r="M3" s="21"/>
      <c r="N3" s="176"/>
      <c r="O3" s="176"/>
      <c r="P3" s="176"/>
      <c r="Q3" s="176"/>
      <c r="R3" s="176"/>
      <c r="S3" s="176"/>
      <c r="T3" s="176"/>
      <c r="U3" s="176"/>
    </row>
    <row r="4" spans="1:21" ht="14.25" customHeight="1">
      <c r="A4" s="178" t="s">
        <v>141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4"/>
      <c r="M4" s="21"/>
      <c r="N4" s="150" t="s">
        <v>106</v>
      </c>
      <c r="O4" s="150"/>
      <c r="P4" s="150"/>
      <c r="Q4" s="150"/>
      <c r="R4" s="150"/>
      <c r="S4" s="150"/>
      <c r="T4" s="150"/>
      <c r="U4" s="150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51" t="s">
        <v>0</v>
      </c>
      <c r="B6" s="151" t="s">
        <v>1</v>
      </c>
      <c r="C6" s="153" t="s">
        <v>124</v>
      </c>
      <c r="D6" s="154"/>
      <c r="E6" s="154"/>
      <c r="F6" s="154"/>
      <c r="G6" s="154"/>
      <c r="H6" s="155"/>
      <c r="I6" s="153" t="s">
        <v>115</v>
      </c>
      <c r="J6" s="154"/>
      <c r="K6" s="155"/>
      <c r="L6" s="14"/>
      <c r="M6" s="14"/>
      <c r="N6" s="151" t="s">
        <v>0</v>
      </c>
      <c r="O6" s="151" t="s">
        <v>1</v>
      </c>
      <c r="P6" s="153" t="s">
        <v>125</v>
      </c>
      <c r="Q6" s="154"/>
      <c r="R6" s="154"/>
      <c r="S6" s="154"/>
      <c r="T6" s="154"/>
      <c r="U6" s="155"/>
    </row>
    <row r="7" spans="1:21" ht="14.25" customHeight="1">
      <c r="A7" s="152"/>
      <c r="B7" s="152"/>
      <c r="C7" s="173" t="s">
        <v>126</v>
      </c>
      <c r="D7" s="174"/>
      <c r="E7" s="174"/>
      <c r="F7" s="174"/>
      <c r="G7" s="174"/>
      <c r="H7" s="175"/>
      <c r="I7" s="127" t="s">
        <v>116</v>
      </c>
      <c r="J7" s="128"/>
      <c r="K7" s="129"/>
      <c r="L7" s="14"/>
      <c r="M7" s="14"/>
      <c r="N7" s="152"/>
      <c r="O7" s="152"/>
      <c r="P7" s="127" t="s">
        <v>127</v>
      </c>
      <c r="Q7" s="128"/>
      <c r="R7" s="128"/>
      <c r="S7" s="128"/>
      <c r="T7" s="128"/>
      <c r="U7" s="129"/>
    </row>
    <row r="8" spans="1:21" ht="14.25" customHeight="1">
      <c r="A8" s="152"/>
      <c r="B8" s="152"/>
      <c r="C8" s="130">
        <v>2020</v>
      </c>
      <c r="D8" s="131"/>
      <c r="E8" s="156">
        <v>2019</v>
      </c>
      <c r="F8" s="131"/>
      <c r="G8" s="134" t="s">
        <v>5</v>
      </c>
      <c r="H8" s="144" t="s">
        <v>56</v>
      </c>
      <c r="I8" s="158">
        <v>2020</v>
      </c>
      <c r="J8" s="145" t="s">
        <v>128</v>
      </c>
      <c r="K8" s="144" t="s">
        <v>130</v>
      </c>
      <c r="L8" s="14"/>
      <c r="M8" s="14"/>
      <c r="N8" s="152"/>
      <c r="O8" s="152"/>
      <c r="P8" s="161">
        <v>2020</v>
      </c>
      <c r="Q8" s="171"/>
      <c r="R8" s="172">
        <v>2019</v>
      </c>
      <c r="S8" s="171"/>
      <c r="T8" s="135" t="s">
        <v>5</v>
      </c>
      <c r="U8" s="136" t="s">
        <v>97</v>
      </c>
    </row>
    <row r="9" spans="1:21" ht="14.25" customHeight="1">
      <c r="A9" s="138" t="s">
        <v>6</v>
      </c>
      <c r="B9" s="138" t="s">
        <v>7</v>
      </c>
      <c r="C9" s="132"/>
      <c r="D9" s="133"/>
      <c r="E9" s="157"/>
      <c r="F9" s="133"/>
      <c r="G9" s="135"/>
      <c r="H9" s="145"/>
      <c r="I9" s="158"/>
      <c r="J9" s="145"/>
      <c r="K9" s="145"/>
      <c r="L9" s="14"/>
      <c r="M9" s="14"/>
      <c r="N9" s="138" t="s">
        <v>6</v>
      </c>
      <c r="O9" s="138" t="s">
        <v>7</v>
      </c>
      <c r="P9" s="132"/>
      <c r="Q9" s="133"/>
      <c r="R9" s="157"/>
      <c r="S9" s="133"/>
      <c r="T9" s="135"/>
      <c r="U9" s="137"/>
    </row>
    <row r="10" spans="1:21" ht="14.25" customHeight="1">
      <c r="A10" s="138"/>
      <c r="B10" s="138"/>
      <c r="C10" s="117" t="s">
        <v>8</v>
      </c>
      <c r="D10" s="78" t="s">
        <v>2</v>
      </c>
      <c r="E10" s="117" t="s">
        <v>8</v>
      </c>
      <c r="F10" s="78" t="s">
        <v>2</v>
      </c>
      <c r="G10" s="140" t="s">
        <v>9</v>
      </c>
      <c r="H10" s="140" t="s">
        <v>57</v>
      </c>
      <c r="I10" s="79" t="s">
        <v>8</v>
      </c>
      <c r="J10" s="146" t="s">
        <v>129</v>
      </c>
      <c r="K10" s="146" t="s">
        <v>131</v>
      </c>
      <c r="L10" s="14"/>
      <c r="M10" s="14"/>
      <c r="N10" s="138"/>
      <c r="O10" s="138"/>
      <c r="P10" s="117" t="s">
        <v>8</v>
      </c>
      <c r="Q10" s="78" t="s">
        <v>2</v>
      </c>
      <c r="R10" s="117" t="s">
        <v>8</v>
      </c>
      <c r="S10" s="78" t="s">
        <v>2</v>
      </c>
      <c r="T10" s="140" t="s">
        <v>9</v>
      </c>
      <c r="U10" s="142" t="s">
        <v>98</v>
      </c>
    </row>
    <row r="11" spans="1:21" ht="14.25" customHeight="1">
      <c r="A11" s="139"/>
      <c r="B11" s="139"/>
      <c r="C11" s="116" t="s">
        <v>10</v>
      </c>
      <c r="D11" s="41" t="s">
        <v>11</v>
      </c>
      <c r="E11" s="116" t="s">
        <v>10</v>
      </c>
      <c r="F11" s="41" t="s">
        <v>11</v>
      </c>
      <c r="G11" s="148"/>
      <c r="H11" s="148"/>
      <c r="I11" s="116" t="s">
        <v>10</v>
      </c>
      <c r="J11" s="147"/>
      <c r="K11" s="147"/>
      <c r="L11" s="14"/>
      <c r="M11" s="14"/>
      <c r="N11" s="139"/>
      <c r="O11" s="139"/>
      <c r="P11" s="116" t="s">
        <v>10</v>
      </c>
      <c r="Q11" s="41" t="s">
        <v>11</v>
      </c>
      <c r="R11" s="116" t="s">
        <v>10</v>
      </c>
      <c r="S11" s="41" t="s">
        <v>11</v>
      </c>
      <c r="T11" s="141"/>
      <c r="U11" s="143"/>
    </row>
    <row r="12" spans="1:21" ht="14.25" customHeight="1">
      <c r="A12" s="50">
        <v>1</v>
      </c>
      <c r="B12" s="80" t="s">
        <v>20</v>
      </c>
      <c r="C12" s="52">
        <v>1841</v>
      </c>
      <c r="D12" s="54">
        <v>0.16419907242240456</v>
      </c>
      <c r="E12" s="52">
        <v>1716</v>
      </c>
      <c r="F12" s="54">
        <v>0.12464589235127478</v>
      </c>
      <c r="G12" s="100">
        <v>0.07284382284382285</v>
      </c>
      <c r="H12" s="82">
        <v>0</v>
      </c>
      <c r="I12" s="52">
        <v>1676</v>
      </c>
      <c r="J12" s="53">
        <v>0.09844868735083523</v>
      </c>
      <c r="K12" s="84">
        <v>0</v>
      </c>
      <c r="L12" s="14"/>
      <c r="M12" s="14"/>
      <c r="N12" s="50">
        <v>1</v>
      </c>
      <c r="O12" s="80" t="s">
        <v>20</v>
      </c>
      <c r="P12" s="52">
        <v>12311</v>
      </c>
      <c r="Q12" s="54">
        <v>0.18208036915977696</v>
      </c>
      <c r="R12" s="52">
        <v>14403</v>
      </c>
      <c r="S12" s="54">
        <v>0.14206243527148987</v>
      </c>
      <c r="T12" s="109">
        <v>-0.14524751787821977</v>
      </c>
      <c r="U12" s="84">
        <v>0</v>
      </c>
    </row>
    <row r="13" spans="1:21" ht="14.25" customHeight="1">
      <c r="A13" s="85">
        <v>2</v>
      </c>
      <c r="B13" s="86" t="s">
        <v>18</v>
      </c>
      <c r="C13" s="60">
        <v>1285</v>
      </c>
      <c r="D13" s="62">
        <v>0.11460934712807706</v>
      </c>
      <c r="E13" s="60">
        <v>1375</v>
      </c>
      <c r="F13" s="62">
        <v>0.09987651630711121</v>
      </c>
      <c r="G13" s="101">
        <v>-0.06545454545454543</v>
      </c>
      <c r="H13" s="88">
        <v>1</v>
      </c>
      <c r="I13" s="60">
        <v>1445</v>
      </c>
      <c r="J13" s="61">
        <v>-0.11072664359861595</v>
      </c>
      <c r="K13" s="90">
        <v>0</v>
      </c>
      <c r="L13" s="14"/>
      <c r="M13" s="14"/>
      <c r="N13" s="85">
        <v>2</v>
      </c>
      <c r="O13" s="86" t="s">
        <v>18</v>
      </c>
      <c r="P13" s="60">
        <v>8271</v>
      </c>
      <c r="Q13" s="62">
        <v>0.12232854628547765</v>
      </c>
      <c r="R13" s="60">
        <v>11539</v>
      </c>
      <c r="S13" s="62">
        <v>0.11381368052473245</v>
      </c>
      <c r="T13" s="110">
        <v>-0.2832134500389982</v>
      </c>
      <c r="U13" s="90">
        <v>0</v>
      </c>
    </row>
    <row r="14" spans="1:21" ht="14.25" customHeight="1">
      <c r="A14" s="58">
        <v>3</v>
      </c>
      <c r="B14" s="86" t="s">
        <v>30</v>
      </c>
      <c r="C14" s="60">
        <v>1009</v>
      </c>
      <c r="D14" s="62">
        <v>0.08999286478772743</v>
      </c>
      <c r="E14" s="60">
        <v>1628</v>
      </c>
      <c r="F14" s="62">
        <v>0.11825379530761967</v>
      </c>
      <c r="G14" s="101">
        <v>-0.38022113022113024</v>
      </c>
      <c r="H14" s="88">
        <v>-1</v>
      </c>
      <c r="I14" s="60">
        <v>822</v>
      </c>
      <c r="J14" s="61">
        <v>0.22749391727493928</v>
      </c>
      <c r="K14" s="90">
        <v>1</v>
      </c>
      <c r="L14" s="14"/>
      <c r="M14" s="14"/>
      <c r="N14" s="58">
        <v>3</v>
      </c>
      <c r="O14" s="86" t="s">
        <v>23</v>
      </c>
      <c r="P14" s="60">
        <v>6111</v>
      </c>
      <c r="Q14" s="62">
        <v>0.09038202712496117</v>
      </c>
      <c r="R14" s="60">
        <v>7507</v>
      </c>
      <c r="S14" s="62">
        <v>0.07404448389801252</v>
      </c>
      <c r="T14" s="110">
        <v>-0.18595977088051152</v>
      </c>
      <c r="U14" s="90">
        <v>1</v>
      </c>
    </row>
    <row r="15" spans="1:21" ht="14.25" customHeight="1">
      <c r="A15" s="58">
        <v>4</v>
      </c>
      <c r="B15" s="86" t="s">
        <v>23</v>
      </c>
      <c r="C15" s="60">
        <v>975</v>
      </c>
      <c r="D15" s="62">
        <v>0.08696039957188727</v>
      </c>
      <c r="E15" s="60">
        <v>1127</v>
      </c>
      <c r="F15" s="62">
        <v>0.08186242463862861</v>
      </c>
      <c r="G15" s="101">
        <v>-0.134871339840284</v>
      </c>
      <c r="H15" s="88">
        <v>0</v>
      </c>
      <c r="I15" s="60">
        <v>890</v>
      </c>
      <c r="J15" s="61">
        <v>0.09550561797752799</v>
      </c>
      <c r="K15" s="90">
        <v>-1</v>
      </c>
      <c r="L15" s="14"/>
      <c r="M15" s="14"/>
      <c r="N15" s="58">
        <v>4</v>
      </c>
      <c r="O15" s="86" t="s">
        <v>24</v>
      </c>
      <c r="P15" s="60">
        <v>5185</v>
      </c>
      <c r="Q15" s="62">
        <v>0.07668643604040642</v>
      </c>
      <c r="R15" s="60">
        <v>6848</v>
      </c>
      <c r="S15" s="62">
        <v>0.06754450855649258</v>
      </c>
      <c r="T15" s="110">
        <v>-0.24284462616822433</v>
      </c>
      <c r="U15" s="90">
        <v>1</v>
      </c>
    </row>
    <row r="16" spans="1:21" ht="14.25" customHeight="1">
      <c r="A16" s="66">
        <v>5</v>
      </c>
      <c r="B16" s="91" t="s">
        <v>19</v>
      </c>
      <c r="C16" s="68">
        <v>841</v>
      </c>
      <c r="D16" s="70">
        <v>0.07500891901534071</v>
      </c>
      <c r="E16" s="68">
        <v>978</v>
      </c>
      <c r="F16" s="70">
        <v>0.071039442144258</v>
      </c>
      <c r="G16" s="102">
        <v>-0.1400817995910021</v>
      </c>
      <c r="H16" s="93">
        <v>0</v>
      </c>
      <c r="I16" s="68">
        <v>636</v>
      </c>
      <c r="J16" s="69">
        <v>0.3223270440251573</v>
      </c>
      <c r="K16" s="95">
        <v>1</v>
      </c>
      <c r="L16" s="14"/>
      <c r="M16" s="14"/>
      <c r="N16" s="66">
        <v>5</v>
      </c>
      <c r="O16" s="91" t="s">
        <v>30</v>
      </c>
      <c r="P16" s="68">
        <v>4878</v>
      </c>
      <c r="Q16" s="70">
        <v>0.07214588910416636</v>
      </c>
      <c r="R16" s="68">
        <v>9931</v>
      </c>
      <c r="S16" s="70">
        <v>0.09795334615574296</v>
      </c>
      <c r="T16" s="111">
        <v>-0.5088107944819253</v>
      </c>
      <c r="U16" s="95">
        <v>-2</v>
      </c>
    </row>
    <row r="17" spans="1:21" ht="14.25" customHeight="1">
      <c r="A17" s="50">
        <v>6</v>
      </c>
      <c r="B17" s="80" t="s">
        <v>24</v>
      </c>
      <c r="C17" s="52">
        <v>690</v>
      </c>
      <c r="D17" s="54">
        <v>0.06154120585087406</v>
      </c>
      <c r="E17" s="52">
        <v>917</v>
      </c>
      <c r="F17" s="54">
        <v>0.06660855669354253</v>
      </c>
      <c r="G17" s="100">
        <v>-0.24754634678298804</v>
      </c>
      <c r="H17" s="82">
        <v>0</v>
      </c>
      <c r="I17" s="52">
        <v>661</v>
      </c>
      <c r="J17" s="53">
        <v>0.04387291981845687</v>
      </c>
      <c r="K17" s="84">
        <v>-1</v>
      </c>
      <c r="L17" s="14"/>
      <c r="M17" s="14"/>
      <c r="N17" s="50">
        <v>6</v>
      </c>
      <c r="O17" s="80" t="s">
        <v>19</v>
      </c>
      <c r="P17" s="52">
        <v>4077</v>
      </c>
      <c r="Q17" s="54">
        <v>0.06029905491547483</v>
      </c>
      <c r="R17" s="52">
        <v>6313</v>
      </c>
      <c r="S17" s="54">
        <v>0.062267593825516596</v>
      </c>
      <c r="T17" s="109">
        <v>-0.35418976714715666</v>
      </c>
      <c r="U17" s="84">
        <v>0</v>
      </c>
    </row>
    <row r="18" spans="1:21" ht="14.25" customHeight="1">
      <c r="A18" s="58">
        <v>7</v>
      </c>
      <c r="B18" s="86" t="s">
        <v>25</v>
      </c>
      <c r="C18" s="60">
        <v>472</v>
      </c>
      <c r="D18" s="62">
        <v>0.04209775240813414</v>
      </c>
      <c r="E18" s="60">
        <v>631</v>
      </c>
      <c r="F18" s="62">
        <v>0.0458342413016634</v>
      </c>
      <c r="G18" s="101">
        <v>-0.25198098256735346</v>
      </c>
      <c r="H18" s="88">
        <v>1</v>
      </c>
      <c r="I18" s="60">
        <v>535</v>
      </c>
      <c r="J18" s="61">
        <v>-0.11775700934579436</v>
      </c>
      <c r="K18" s="90">
        <v>1</v>
      </c>
      <c r="L18" s="14"/>
      <c r="M18" s="14"/>
      <c r="N18" s="58">
        <v>7</v>
      </c>
      <c r="O18" s="86" t="s">
        <v>25</v>
      </c>
      <c r="P18" s="60">
        <v>3163</v>
      </c>
      <c r="Q18" s="62">
        <v>0.04678094449292296</v>
      </c>
      <c r="R18" s="60">
        <v>4493</v>
      </c>
      <c r="S18" s="62">
        <v>0.04431622034817774</v>
      </c>
      <c r="T18" s="110">
        <v>-0.2960160249276652</v>
      </c>
      <c r="U18" s="90">
        <v>1</v>
      </c>
    </row>
    <row r="19" spans="1:21" ht="14.25" customHeight="1">
      <c r="A19" s="58">
        <v>8</v>
      </c>
      <c r="B19" s="86" t="s">
        <v>32</v>
      </c>
      <c r="C19" s="60">
        <v>413</v>
      </c>
      <c r="D19" s="62">
        <v>0.036835533357117374</v>
      </c>
      <c r="E19" s="60">
        <v>831</v>
      </c>
      <c r="F19" s="62">
        <v>0.06036173458269776</v>
      </c>
      <c r="G19" s="101">
        <v>-0.5030084235860409</v>
      </c>
      <c r="H19" s="88">
        <v>-1</v>
      </c>
      <c r="I19" s="60">
        <v>360</v>
      </c>
      <c r="J19" s="61">
        <v>0.14722222222222214</v>
      </c>
      <c r="K19" s="90">
        <v>1</v>
      </c>
      <c r="L19" s="14"/>
      <c r="M19" s="14"/>
      <c r="N19" s="58">
        <v>8</v>
      </c>
      <c r="O19" s="86" t="s">
        <v>27</v>
      </c>
      <c r="P19" s="60">
        <v>2738</v>
      </c>
      <c r="Q19" s="62">
        <v>0.04049517104698801</v>
      </c>
      <c r="R19" s="60">
        <v>4398</v>
      </c>
      <c r="S19" s="62">
        <v>0.043379198106228735</v>
      </c>
      <c r="T19" s="110">
        <v>-0.37744429286039105</v>
      </c>
      <c r="U19" s="90">
        <v>1</v>
      </c>
    </row>
    <row r="20" spans="1:21" ht="14.25" customHeight="1">
      <c r="A20" s="58">
        <v>9</v>
      </c>
      <c r="B20" s="86" t="s">
        <v>27</v>
      </c>
      <c r="C20" s="60">
        <v>393</v>
      </c>
      <c r="D20" s="62">
        <v>0.035051730288976096</v>
      </c>
      <c r="E20" s="60">
        <v>441</v>
      </c>
      <c r="F20" s="62">
        <v>0.03203312268468076</v>
      </c>
      <c r="G20" s="101">
        <v>-0.108843537414966</v>
      </c>
      <c r="H20" s="88">
        <v>2</v>
      </c>
      <c r="I20" s="60">
        <v>565</v>
      </c>
      <c r="J20" s="61">
        <v>-0.304424778761062</v>
      </c>
      <c r="K20" s="90">
        <v>-2</v>
      </c>
      <c r="L20" s="14"/>
      <c r="M20" s="14"/>
      <c r="N20" s="58">
        <v>9</v>
      </c>
      <c r="O20" s="86" t="s">
        <v>21</v>
      </c>
      <c r="P20" s="60">
        <v>2167</v>
      </c>
      <c r="Q20" s="62">
        <v>0.03205004954668481</v>
      </c>
      <c r="R20" s="60">
        <v>6146</v>
      </c>
      <c r="S20" s="62">
        <v>0.06062040735809045</v>
      </c>
      <c r="T20" s="110">
        <v>-0.6474129515131792</v>
      </c>
      <c r="U20" s="90">
        <v>-2</v>
      </c>
    </row>
    <row r="21" spans="1:21" ht="14.25" customHeight="1">
      <c r="A21" s="66">
        <v>10</v>
      </c>
      <c r="B21" s="91" t="s">
        <v>21</v>
      </c>
      <c r="C21" s="68">
        <v>387</v>
      </c>
      <c r="D21" s="70">
        <v>0.03451658936853371</v>
      </c>
      <c r="E21" s="68">
        <v>580</v>
      </c>
      <c r="F21" s="70">
        <v>0.04212973051499964</v>
      </c>
      <c r="G21" s="102">
        <v>-0.3327586206896552</v>
      </c>
      <c r="H21" s="93">
        <v>-1</v>
      </c>
      <c r="I21" s="68">
        <v>327</v>
      </c>
      <c r="J21" s="69">
        <v>0.1834862385321101</v>
      </c>
      <c r="K21" s="95">
        <v>0</v>
      </c>
      <c r="L21" s="14"/>
      <c r="M21" s="14"/>
      <c r="N21" s="66">
        <v>10</v>
      </c>
      <c r="O21" s="91" t="s">
        <v>26</v>
      </c>
      <c r="P21" s="68">
        <v>1823</v>
      </c>
      <c r="Q21" s="70">
        <v>0.026962270569269222</v>
      </c>
      <c r="R21" s="68">
        <v>2140</v>
      </c>
      <c r="S21" s="70">
        <v>0.02110765892390393</v>
      </c>
      <c r="T21" s="111">
        <v>-0.14813084112149533</v>
      </c>
      <c r="U21" s="95">
        <v>7</v>
      </c>
    </row>
    <row r="22" spans="1:21" ht="14.25" customHeight="1">
      <c r="A22" s="50">
        <v>11</v>
      </c>
      <c r="B22" s="80" t="s">
        <v>22</v>
      </c>
      <c r="C22" s="52">
        <v>308</v>
      </c>
      <c r="D22" s="54">
        <v>0.027470567249375667</v>
      </c>
      <c r="E22" s="52">
        <v>529</v>
      </c>
      <c r="F22" s="54">
        <v>0.038425219728335874</v>
      </c>
      <c r="G22" s="100">
        <v>-0.41776937618147447</v>
      </c>
      <c r="H22" s="82">
        <v>-1</v>
      </c>
      <c r="I22" s="52">
        <v>242</v>
      </c>
      <c r="J22" s="53">
        <v>0.2727272727272727</v>
      </c>
      <c r="K22" s="84">
        <v>0</v>
      </c>
      <c r="L22" s="14"/>
      <c r="M22" s="14"/>
      <c r="N22" s="50">
        <v>11</v>
      </c>
      <c r="O22" s="80" t="s">
        <v>32</v>
      </c>
      <c r="P22" s="52">
        <v>1820</v>
      </c>
      <c r="Q22" s="54">
        <v>0.026917900403768506</v>
      </c>
      <c r="R22" s="52">
        <v>4103</v>
      </c>
      <c r="S22" s="54">
        <v>0.04046949746017656</v>
      </c>
      <c r="T22" s="109">
        <v>-0.5564221301486717</v>
      </c>
      <c r="U22" s="84">
        <v>-1</v>
      </c>
    </row>
    <row r="23" spans="1:21" ht="14.25" customHeight="1">
      <c r="A23" s="58">
        <v>12</v>
      </c>
      <c r="B23" s="86" t="s">
        <v>31</v>
      </c>
      <c r="C23" s="60">
        <v>297</v>
      </c>
      <c r="D23" s="62">
        <v>0.026489475561897968</v>
      </c>
      <c r="E23" s="60">
        <v>298</v>
      </c>
      <c r="F23" s="62">
        <v>0.021645964988741193</v>
      </c>
      <c r="G23" s="101">
        <v>-0.003355704697986628</v>
      </c>
      <c r="H23" s="88">
        <v>3</v>
      </c>
      <c r="I23" s="60">
        <v>208</v>
      </c>
      <c r="J23" s="61">
        <v>0.4278846153846154</v>
      </c>
      <c r="K23" s="90">
        <v>2</v>
      </c>
      <c r="L23" s="14"/>
      <c r="M23" s="14"/>
      <c r="N23" s="58">
        <v>12</v>
      </c>
      <c r="O23" s="86" t="s">
        <v>31</v>
      </c>
      <c r="P23" s="60">
        <v>1680</v>
      </c>
      <c r="Q23" s="62">
        <v>0.024847292680401697</v>
      </c>
      <c r="R23" s="60">
        <v>2614</v>
      </c>
      <c r="S23" s="62">
        <v>0.025782906741628447</v>
      </c>
      <c r="T23" s="110">
        <v>-0.3573068094873757</v>
      </c>
      <c r="U23" s="90">
        <v>1</v>
      </c>
    </row>
    <row r="24" spans="1:21" ht="14.25" customHeight="1">
      <c r="A24" s="58">
        <v>13</v>
      </c>
      <c r="B24" s="86" t="s">
        <v>26</v>
      </c>
      <c r="C24" s="60">
        <v>282</v>
      </c>
      <c r="D24" s="62">
        <v>0.025151623260792007</v>
      </c>
      <c r="E24" s="60">
        <v>278</v>
      </c>
      <c r="F24" s="62">
        <v>0.020193215660637757</v>
      </c>
      <c r="G24" s="101">
        <v>0.014388489208633004</v>
      </c>
      <c r="H24" s="88">
        <v>3</v>
      </c>
      <c r="I24" s="60">
        <v>239</v>
      </c>
      <c r="J24" s="61">
        <v>0.17991631799163188</v>
      </c>
      <c r="K24" s="90">
        <v>-1</v>
      </c>
      <c r="L24" s="14"/>
      <c r="M24" s="14"/>
      <c r="N24" s="58">
        <v>13</v>
      </c>
      <c r="O24" s="86" t="s">
        <v>36</v>
      </c>
      <c r="P24" s="60">
        <v>1649</v>
      </c>
      <c r="Q24" s="62">
        <v>0.02438880097022762</v>
      </c>
      <c r="R24" s="60">
        <v>2260</v>
      </c>
      <c r="S24" s="62">
        <v>0.022291265966365832</v>
      </c>
      <c r="T24" s="110">
        <v>-0.2703539823008849</v>
      </c>
      <c r="U24" s="90">
        <v>2</v>
      </c>
    </row>
    <row r="25" spans="1:21" ht="14.25" customHeight="1">
      <c r="A25" s="58">
        <v>14</v>
      </c>
      <c r="B25" s="86" t="s">
        <v>36</v>
      </c>
      <c r="C25" s="60">
        <v>277</v>
      </c>
      <c r="D25" s="62">
        <v>0.02470567249375669</v>
      </c>
      <c r="E25" s="60">
        <v>412</v>
      </c>
      <c r="F25" s="62">
        <v>0.029926636158930778</v>
      </c>
      <c r="G25" s="101">
        <v>-0.3276699029126213</v>
      </c>
      <c r="H25" s="88">
        <v>-2</v>
      </c>
      <c r="I25" s="60">
        <v>238</v>
      </c>
      <c r="J25" s="61">
        <v>0.16386554621848748</v>
      </c>
      <c r="K25" s="90">
        <v>-1</v>
      </c>
      <c r="L25" s="14"/>
      <c r="M25" s="14"/>
      <c r="N25" s="58">
        <v>14</v>
      </c>
      <c r="O25" s="86" t="s">
        <v>51</v>
      </c>
      <c r="P25" s="60">
        <v>1439</v>
      </c>
      <c r="Q25" s="62">
        <v>0.021282889385177407</v>
      </c>
      <c r="R25" s="60">
        <v>2186</v>
      </c>
      <c r="S25" s="62">
        <v>0.02156137495684766</v>
      </c>
      <c r="T25" s="110">
        <v>-0.3417200365965233</v>
      </c>
      <c r="U25" s="90">
        <v>2</v>
      </c>
    </row>
    <row r="26" spans="1:21" ht="14.25" customHeight="1">
      <c r="A26" s="66">
        <v>15</v>
      </c>
      <c r="B26" s="91" t="s">
        <v>33</v>
      </c>
      <c r="C26" s="68">
        <v>266</v>
      </c>
      <c r="D26" s="70">
        <v>0.023724580806278987</v>
      </c>
      <c r="E26" s="68">
        <v>147</v>
      </c>
      <c r="F26" s="70">
        <v>0.010677707561560253</v>
      </c>
      <c r="G26" s="102">
        <v>0.8095238095238095</v>
      </c>
      <c r="H26" s="93">
        <v>4</v>
      </c>
      <c r="I26" s="68">
        <v>174</v>
      </c>
      <c r="J26" s="69">
        <v>0.5287356321839081</v>
      </c>
      <c r="K26" s="95">
        <v>1</v>
      </c>
      <c r="L26" s="14"/>
      <c r="M26" s="14"/>
      <c r="N26" s="66">
        <v>15</v>
      </c>
      <c r="O26" s="91" t="s">
        <v>22</v>
      </c>
      <c r="P26" s="68">
        <v>1410</v>
      </c>
      <c r="Q26" s="70">
        <v>0.02085397778533714</v>
      </c>
      <c r="R26" s="68">
        <v>3643</v>
      </c>
      <c r="S26" s="70">
        <v>0.03593233713073926</v>
      </c>
      <c r="T26" s="111">
        <v>-0.6129563546527588</v>
      </c>
      <c r="U26" s="95">
        <v>-4</v>
      </c>
    </row>
    <row r="27" spans="1:21" ht="14.25" customHeight="1">
      <c r="A27" s="50">
        <v>16</v>
      </c>
      <c r="B27" s="80" t="s">
        <v>51</v>
      </c>
      <c r="C27" s="52">
        <v>253</v>
      </c>
      <c r="D27" s="54">
        <v>0.022565108811987155</v>
      </c>
      <c r="E27" s="52">
        <v>253</v>
      </c>
      <c r="F27" s="54">
        <v>0.01837727900050846</v>
      </c>
      <c r="G27" s="100">
        <v>0</v>
      </c>
      <c r="H27" s="82">
        <v>2</v>
      </c>
      <c r="I27" s="52">
        <v>188</v>
      </c>
      <c r="J27" s="53">
        <v>0.3457446808510638</v>
      </c>
      <c r="K27" s="84">
        <v>-1</v>
      </c>
      <c r="L27" s="14"/>
      <c r="M27" s="14"/>
      <c r="N27" s="50">
        <v>16</v>
      </c>
      <c r="O27" s="80" t="s">
        <v>33</v>
      </c>
      <c r="P27" s="52">
        <v>1248</v>
      </c>
      <c r="Q27" s="54">
        <v>0.018457988848298405</v>
      </c>
      <c r="R27" s="52">
        <v>1077</v>
      </c>
      <c r="S27" s="54">
        <v>0.010622873206095576</v>
      </c>
      <c r="T27" s="109">
        <v>0.15877437325905297</v>
      </c>
      <c r="U27" s="84">
        <v>3</v>
      </c>
    </row>
    <row r="28" spans="1:21" ht="14.25" customHeight="1">
      <c r="A28" s="58">
        <v>17</v>
      </c>
      <c r="B28" s="86" t="s">
        <v>46</v>
      </c>
      <c r="C28" s="60">
        <v>192</v>
      </c>
      <c r="D28" s="62">
        <v>0.01712450945415626</v>
      </c>
      <c r="E28" s="60">
        <v>356</v>
      </c>
      <c r="F28" s="62">
        <v>0.025858938040241156</v>
      </c>
      <c r="G28" s="101">
        <v>-0.4606741573033708</v>
      </c>
      <c r="H28" s="88">
        <v>-3</v>
      </c>
      <c r="I28" s="60">
        <v>170</v>
      </c>
      <c r="J28" s="61">
        <v>0.12941176470588234</v>
      </c>
      <c r="K28" s="90">
        <v>0</v>
      </c>
      <c r="L28" s="14"/>
      <c r="M28" s="14"/>
      <c r="N28" s="58">
        <v>17</v>
      </c>
      <c r="O28" s="86" t="s">
        <v>46</v>
      </c>
      <c r="P28" s="60">
        <v>1052</v>
      </c>
      <c r="Q28" s="62">
        <v>0.015559138035584872</v>
      </c>
      <c r="R28" s="60">
        <v>3004</v>
      </c>
      <c r="S28" s="62">
        <v>0.02962962962962963</v>
      </c>
      <c r="T28" s="110">
        <v>-0.6498002663115845</v>
      </c>
      <c r="U28" s="90">
        <v>-5</v>
      </c>
    </row>
    <row r="29" spans="1:21" ht="14.25" customHeight="1">
      <c r="A29" s="58">
        <v>18</v>
      </c>
      <c r="B29" s="86" t="s">
        <v>29</v>
      </c>
      <c r="C29" s="60">
        <v>177</v>
      </c>
      <c r="D29" s="62">
        <v>0.015786657153050304</v>
      </c>
      <c r="E29" s="60">
        <v>373</v>
      </c>
      <c r="F29" s="62">
        <v>0.027093774969129077</v>
      </c>
      <c r="G29" s="101">
        <v>-0.5254691689008043</v>
      </c>
      <c r="H29" s="88">
        <v>-5</v>
      </c>
      <c r="I29" s="60">
        <v>132</v>
      </c>
      <c r="J29" s="61">
        <v>0.34090909090909083</v>
      </c>
      <c r="K29" s="90">
        <v>2</v>
      </c>
      <c r="L29" s="14"/>
      <c r="M29" s="14"/>
      <c r="N29" s="58">
        <v>18</v>
      </c>
      <c r="O29" s="86" t="s">
        <v>29</v>
      </c>
      <c r="P29" s="60">
        <v>1049</v>
      </c>
      <c r="Q29" s="62">
        <v>0.015514767870084156</v>
      </c>
      <c r="R29" s="60">
        <v>2326</v>
      </c>
      <c r="S29" s="62">
        <v>0.02294224983971988</v>
      </c>
      <c r="T29" s="110">
        <v>-0.5490111779879622</v>
      </c>
      <c r="U29" s="90">
        <v>-4</v>
      </c>
    </row>
    <row r="30" spans="1:21" ht="14.25" customHeight="1">
      <c r="A30" s="58">
        <v>19</v>
      </c>
      <c r="B30" s="86" t="s">
        <v>35</v>
      </c>
      <c r="C30" s="60">
        <v>158</v>
      </c>
      <c r="D30" s="62">
        <v>0.01409204423831609</v>
      </c>
      <c r="E30" s="60">
        <v>127</v>
      </c>
      <c r="F30" s="62">
        <v>0.009224958233456816</v>
      </c>
      <c r="G30" s="101">
        <v>0.2440944881889764</v>
      </c>
      <c r="H30" s="88">
        <v>2</v>
      </c>
      <c r="I30" s="60">
        <v>157</v>
      </c>
      <c r="J30" s="61">
        <v>0.006369426751592355</v>
      </c>
      <c r="K30" s="90">
        <v>0</v>
      </c>
      <c r="N30" s="58">
        <v>19</v>
      </c>
      <c r="O30" s="86" t="s">
        <v>28</v>
      </c>
      <c r="P30" s="60">
        <v>1045</v>
      </c>
      <c r="Q30" s="62">
        <v>0.015455607649416532</v>
      </c>
      <c r="R30" s="60">
        <v>2011</v>
      </c>
      <c r="S30" s="62">
        <v>0.019835281353257385</v>
      </c>
      <c r="T30" s="110">
        <v>-0.4803580308304326</v>
      </c>
      <c r="U30" s="90">
        <v>-1</v>
      </c>
    </row>
    <row r="31" spans="1:21" ht="14.25" customHeight="1">
      <c r="A31" s="66">
        <v>20</v>
      </c>
      <c r="B31" s="91" t="s">
        <v>34</v>
      </c>
      <c r="C31" s="68">
        <v>144</v>
      </c>
      <c r="D31" s="70">
        <v>0.012843382090617196</v>
      </c>
      <c r="E31" s="68">
        <v>136</v>
      </c>
      <c r="F31" s="70">
        <v>0.009878695431103363</v>
      </c>
      <c r="G31" s="102">
        <v>0.05882352941176472</v>
      </c>
      <c r="H31" s="93">
        <v>0</v>
      </c>
      <c r="I31" s="68">
        <v>113</v>
      </c>
      <c r="J31" s="69">
        <v>0.2743362831858407</v>
      </c>
      <c r="K31" s="95">
        <v>2</v>
      </c>
      <c r="N31" s="66">
        <v>20</v>
      </c>
      <c r="O31" s="91" t="s">
        <v>34</v>
      </c>
      <c r="P31" s="68">
        <v>966</v>
      </c>
      <c r="Q31" s="70">
        <v>0.014287193291230977</v>
      </c>
      <c r="R31" s="68">
        <v>658</v>
      </c>
      <c r="S31" s="70">
        <v>0.006490111949499433</v>
      </c>
      <c r="T31" s="111">
        <v>0.46808510638297873</v>
      </c>
      <c r="U31" s="95">
        <v>3</v>
      </c>
    </row>
    <row r="32" spans="1:21" ht="14.25" customHeight="1">
      <c r="A32" s="123" t="s">
        <v>49</v>
      </c>
      <c r="B32" s="124"/>
      <c r="C32" s="26">
        <f>SUM(C12:C31)</f>
        <v>10660</v>
      </c>
      <c r="D32" s="6">
        <f>C32/C34</f>
        <v>0.9507670353193007</v>
      </c>
      <c r="E32" s="26">
        <f>SUM(E12:E31)</f>
        <v>13133</v>
      </c>
      <c r="F32" s="6">
        <f>E32/E34</f>
        <v>0.9539478462991211</v>
      </c>
      <c r="G32" s="17">
        <f>C32/E32-1</f>
        <v>-0.18830427168202235</v>
      </c>
      <c r="H32" s="17"/>
      <c r="I32" s="26">
        <f>SUM(I12:I31)</f>
        <v>9778</v>
      </c>
      <c r="J32" s="18">
        <f>C32/I32-1</f>
        <v>0.09020249539783176</v>
      </c>
      <c r="K32" s="19"/>
      <c r="N32" s="123" t="s">
        <v>49</v>
      </c>
      <c r="O32" s="124"/>
      <c r="P32" s="3">
        <f>SUM(P12:P31)</f>
        <v>64082</v>
      </c>
      <c r="Q32" s="6">
        <f>P32/P34</f>
        <v>0.9477763152056558</v>
      </c>
      <c r="R32" s="3">
        <f>SUM(R12:R31)</f>
        <v>97600</v>
      </c>
      <c r="S32" s="6">
        <f>R32/R34</f>
        <v>0.9626670612023475</v>
      </c>
      <c r="T32" s="17">
        <f>P32/R32-1</f>
        <v>-0.34342213114754094</v>
      </c>
      <c r="U32" s="106"/>
    </row>
    <row r="33" spans="1:21" ht="14.25" customHeight="1">
      <c r="A33" s="123" t="s">
        <v>12</v>
      </c>
      <c r="B33" s="124"/>
      <c r="C33" s="26">
        <f>C34-SUM(C12:C31)</f>
        <v>552</v>
      </c>
      <c r="D33" s="6">
        <f>C33/C34</f>
        <v>0.04923296468069925</v>
      </c>
      <c r="E33" s="26">
        <f>E34-SUM(E12:E31)</f>
        <v>634</v>
      </c>
      <c r="F33" s="6">
        <f>E33/E34</f>
        <v>0.046052153700878916</v>
      </c>
      <c r="G33" s="17">
        <f>C33/E33-1</f>
        <v>-0.12933753943217663</v>
      </c>
      <c r="H33" s="17"/>
      <c r="I33" s="26">
        <f>I34-SUM(I12:I31)</f>
        <v>612</v>
      </c>
      <c r="J33" s="18">
        <f>C33/I33-1</f>
        <v>-0.0980392156862745</v>
      </c>
      <c r="K33" s="19"/>
      <c r="N33" s="123" t="s">
        <v>12</v>
      </c>
      <c r="O33" s="124"/>
      <c r="P33" s="3">
        <f>P34-SUM(P12:P31)</f>
        <v>3531</v>
      </c>
      <c r="Q33" s="6">
        <f>P33/P34</f>
        <v>0.052223684794344284</v>
      </c>
      <c r="R33" s="3">
        <f>R34-SUM(R12:R31)</f>
        <v>3785</v>
      </c>
      <c r="S33" s="6">
        <f>R33/R34</f>
        <v>0.03733293879765251</v>
      </c>
      <c r="T33" s="17">
        <f>P33/R33-1</f>
        <v>-0.067107001321004</v>
      </c>
      <c r="U33" s="107"/>
    </row>
    <row r="34" spans="1:21" ht="14.25" customHeight="1">
      <c r="A34" s="125" t="s">
        <v>37</v>
      </c>
      <c r="B34" s="126"/>
      <c r="C34" s="24">
        <v>11212</v>
      </c>
      <c r="D34" s="98">
        <v>1</v>
      </c>
      <c r="E34" s="24">
        <v>13767</v>
      </c>
      <c r="F34" s="98">
        <v>0.9993462628023536</v>
      </c>
      <c r="G34" s="20">
        <v>-0.18558872666521387</v>
      </c>
      <c r="H34" s="20"/>
      <c r="I34" s="24">
        <v>10390</v>
      </c>
      <c r="J34" s="44">
        <v>0.07911453320500472</v>
      </c>
      <c r="K34" s="99"/>
      <c r="N34" s="125" t="s">
        <v>37</v>
      </c>
      <c r="O34" s="126"/>
      <c r="P34" s="24">
        <v>67613</v>
      </c>
      <c r="Q34" s="98">
        <v>1</v>
      </c>
      <c r="R34" s="24">
        <v>101385</v>
      </c>
      <c r="S34" s="98">
        <v>1</v>
      </c>
      <c r="T34" s="108">
        <v>-0.33310647531686144</v>
      </c>
      <c r="U34" s="99"/>
    </row>
    <row r="35" spans="1:14" ht="14.25" customHeight="1">
      <c r="A35" t="s">
        <v>83</v>
      </c>
      <c r="C35" s="16"/>
      <c r="D35" s="16"/>
      <c r="E35" s="16"/>
      <c r="F35" s="16"/>
      <c r="G35" s="16"/>
      <c r="H35" s="16"/>
      <c r="I35" s="16"/>
      <c r="J35" s="16"/>
      <c r="N35" t="s">
        <v>83</v>
      </c>
    </row>
    <row r="36" spans="1:14" ht="15">
      <c r="A36" s="9" t="s">
        <v>85</v>
      </c>
      <c r="N36" s="9" t="s">
        <v>85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6" t="s">
        <v>107</v>
      </c>
      <c r="O39" s="176"/>
      <c r="P39" s="176"/>
      <c r="Q39" s="176"/>
      <c r="R39" s="176"/>
      <c r="S39" s="176"/>
      <c r="T39" s="176"/>
      <c r="U39" s="176"/>
    </row>
    <row r="40" spans="1:21" ht="15" customHeight="1">
      <c r="A40" s="149" t="s">
        <v>142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"/>
      <c r="M40" s="21"/>
      <c r="N40" s="176"/>
      <c r="O40" s="176"/>
      <c r="P40" s="176"/>
      <c r="Q40" s="176"/>
      <c r="R40" s="176"/>
      <c r="S40" s="176"/>
      <c r="T40" s="176"/>
      <c r="U40" s="176"/>
    </row>
    <row r="41" spans="1:21" ht="15">
      <c r="A41" s="150" t="s">
        <v>143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4"/>
      <c r="M41" s="21"/>
      <c r="N41" s="150" t="s">
        <v>108</v>
      </c>
      <c r="O41" s="150"/>
      <c r="P41" s="150"/>
      <c r="Q41" s="150"/>
      <c r="R41" s="150"/>
      <c r="S41" s="150"/>
      <c r="T41" s="150"/>
      <c r="U41" s="150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51" t="s">
        <v>0</v>
      </c>
      <c r="B43" s="151" t="s">
        <v>48</v>
      </c>
      <c r="C43" s="153" t="s">
        <v>124</v>
      </c>
      <c r="D43" s="154"/>
      <c r="E43" s="154"/>
      <c r="F43" s="154"/>
      <c r="G43" s="154"/>
      <c r="H43" s="155"/>
      <c r="I43" s="153" t="s">
        <v>115</v>
      </c>
      <c r="J43" s="154"/>
      <c r="K43" s="155"/>
      <c r="L43" s="14"/>
      <c r="M43" s="14"/>
      <c r="N43" s="151" t="s">
        <v>0</v>
      </c>
      <c r="O43" s="151" t="s">
        <v>48</v>
      </c>
      <c r="P43" s="153" t="s">
        <v>125</v>
      </c>
      <c r="Q43" s="154"/>
      <c r="R43" s="154"/>
      <c r="S43" s="154"/>
      <c r="T43" s="154"/>
      <c r="U43" s="155"/>
    </row>
    <row r="44" spans="1:21" ht="15" customHeight="1">
      <c r="A44" s="152"/>
      <c r="B44" s="152"/>
      <c r="C44" s="127" t="s">
        <v>126</v>
      </c>
      <c r="D44" s="128"/>
      <c r="E44" s="128"/>
      <c r="F44" s="128"/>
      <c r="G44" s="128"/>
      <c r="H44" s="129"/>
      <c r="I44" s="127" t="s">
        <v>116</v>
      </c>
      <c r="J44" s="128"/>
      <c r="K44" s="129"/>
      <c r="L44" s="14"/>
      <c r="M44" s="14"/>
      <c r="N44" s="152"/>
      <c r="O44" s="152"/>
      <c r="P44" s="127" t="s">
        <v>127</v>
      </c>
      <c r="Q44" s="128"/>
      <c r="R44" s="128"/>
      <c r="S44" s="128"/>
      <c r="T44" s="128"/>
      <c r="U44" s="129"/>
    </row>
    <row r="45" spans="1:21" ht="15" customHeight="1">
      <c r="A45" s="152"/>
      <c r="B45" s="152"/>
      <c r="C45" s="130">
        <v>2020</v>
      </c>
      <c r="D45" s="131"/>
      <c r="E45" s="156">
        <v>2019</v>
      </c>
      <c r="F45" s="131"/>
      <c r="G45" s="134" t="s">
        <v>5</v>
      </c>
      <c r="H45" s="144" t="s">
        <v>56</v>
      </c>
      <c r="I45" s="158">
        <v>2020</v>
      </c>
      <c r="J45" s="145" t="s">
        <v>128</v>
      </c>
      <c r="K45" s="144" t="s">
        <v>130</v>
      </c>
      <c r="L45" s="14"/>
      <c r="M45" s="14"/>
      <c r="N45" s="152"/>
      <c r="O45" s="152"/>
      <c r="P45" s="130">
        <v>2020</v>
      </c>
      <c r="Q45" s="131"/>
      <c r="R45" s="130">
        <v>2019</v>
      </c>
      <c r="S45" s="131"/>
      <c r="T45" s="134" t="s">
        <v>5</v>
      </c>
      <c r="U45" s="136" t="s">
        <v>97</v>
      </c>
    </row>
    <row r="46" spans="1:21" ht="15" customHeight="1">
      <c r="A46" s="138" t="s">
        <v>6</v>
      </c>
      <c r="B46" s="138" t="s">
        <v>48</v>
      </c>
      <c r="C46" s="132"/>
      <c r="D46" s="133"/>
      <c r="E46" s="157"/>
      <c r="F46" s="133"/>
      <c r="G46" s="135"/>
      <c r="H46" s="145"/>
      <c r="I46" s="158"/>
      <c r="J46" s="145"/>
      <c r="K46" s="145"/>
      <c r="L46" s="14"/>
      <c r="M46" s="14"/>
      <c r="N46" s="138" t="s">
        <v>6</v>
      </c>
      <c r="O46" s="138" t="s">
        <v>48</v>
      </c>
      <c r="P46" s="132"/>
      <c r="Q46" s="133"/>
      <c r="R46" s="132"/>
      <c r="S46" s="133"/>
      <c r="T46" s="135"/>
      <c r="U46" s="137"/>
    </row>
    <row r="47" spans="1:21" ht="15" customHeight="1">
      <c r="A47" s="138"/>
      <c r="B47" s="138"/>
      <c r="C47" s="117" t="s">
        <v>8</v>
      </c>
      <c r="D47" s="78" t="s">
        <v>2</v>
      </c>
      <c r="E47" s="117" t="s">
        <v>8</v>
      </c>
      <c r="F47" s="78" t="s">
        <v>2</v>
      </c>
      <c r="G47" s="140" t="s">
        <v>9</v>
      </c>
      <c r="H47" s="140" t="s">
        <v>57</v>
      </c>
      <c r="I47" s="79" t="s">
        <v>8</v>
      </c>
      <c r="J47" s="146" t="s">
        <v>129</v>
      </c>
      <c r="K47" s="146" t="s">
        <v>131</v>
      </c>
      <c r="L47" s="14"/>
      <c r="M47" s="14"/>
      <c r="N47" s="138"/>
      <c r="O47" s="138"/>
      <c r="P47" s="117" t="s">
        <v>8</v>
      </c>
      <c r="Q47" s="78" t="s">
        <v>2</v>
      </c>
      <c r="R47" s="117" t="s">
        <v>8</v>
      </c>
      <c r="S47" s="78" t="s">
        <v>2</v>
      </c>
      <c r="T47" s="140" t="s">
        <v>9</v>
      </c>
      <c r="U47" s="142" t="s">
        <v>98</v>
      </c>
    </row>
    <row r="48" spans="1:21" ht="15" customHeight="1">
      <c r="A48" s="139"/>
      <c r="B48" s="139"/>
      <c r="C48" s="116" t="s">
        <v>10</v>
      </c>
      <c r="D48" s="41" t="s">
        <v>11</v>
      </c>
      <c r="E48" s="116" t="s">
        <v>10</v>
      </c>
      <c r="F48" s="41" t="s">
        <v>11</v>
      </c>
      <c r="G48" s="148"/>
      <c r="H48" s="148"/>
      <c r="I48" s="116" t="s">
        <v>10</v>
      </c>
      <c r="J48" s="147"/>
      <c r="K48" s="147"/>
      <c r="L48" s="14"/>
      <c r="M48" s="14"/>
      <c r="N48" s="139"/>
      <c r="O48" s="139"/>
      <c r="P48" s="116" t="s">
        <v>10</v>
      </c>
      <c r="Q48" s="41" t="s">
        <v>11</v>
      </c>
      <c r="R48" s="116" t="s">
        <v>10</v>
      </c>
      <c r="S48" s="41" t="s">
        <v>11</v>
      </c>
      <c r="T48" s="141"/>
      <c r="U48" s="143"/>
    </row>
    <row r="49" spans="1:21" ht="15">
      <c r="A49" s="50">
        <v>1</v>
      </c>
      <c r="B49" s="80" t="s">
        <v>44</v>
      </c>
      <c r="C49" s="52">
        <v>815</v>
      </c>
      <c r="D49" s="57">
        <v>0.07268997502675704</v>
      </c>
      <c r="E49" s="52">
        <v>350</v>
      </c>
      <c r="F49" s="57">
        <v>0.025423113241810125</v>
      </c>
      <c r="G49" s="81">
        <v>1.3285714285714287</v>
      </c>
      <c r="H49" s="82">
        <v>4</v>
      </c>
      <c r="I49" s="52">
        <v>686</v>
      </c>
      <c r="J49" s="83">
        <v>0.1880466472303206</v>
      </c>
      <c r="K49" s="84">
        <v>0</v>
      </c>
      <c r="L49" s="14"/>
      <c r="M49" s="14"/>
      <c r="N49" s="50">
        <v>1</v>
      </c>
      <c r="O49" s="80" t="s">
        <v>44</v>
      </c>
      <c r="P49" s="52">
        <v>4459</v>
      </c>
      <c r="Q49" s="57">
        <v>0.06594885598923284</v>
      </c>
      <c r="R49" s="52">
        <v>4124</v>
      </c>
      <c r="S49" s="57">
        <v>0.04067662869260739</v>
      </c>
      <c r="T49" s="55">
        <v>0.0812318137730359</v>
      </c>
      <c r="U49" s="84">
        <v>1</v>
      </c>
    </row>
    <row r="50" spans="1:21" ht="15">
      <c r="A50" s="85">
        <v>2</v>
      </c>
      <c r="B50" s="86" t="s">
        <v>43</v>
      </c>
      <c r="C50" s="60">
        <v>548</v>
      </c>
      <c r="D50" s="65">
        <v>0.048876204067070994</v>
      </c>
      <c r="E50" s="60">
        <v>1010</v>
      </c>
      <c r="F50" s="65">
        <v>0.0733638410692235</v>
      </c>
      <c r="G50" s="87">
        <v>-0.4574257425742574</v>
      </c>
      <c r="H50" s="88">
        <v>-1</v>
      </c>
      <c r="I50" s="60">
        <v>512</v>
      </c>
      <c r="J50" s="89">
        <v>0.0703125</v>
      </c>
      <c r="K50" s="90">
        <v>0</v>
      </c>
      <c r="L50" s="14"/>
      <c r="M50" s="14"/>
      <c r="N50" s="85">
        <v>2</v>
      </c>
      <c r="O50" s="86" t="s">
        <v>43</v>
      </c>
      <c r="P50" s="60">
        <v>2774</v>
      </c>
      <c r="Q50" s="65">
        <v>0.04102761303299661</v>
      </c>
      <c r="R50" s="60">
        <v>6004</v>
      </c>
      <c r="S50" s="65">
        <v>0.0592198056911772</v>
      </c>
      <c r="T50" s="63">
        <v>-0.5379746835443038</v>
      </c>
      <c r="U50" s="90">
        <v>-1</v>
      </c>
    </row>
    <row r="51" spans="1:21" ht="15">
      <c r="A51" s="85">
        <v>3</v>
      </c>
      <c r="B51" s="86" t="s">
        <v>59</v>
      </c>
      <c r="C51" s="60">
        <v>381</v>
      </c>
      <c r="D51" s="65">
        <v>0.03398144844809133</v>
      </c>
      <c r="E51" s="60">
        <v>580</v>
      </c>
      <c r="F51" s="65">
        <v>0.04212973051499964</v>
      </c>
      <c r="G51" s="87">
        <v>-0.34310344827586203</v>
      </c>
      <c r="H51" s="88">
        <v>-1</v>
      </c>
      <c r="I51" s="60">
        <v>328</v>
      </c>
      <c r="J51" s="89">
        <v>0.16158536585365857</v>
      </c>
      <c r="K51" s="90">
        <v>2</v>
      </c>
      <c r="L51" s="14"/>
      <c r="M51" s="14"/>
      <c r="N51" s="85">
        <v>3</v>
      </c>
      <c r="O51" s="86" t="s">
        <v>59</v>
      </c>
      <c r="P51" s="60">
        <v>2729</v>
      </c>
      <c r="Q51" s="65">
        <v>0.040362060550485857</v>
      </c>
      <c r="R51" s="60">
        <v>3055</v>
      </c>
      <c r="S51" s="65">
        <v>0.03013266262267594</v>
      </c>
      <c r="T51" s="63">
        <v>-0.1067103109656301</v>
      </c>
      <c r="U51" s="90">
        <v>1</v>
      </c>
    </row>
    <row r="52" spans="1:21" ht="15">
      <c r="A52" s="85">
        <v>4</v>
      </c>
      <c r="B52" s="86" t="s">
        <v>38</v>
      </c>
      <c r="C52" s="60">
        <v>348</v>
      </c>
      <c r="D52" s="65">
        <v>0.031038173385658223</v>
      </c>
      <c r="E52" s="60">
        <v>243</v>
      </c>
      <c r="F52" s="65">
        <v>0.017650904336456743</v>
      </c>
      <c r="G52" s="87">
        <v>0.4320987654320987</v>
      </c>
      <c r="H52" s="88">
        <v>7</v>
      </c>
      <c r="I52" s="60">
        <v>267</v>
      </c>
      <c r="J52" s="89">
        <v>0.303370786516854</v>
      </c>
      <c r="K52" s="90">
        <v>3</v>
      </c>
      <c r="L52" s="14"/>
      <c r="M52" s="14"/>
      <c r="N52" s="85">
        <v>4</v>
      </c>
      <c r="O52" s="86" t="s">
        <v>40</v>
      </c>
      <c r="P52" s="60">
        <v>2131</v>
      </c>
      <c r="Q52" s="65">
        <v>0.0315176075606762</v>
      </c>
      <c r="R52" s="60">
        <v>3510</v>
      </c>
      <c r="S52" s="65">
        <v>0.03462050599201065</v>
      </c>
      <c r="T52" s="63">
        <v>-0.39287749287749285</v>
      </c>
      <c r="U52" s="90">
        <v>-1</v>
      </c>
    </row>
    <row r="53" spans="1:21" ht="15">
      <c r="A53" s="85">
        <v>5</v>
      </c>
      <c r="B53" s="91" t="s">
        <v>72</v>
      </c>
      <c r="C53" s="68">
        <v>297</v>
      </c>
      <c r="D53" s="73">
        <v>0.026489475561897968</v>
      </c>
      <c r="E53" s="68">
        <v>336</v>
      </c>
      <c r="F53" s="73">
        <v>0.02440618871213772</v>
      </c>
      <c r="G53" s="92">
        <v>-0.1160714285714286</v>
      </c>
      <c r="H53" s="93">
        <v>2</v>
      </c>
      <c r="I53" s="68">
        <v>172</v>
      </c>
      <c r="J53" s="94">
        <v>0.7267441860465116</v>
      </c>
      <c r="K53" s="95">
        <v>13</v>
      </c>
      <c r="L53" s="14"/>
      <c r="M53" s="14"/>
      <c r="N53" s="85">
        <v>5</v>
      </c>
      <c r="O53" s="91" t="s">
        <v>61</v>
      </c>
      <c r="P53" s="68">
        <v>1904</v>
      </c>
      <c r="Q53" s="73">
        <v>0.028160265037788592</v>
      </c>
      <c r="R53" s="68">
        <v>2946</v>
      </c>
      <c r="S53" s="73">
        <v>0.02905755289243971</v>
      </c>
      <c r="T53" s="71">
        <v>-0.35369993211133743</v>
      </c>
      <c r="U53" s="95">
        <v>0</v>
      </c>
    </row>
    <row r="54" spans="1:21" ht="15">
      <c r="A54" s="96">
        <v>6</v>
      </c>
      <c r="B54" s="80" t="s">
        <v>90</v>
      </c>
      <c r="C54" s="52">
        <v>286</v>
      </c>
      <c r="D54" s="57">
        <v>0.025508383874420264</v>
      </c>
      <c r="E54" s="52">
        <v>0</v>
      </c>
      <c r="F54" s="57">
        <v>0</v>
      </c>
      <c r="G54" s="81"/>
      <c r="H54" s="82"/>
      <c r="I54" s="52">
        <v>205</v>
      </c>
      <c r="J54" s="83">
        <v>0.3951219512195121</v>
      </c>
      <c r="K54" s="84">
        <v>7</v>
      </c>
      <c r="L54" s="14"/>
      <c r="M54" s="14"/>
      <c r="N54" s="96">
        <v>6</v>
      </c>
      <c r="O54" s="80" t="s">
        <v>86</v>
      </c>
      <c r="P54" s="52">
        <v>1821</v>
      </c>
      <c r="Q54" s="57">
        <v>0.026932690458935413</v>
      </c>
      <c r="R54" s="52">
        <v>1221</v>
      </c>
      <c r="S54" s="57">
        <v>0.012043201657049859</v>
      </c>
      <c r="T54" s="55">
        <v>0.49140049140049147</v>
      </c>
      <c r="U54" s="84">
        <v>16</v>
      </c>
    </row>
    <row r="55" spans="1:21" ht="15">
      <c r="A55" s="85">
        <v>7</v>
      </c>
      <c r="B55" s="86" t="s">
        <v>40</v>
      </c>
      <c r="C55" s="60">
        <v>283</v>
      </c>
      <c r="D55" s="65">
        <v>0.02524081341419907</v>
      </c>
      <c r="E55" s="60">
        <v>375</v>
      </c>
      <c r="F55" s="65">
        <v>0.02723904990193942</v>
      </c>
      <c r="G55" s="87">
        <v>-0.2453333333333333</v>
      </c>
      <c r="H55" s="88">
        <v>-3</v>
      </c>
      <c r="I55" s="60">
        <v>448</v>
      </c>
      <c r="J55" s="89">
        <v>-0.3683035714285714</v>
      </c>
      <c r="K55" s="90">
        <v>-4</v>
      </c>
      <c r="L55" s="14"/>
      <c r="M55" s="14"/>
      <c r="N55" s="85">
        <v>7</v>
      </c>
      <c r="O55" s="86" t="s">
        <v>38</v>
      </c>
      <c r="P55" s="60">
        <v>1759</v>
      </c>
      <c r="Q55" s="65">
        <v>0.026015707038587254</v>
      </c>
      <c r="R55" s="60">
        <v>2295</v>
      </c>
      <c r="S55" s="65">
        <v>0.022636484687083888</v>
      </c>
      <c r="T55" s="63">
        <v>-0.2335511982570806</v>
      </c>
      <c r="U55" s="90">
        <v>1</v>
      </c>
    </row>
    <row r="56" spans="1:21" ht="15">
      <c r="A56" s="85">
        <v>8</v>
      </c>
      <c r="B56" s="86" t="s">
        <v>134</v>
      </c>
      <c r="C56" s="60">
        <v>273</v>
      </c>
      <c r="D56" s="65">
        <v>0.024348911880128433</v>
      </c>
      <c r="E56" s="60">
        <v>193</v>
      </c>
      <c r="F56" s="65">
        <v>0.014019031016198155</v>
      </c>
      <c r="G56" s="87">
        <v>0.4145077720207253</v>
      </c>
      <c r="H56" s="88">
        <v>8</v>
      </c>
      <c r="I56" s="60">
        <v>103</v>
      </c>
      <c r="J56" s="89">
        <v>1.650485436893204</v>
      </c>
      <c r="K56" s="90">
        <v>17</v>
      </c>
      <c r="L56" s="14"/>
      <c r="M56" s="14"/>
      <c r="N56" s="85">
        <v>8</v>
      </c>
      <c r="O56" s="86" t="s">
        <v>60</v>
      </c>
      <c r="P56" s="60">
        <v>1722</v>
      </c>
      <c r="Q56" s="65">
        <v>0.02546847499741174</v>
      </c>
      <c r="R56" s="60">
        <v>2332</v>
      </c>
      <c r="S56" s="65">
        <v>0.023001430191842975</v>
      </c>
      <c r="T56" s="63">
        <v>-0.2615780445969125</v>
      </c>
      <c r="U56" s="90">
        <v>-1</v>
      </c>
    </row>
    <row r="57" spans="1:21" ht="15">
      <c r="A57" s="85">
        <v>9</v>
      </c>
      <c r="B57" s="86" t="s">
        <v>47</v>
      </c>
      <c r="C57" s="60">
        <v>254</v>
      </c>
      <c r="D57" s="65">
        <v>0.02265429896539422</v>
      </c>
      <c r="E57" s="60">
        <v>401</v>
      </c>
      <c r="F57" s="65">
        <v>0.029127624028473888</v>
      </c>
      <c r="G57" s="87">
        <v>-0.3665835411471322</v>
      </c>
      <c r="H57" s="88">
        <v>-6</v>
      </c>
      <c r="I57" s="60">
        <v>212</v>
      </c>
      <c r="J57" s="89">
        <v>0.19811320754716988</v>
      </c>
      <c r="K57" s="90">
        <v>1</v>
      </c>
      <c r="L57" s="14"/>
      <c r="M57" s="14"/>
      <c r="N57" s="85">
        <v>9</v>
      </c>
      <c r="O57" s="86" t="s">
        <v>90</v>
      </c>
      <c r="P57" s="60">
        <v>1578</v>
      </c>
      <c r="Q57" s="65">
        <v>0.02333870705337731</v>
      </c>
      <c r="R57" s="60">
        <v>0</v>
      </c>
      <c r="S57" s="65">
        <v>0</v>
      </c>
      <c r="T57" s="63"/>
      <c r="U57" s="90"/>
    </row>
    <row r="58" spans="1:21" ht="15">
      <c r="A58" s="97">
        <v>10</v>
      </c>
      <c r="B58" s="91" t="s">
        <v>61</v>
      </c>
      <c r="C58" s="68">
        <v>244</v>
      </c>
      <c r="D58" s="73">
        <v>0.02176239743132358</v>
      </c>
      <c r="E58" s="68">
        <v>277</v>
      </c>
      <c r="F58" s="73">
        <v>0.020120578194232585</v>
      </c>
      <c r="G58" s="92">
        <v>-0.11913357400722024</v>
      </c>
      <c r="H58" s="93">
        <v>-1</v>
      </c>
      <c r="I58" s="68">
        <v>391</v>
      </c>
      <c r="J58" s="94">
        <v>-0.3759590792838875</v>
      </c>
      <c r="K58" s="95">
        <v>-6</v>
      </c>
      <c r="L58" s="14"/>
      <c r="M58" s="14"/>
      <c r="N58" s="97">
        <v>10</v>
      </c>
      <c r="O58" s="91" t="s">
        <v>71</v>
      </c>
      <c r="P58" s="68">
        <v>1473</v>
      </c>
      <c r="Q58" s="73">
        <v>0.021785751260852203</v>
      </c>
      <c r="R58" s="68">
        <v>1559</v>
      </c>
      <c r="S58" s="73">
        <v>0.015377028159984218</v>
      </c>
      <c r="T58" s="71">
        <v>-0.05516356638871067</v>
      </c>
      <c r="U58" s="95">
        <v>4</v>
      </c>
    </row>
    <row r="59" spans="1:21" ht="15">
      <c r="A59" s="96">
        <v>11</v>
      </c>
      <c r="B59" s="80" t="s">
        <v>92</v>
      </c>
      <c r="C59" s="52">
        <v>240</v>
      </c>
      <c r="D59" s="57">
        <v>0.021405636817695327</v>
      </c>
      <c r="E59" s="52">
        <v>227</v>
      </c>
      <c r="F59" s="57">
        <v>0.016488704873973997</v>
      </c>
      <c r="G59" s="81">
        <v>0.05726872246696035</v>
      </c>
      <c r="H59" s="82">
        <v>2</v>
      </c>
      <c r="I59" s="52">
        <v>207</v>
      </c>
      <c r="J59" s="83">
        <v>0.1594202898550725</v>
      </c>
      <c r="K59" s="84">
        <v>1</v>
      </c>
      <c r="L59" s="14"/>
      <c r="M59" s="14"/>
      <c r="N59" s="96">
        <v>11</v>
      </c>
      <c r="O59" s="80" t="s">
        <v>47</v>
      </c>
      <c r="P59" s="52">
        <v>1461</v>
      </c>
      <c r="Q59" s="57">
        <v>0.021608270598849334</v>
      </c>
      <c r="R59" s="52">
        <v>2151</v>
      </c>
      <c r="S59" s="57">
        <v>0.021216156236129605</v>
      </c>
      <c r="T59" s="55">
        <v>-0.32078103207810316</v>
      </c>
      <c r="U59" s="84">
        <v>-1</v>
      </c>
    </row>
    <row r="60" spans="1:21" ht="15">
      <c r="A60" s="85">
        <v>12</v>
      </c>
      <c r="B60" s="86" t="s">
        <v>71</v>
      </c>
      <c r="C60" s="60">
        <v>234</v>
      </c>
      <c r="D60" s="65">
        <v>0.020870495897252945</v>
      </c>
      <c r="E60" s="60">
        <v>105</v>
      </c>
      <c r="F60" s="65">
        <v>0.007626933972543038</v>
      </c>
      <c r="G60" s="87">
        <v>1.2285714285714286</v>
      </c>
      <c r="H60" s="88">
        <v>29</v>
      </c>
      <c r="I60" s="60">
        <v>213</v>
      </c>
      <c r="J60" s="89">
        <v>0.09859154929577474</v>
      </c>
      <c r="K60" s="90">
        <v>-3</v>
      </c>
      <c r="L60" s="14"/>
      <c r="M60" s="14"/>
      <c r="N60" s="85">
        <v>12</v>
      </c>
      <c r="O60" s="86" t="s">
        <v>73</v>
      </c>
      <c r="P60" s="60">
        <v>1451</v>
      </c>
      <c r="Q60" s="65">
        <v>0.021460370047180276</v>
      </c>
      <c r="R60" s="60">
        <v>1471</v>
      </c>
      <c r="S60" s="65">
        <v>0.014509049662178823</v>
      </c>
      <c r="T60" s="63">
        <v>-0.013596193065941509</v>
      </c>
      <c r="U60" s="90">
        <v>4</v>
      </c>
    </row>
    <row r="61" spans="1:21" ht="15">
      <c r="A61" s="85">
        <v>13</v>
      </c>
      <c r="B61" s="86" t="s">
        <v>60</v>
      </c>
      <c r="C61" s="60">
        <v>227</v>
      </c>
      <c r="D61" s="65">
        <v>0.020246164823403495</v>
      </c>
      <c r="E61" s="60">
        <v>275</v>
      </c>
      <c r="F61" s="65">
        <v>0.01997530326142224</v>
      </c>
      <c r="G61" s="87">
        <v>-0.17454545454545456</v>
      </c>
      <c r="H61" s="88">
        <v>-3</v>
      </c>
      <c r="I61" s="60">
        <v>285</v>
      </c>
      <c r="J61" s="89">
        <v>-0.20350877192982453</v>
      </c>
      <c r="K61" s="90">
        <v>-7</v>
      </c>
      <c r="L61" s="14"/>
      <c r="M61" s="14"/>
      <c r="N61" s="85">
        <v>13</v>
      </c>
      <c r="O61" s="86" t="s">
        <v>92</v>
      </c>
      <c r="P61" s="60">
        <v>1327</v>
      </c>
      <c r="Q61" s="65">
        <v>0.01962640320648396</v>
      </c>
      <c r="R61" s="60">
        <v>1137</v>
      </c>
      <c r="S61" s="65">
        <v>0.011214676727326527</v>
      </c>
      <c r="T61" s="63">
        <v>0.16710642040457335</v>
      </c>
      <c r="U61" s="90">
        <v>11</v>
      </c>
    </row>
    <row r="62" spans="1:21" ht="15">
      <c r="A62" s="85">
        <v>14</v>
      </c>
      <c r="B62" s="86" t="s">
        <v>86</v>
      </c>
      <c r="C62" s="60">
        <v>221</v>
      </c>
      <c r="D62" s="65">
        <v>0.019711023902961113</v>
      </c>
      <c r="E62" s="60">
        <v>161</v>
      </c>
      <c r="F62" s="65">
        <v>0.011694632091232659</v>
      </c>
      <c r="G62" s="87">
        <v>0.3726708074534162</v>
      </c>
      <c r="H62" s="88">
        <v>8</v>
      </c>
      <c r="I62" s="60">
        <v>191</v>
      </c>
      <c r="J62" s="89">
        <v>0.15706806282722519</v>
      </c>
      <c r="K62" s="90">
        <v>1</v>
      </c>
      <c r="L62" s="14"/>
      <c r="M62" s="14"/>
      <c r="N62" s="85">
        <v>14</v>
      </c>
      <c r="O62" s="86" t="s">
        <v>70</v>
      </c>
      <c r="P62" s="60">
        <v>1277</v>
      </c>
      <c r="Q62" s="65">
        <v>0.01888690044813867</v>
      </c>
      <c r="R62" s="60">
        <v>1517</v>
      </c>
      <c r="S62" s="65">
        <v>0.014962765695122553</v>
      </c>
      <c r="T62" s="63">
        <v>-0.15820698747528017</v>
      </c>
      <c r="U62" s="90">
        <v>1</v>
      </c>
    </row>
    <row r="63" spans="1:21" ht="15">
      <c r="A63" s="97">
        <v>15</v>
      </c>
      <c r="B63" s="91" t="s">
        <v>76</v>
      </c>
      <c r="C63" s="68">
        <v>209</v>
      </c>
      <c r="D63" s="73">
        <v>0.018640742062076346</v>
      </c>
      <c r="E63" s="68">
        <v>183</v>
      </c>
      <c r="F63" s="73">
        <v>0.013292656352146437</v>
      </c>
      <c r="G63" s="92">
        <v>0.14207650273224037</v>
      </c>
      <c r="H63" s="93">
        <v>3</v>
      </c>
      <c r="I63" s="68">
        <v>176</v>
      </c>
      <c r="J63" s="94">
        <v>0.1875</v>
      </c>
      <c r="K63" s="95">
        <v>2</v>
      </c>
      <c r="L63" s="14"/>
      <c r="M63" s="14"/>
      <c r="N63" s="97">
        <v>15</v>
      </c>
      <c r="O63" s="91" t="s">
        <v>72</v>
      </c>
      <c r="P63" s="68">
        <v>1252</v>
      </c>
      <c r="Q63" s="73">
        <v>0.018517149068966027</v>
      </c>
      <c r="R63" s="68">
        <v>2211</v>
      </c>
      <c r="S63" s="73">
        <v>0.021807959757360558</v>
      </c>
      <c r="T63" s="71">
        <v>-0.4337403889642696</v>
      </c>
      <c r="U63" s="95">
        <v>-6</v>
      </c>
    </row>
    <row r="64" spans="1:21" ht="15">
      <c r="A64" s="96">
        <v>16</v>
      </c>
      <c r="B64" s="80" t="s">
        <v>117</v>
      </c>
      <c r="C64" s="52">
        <v>190</v>
      </c>
      <c r="D64" s="57">
        <v>0.016946129147342132</v>
      </c>
      <c r="E64" s="52">
        <v>184</v>
      </c>
      <c r="F64" s="57">
        <v>0.013365293818551609</v>
      </c>
      <c r="G64" s="81">
        <v>0.032608695652173836</v>
      </c>
      <c r="H64" s="82">
        <v>1</v>
      </c>
      <c r="I64" s="52">
        <v>211</v>
      </c>
      <c r="J64" s="83">
        <v>-0.09952606635071093</v>
      </c>
      <c r="K64" s="84">
        <v>-5</v>
      </c>
      <c r="L64" s="14"/>
      <c r="M64" s="14"/>
      <c r="N64" s="96">
        <v>16</v>
      </c>
      <c r="O64" s="80" t="s">
        <v>45</v>
      </c>
      <c r="P64" s="52">
        <v>1147</v>
      </c>
      <c r="Q64" s="57">
        <v>0.01696419327644092</v>
      </c>
      <c r="R64" s="52">
        <v>1200</v>
      </c>
      <c r="S64" s="57">
        <v>0.011836070424619026</v>
      </c>
      <c r="T64" s="55">
        <v>-0.04416666666666669</v>
      </c>
      <c r="U64" s="84">
        <v>7</v>
      </c>
    </row>
    <row r="65" spans="1:21" ht="15">
      <c r="A65" s="85">
        <v>17</v>
      </c>
      <c r="B65" s="86" t="s">
        <v>70</v>
      </c>
      <c r="C65" s="60">
        <v>170</v>
      </c>
      <c r="D65" s="65">
        <v>0.015162326079200856</v>
      </c>
      <c r="E65" s="60">
        <v>198</v>
      </c>
      <c r="F65" s="65">
        <v>0.014382218348224014</v>
      </c>
      <c r="G65" s="87">
        <v>-0.14141414141414144</v>
      </c>
      <c r="H65" s="88">
        <v>-2</v>
      </c>
      <c r="I65" s="60">
        <v>135</v>
      </c>
      <c r="J65" s="89">
        <v>0.2592592592592593</v>
      </c>
      <c r="K65" s="90">
        <v>4</v>
      </c>
      <c r="L65" s="14"/>
      <c r="M65" s="14"/>
      <c r="N65" s="85">
        <v>17</v>
      </c>
      <c r="O65" s="86" t="s">
        <v>93</v>
      </c>
      <c r="P65" s="60">
        <v>948</v>
      </c>
      <c r="Q65" s="65">
        <v>0.014020972298226672</v>
      </c>
      <c r="R65" s="60">
        <v>899</v>
      </c>
      <c r="S65" s="65">
        <v>0.008867189426443755</v>
      </c>
      <c r="T65" s="63">
        <v>0.05450500556173532</v>
      </c>
      <c r="U65" s="90">
        <v>18</v>
      </c>
    </row>
    <row r="66" spans="1:21" ht="15">
      <c r="A66" s="85">
        <v>18</v>
      </c>
      <c r="B66" s="86" t="s">
        <v>144</v>
      </c>
      <c r="C66" s="60">
        <v>152</v>
      </c>
      <c r="D66" s="65">
        <v>0.013556903317873707</v>
      </c>
      <c r="E66" s="60">
        <v>110</v>
      </c>
      <c r="F66" s="65">
        <v>0.007990121304568897</v>
      </c>
      <c r="G66" s="87">
        <v>0.38181818181818183</v>
      </c>
      <c r="H66" s="88">
        <v>19</v>
      </c>
      <c r="I66" s="60">
        <v>129</v>
      </c>
      <c r="J66" s="89">
        <v>0.17829457364341095</v>
      </c>
      <c r="K66" s="90">
        <v>4</v>
      </c>
      <c r="L66" s="14"/>
      <c r="M66" s="14"/>
      <c r="N66" s="85">
        <v>18</v>
      </c>
      <c r="O66" s="86" t="s">
        <v>117</v>
      </c>
      <c r="P66" s="60">
        <v>925</v>
      </c>
      <c r="Q66" s="65">
        <v>0.013680801029387839</v>
      </c>
      <c r="R66" s="60">
        <v>1054</v>
      </c>
      <c r="S66" s="65">
        <v>0.010396015189623712</v>
      </c>
      <c r="T66" s="63">
        <v>-0.12239089184060725</v>
      </c>
      <c r="U66" s="90">
        <v>10</v>
      </c>
    </row>
    <row r="67" spans="1:21" ht="15">
      <c r="A67" s="85">
        <v>19</v>
      </c>
      <c r="B67" s="86" t="s">
        <v>45</v>
      </c>
      <c r="C67" s="60">
        <v>145</v>
      </c>
      <c r="D67" s="65">
        <v>0.012932572244024259</v>
      </c>
      <c r="E67" s="60">
        <v>144</v>
      </c>
      <c r="F67" s="65">
        <v>0.010459795162344738</v>
      </c>
      <c r="G67" s="87">
        <v>0.00694444444444442</v>
      </c>
      <c r="H67" s="88">
        <v>8</v>
      </c>
      <c r="I67" s="60">
        <v>198</v>
      </c>
      <c r="J67" s="89">
        <v>-0.2676767676767676</v>
      </c>
      <c r="K67" s="90">
        <v>-5</v>
      </c>
      <c r="N67" s="85">
        <v>19</v>
      </c>
      <c r="O67" s="86" t="s">
        <v>52</v>
      </c>
      <c r="P67" s="60">
        <v>906</v>
      </c>
      <c r="Q67" s="65">
        <v>0.01339978998121663</v>
      </c>
      <c r="R67" s="60">
        <v>1286</v>
      </c>
      <c r="S67" s="65">
        <v>0.01268432213838339</v>
      </c>
      <c r="T67" s="63">
        <v>-0.2954898911353032</v>
      </c>
      <c r="U67" s="90">
        <v>1</v>
      </c>
    </row>
    <row r="68" spans="1:21" ht="15">
      <c r="A68" s="97">
        <v>20</v>
      </c>
      <c r="B68" s="91" t="s">
        <v>145</v>
      </c>
      <c r="C68" s="68">
        <v>144</v>
      </c>
      <c r="D68" s="73">
        <v>0.012843382090617196</v>
      </c>
      <c r="E68" s="68">
        <v>318</v>
      </c>
      <c r="F68" s="73">
        <v>0.02309871431684463</v>
      </c>
      <c r="G68" s="92">
        <v>-0.5471698113207547</v>
      </c>
      <c r="H68" s="93">
        <v>-12</v>
      </c>
      <c r="I68" s="68">
        <v>117</v>
      </c>
      <c r="J68" s="94">
        <v>0.23076923076923084</v>
      </c>
      <c r="K68" s="95">
        <v>4</v>
      </c>
      <c r="N68" s="97">
        <v>20</v>
      </c>
      <c r="O68" s="91" t="s">
        <v>113</v>
      </c>
      <c r="P68" s="68">
        <v>888</v>
      </c>
      <c r="Q68" s="73">
        <v>0.013133568988212326</v>
      </c>
      <c r="R68" s="68">
        <v>1296</v>
      </c>
      <c r="S68" s="73">
        <v>0.012782956058588549</v>
      </c>
      <c r="T68" s="71">
        <v>-0.31481481481481477</v>
      </c>
      <c r="U68" s="95">
        <v>-1</v>
      </c>
    </row>
    <row r="69" spans="1:21" ht="15">
      <c r="A69" s="123" t="s">
        <v>49</v>
      </c>
      <c r="B69" s="124"/>
      <c r="C69" s="26">
        <f>SUM(C49:C68)</f>
        <v>5661</v>
      </c>
      <c r="D69" s="6">
        <f>C69/C71</f>
        <v>0.5049054584373885</v>
      </c>
      <c r="E69" s="26">
        <f>SUM(E49:E68)</f>
        <v>5670</v>
      </c>
      <c r="F69" s="6">
        <f>E69/E71</f>
        <v>0.411854434517324</v>
      </c>
      <c r="G69" s="17">
        <f>C69/E69-1</f>
        <v>-0.0015873015873015817</v>
      </c>
      <c r="H69" s="17"/>
      <c r="I69" s="26">
        <f>SUM(I49:I68)</f>
        <v>5186</v>
      </c>
      <c r="J69" s="18">
        <f>C69/I69-1</f>
        <v>0.09159274971075981</v>
      </c>
      <c r="K69" s="19"/>
      <c r="N69" s="123" t="s">
        <v>49</v>
      </c>
      <c r="O69" s="124"/>
      <c r="P69" s="3">
        <f>SUM(P49:P68)</f>
        <v>33932</v>
      </c>
      <c r="Q69" s="6">
        <f>P69/P71</f>
        <v>0.5018561519234467</v>
      </c>
      <c r="R69" s="3">
        <f>SUM(R49:R68)</f>
        <v>41268</v>
      </c>
      <c r="S69" s="6">
        <f>R69/R71</f>
        <v>0.4070424619026483</v>
      </c>
      <c r="T69" s="17">
        <f>P69/R69-1</f>
        <v>-0.1777648541242609</v>
      </c>
      <c r="U69" s="106"/>
    </row>
    <row r="70" spans="1:21" ht="15">
      <c r="A70" s="123" t="s">
        <v>12</v>
      </c>
      <c r="B70" s="124"/>
      <c r="C70" s="26">
        <f>C71-SUM(C49:C68)</f>
        <v>5551</v>
      </c>
      <c r="D70" s="6">
        <f>C70/C71</f>
        <v>0.4950945415626115</v>
      </c>
      <c r="E70" s="26">
        <f>E71-SUM(E49:E68)</f>
        <v>8097</v>
      </c>
      <c r="F70" s="6">
        <f>E70/E71</f>
        <v>0.5881455654826759</v>
      </c>
      <c r="G70" s="17">
        <f>C70/E70-1</f>
        <v>-0.31443744596764234</v>
      </c>
      <c r="H70" s="17"/>
      <c r="I70" s="26">
        <f>I71-SUM(I49:I68)</f>
        <v>5204</v>
      </c>
      <c r="J70" s="18">
        <f>C70/I70-1</f>
        <v>0.06667947732513446</v>
      </c>
      <c r="K70" s="19"/>
      <c r="N70" s="123" t="s">
        <v>12</v>
      </c>
      <c r="O70" s="124"/>
      <c r="P70" s="3">
        <f>P71-SUM(P49:P68)</f>
        <v>33681</v>
      </c>
      <c r="Q70" s="6">
        <f>P70/P71</f>
        <v>0.4981438480765533</v>
      </c>
      <c r="R70" s="3">
        <f>R71-SUM(R49:R68)</f>
        <v>60117</v>
      </c>
      <c r="S70" s="6">
        <f>R70/R71</f>
        <v>0.5929575380973516</v>
      </c>
      <c r="T70" s="17">
        <f>P70/R70-1</f>
        <v>-0.4397425021208643</v>
      </c>
      <c r="U70" s="107"/>
    </row>
    <row r="71" spans="1:21" ht="15">
      <c r="A71" s="125" t="s">
        <v>37</v>
      </c>
      <c r="B71" s="126"/>
      <c r="C71" s="24">
        <v>11212</v>
      </c>
      <c r="D71" s="98">
        <v>1</v>
      </c>
      <c r="E71" s="24">
        <v>13767</v>
      </c>
      <c r="F71" s="98">
        <v>1</v>
      </c>
      <c r="G71" s="20">
        <v>-0.18558872666521387</v>
      </c>
      <c r="H71" s="20"/>
      <c r="I71" s="24">
        <v>10390</v>
      </c>
      <c r="J71" s="44">
        <v>0.07911453320500472</v>
      </c>
      <c r="K71" s="99"/>
      <c r="N71" s="125" t="s">
        <v>37</v>
      </c>
      <c r="O71" s="126"/>
      <c r="P71" s="24">
        <v>67613</v>
      </c>
      <c r="Q71" s="98">
        <v>1</v>
      </c>
      <c r="R71" s="24">
        <v>101385</v>
      </c>
      <c r="S71" s="98">
        <v>1</v>
      </c>
      <c r="T71" s="108">
        <v>-0.33310647531686144</v>
      </c>
      <c r="U71" s="99"/>
    </row>
    <row r="72" spans="1:14" ht="15">
      <c r="A72" t="s">
        <v>83</v>
      </c>
      <c r="N72" t="s">
        <v>83</v>
      </c>
    </row>
    <row r="73" spans="1:14" ht="15">
      <c r="A73" s="9" t="s">
        <v>85</v>
      </c>
      <c r="N73" s="9" t="s">
        <v>85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49" operator="lessThan">
      <formula>0</formula>
    </cfRule>
  </conditionalFormatting>
  <conditionalFormatting sqref="K33">
    <cfRule type="cellIs" priority="959" dxfId="149" operator="lessThan">
      <formula>0</formula>
    </cfRule>
  </conditionalFormatting>
  <conditionalFormatting sqref="G32:H32 J32">
    <cfRule type="cellIs" priority="958" dxfId="149" operator="lessThan">
      <formula>0</formula>
    </cfRule>
  </conditionalFormatting>
  <conditionalFormatting sqref="G33:H33 J33">
    <cfRule type="cellIs" priority="960" dxfId="149" operator="lessThan">
      <formula>0</formula>
    </cfRule>
  </conditionalFormatting>
  <conditionalFormatting sqref="K69">
    <cfRule type="cellIs" priority="953" dxfId="149" operator="lessThan">
      <formula>0</formula>
    </cfRule>
  </conditionalFormatting>
  <conditionalFormatting sqref="K70">
    <cfRule type="cellIs" priority="955" dxfId="149" operator="lessThan">
      <formula>0</formula>
    </cfRule>
  </conditionalFormatting>
  <conditionalFormatting sqref="G69:H69 J69">
    <cfRule type="cellIs" priority="954" dxfId="149" operator="lessThan">
      <formula>0</formula>
    </cfRule>
  </conditionalFormatting>
  <conditionalFormatting sqref="G70:H70 J70">
    <cfRule type="cellIs" priority="956" dxfId="149" operator="lessThan">
      <formula>0</formula>
    </cfRule>
  </conditionalFormatting>
  <conditionalFormatting sqref="G12:G31 J12:J31">
    <cfRule type="cellIs" priority="55" dxfId="149" operator="lessThan">
      <formula>0</formula>
    </cfRule>
  </conditionalFormatting>
  <conditionalFormatting sqref="K12:K31">
    <cfRule type="cellIs" priority="52" dxfId="149" operator="lessThan">
      <formula>0</formula>
    </cfRule>
    <cfRule type="cellIs" priority="53" dxfId="151" operator="equal">
      <formula>0</formula>
    </cfRule>
    <cfRule type="cellIs" priority="54" dxfId="152" operator="greaterThan">
      <formula>0</formula>
    </cfRule>
  </conditionalFormatting>
  <conditionalFormatting sqref="H12:H31">
    <cfRule type="cellIs" priority="49" dxfId="149" operator="lessThan">
      <formula>0</formula>
    </cfRule>
    <cfRule type="cellIs" priority="50" dxfId="151" operator="equal">
      <formula>0</formula>
    </cfRule>
    <cfRule type="cellIs" priority="51" dxfId="152" operator="greaterThan">
      <formula>0</formula>
    </cfRule>
  </conditionalFormatting>
  <conditionalFormatting sqref="G34 J34">
    <cfRule type="cellIs" priority="48" dxfId="149" operator="lessThan">
      <formula>0</formula>
    </cfRule>
  </conditionalFormatting>
  <conditionalFormatting sqref="K34">
    <cfRule type="cellIs" priority="47" dxfId="149" operator="lessThan">
      <formula>0</formula>
    </cfRule>
  </conditionalFormatting>
  <conditionalFormatting sqref="H34">
    <cfRule type="cellIs" priority="46" dxfId="149" operator="lessThan">
      <formula>0</formula>
    </cfRule>
  </conditionalFormatting>
  <conditionalFormatting sqref="G49:G68 J49:J68">
    <cfRule type="cellIs" priority="39" dxfId="149" operator="lessThan">
      <formula>0</formula>
    </cfRule>
  </conditionalFormatting>
  <conditionalFormatting sqref="K49:K68">
    <cfRule type="cellIs" priority="36" dxfId="149" operator="lessThan">
      <formula>0</formula>
    </cfRule>
    <cfRule type="cellIs" priority="37" dxfId="151" operator="equal">
      <formula>0</formula>
    </cfRule>
    <cfRule type="cellIs" priority="38" dxfId="152" operator="greaterThan">
      <formula>0</formula>
    </cfRule>
  </conditionalFormatting>
  <conditionalFormatting sqref="H49:H68">
    <cfRule type="cellIs" priority="33" dxfId="149" operator="lessThan">
      <formula>0</formula>
    </cfRule>
    <cfRule type="cellIs" priority="34" dxfId="151" operator="equal">
      <formula>0</formula>
    </cfRule>
    <cfRule type="cellIs" priority="35" dxfId="152" operator="greaterThan">
      <formula>0</formula>
    </cfRule>
  </conditionalFormatting>
  <conditionalFormatting sqref="G71 J71">
    <cfRule type="cellIs" priority="32" dxfId="149" operator="lessThan">
      <formula>0</formula>
    </cfRule>
  </conditionalFormatting>
  <conditionalFormatting sqref="K71">
    <cfRule type="cellIs" priority="31" dxfId="149" operator="lessThan">
      <formula>0</formula>
    </cfRule>
  </conditionalFormatting>
  <conditionalFormatting sqref="H71">
    <cfRule type="cellIs" priority="30" dxfId="149" operator="lessThan">
      <formula>0</formula>
    </cfRule>
  </conditionalFormatting>
  <conditionalFormatting sqref="U33">
    <cfRule type="cellIs" priority="21" dxfId="149" operator="lessThan">
      <formula>0</formula>
    </cfRule>
  </conditionalFormatting>
  <conditionalFormatting sqref="T33">
    <cfRule type="cellIs" priority="20" dxfId="149" operator="lessThan">
      <formula>0</formula>
    </cfRule>
  </conditionalFormatting>
  <conditionalFormatting sqref="T32">
    <cfRule type="cellIs" priority="19" dxfId="149" operator="lessThan">
      <formula>0</formula>
    </cfRule>
  </conditionalFormatting>
  <conditionalFormatting sqref="U32">
    <cfRule type="cellIs" priority="22" dxfId="149" operator="lessThan">
      <formula>0</formula>
    </cfRule>
    <cfRule type="cellIs" priority="23" dxfId="151" operator="equal">
      <formula>0</formula>
    </cfRule>
    <cfRule type="cellIs" priority="24" dxfId="152" operator="greaterThan">
      <formula>0</formula>
    </cfRule>
  </conditionalFormatting>
  <conditionalFormatting sqref="T69">
    <cfRule type="cellIs" priority="13" dxfId="149" operator="lessThan">
      <formula>0</formula>
    </cfRule>
  </conditionalFormatting>
  <conditionalFormatting sqref="U70">
    <cfRule type="cellIs" priority="15" dxfId="149" operator="lessThan">
      <formula>0</formula>
    </cfRule>
  </conditionalFormatting>
  <conditionalFormatting sqref="U69">
    <cfRule type="cellIs" priority="16" dxfId="149" operator="lessThan">
      <formula>0</formula>
    </cfRule>
    <cfRule type="cellIs" priority="17" dxfId="151" operator="equal">
      <formula>0</formula>
    </cfRule>
    <cfRule type="cellIs" priority="18" dxfId="152" operator="greaterThan">
      <formula>0</formula>
    </cfRule>
  </conditionalFormatting>
  <conditionalFormatting sqref="T70">
    <cfRule type="cellIs" priority="14" dxfId="149" operator="lessThan">
      <formula>0</formula>
    </cfRule>
  </conditionalFormatting>
  <conditionalFormatting sqref="U71">
    <cfRule type="cellIs" priority="12" dxfId="149" operator="lessThan">
      <formula>0</formula>
    </cfRule>
  </conditionalFormatting>
  <conditionalFormatting sqref="T12:T31">
    <cfRule type="cellIs" priority="11" dxfId="149" operator="lessThan">
      <formula>0</formula>
    </cfRule>
  </conditionalFormatting>
  <conditionalFormatting sqref="U12:U31">
    <cfRule type="cellIs" priority="8" dxfId="149" operator="lessThan">
      <formula>0</formula>
    </cfRule>
    <cfRule type="cellIs" priority="9" dxfId="151" operator="equal">
      <formula>0</formula>
    </cfRule>
    <cfRule type="cellIs" priority="10" dxfId="152" operator="greaterThan">
      <formula>0</formula>
    </cfRule>
  </conditionalFormatting>
  <conditionalFormatting sqref="T34">
    <cfRule type="cellIs" priority="7" dxfId="149" operator="lessThan">
      <formula>0</formula>
    </cfRule>
  </conditionalFormatting>
  <conditionalFormatting sqref="U34">
    <cfRule type="cellIs" priority="6" dxfId="149" operator="lessThan">
      <formula>0</formula>
    </cfRule>
  </conditionalFormatting>
  <conditionalFormatting sqref="T49:T68">
    <cfRule type="cellIs" priority="5" dxfId="149" operator="lessThan">
      <formula>0</formula>
    </cfRule>
  </conditionalFormatting>
  <conditionalFormatting sqref="U49:U68">
    <cfRule type="cellIs" priority="2" dxfId="149" operator="lessThan">
      <formula>0</formula>
    </cfRule>
    <cfRule type="cellIs" priority="3" dxfId="151" operator="equal">
      <formula>0</formula>
    </cfRule>
    <cfRule type="cellIs" priority="4" dxfId="152" operator="greaterThan">
      <formula>0</formula>
    </cfRule>
  </conditionalFormatting>
  <conditionalFormatting sqref="T71">
    <cfRule type="cellIs" priority="1" dxfId="14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8"/>
      <c r="O1" s="49">
        <v>44048</v>
      </c>
    </row>
    <row r="2" spans="2:15" ht="14.25" customHeight="1">
      <c r="B2" s="169" t="s">
        <v>146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5" ht="14.25" customHeight="1">
      <c r="B3" s="170" t="s">
        <v>14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1" t="s">
        <v>0</v>
      </c>
      <c r="C5" s="163" t="s">
        <v>1</v>
      </c>
      <c r="D5" s="153" t="s">
        <v>124</v>
      </c>
      <c r="E5" s="154"/>
      <c r="F5" s="154"/>
      <c r="G5" s="154"/>
      <c r="H5" s="155"/>
      <c r="I5" s="154" t="s">
        <v>115</v>
      </c>
      <c r="J5" s="154"/>
      <c r="K5" s="153" t="s">
        <v>125</v>
      </c>
      <c r="L5" s="154"/>
      <c r="M5" s="154"/>
      <c r="N5" s="154"/>
      <c r="O5" s="155"/>
    </row>
    <row r="6" spans="2:15" ht="14.25" customHeight="1">
      <c r="B6" s="152"/>
      <c r="C6" s="164"/>
      <c r="D6" s="127" t="s">
        <v>126</v>
      </c>
      <c r="E6" s="128"/>
      <c r="F6" s="128"/>
      <c r="G6" s="128"/>
      <c r="H6" s="129"/>
      <c r="I6" s="128" t="s">
        <v>116</v>
      </c>
      <c r="J6" s="128"/>
      <c r="K6" s="127" t="s">
        <v>127</v>
      </c>
      <c r="L6" s="128"/>
      <c r="M6" s="128"/>
      <c r="N6" s="128"/>
      <c r="O6" s="129"/>
    </row>
    <row r="7" spans="2:15" ht="14.25" customHeight="1">
      <c r="B7" s="152"/>
      <c r="C7" s="152"/>
      <c r="D7" s="130">
        <v>2020</v>
      </c>
      <c r="E7" s="131"/>
      <c r="F7" s="156">
        <v>2019</v>
      </c>
      <c r="G7" s="156"/>
      <c r="H7" s="134" t="s">
        <v>5</v>
      </c>
      <c r="I7" s="159">
        <v>2020</v>
      </c>
      <c r="J7" s="130" t="s">
        <v>128</v>
      </c>
      <c r="K7" s="130">
        <v>2020</v>
      </c>
      <c r="L7" s="131"/>
      <c r="M7" s="156">
        <v>2019</v>
      </c>
      <c r="N7" s="131"/>
      <c r="O7" s="162" t="s">
        <v>5</v>
      </c>
    </row>
    <row r="8" spans="2:15" ht="14.25" customHeight="1">
      <c r="B8" s="138" t="s">
        <v>6</v>
      </c>
      <c r="C8" s="138" t="s">
        <v>7</v>
      </c>
      <c r="D8" s="132"/>
      <c r="E8" s="133"/>
      <c r="F8" s="157"/>
      <c r="G8" s="157"/>
      <c r="H8" s="135"/>
      <c r="I8" s="160"/>
      <c r="J8" s="161"/>
      <c r="K8" s="132"/>
      <c r="L8" s="133"/>
      <c r="M8" s="157"/>
      <c r="N8" s="133"/>
      <c r="O8" s="162"/>
    </row>
    <row r="9" spans="2:15" ht="14.25" customHeight="1">
      <c r="B9" s="138"/>
      <c r="C9" s="138"/>
      <c r="D9" s="117" t="s">
        <v>8</v>
      </c>
      <c r="E9" s="118" t="s">
        <v>2</v>
      </c>
      <c r="F9" s="114" t="s">
        <v>8</v>
      </c>
      <c r="G9" s="38" t="s">
        <v>2</v>
      </c>
      <c r="H9" s="140" t="s">
        <v>9</v>
      </c>
      <c r="I9" s="39" t="s">
        <v>8</v>
      </c>
      <c r="J9" s="167" t="s">
        <v>129</v>
      </c>
      <c r="K9" s="117" t="s">
        <v>8</v>
      </c>
      <c r="L9" s="37" t="s">
        <v>2</v>
      </c>
      <c r="M9" s="114" t="s">
        <v>8</v>
      </c>
      <c r="N9" s="37" t="s">
        <v>2</v>
      </c>
      <c r="O9" s="165" t="s">
        <v>9</v>
      </c>
    </row>
    <row r="10" spans="2:15" ht="14.25" customHeight="1">
      <c r="B10" s="139"/>
      <c r="C10" s="139"/>
      <c r="D10" s="116" t="s">
        <v>10</v>
      </c>
      <c r="E10" s="115" t="s">
        <v>11</v>
      </c>
      <c r="F10" s="36" t="s">
        <v>10</v>
      </c>
      <c r="G10" s="41" t="s">
        <v>11</v>
      </c>
      <c r="H10" s="141"/>
      <c r="I10" s="40" t="s">
        <v>10</v>
      </c>
      <c r="J10" s="168"/>
      <c r="K10" s="116" t="s">
        <v>10</v>
      </c>
      <c r="L10" s="115" t="s">
        <v>11</v>
      </c>
      <c r="M10" s="36" t="s">
        <v>10</v>
      </c>
      <c r="N10" s="115" t="s">
        <v>11</v>
      </c>
      <c r="O10" s="166"/>
    </row>
    <row r="11" spans="2:15" ht="14.25" customHeight="1">
      <c r="B11" s="50">
        <v>1</v>
      </c>
      <c r="C11" s="51" t="s">
        <v>25</v>
      </c>
      <c r="D11" s="52">
        <v>827</v>
      </c>
      <c r="E11" s="53">
        <v>0.1418281598353627</v>
      </c>
      <c r="F11" s="52">
        <v>787</v>
      </c>
      <c r="G11" s="54">
        <v>0.1372993719469644</v>
      </c>
      <c r="H11" s="55">
        <v>0.0508259212198221</v>
      </c>
      <c r="I11" s="56">
        <v>675</v>
      </c>
      <c r="J11" s="57">
        <v>0.22518518518518515</v>
      </c>
      <c r="K11" s="52">
        <v>4242</v>
      </c>
      <c r="L11" s="53">
        <v>0.13929662102255935</v>
      </c>
      <c r="M11" s="52">
        <v>5904</v>
      </c>
      <c r="N11" s="54">
        <v>0.14473426161992548</v>
      </c>
      <c r="O11" s="55">
        <v>-0.2815040650406504</v>
      </c>
    </row>
    <row r="12" spans="2:15" ht="14.25" customHeight="1">
      <c r="B12" s="58">
        <v>2</v>
      </c>
      <c r="C12" s="59" t="s">
        <v>22</v>
      </c>
      <c r="D12" s="60">
        <v>798</v>
      </c>
      <c r="E12" s="61">
        <v>0.1368547418967587</v>
      </c>
      <c r="F12" s="60">
        <v>584</v>
      </c>
      <c r="G12" s="62">
        <v>0.10188415910676901</v>
      </c>
      <c r="H12" s="63">
        <v>0.3664383561643836</v>
      </c>
      <c r="I12" s="64">
        <v>670</v>
      </c>
      <c r="J12" s="65">
        <v>0.19104477611940296</v>
      </c>
      <c r="K12" s="60">
        <v>4107</v>
      </c>
      <c r="L12" s="61">
        <v>0.1348635602403704</v>
      </c>
      <c r="M12" s="60">
        <v>5135</v>
      </c>
      <c r="N12" s="62">
        <v>0.12588252598548735</v>
      </c>
      <c r="O12" s="63">
        <v>-0.2001947419668939</v>
      </c>
    </row>
    <row r="13" spans="2:15" ht="14.25" customHeight="1">
      <c r="B13" s="58">
        <v>3</v>
      </c>
      <c r="C13" s="59" t="s">
        <v>27</v>
      </c>
      <c r="D13" s="60">
        <v>808</v>
      </c>
      <c r="E13" s="61">
        <v>0.1385697135997256</v>
      </c>
      <c r="F13" s="60">
        <v>988</v>
      </c>
      <c r="G13" s="62">
        <v>0.17236566643405443</v>
      </c>
      <c r="H13" s="63">
        <v>-0.18218623481781382</v>
      </c>
      <c r="I13" s="64">
        <v>774</v>
      </c>
      <c r="J13" s="65">
        <v>0.043927648578811374</v>
      </c>
      <c r="K13" s="60">
        <v>3980</v>
      </c>
      <c r="L13" s="61">
        <v>0.13069319935638524</v>
      </c>
      <c r="M13" s="60">
        <v>6300</v>
      </c>
      <c r="N13" s="62">
        <v>0.15444204746028634</v>
      </c>
      <c r="O13" s="63">
        <v>-0.3682539682539683</v>
      </c>
    </row>
    <row r="14" spans="2:15" ht="14.25" customHeight="1">
      <c r="B14" s="58">
        <v>4</v>
      </c>
      <c r="C14" s="59" t="s">
        <v>33</v>
      </c>
      <c r="D14" s="60">
        <v>614</v>
      </c>
      <c r="E14" s="61">
        <v>0.10529926256216772</v>
      </c>
      <c r="F14" s="60">
        <v>531</v>
      </c>
      <c r="G14" s="62">
        <v>0.09263782274947663</v>
      </c>
      <c r="H14" s="63">
        <v>0.15630885122410554</v>
      </c>
      <c r="I14" s="64">
        <v>512</v>
      </c>
      <c r="J14" s="65">
        <v>0.19921875</v>
      </c>
      <c r="K14" s="60">
        <v>3448</v>
      </c>
      <c r="L14" s="61">
        <v>0.11322365612583325</v>
      </c>
      <c r="M14" s="60">
        <v>3817</v>
      </c>
      <c r="N14" s="62">
        <v>0.09357226907236713</v>
      </c>
      <c r="O14" s="63">
        <v>-0.09667277966989785</v>
      </c>
    </row>
    <row r="15" spans="2:15" ht="14.25" customHeight="1">
      <c r="B15" s="66">
        <v>5</v>
      </c>
      <c r="C15" s="67" t="s">
        <v>19</v>
      </c>
      <c r="D15" s="68">
        <v>679</v>
      </c>
      <c r="E15" s="69">
        <v>0.11644657863145258</v>
      </c>
      <c r="F15" s="68">
        <v>634</v>
      </c>
      <c r="G15" s="70">
        <v>0.11060711793440335</v>
      </c>
      <c r="H15" s="71">
        <v>0.07097791798107256</v>
      </c>
      <c r="I15" s="72">
        <v>437</v>
      </c>
      <c r="J15" s="73">
        <v>0.5537757437070938</v>
      </c>
      <c r="K15" s="68">
        <v>2794</v>
      </c>
      <c r="L15" s="69">
        <v>0.09174793944767347</v>
      </c>
      <c r="M15" s="68">
        <v>4448</v>
      </c>
      <c r="N15" s="70">
        <v>0.10904098842910374</v>
      </c>
      <c r="O15" s="71">
        <v>-0.3718525179856115</v>
      </c>
    </row>
    <row r="16" spans="2:15" ht="14.25" customHeight="1">
      <c r="B16" s="50">
        <v>6</v>
      </c>
      <c r="C16" s="51" t="s">
        <v>28</v>
      </c>
      <c r="D16" s="52">
        <v>380</v>
      </c>
      <c r="E16" s="53">
        <v>0.06516892471274224</v>
      </c>
      <c r="F16" s="52">
        <v>561</v>
      </c>
      <c r="G16" s="54">
        <v>0.09787159804605722</v>
      </c>
      <c r="H16" s="55">
        <v>-0.3226381461675579</v>
      </c>
      <c r="I16" s="56">
        <v>361</v>
      </c>
      <c r="J16" s="57">
        <v>0.05263157894736836</v>
      </c>
      <c r="K16" s="52">
        <v>2419</v>
      </c>
      <c r="L16" s="53">
        <v>0.07943388171937084</v>
      </c>
      <c r="M16" s="52">
        <v>3419</v>
      </c>
      <c r="N16" s="54">
        <v>0.08381545401059032</v>
      </c>
      <c r="O16" s="55">
        <v>-0.2924831822170225</v>
      </c>
    </row>
    <row r="17" spans="2:15" ht="14.25" customHeight="1">
      <c r="B17" s="58">
        <v>7</v>
      </c>
      <c r="C17" s="59" t="s">
        <v>58</v>
      </c>
      <c r="D17" s="60">
        <v>335</v>
      </c>
      <c r="E17" s="61">
        <v>0.05745155204939118</v>
      </c>
      <c r="F17" s="60">
        <v>328</v>
      </c>
      <c r="G17" s="62">
        <v>0.05722260990928123</v>
      </c>
      <c r="H17" s="63">
        <v>0.021341463414634054</v>
      </c>
      <c r="I17" s="64">
        <v>432</v>
      </c>
      <c r="J17" s="65">
        <v>-0.2245370370370371</v>
      </c>
      <c r="K17" s="60">
        <v>2256</v>
      </c>
      <c r="L17" s="61">
        <v>0.07408137129346862</v>
      </c>
      <c r="M17" s="60">
        <v>2964</v>
      </c>
      <c r="N17" s="62">
        <v>0.07266130613845852</v>
      </c>
      <c r="O17" s="63">
        <v>-0.23886639676113364</v>
      </c>
    </row>
    <row r="18" spans="2:15" ht="14.25" customHeight="1">
      <c r="B18" s="58">
        <v>8</v>
      </c>
      <c r="C18" s="59" t="s">
        <v>29</v>
      </c>
      <c r="D18" s="60">
        <v>268</v>
      </c>
      <c r="E18" s="61">
        <v>0.04596124163951295</v>
      </c>
      <c r="F18" s="60">
        <v>348</v>
      </c>
      <c r="G18" s="62">
        <v>0.06071179344033496</v>
      </c>
      <c r="H18" s="63">
        <v>-0.22988505747126442</v>
      </c>
      <c r="I18" s="64">
        <v>271</v>
      </c>
      <c r="J18" s="65">
        <v>-0.011070110701106972</v>
      </c>
      <c r="K18" s="60">
        <v>1642</v>
      </c>
      <c r="L18" s="61">
        <v>0.053919154106327784</v>
      </c>
      <c r="M18" s="60">
        <v>2260</v>
      </c>
      <c r="N18" s="62">
        <v>0.055403020200039226</v>
      </c>
      <c r="O18" s="63">
        <v>-0.2734513274336283</v>
      </c>
    </row>
    <row r="19" spans="2:15" ht="14.25" customHeight="1">
      <c r="B19" s="58">
        <v>9</v>
      </c>
      <c r="C19" s="59" t="s">
        <v>21</v>
      </c>
      <c r="D19" s="60">
        <v>255</v>
      </c>
      <c r="E19" s="61">
        <v>0.043731778425655975</v>
      </c>
      <c r="F19" s="60">
        <v>326</v>
      </c>
      <c r="G19" s="62">
        <v>0.05687369155617585</v>
      </c>
      <c r="H19" s="63">
        <v>-0.21779141104294475</v>
      </c>
      <c r="I19" s="64">
        <v>256</v>
      </c>
      <c r="J19" s="65">
        <v>-0.00390625</v>
      </c>
      <c r="K19" s="60">
        <v>1569</v>
      </c>
      <c r="L19" s="61">
        <v>0.051522017535218206</v>
      </c>
      <c r="M19" s="60">
        <v>2158</v>
      </c>
      <c r="N19" s="62">
        <v>0.05290252990782506</v>
      </c>
      <c r="O19" s="63">
        <v>-0.272937905468026</v>
      </c>
    </row>
    <row r="20" spans="2:15" ht="14.25" customHeight="1">
      <c r="B20" s="66">
        <v>10</v>
      </c>
      <c r="C20" s="67" t="s">
        <v>20</v>
      </c>
      <c r="D20" s="68">
        <v>257</v>
      </c>
      <c r="E20" s="69">
        <v>0.044074772766249354</v>
      </c>
      <c r="F20" s="68">
        <v>135</v>
      </c>
      <c r="G20" s="70">
        <v>0.0235519888346127</v>
      </c>
      <c r="H20" s="71">
        <v>0.9037037037037037</v>
      </c>
      <c r="I20" s="72">
        <v>200</v>
      </c>
      <c r="J20" s="73">
        <v>0.2849999999999999</v>
      </c>
      <c r="K20" s="68">
        <v>1422</v>
      </c>
      <c r="L20" s="69">
        <v>0.046694906905723574</v>
      </c>
      <c r="M20" s="68">
        <v>1025</v>
      </c>
      <c r="N20" s="70">
        <v>0.025127475975681508</v>
      </c>
      <c r="O20" s="71">
        <v>0.3873170731707316</v>
      </c>
    </row>
    <row r="21" spans="2:15" ht="14.25" customHeight="1">
      <c r="B21" s="50">
        <v>11</v>
      </c>
      <c r="C21" s="51" t="s">
        <v>30</v>
      </c>
      <c r="D21" s="52">
        <v>289</v>
      </c>
      <c r="E21" s="53">
        <v>0.04956268221574344</v>
      </c>
      <c r="F21" s="52">
        <v>211</v>
      </c>
      <c r="G21" s="54">
        <v>0.03681088625261689</v>
      </c>
      <c r="H21" s="55">
        <v>0.3696682464454977</v>
      </c>
      <c r="I21" s="56">
        <v>122</v>
      </c>
      <c r="J21" s="57">
        <v>1.3688524590163933</v>
      </c>
      <c r="K21" s="52">
        <v>796</v>
      </c>
      <c r="L21" s="53">
        <v>0.02613863987127705</v>
      </c>
      <c r="M21" s="52">
        <v>1416</v>
      </c>
      <c r="N21" s="54">
        <v>0.03471268876250245</v>
      </c>
      <c r="O21" s="55">
        <v>-0.4378531073446328</v>
      </c>
    </row>
    <row r="22" spans="2:15" ht="14.25" customHeight="1">
      <c r="B22" s="58">
        <v>12</v>
      </c>
      <c r="C22" s="59" t="s">
        <v>75</v>
      </c>
      <c r="D22" s="60">
        <v>78</v>
      </c>
      <c r="E22" s="61">
        <v>0.013376779283141828</v>
      </c>
      <c r="F22" s="60">
        <v>117</v>
      </c>
      <c r="G22" s="62">
        <v>0.02041172365666434</v>
      </c>
      <c r="H22" s="63">
        <v>-0.33333333333333337</v>
      </c>
      <c r="I22" s="64">
        <v>95</v>
      </c>
      <c r="J22" s="65">
        <v>-0.17894736842105263</v>
      </c>
      <c r="K22" s="60">
        <v>449</v>
      </c>
      <c r="L22" s="61">
        <v>0.014744031786687683</v>
      </c>
      <c r="M22" s="60">
        <v>479</v>
      </c>
      <c r="N22" s="62">
        <v>0.011742498529123357</v>
      </c>
      <c r="O22" s="63">
        <v>-0.06263048016701467</v>
      </c>
    </row>
    <row r="23" spans="2:15" ht="14.25" customHeight="1">
      <c r="B23" s="58">
        <v>13</v>
      </c>
      <c r="C23" s="59" t="s">
        <v>36</v>
      </c>
      <c r="D23" s="60">
        <v>21</v>
      </c>
      <c r="E23" s="61">
        <v>0.003601440576230492</v>
      </c>
      <c r="F23" s="60">
        <v>9</v>
      </c>
      <c r="G23" s="62">
        <v>0.00157013258897418</v>
      </c>
      <c r="H23" s="63">
        <v>1.3333333333333335</v>
      </c>
      <c r="I23" s="64">
        <v>14</v>
      </c>
      <c r="J23" s="65">
        <v>0.5</v>
      </c>
      <c r="K23" s="60">
        <v>196</v>
      </c>
      <c r="L23" s="61">
        <v>0.006436147505992841</v>
      </c>
      <c r="M23" s="60">
        <v>139</v>
      </c>
      <c r="N23" s="62">
        <v>0.003407530888409492</v>
      </c>
      <c r="O23" s="63">
        <v>0.41007194244604306</v>
      </c>
    </row>
    <row r="24" spans="2:15" ht="14.25" customHeight="1">
      <c r="B24" s="58">
        <v>14</v>
      </c>
      <c r="C24" s="59" t="s">
        <v>18</v>
      </c>
      <c r="D24" s="60">
        <v>43</v>
      </c>
      <c r="E24" s="61">
        <v>0.007374378322757675</v>
      </c>
      <c r="F24" s="60">
        <v>58</v>
      </c>
      <c r="G24" s="62">
        <v>0.010118632240055827</v>
      </c>
      <c r="H24" s="63">
        <v>-0.2586206896551724</v>
      </c>
      <c r="I24" s="64">
        <v>30</v>
      </c>
      <c r="J24" s="65">
        <v>0.43333333333333335</v>
      </c>
      <c r="K24" s="60">
        <v>193</v>
      </c>
      <c r="L24" s="61">
        <v>0.00633763504416642</v>
      </c>
      <c r="M24" s="60">
        <v>264</v>
      </c>
      <c r="N24" s="62">
        <v>0.006471857226907237</v>
      </c>
      <c r="O24" s="63">
        <v>-0.2689393939393939</v>
      </c>
    </row>
    <row r="25" spans="2:15" ht="15">
      <c r="B25" s="66">
        <v>15</v>
      </c>
      <c r="C25" s="67" t="s">
        <v>26</v>
      </c>
      <c r="D25" s="68">
        <v>18</v>
      </c>
      <c r="E25" s="69">
        <v>0.0030869490653404217</v>
      </c>
      <c r="F25" s="68">
        <v>17</v>
      </c>
      <c r="G25" s="70">
        <v>0.0029658060013956736</v>
      </c>
      <c r="H25" s="71">
        <v>0.05882352941176472</v>
      </c>
      <c r="I25" s="72">
        <v>26</v>
      </c>
      <c r="J25" s="73">
        <v>-0.3076923076923077</v>
      </c>
      <c r="K25" s="68">
        <v>170</v>
      </c>
      <c r="L25" s="69">
        <v>0.005582372836830525</v>
      </c>
      <c r="M25" s="68">
        <v>193</v>
      </c>
      <c r="N25" s="70">
        <v>0.0047313198666405175</v>
      </c>
      <c r="O25" s="71">
        <v>-0.11917098445595853</v>
      </c>
    </row>
    <row r="26" spans="2:15" ht="15">
      <c r="B26" s="123" t="s">
        <v>55</v>
      </c>
      <c r="C26" s="124"/>
      <c r="D26" s="26">
        <f>SUM(D11:D25)</f>
        <v>5670</v>
      </c>
      <c r="E26" s="4">
        <f>D26/D28</f>
        <v>0.9723889555822329</v>
      </c>
      <c r="F26" s="26">
        <f>SUM(F11:F25)</f>
        <v>5634</v>
      </c>
      <c r="G26" s="4">
        <f>F26/F28</f>
        <v>0.9829030006978368</v>
      </c>
      <c r="H26" s="7">
        <f>D26/F26-1</f>
        <v>0.006389776357827559</v>
      </c>
      <c r="I26" s="26">
        <f>SUM(I11:I25)</f>
        <v>4875</v>
      </c>
      <c r="J26" s="4">
        <f>D26/I26-1</f>
        <v>0.16307692307692312</v>
      </c>
      <c r="K26" s="26">
        <f>SUM(K11:K25)</f>
        <v>29683</v>
      </c>
      <c r="L26" s="4">
        <f>K26/K28</f>
        <v>0.9747151347978853</v>
      </c>
      <c r="M26" s="26">
        <f>SUM(M11:M25)</f>
        <v>39921</v>
      </c>
      <c r="N26" s="4">
        <f>M26/M28</f>
        <v>0.9786477740733477</v>
      </c>
      <c r="O26" s="7">
        <f>K26/M26-1</f>
        <v>-0.2564565015906415</v>
      </c>
    </row>
    <row r="27" spans="2:15" ht="15">
      <c r="B27" s="123" t="s">
        <v>12</v>
      </c>
      <c r="C27" s="124"/>
      <c r="D27" s="3">
        <f>D28-SUM(D11:D25)</f>
        <v>161</v>
      </c>
      <c r="E27" s="4">
        <f>D27/D28</f>
        <v>0.027611044417767107</v>
      </c>
      <c r="F27" s="3">
        <f>F28-SUM(F11:F25)</f>
        <v>98</v>
      </c>
      <c r="G27" s="6">
        <f>F27/F28</f>
        <v>0.017096999302163293</v>
      </c>
      <c r="H27" s="7">
        <f>D27/F27-1</f>
        <v>0.6428571428571428</v>
      </c>
      <c r="I27" s="3">
        <f>I28-SUM(I11:I25)</f>
        <v>252</v>
      </c>
      <c r="J27" s="8">
        <f>D27/I27-1</f>
        <v>-0.36111111111111116</v>
      </c>
      <c r="K27" s="3">
        <f>K28-SUM(K11:K25)</f>
        <v>770</v>
      </c>
      <c r="L27" s="4">
        <f>K27/K28</f>
        <v>0.025284865202114735</v>
      </c>
      <c r="M27" s="3">
        <f>M28-SUM(M11:M25)</f>
        <v>871</v>
      </c>
      <c r="N27" s="4">
        <f>M27/M28</f>
        <v>0.021352225926652285</v>
      </c>
      <c r="O27" s="7">
        <f>K27/M27-1</f>
        <v>-0.11595866819747414</v>
      </c>
    </row>
    <row r="28" spans="2:15" ht="15">
      <c r="B28" s="125" t="s">
        <v>13</v>
      </c>
      <c r="C28" s="126"/>
      <c r="D28" s="45">
        <v>5831</v>
      </c>
      <c r="E28" s="74">
        <v>1</v>
      </c>
      <c r="F28" s="45">
        <v>5732</v>
      </c>
      <c r="G28" s="75">
        <v>0.9999999999999998</v>
      </c>
      <c r="H28" s="42">
        <v>0.017271458478715918</v>
      </c>
      <c r="I28" s="46">
        <v>5127</v>
      </c>
      <c r="J28" s="43">
        <v>0.1373122683830701</v>
      </c>
      <c r="K28" s="45">
        <v>30453</v>
      </c>
      <c r="L28" s="74">
        <v>1</v>
      </c>
      <c r="M28" s="45">
        <v>40792</v>
      </c>
      <c r="N28" s="75">
        <v>0.9999999999999999</v>
      </c>
      <c r="O28" s="42">
        <v>-0.2534565601098254</v>
      </c>
    </row>
    <row r="29" spans="2:3" ht="15">
      <c r="B29" t="s">
        <v>83</v>
      </c>
      <c r="C29" s="21"/>
    </row>
    <row r="30" ht="15">
      <c r="B30" s="9" t="s">
        <v>85</v>
      </c>
    </row>
    <row r="31" ht="15">
      <c r="B31" s="22"/>
    </row>
    <row r="32" spans="2:21" ht="15">
      <c r="B32" s="149" t="s">
        <v>147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21"/>
      <c r="N32" s="149" t="s">
        <v>110</v>
      </c>
      <c r="O32" s="149"/>
      <c r="P32" s="149"/>
      <c r="Q32" s="149"/>
      <c r="R32" s="149"/>
      <c r="S32" s="149"/>
      <c r="T32" s="149"/>
      <c r="U32" s="149"/>
    </row>
    <row r="33" spans="2:21" ht="15">
      <c r="B33" s="150" t="s">
        <v>148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21"/>
      <c r="N33" s="150" t="s">
        <v>111</v>
      </c>
      <c r="O33" s="150"/>
      <c r="P33" s="150"/>
      <c r="Q33" s="150"/>
      <c r="R33" s="150"/>
      <c r="S33" s="150"/>
      <c r="T33" s="150"/>
      <c r="U33" s="150"/>
    </row>
    <row r="34" spans="2:21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N34" s="15"/>
      <c r="O34" s="15"/>
      <c r="P34" s="15"/>
      <c r="Q34" s="15"/>
      <c r="R34" s="15"/>
      <c r="S34" s="15"/>
      <c r="T34" s="76"/>
      <c r="U34" s="77" t="s">
        <v>4</v>
      </c>
    </row>
    <row r="35" spans="2:21" ht="15">
      <c r="B35" s="151" t="s">
        <v>0</v>
      </c>
      <c r="C35" s="151" t="s">
        <v>48</v>
      </c>
      <c r="D35" s="153" t="s">
        <v>124</v>
      </c>
      <c r="E35" s="154"/>
      <c r="F35" s="154"/>
      <c r="G35" s="154"/>
      <c r="H35" s="154"/>
      <c r="I35" s="155"/>
      <c r="J35" s="153" t="s">
        <v>115</v>
      </c>
      <c r="K35" s="154"/>
      <c r="L35" s="155"/>
      <c r="N35" s="151" t="s">
        <v>0</v>
      </c>
      <c r="O35" s="151" t="s">
        <v>48</v>
      </c>
      <c r="P35" s="153" t="s">
        <v>125</v>
      </c>
      <c r="Q35" s="154"/>
      <c r="R35" s="154"/>
      <c r="S35" s="154"/>
      <c r="T35" s="154"/>
      <c r="U35" s="155"/>
    </row>
    <row r="36" spans="2:21" ht="15" customHeight="1">
      <c r="B36" s="152"/>
      <c r="C36" s="152"/>
      <c r="D36" s="127" t="s">
        <v>126</v>
      </c>
      <c r="E36" s="128"/>
      <c r="F36" s="128"/>
      <c r="G36" s="128"/>
      <c r="H36" s="128"/>
      <c r="I36" s="129"/>
      <c r="J36" s="127" t="s">
        <v>116</v>
      </c>
      <c r="K36" s="128"/>
      <c r="L36" s="129"/>
      <c r="N36" s="152"/>
      <c r="O36" s="152"/>
      <c r="P36" s="127" t="s">
        <v>127</v>
      </c>
      <c r="Q36" s="128"/>
      <c r="R36" s="128"/>
      <c r="S36" s="128"/>
      <c r="T36" s="128"/>
      <c r="U36" s="129"/>
    </row>
    <row r="37" spans="2:21" ht="15" customHeight="1">
      <c r="B37" s="152"/>
      <c r="C37" s="152"/>
      <c r="D37" s="130">
        <v>2020</v>
      </c>
      <c r="E37" s="131"/>
      <c r="F37" s="156">
        <v>2019</v>
      </c>
      <c r="G37" s="131"/>
      <c r="H37" s="134" t="s">
        <v>5</v>
      </c>
      <c r="I37" s="144" t="s">
        <v>56</v>
      </c>
      <c r="J37" s="158">
        <v>2020</v>
      </c>
      <c r="K37" s="145" t="s">
        <v>128</v>
      </c>
      <c r="L37" s="144" t="s">
        <v>130</v>
      </c>
      <c r="N37" s="152"/>
      <c r="O37" s="152"/>
      <c r="P37" s="161">
        <v>2020</v>
      </c>
      <c r="Q37" s="171"/>
      <c r="R37" s="172">
        <v>2019</v>
      </c>
      <c r="S37" s="171"/>
      <c r="T37" s="135" t="s">
        <v>5</v>
      </c>
      <c r="U37" s="136" t="s">
        <v>97</v>
      </c>
    </row>
    <row r="38" spans="2:21" ht="15">
      <c r="B38" s="138" t="s">
        <v>6</v>
      </c>
      <c r="C38" s="138" t="s">
        <v>48</v>
      </c>
      <c r="D38" s="132"/>
      <c r="E38" s="133"/>
      <c r="F38" s="157"/>
      <c r="G38" s="133"/>
      <c r="H38" s="135"/>
      <c r="I38" s="145"/>
      <c r="J38" s="158"/>
      <c r="K38" s="145"/>
      <c r="L38" s="145"/>
      <c r="N38" s="138" t="s">
        <v>6</v>
      </c>
      <c r="O38" s="138" t="s">
        <v>48</v>
      </c>
      <c r="P38" s="132"/>
      <c r="Q38" s="133"/>
      <c r="R38" s="157"/>
      <c r="S38" s="133"/>
      <c r="T38" s="135"/>
      <c r="U38" s="137"/>
    </row>
    <row r="39" spans="2:21" ht="15" customHeight="1">
      <c r="B39" s="138"/>
      <c r="C39" s="138"/>
      <c r="D39" s="117" t="s">
        <v>8</v>
      </c>
      <c r="E39" s="78" t="s">
        <v>2</v>
      </c>
      <c r="F39" s="117" t="s">
        <v>8</v>
      </c>
      <c r="G39" s="78" t="s">
        <v>2</v>
      </c>
      <c r="H39" s="140" t="s">
        <v>9</v>
      </c>
      <c r="I39" s="140" t="s">
        <v>57</v>
      </c>
      <c r="J39" s="79" t="s">
        <v>8</v>
      </c>
      <c r="K39" s="146" t="s">
        <v>129</v>
      </c>
      <c r="L39" s="146" t="s">
        <v>131</v>
      </c>
      <c r="N39" s="138"/>
      <c r="O39" s="138"/>
      <c r="P39" s="112" t="s">
        <v>8</v>
      </c>
      <c r="Q39" s="78" t="s">
        <v>2</v>
      </c>
      <c r="R39" s="112" t="s">
        <v>8</v>
      </c>
      <c r="S39" s="78" t="s">
        <v>2</v>
      </c>
      <c r="T39" s="140" t="s">
        <v>9</v>
      </c>
      <c r="U39" s="142" t="s">
        <v>98</v>
      </c>
    </row>
    <row r="40" spans="2:21" ht="14.25" customHeight="1">
      <c r="B40" s="139"/>
      <c r="C40" s="139"/>
      <c r="D40" s="116" t="s">
        <v>10</v>
      </c>
      <c r="E40" s="41" t="s">
        <v>11</v>
      </c>
      <c r="F40" s="116" t="s">
        <v>10</v>
      </c>
      <c r="G40" s="41" t="s">
        <v>11</v>
      </c>
      <c r="H40" s="148"/>
      <c r="I40" s="148"/>
      <c r="J40" s="116" t="s">
        <v>10</v>
      </c>
      <c r="K40" s="147"/>
      <c r="L40" s="147"/>
      <c r="N40" s="139"/>
      <c r="O40" s="139"/>
      <c r="P40" s="113" t="s">
        <v>10</v>
      </c>
      <c r="Q40" s="41" t="s">
        <v>11</v>
      </c>
      <c r="R40" s="113" t="s">
        <v>10</v>
      </c>
      <c r="S40" s="41" t="s">
        <v>11</v>
      </c>
      <c r="T40" s="141"/>
      <c r="U40" s="143"/>
    </row>
    <row r="41" spans="2:21" ht="15">
      <c r="B41" s="50">
        <v>1</v>
      </c>
      <c r="C41" s="80" t="s">
        <v>77</v>
      </c>
      <c r="D41" s="52">
        <v>653</v>
      </c>
      <c r="E41" s="57">
        <v>0.11198765220373864</v>
      </c>
      <c r="F41" s="52">
        <v>576</v>
      </c>
      <c r="G41" s="57">
        <v>0.10048848569434753</v>
      </c>
      <c r="H41" s="81">
        <v>0.13368055555555558</v>
      </c>
      <c r="I41" s="82">
        <v>0</v>
      </c>
      <c r="J41" s="52">
        <v>490</v>
      </c>
      <c r="K41" s="83">
        <v>0.3326530612244898</v>
      </c>
      <c r="L41" s="84">
        <v>1</v>
      </c>
      <c r="N41" s="50">
        <v>1</v>
      </c>
      <c r="O41" s="80" t="s">
        <v>77</v>
      </c>
      <c r="P41" s="52">
        <v>3475</v>
      </c>
      <c r="Q41" s="57">
        <v>0.11411026828227104</v>
      </c>
      <c r="R41" s="52">
        <v>4783</v>
      </c>
      <c r="S41" s="57">
        <v>0.1172533830162777</v>
      </c>
      <c r="T41" s="55">
        <v>-0.2734685343926406</v>
      </c>
      <c r="U41" s="84">
        <v>0</v>
      </c>
    </row>
    <row r="42" spans="2:21" ht="15">
      <c r="B42" s="85">
        <v>2</v>
      </c>
      <c r="C42" s="86" t="s">
        <v>78</v>
      </c>
      <c r="D42" s="60">
        <v>642</v>
      </c>
      <c r="E42" s="65">
        <v>0.11010118333047504</v>
      </c>
      <c r="F42" s="60">
        <v>504</v>
      </c>
      <c r="G42" s="65">
        <v>0.08792742498255408</v>
      </c>
      <c r="H42" s="87">
        <v>0.2738095238095237</v>
      </c>
      <c r="I42" s="88">
        <v>0</v>
      </c>
      <c r="J42" s="60">
        <v>639</v>
      </c>
      <c r="K42" s="89">
        <v>0.0046948356807512415</v>
      </c>
      <c r="L42" s="90">
        <v>-1</v>
      </c>
      <c r="N42" s="85">
        <v>2</v>
      </c>
      <c r="O42" s="86" t="s">
        <v>78</v>
      </c>
      <c r="P42" s="60">
        <v>3121</v>
      </c>
      <c r="Q42" s="65">
        <v>0.10248579778675336</v>
      </c>
      <c r="R42" s="60">
        <v>3347</v>
      </c>
      <c r="S42" s="65">
        <v>0.08205040203961561</v>
      </c>
      <c r="T42" s="63">
        <v>-0.06752315506423667</v>
      </c>
      <c r="U42" s="90">
        <v>0</v>
      </c>
    </row>
    <row r="43" spans="2:21" ht="15">
      <c r="B43" s="85">
        <v>3</v>
      </c>
      <c r="C43" s="86" t="s">
        <v>88</v>
      </c>
      <c r="D43" s="60">
        <v>467</v>
      </c>
      <c r="E43" s="65">
        <v>0.08008917852855428</v>
      </c>
      <c r="F43" s="60">
        <v>422</v>
      </c>
      <c r="G43" s="65">
        <v>0.07362177250523377</v>
      </c>
      <c r="H43" s="87">
        <v>0.10663507109004744</v>
      </c>
      <c r="I43" s="88">
        <v>0</v>
      </c>
      <c r="J43" s="60">
        <v>411</v>
      </c>
      <c r="K43" s="89">
        <v>0.13625304136253047</v>
      </c>
      <c r="L43" s="90">
        <v>1</v>
      </c>
      <c r="N43" s="85">
        <v>3</v>
      </c>
      <c r="O43" s="86" t="s">
        <v>88</v>
      </c>
      <c r="P43" s="60">
        <v>2826</v>
      </c>
      <c r="Q43" s="65">
        <v>0.09279873904048862</v>
      </c>
      <c r="R43" s="60">
        <v>3010</v>
      </c>
      <c r="S43" s="65">
        <v>0.07378897823102569</v>
      </c>
      <c r="T43" s="63">
        <v>-0.061129568106312315</v>
      </c>
      <c r="U43" s="90">
        <v>0</v>
      </c>
    </row>
    <row r="44" spans="2:21" ht="15">
      <c r="B44" s="85">
        <v>4</v>
      </c>
      <c r="C44" s="86" t="s">
        <v>79</v>
      </c>
      <c r="D44" s="60">
        <v>335</v>
      </c>
      <c r="E44" s="65">
        <v>0.05745155204939118</v>
      </c>
      <c r="F44" s="60">
        <v>328</v>
      </c>
      <c r="G44" s="65">
        <v>0.05722260990928123</v>
      </c>
      <c r="H44" s="87">
        <v>0.021341463414634054</v>
      </c>
      <c r="I44" s="88">
        <v>1</v>
      </c>
      <c r="J44" s="60">
        <v>432</v>
      </c>
      <c r="K44" s="89">
        <v>-0.2245370370370371</v>
      </c>
      <c r="L44" s="90">
        <v>-1</v>
      </c>
      <c r="N44" s="85">
        <v>4</v>
      </c>
      <c r="O44" s="86" t="s">
        <v>79</v>
      </c>
      <c r="P44" s="60">
        <v>2255</v>
      </c>
      <c r="Q44" s="65">
        <v>0.07404853380619315</v>
      </c>
      <c r="R44" s="60">
        <v>2963</v>
      </c>
      <c r="S44" s="65">
        <v>0.07263679152775054</v>
      </c>
      <c r="T44" s="63">
        <v>-0.23894701316233546</v>
      </c>
      <c r="U44" s="90">
        <v>0</v>
      </c>
    </row>
    <row r="45" spans="2:21" ht="15">
      <c r="B45" s="85">
        <v>5</v>
      </c>
      <c r="C45" s="91" t="s">
        <v>149</v>
      </c>
      <c r="D45" s="68">
        <v>289</v>
      </c>
      <c r="E45" s="73">
        <v>0.04956268221574344</v>
      </c>
      <c r="F45" s="68">
        <v>210</v>
      </c>
      <c r="G45" s="73">
        <v>0.0366364270760642</v>
      </c>
      <c r="H45" s="92">
        <v>0.3761904761904762</v>
      </c>
      <c r="I45" s="93">
        <v>4</v>
      </c>
      <c r="J45" s="68">
        <v>122</v>
      </c>
      <c r="K45" s="94">
        <v>1.3688524590163933</v>
      </c>
      <c r="L45" s="95">
        <v>6</v>
      </c>
      <c r="N45" s="85">
        <v>5</v>
      </c>
      <c r="O45" s="91" t="s">
        <v>81</v>
      </c>
      <c r="P45" s="68">
        <v>1600</v>
      </c>
      <c r="Q45" s="73">
        <v>0.05253997964075789</v>
      </c>
      <c r="R45" s="68">
        <v>2150</v>
      </c>
      <c r="S45" s="73">
        <v>0.05270641302216121</v>
      </c>
      <c r="T45" s="71">
        <v>-0.2558139534883721</v>
      </c>
      <c r="U45" s="95">
        <v>0</v>
      </c>
    </row>
    <row r="46" spans="2:21" ht="15">
      <c r="B46" s="96">
        <v>6</v>
      </c>
      <c r="C46" s="80" t="s">
        <v>109</v>
      </c>
      <c r="D46" s="52">
        <v>278</v>
      </c>
      <c r="E46" s="57">
        <v>0.04767621334247985</v>
      </c>
      <c r="F46" s="52">
        <v>245</v>
      </c>
      <c r="G46" s="57">
        <v>0.04274249825540823</v>
      </c>
      <c r="H46" s="81">
        <v>0.13469387755102047</v>
      </c>
      <c r="I46" s="82">
        <v>1</v>
      </c>
      <c r="J46" s="52">
        <v>183</v>
      </c>
      <c r="K46" s="83">
        <v>0.5191256830601092</v>
      </c>
      <c r="L46" s="84">
        <v>1</v>
      </c>
      <c r="N46" s="96">
        <v>6</v>
      </c>
      <c r="O46" s="80" t="s">
        <v>80</v>
      </c>
      <c r="P46" s="52">
        <v>1561</v>
      </c>
      <c r="Q46" s="57">
        <v>0.05125931763701442</v>
      </c>
      <c r="R46" s="52">
        <v>1871</v>
      </c>
      <c r="S46" s="57">
        <v>0.04586683663463424</v>
      </c>
      <c r="T46" s="55">
        <v>-0.16568679850347412</v>
      </c>
      <c r="U46" s="84">
        <v>1</v>
      </c>
    </row>
    <row r="47" spans="2:21" ht="15">
      <c r="B47" s="85">
        <v>7</v>
      </c>
      <c r="C47" s="86" t="s">
        <v>81</v>
      </c>
      <c r="D47" s="60">
        <v>270</v>
      </c>
      <c r="E47" s="65">
        <v>0.04630423598010633</v>
      </c>
      <c r="F47" s="60">
        <v>179</v>
      </c>
      <c r="G47" s="65">
        <v>0.031228192602930915</v>
      </c>
      <c r="H47" s="87">
        <v>0.5083798882681565</v>
      </c>
      <c r="I47" s="88">
        <v>4</v>
      </c>
      <c r="J47" s="60">
        <v>250</v>
      </c>
      <c r="K47" s="89">
        <v>0.08000000000000007</v>
      </c>
      <c r="L47" s="90">
        <v>-1</v>
      </c>
      <c r="N47" s="85">
        <v>7</v>
      </c>
      <c r="O47" s="86" t="s">
        <v>109</v>
      </c>
      <c r="P47" s="60">
        <v>1043</v>
      </c>
      <c r="Q47" s="65">
        <v>0.03424949922831905</v>
      </c>
      <c r="R47" s="60">
        <v>2065</v>
      </c>
      <c r="S47" s="65">
        <v>0.050622671111982744</v>
      </c>
      <c r="T47" s="63">
        <v>-0.4949152542372881</v>
      </c>
      <c r="U47" s="90">
        <v>-1</v>
      </c>
    </row>
    <row r="48" spans="2:21" ht="15">
      <c r="B48" s="85">
        <v>8</v>
      </c>
      <c r="C48" s="86" t="s">
        <v>80</v>
      </c>
      <c r="D48" s="60">
        <v>245</v>
      </c>
      <c r="E48" s="65">
        <v>0.04201680672268908</v>
      </c>
      <c r="F48" s="60">
        <v>331</v>
      </c>
      <c r="G48" s="65">
        <v>0.057745987438939286</v>
      </c>
      <c r="H48" s="87">
        <v>-0.2598187311178247</v>
      </c>
      <c r="I48" s="88">
        <v>-4</v>
      </c>
      <c r="J48" s="60">
        <v>263</v>
      </c>
      <c r="K48" s="89">
        <v>-0.0684410646387833</v>
      </c>
      <c r="L48" s="90">
        <v>-3</v>
      </c>
      <c r="N48" s="85">
        <v>8</v>
      </c>
      <c r="O48" s="86" t="s">
        <v>94</v>
      </c>
      <c r="P48" s="60">
        <v>966</v>
      </c>
      <c r="Q48" s="65">
        <v>0.03172101270810757</v>
      </c>
      <c r="R48" s="60">
        <v>1187</v>
      </c>
      <c r="S48" s="65">
        <v>0.029098842910374585</v>
      </c>
      <c r="T48" s="63">
        <v>-0.18618365627632683</v>
      </c>
      <c r="U48" s="90">
        <v>3</v>
      </c>
    </row>
    <row r="49" spans="2:21" ht="15">
      <c r="B49" s="85">
        <v>9</v>
      </c>
      <c r="C49" s="86" t="s">
        <v>94</v>
      </c>
      <c r="D49" s="60">
        <v>206</v>
      </c>
      <c r="E49" s="65">
        <v>0.03532841708111816</v>
      </c>
      <c r="F49" s="60">
        <v>95</v>
      </c>
      <c r="G49" s="65">
        <v>0.016573621772505234</v>
      </c>
      <c r="H49" s="87">
        <v>1.168421052631579</v>
      </c>
      <c r="I49" s="88">
        <v>12</v>
      </c>
      <c r="J49" s="60">
        <v>163</v>
      </c>
      <c r="K49" s="89">
        <v>0.2638036809815951</v>
      </c>
      <c r="L49" s="90">
        <v>0</v>
      </c>
      <c r="N49" s="85">
        <v>9</v>
      </c>
      <c r="O49" s="86" t="s">
        <v>114</v>
      </c>
      <c r="P49" s="60">
        <v>904</v>
      </c>
      <c r="Q49" s="65">
        <v>0.02968508849702821</v>
      </c>
      <c r="R49" s="60">
        <v>1163</v>
      </c>
      <c r="S49" s="65">
        <v>0.028510492253383018</v>
      </c>
      <c r="T49" s="63">
        <v>-0.22269991401547717</v>
      </c>
      <c r="U49" s="90">
        <v>5</v>
      </c>
    </row>
    <row r="50" spans="2:21" ht="15">
      <c r="B50" s="97">
        <v>10</v>
      </c>
      <c r="C50" s="91" t="s">
        <v>150</v>
      </c>
      <c r="D50" s="68">
        <v>182</v>
      </c>
      <c r="E50" s="73">
        <v>0.031212484993997598</v>
      </c>
      <c r="F50" s="68">
        <v>213</v>
      </c>
      <c r="G50" s="73">
        <v>0.03715980460572226</v>
      </c>
      <c r="H50" s="92">
        <v>-0.14553990610328638</v>
      </c>
      <c r="I50" s="93">
        <v>-2</v>
      </c>
      <c r="J50" s="68">
        <v>108</v>
      </c>
      <c r="K50" s="94">
        <v>0.6851851851851851</v>
      </c>
      <c r="L50" s="95">
        <v>3</v>
      </c>
      <c r="N50" s="97">
        <v>10</v>
      </c>
      <c r="O50" s="91" t="s">
        <v>150</v>
      </c>
      <c r="P50" s="68">
        <v>889</v>
      </c>
      <c r="Q50" s="73">
        <v>0.0291925261878961</v>
      </c>
      <c r="R50" s="68">
        <v>1167</v>
      </c>
      <c r="S50" s="73">
        <v>0.028608550696214943</v>
      </c>
      <c r="T50" s="71">
        <v>-0.23821765209940016</v>
      </c>
      <c r="U50" s="95">
        <v>2</v>
      </c>
    </row>
    <row r="51" spans="2:21" ht="15">
      <c r="B51" s="123" t="s">
        <v>82</v>
      </c>
      <c r="C51" s="124"/>
      <c r="D51" s="26">
        <f>SUM(D41:D50)</f>
        <v>3567</v>
      </c>
      <c r="E51" s="6">
        <f>D51/D53</f>
        <v>0.6117304064482936</v>
      </c>
      <c r="F51" s="26">
        <f>SUM(F41:F50)</f>
        <v>3103</v>
      </c>
      <c r="G51" s="6">
        <f>F51/F53</f>
        <v>0.5413468248429868</v>
      </c>
      <c r="H51" s="17">
        <f>D51/F51-1</f>
        <v>0.14953271028037385</v>
      </c>
      <c r="I51" s="25"/>
      <c r="J51" s="26">
        <f>SUM(J41:J50)</f>
        <v>3061</v>
      </c>
      <c r="K51" s="18">
        <f>E51/J51-1</f>
        <v>-0.9998001534118104</v>
      </c>
      <c r="L51" s="19"/>
      <c r="N51" s="123" t="s">
        <v>82</v>
      </c>
      <c r="O51" s="124"/>
      <c r="P51" s="26">
        <f>SUM(P41:P50)</f>
        <v>18640</v>
      </c>
      <c r="Q51" s="6">
        <f>P51/P53</f>
        <v>0.6120907628148294</v>
      </c>
      <c r="R51" s="26">
        <f>SUM(R41:R50)</f>
        <v>23706</v>
      </c>
      <c r="S51" s="6">
        <f>R51/R53</f>
        <v>0.5811433614434203</v>
      </c>
      <c r="T51" s="17">
        <f>P51/R51-1</f>
        <v>-0.21370117269889477</v>
      </c>
      <c r="U51" s="106"/>
    </row>
    <row r="52" spans="2:21" ht="15">
      <c r="B52" s="123" t="s">
        <v>12</v>
      </c>
      <c r="C52" s="124"/>
      <c r="D52" s="26">
        <f>D53-D51</f>
        <v>2264</v>
      </c>
      <c r="E52" s="6">
        <f>D52/D53</f>
        <v>0.38826959355170637</v>
      </c>
      <c r="F52" s="26">
        <f>F53-F51</f>
        <v>2629</v>
      </c>
      <c r="G52" s="6">
        <f>F52/F53</f>
        <v>0.45865317515701326</v>
      </c>
      <c r="H52" s="17">
        <f>D52/F52-1</f>
        <v>-0.13883605933815135</v>
      </c>
      <c r="I52" s="3"/>
      <c r="J52" s="26">
        <f>J53-SUM(J41:J50)</f>
        <v>2066</v>
      </c>
      <c r="K52" s="18">
        <f>E52/J52-1</f>
        <v>-0.9998120669924726</v>
      </c>
      <c r="L52" s="19"/>
      <c r="N52" s="123" t="s">
        <v>12</v>
      </c>
      <c r="O52" s="124"/>
      <c r="P52" s="26">
        <f>P53-P51</f>
        <v>11813</v>
      </c>
      <c r="Q52" s="6">
        <f>P52/P53</f>
        <v>0.38790923718517056</v>
      </c>
      <c r="R52" s="26">
        <f>R53-R51</f>
        <v>17086</v>
      </c>
      <c r="S52" s="6">
        <f>R52/R53</f>
        <v>0.41885663855657973</v>
      </c>
      <c r="T52" s="17">
        <f>P52/R52-1</f>
        <v>-0.30861524054781697</v>
      </c>
      <c r="U52" s="107"/>
    </row>
    <row r="53" spans="2:21" ht="15">
      <c r="B53" s="125" t="s">
        <v>37</v>
      </c>
      <c r="C53" s="126"/>
      <c r="D53" s="24">
        <v>5831</v>
      </c>
      <c r="E53" s="98">
        <v>1</v>
      </c>
      <c r="F53" s="24">
        <v>5732</v>
      </c>
      <c r="G53" s="98">
        <v>1</v>
      </c>
      <c r="H53" s="20">
        <v>0.017271458478715918</v>
      </c>
      <c r="I53" s="20"/>
      <c r="J53" s="24">
        <v>5127</v>
      </c>
      <c r="K53" s="44">
        <v>0.1373122683830701</v>
      </c>
      <c r="L53" s="99"/>
      <c r="N53" s="125" t="s">
        <v>37</v>
      </c>
      <c r="O53" s="126"/>
      <c r="P53" s="24">
        <v>30453</v>
      </c>
      <c r="Q53" s="98">
        <v>1</v>
      </c>
      <c r="R53" s="24">
        <v>40792</v>
      </c>
      <c r="S53" s="98">
        <v>1</v>
      </c>
      <c r="T53" s="108">
        <v>-0.2534565601098254</v>
      </c>
      <c r="U53" s="99"/>
    </row>
  </sheetData>
  <sheetProtection/>
  <mergeCells count="67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D36:I36"/>
    <mergeCell ref="J36:L36"/>
    <mergeCell ref="D37:E38"/>
    <mergeCell ref="F37:G38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</mergeCells>
  <conditionalFormatting sqref="H27 J27 O27">
    <cfRule type="cellIs" priority="664" dxfId="149" operator="lessThan">
      <formula>0</formula>
    </cfRule>
  </conditionalFormatting>
  <conditionalFormatting sqref="H26 O26">
    <cfRule type="cellIs" priority="464" dxfId="149" operator="lessThan">
      <formula>0</formula>
    </cfRule>
  </conditionalFormatting>
  <conditionalFormatting sqref="K52">
    <cfRule type="cellIs" priority="381" dxfId="149" operator="lessThan">
      <formula>0</formula>
    </cfRule>
  </conditionalFormatting>
  <conditionalFormatting sqref="H52 J52">
    <cfRule type="cellIs" priority="382" dxfId="149" operator="lessThan">
      <formula>0</formula>
    </cfRule>
  </conditionalFormatting>
  <conditionalFormatting sqref="K51">
    <cfRule type="cellIs" priority="379" dxfId="149" operator="lessThan">
      <formula>0</formula>
    </cfRule>
  </conditionalFormatting>
  <conditionalFormatting sqref="H51">
    <cfRule type="cellIs" priority="380" dxfId="149" operator="lessThan">
      <formula>0</formula>
    </cfRule>
  </conditionalFormatting>
  <conditionalFormatting sqref="L52">
    <cfRule type="cellIs" priority="377" dxfId="149" operator="lessThan">
      <formula>0</formula>
    </cfRule>
  </conditionalFormatting>
  <conditionalFormatting sqref="K52">
    <cfRule type="cellIs" priority="378" dxfId="149" operator="lessThan">
      <formula>0</formula>
    </cfRule>
  </conditionalFormatting>
  <conditionalFormatting sqref="L51">
    <cfRule type="cellIs" priority="375" dxfId="149" operator="lessThan">
      <formula>0</formula>
    </cfRule>
  </conditionalFormatting>
  <conditionalFormatting sqref="K51">
    <cfRule type="cellIs" priority="376" dxfId="149" operator="lessThan">
      <formula>0</formula>
    </cfRule>
  </conditionalFormatting>
  <conditionalFormatting sqref="O28 J28 H28">
    <cfRule type="cellIs" priority="34" dxfId="149" operator="lessThan">
      <formula>0</formula>
    </cfRule>
  </conditionalFormatting>
  <conditionalFormatting sqref="K41:K50 H41:H50">
    <cfRule type="cellIs" priority="33" dxfId="149" operator="lessThan">
      <formula>0</formula>
    </cfRule>
  </conditionalFormatting>
  <conditionalFormatting sqref="L41:L50">
    <cfRule type="cellIs" priority="30" dxfId="149" operator="lessThan">
      <formula>0</formula>
    </cfRule>
    <cfRule type="cellIs" priority="31" dxfId="151" operator="equal">
      <formula>0</formula>
    </cfRule>
    <cfRule type="cellIs" priority="32" dxfId="152" operator="greaterThan">
      <formula>0</formula>
    </cfRule>
  </conditionalFormatting>
  <conditionalFormatting sqref="I41:I50">
    <cfRule type="cellIs" priority="27" dxfId="149" operator="lessThan">
      <formula>0</formula>
    </cfRule>
    <cfRule type="cellIs" priority="28" dxfId="151" operator="equal">
      <formula>0</formula>
    </cfRule>
    <cfRule type="cellIs" priority="29" dxfId="152" operator="greaterThan">
      <formula>0</formula>
    </cfRule>
  </conditionalFormatting>
  <conditionalFormatting sqref="H53:I53 K53">
    <cfRule type="cellIs" priority="26" dxfId="149" operator="lessThan">
      <formula>0</formula>
    </cfRule>
  </conditionalFormatting>
  <conditionalFormatting sqref="L53">
    <cfRule type="cellIs" priority="25" dxfId="149" operator="lessThan">
      <formula>0</formula>
    </cfRule>
  </conditionalFormatting>
  <conditionalFormatting sqref="T51">
    <cfRule type="cellIs" priority="13" dxfId="149" operator="lessThan">
      <formula>0</formula>
    </cfRule>
  </conditionalFormatting>
  <conditionalFormatting sqref="U51">
    <cfRule type="cellIs" priority="16" dxfId="149" operator="lessThan">
      <formula>0</formula>
    </cfRule>
    <cfRule type="cellIs" priority="17" dxfId="151" operator="equal">
      <formula>0</formula>
    </cfRule>
    <cfRule type="cellIs" priority="18" dxfId="152" operator="greaterThan">
      <formula>0</formula>
    </cfRule>
  </conditionalFormatting>
  <conditionalFormatting sqref="U52">
    <cfRule type="cellIs" priority="15" dxfId="149" operator="lessThan">
      <formula>0</formula>
    </cfRule>
  </conditionalFormatting>
  <conditionalFormatting sqref="T52">
    <cfRule type="cellIs" priority="14" dxfId="149" operator="lessThan">
      <formula>0</formula>
    </cfRule>
  </conditionalFormatting>
  <conditionalFormatting sqref="T41:T50">
    <cfRule type="cellIs" priority="12" dxfId="149" operator="lessThan">
      <formula>0</formula>
    </cfRule>
  </conditionalFormatting>
  <conditionalFormatting sqref="U41:U50">
    <cfRule type="cellIs" priority="9" dxfId="149" operator="lessThan">
      <formula>0</formula>
    </cfRule>
    <cfRule type="cellIs" priority="10" dxfId="151" operator="equal">
      <formula>0</formula>
    </cfRule>
    <cfRule type="cellIs" priority="11" dxfId="152" operator="greaterThan">
      <formula>0</formula>
    </cfRule>
  </conditionalFormatting>
  <conditionalFormatting sqref="T53">
    <cfRule type="cellIs" priority="8" dxfId="149" operator="lessThan">
      <formula>0</formula>
    </cfRule>
  </conditionalFormatting>
  <conditionalFormatting sqref="U53">
    <cfRule type="cellIs" priority="7" dxfId="149" operator="lessThan">
      <formula>0</formula>
    </cfRule>
  </conditionalFormatting>
  <conditionalFormatting sqref="H11:H15 J11:J15 O11:O15">
    <cfRule type="cellIs" priority="6" dxfId="149" operator="lessThan">
      <formula>0</formula>
    </cfRule>
  </conditionalFormatting>
  <conditionalFormatting sqref="H16:H25 J16:J25 O16:O25">
    <cfRule type="cellIs" priority="5" dxfId="149" operator="lessThan">
      <formula>0</formula>
    </cfRule>
  </conditionalFormatting>
  <conditionalFormatting sqref="D11:E25 G11:J25 L11:L25 N11:O25">
    <cfRule type="cellIs" priority="4" dxfId="150" operator="equal">
      <formula>0</formula>
    </cfRule>
  </conditionalFormatting>
  <conditionalFormatting sqref="F11:F25">
    <cfRule type="cellIs" priority="3" dxfId="150" operator="equal">
      <formula>0</formula>
    </cfRule>
  </conditionalFormatting>
  <conditionalFormatting sqref="K11:K25">
    <cfRule type="cellIs" priority="2" dxfId="150" operator="equal">
      <formula>0</formula>
    </cfRule>
  </conditionalFormatting>
  <conditionalFormatting sqref="M11:M25">
    <cfRule type="cellIs" priority="1" dxfId="15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44048</v>
      </c>
    </row>
    <row r="2" spans="2:15" ht="14.25" customHeight="1">
      <c r="B2" s="169" t="s">
        <v>15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5" ht="14.25" customHeight="1">
      <c r="B3" s="170" t="s">
        <v>16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1" t="s">
        <v>0</v>
      </c>
      <c r="C5" s="163" t="s">
        <v>1</v>
      </c>
      <c r="D5" s="153" t="s">
        <v>124</v>
      </c>
      <c r="E5" s="154"/>
      <c r="F5" s="154"/>
      <c r="G5" s="154"/>
      <c r="H5" s="155"/>
      <c r="I5" s="154" t="s">
        <v>115</v>
      </c>
      <c r="J5" s="154"/>
      <c r="K5" s="153" t="s">
        <v>125</v>
      </c>
      <c r="L5" s="154"/>
      <c r="M5" s="154"/>
      <c r="N5" s="154"/>
      <c r="O5" s="155"/>
    </row>
    <row r="6" spans="2:15" ht="14.25" customHeight="1">
      <c r="B6" s="152"/>
      <c r="C6" s="164"/>
      <c r="D6" s="127" t="s">
        <v>126</v>
      </c>
      <c r="E6" s="128"/>
      <c r="F6" s="128"/>
      <c r="G6" s="128"/>
      <c r="H6" s="129"/>
      <c r="I6" s="128" t="s">
        <v>116</v>
      </c>
      <c r="J6" s="128"/>
      <c r="K6" s="127" t="s">
        <v>127</v>
      </c>
      <c r="L6" s="128"/>
      <c r="M6" s="128"/>
      <c r="N6" s="128"/>
      <c r="O6" s="129"/>
    </row>
    <row r="7" spans="2:15" ht="14.25" customHeight="1">
      <c r="B7" s="152"/>
      <c r="C7" s="152"/>
      <c r="D7" s="130">
        <v>2020</v>
      </c>
      <c r="E7" s="131"/>
      <c r="F7" s="156">
        <v>2019</v>
      </c>
      <c r="G7" s="156"/>
      <c r="H7" s="134" t="s">
        <v>5</v>
      </c>
      <c r="I7" s="159">
        <v>2020</v>
      </c>
      <c r="J7" s="130" t="s">
        <v>128</v>
      </c>
      <c r="K7" s="130">
        <v>2020</v>
      </c>
      <c r="L7" s="131"/>
      <c r="M7" s="156">
        <v>2019</v>
      </c>
      <c r="N7" s="131"/>
      <c r="O7" s="162" t="s">
        <v>5</v>
      </c>
    </row>
    <row r="8" spans="2:15" ht="14.25" customHeight="1">
      <c r="B8" s="138" t="s">
        <v>6</v>
      </c>
      <c r="C8" s="138" t="s">
        <v>7</v>
      </c>
      <c r="D8" s="132"/>
      <c r="E8" s="133"/>
      <c r="F8" s="157"/>
      <c r="G8" s="157"/>
      <c r="H8" s="135"/>
      <c r="I8" s="160"/>
      <c r="J8" s="161"/>
      <c r="K8" s="132"/>
      <c r="L8" s="133"/>
      <c r="M8" s="157"/>
      <c r="N8" s="133"/>
      <c r="O8" s="162"/>
    </row>
    <row r="9" spans="2:15" ht="14.25" customHeight="1">
      <c r="B9" s="138"/>
      <c r="C9" s="138"/>
      <c r="D9" s="117" t="s">
        <v>8</v>
      </c>
      <c r="E9" s="118" t="s">
        <v>2</v>
      </c>
      <c r="F9" s="114" t="s">
        <v>8</v>
      </c>
      <c r="G9" s="38" t="s">
        <v>2</v>
      </c>
      <c r="H9" s="140" t="s">
        <v>9</v>
      </c>
      <c r="I9" s="39" t="s">
        <v>8</v>
      </c>
      <c r="J9" s="167" t="s">
        <v>129</v>
      </c>
      <c r="K9" s="117" t="s">
        <v>8</v>
      </c>
      <c r="L9" s="37" t="s">
        <v>2</v>
      </c>
      <c r="M9" s="114" t="s">
        <v>8</v>
      </c>
      <c r="N9" s="37" t="s">
        <v>2</v>
      </c>
      <c r="O9" s="165" t="s">
        <v>9</v>
      </c>
    </row>
    <row r="10" spans="2:15" ht="14.25" customHeight="1">
      <c r="B10" s="139"/>
      <c r="C10" s="139"/>
      <c r="D10" s="116" t="s">
        <v>10</v>
      </c>
      <c r="E10" s="115" t="s">
        <v>11</v>
      </c>
      <c r="F10" s="36" t="s">
        <v>10</v>
      </c>
      <c r="G10" s="41" t="s">
        <v>11</v>
      </c>
      <c r="H10" s="141"/>
      <c r="I10" s="40" t="s">
        <v>10</v>
      </c>
      <c r="J10" s="168"/>
      <c r="K10" s="116" t="s">
        <v>10</v>
      </c>
      <c r="L10" s="115" t="s">
        <v>11</v>
      </c>
      <c r="M10" s="36" t="s">
        <v>10</v>
      </c>
      <c r="N10" s="115" t="s">
        <v>11</v>
      </c>
      <c r="O10" s="166"/>
    </row>
    <row r="11" spans="2:15" ht="14.25" customHeight="1">
      <c r="B11" s="50">
        <v>1</v>
      </c>
      <c r="C11" s="51" t="s">
        <v>20</v>
      </c>
      <c r="D11" s="52">
        <v>5227</v>
      </c>
      <c r="E11" s="53">
        <v>0.10831589199494374</v>
      </c>
      <c r="F11" s="52">
        <v>5318</v>
      </c>
      <c r="G11" s="54">
        <v>0.09704910852783911</v>
      </c>
      <c r="H11" s="55">
        <v>-0.01711169612636332</v>
      </c>
      <c r="I11" s="56">
        <v>4315</v>
      </c>
      <c r="J11" s="57">
        <v>0.21135573580533018</v>
      </c>
      <c r="K11" s="52">
        <v>32153</v>
      </c>
      <c r="L11" s="53">
        <v>0.1272378314206569</v>
      </c>
      <c r="M11" s="52">
        <v>37540</v>
      </c>
      <c r="N11" s="54">
        <v>0.10195850500693937</v>
      </c>
      <c r="O11" s="55">
        <v>-0.14350026638252533</v>
      </c>
    </row>
    <row r="12" spans="2:15" ht="14.25" customHeight="1">
      <c r="B12" s="58">
        <v>2</v>
      </c>
      <c r="C12" s="59" t="s">
        <v>18</v>
      </c>
      <c r="D12" s="60">
        <v>5583</v>
      </c>
      <c r="E12" s="61">
        <v>0.11569306007418613</v>
      </c>
      <c r="F12" s="60">
        <v>5791</v>
      </c>
      <c r="G12" s="62">
        <v>0.10568096793620088</v>
      </c>
      <c r="H12" s="63">
        <v>-0.03591780348817131</v>
      </c>
      <c r="I12" s="64">
        <v>5543</v>
      </c>
      <c r="J12" s="65">
        <v>0.007216308858019049</v>
      </c>
      <c r="K12" s="60">
        <v>31030</v>
      </c>
      <c r="L12" s="61">
        <v>0.12279382667194301</v>
      </c>
      <c r="M12" s="60">
        <v>40670</v>
      </c>
      <c r="N12" s="62">
        <v>0.11045957375152435</v>
      </c>
      <c r="O12" s="63">
        <v>-0.23702975165969997</v>
      </c>
    </row>
    <row r="13" spans="2:15" ht="14.25" customHeight="1">
      <c r="B13" s="58">
        <v>3</v>
      </c>
      <c r="C13" s="59" t="s">
        <v>19</v>
      </c>
      <c r="D13" s="60">
        <v>5179</v>
      </c>
      <c r="E13" s="61">
        <v>0.10732121764718072</v>
      </c>
      <c r="F13" s="60">
        <v>5485</v>
      </c>
      <c r="G13" s="62">
        <v>0.1000967206233918</v>
      </c>
      <c r="H13" s="63">
        <v>-0.05578851412944397</v>
      </c>
      <c r="I13" s="64">
        <v>3233</v>
      </c>
      <c r="J13" s="65">
        <v>0.6019177234766471</v>
      </c>
      <c r="K13" s="60">
        <v>21939</v>
      </c>
      <c r="L13" s="61">
        <v>0.08681836169370795</v>
      </c>
      <c r="M13" s="60">
        <v>36599</v>
      </c>
      <c r="N13" s="62">
        <v>0.09940275239075584</v>
      </c>
      <c r="O13" s="63">
        <v>-0.40055739227847753</v>
      </c>
    </row>
    <row r="14" spans="2:15" ht="14.25" customHeight="1">
      <c r="B14" s="58">
        <v>4</v>
      </c>
      <c r="C14" s="59" t="s">
        <v>25</v>
      </c>
      <c r="D14" s="60">
        <v>3037</v>
      </c>
      <c r="E14" s="61">
        <v>0.06293387487825601</v>
      </c>
      <c r="F14" s="60">
        <v>2980</v>
      </c>
      <c r="G14" s="62">
        <v>0.05438253919010165</v>
      </c>
      <c r="H14" s="63">
        <v>0.019127516778523423</v>
      </c>
      <c r="I14" s="64">
        <v>3109</v>
      </c>
      <c r="J14" s="65">
        <v>-0.023158571888066914</v>
      </c>
      <c r="K14" s="60">
        <v>15401</v>
      </c>
      <c r="L14" s="61">
        <v>0.060945785516422636</v>
      </c>
      <c r="M14" s="60">
        <v>22594</v>
      </c>
      <c r="N14" s="62">
        <v>0.061365222752445076</v>
      </c>
      <c r="O14" s="63">
        <v>-0.3183588563335399</v>
      </c>
    </row>
    <row r="15" spans="2:15" ht="14.25" customHeight="1">
      <c r="B15" s="66">
        <v>5</v>
      </c>
      <c r="C15" s="67" t="s">
        <v>33</v>
      </c>
      <c r="D15" s="68">
        <v>2821</v>
      </c>
      <c r="E15" s="69">
        <v>0.05845784031332242</v>
      </c>
      <c r="F15" s="68">
        <v>2200</v>
      </c>
      <c r="G15" s="70">
        <v>0.040148183294705916</v>
      </c>
      <c r="H15" s="71">
        <v>0.28227272727272723</v>
      </c>
      <c r="I15" s="72">
        <v>2153</v>
      </c>
      <c r="J15" s="73">
        <v>0.31026474686483985</v>
      </c>
      <c r="K15" s="68">
        <v>14032</v>
      </c>
      <c r="L15" s="69">
        <v>0.05552829442026118</v>
      </c>
      <c r="M15" s="68">
        <v>15029</v>
      </c>
      <c r="N15" s="70">
        <v>0.040818709956028015</v>
      </c>
      <c r="O15" s="71">
        <v>-0.06633841240268812</v>
      </c>
    </row>
    <row r="16" spans="2:15" ht="14.25" customHeight="1">
      <c r="B16" s="50">
        <v>6</v>
      </c>
      <c r="C16" s="51" t="s">
        <v>23</v>
      </c>
      <c r="D16" s="52">
        <v>2425</v>
      </c>
      <c r="E16" s="53">
        <v>0.050251776944277515</v>
      </c>
      <c r="F16" s="52">
        <v>2821</v>
      </c>
      <c r="G16" s="54">
        <v>0.0514809204883479</v>
      </c>
      <c r="H16" s="55">
        <v>-0.1403757532789791</v>
      </c>
      <c r="I16" s="56">
        <v>1832</v>
      </c>
      <c r="J16" s="57">
        <v>0.3236899563318778</v>
      </c>
      <c r="K16" s="52">
        <v>13338</v>
      </c>
      <c r="L16" s="53">
        <v>0.05278195488721805</v>
      </c>
      <c r="M16" s="52">
        <v>17212</v>
      </c>
      <c r="N16" s="54">
        <v>0.04674773010600534</v>
      </c>
      <c r="O16" s="55">
        <v>-0.2250755287009063</v>
      </c>
    </row>
    <row r="17" spans="2:15" ht="14.25" customHeight="1">
      <c r="B17" s="58">
        <v>7</v>
      </c>
      <c r="C17" s="59" t="s">
        <v>22</v>
      </c>
      <c r="D17" s="60">
        <v>2697</v>
      </c>
      <c r="E17" s="61">
        <v>0.05588826491493462</v>
      </c>
      <c r="F17" s="60">
        <v>3231</v>
      </c>
      <c r="G17" s="62">
        <v>0.058963081920543094</v>
      </c>
      <c r="H17" s="63">
        <v>-0.16527390900649952</v>
      </c>
      <c r="I17" s="64">
        <v>2140</v>
      </c>
      <c r="J17" s="65">
        <v>0.2602803738317756</v>
      </c>
      <c r="K17" s="60">
        <v>12874</v>
      </c>
      <c r="L17" s="61">
        <v>0.050945785516422634</v>
      </c>
      <c r="M17" s="60">
        <v>22644</v>
      </c>
      <c r="N17" s="62">
        <v>0.061501022572646113</v>
      </c>
      <c r="O17" s="63">
        <v>-0.43146087263734323</v>
      </c>
    </row>
    <row r="18" spans="2:15" ht="14.25" customHeight="1">
      <c r="B18" s="58">
        <v>8</v>
      </c>
      <c r="C18" s="59" t="s">
        <v>30</v>
      </c>
      <c r="D18" s="60">
        <v>2523</v>
      </c>
      <c r="E18" s="61">
        <v>0.052282570404293675</v>
      </c>
      <c r="F18" s="60">
        <v>3170</v>
      </c>
      <c r="G18" s="62">
        <v>0.05784988229282625</v>
      </c>
      <c r="H18" s="63">
        <v>-0.20410094637223974</v>
      </c>
      <c r="I18" s="64">
        <v>2213</v>
      </c>
      <c r="J18" s="65">
        <v>0.14008133755083607</v>
      </c>
      <c r="K18" s="60">
        <v>11833</v>
      </c>
      <c r="L18" s="61">
        <v>0.046826276216857934</v>
      </c>
      <c r="M18" s="60">
        <v>21901</v>
      </c>
      <c r="N18" s="62">
        <v>0.059483037244458685</v>
      </c>
      <c r="O18" s="63">
        <v>-0.4597050362997124</v>
      </c>
    </row>
    <row r="19" spans="2:15" ht="14.25" customHeight="1">
      <c r="B19" s="58">
        <v>9</v>
      </c>
      <c r="C19" s="59" t="s">
        <v>17</v>
      </c>
      <c r="D19" s="60">
        <v>1673</v>
      </c>
      <c r="E19" s="61">
        <v>0.034668545495990216</v>
      </c>
      <c r="F19" s="60">
        <v>1853</v>
      </c>
      <c r="G19" s="62">
        <v>0.0338157198386773</v>
      </c>
      <c r="H19" s="63">
        <v>-0.09713977334052892</v>
      </c>
      <c r="I19" s="64">
        <v>1477</v>
      </c>
      <c r="J19" s="65">
        <v>0.1327014218009479</v>
      </c>
      <c r="K19" s="60">
        <v>9455</v>
      </c>
      <c r="L19" s="61">
        <v>0.03741590819153146</v>
      </c>
      <c r="M19" s="60">
        <v>11610</v>
      </c>
      <c r="N19" s="62">
        <v>0.03153271825068103</v>
      </c>
      <c r="O19" s="63">
        <v>-0.1856158484065461</v>
      </c>
    </row>
    <row r="20" spans="2:15" ht="14.25" customHeight="1">
      <c r="B20" s="66">
        <v>10</v>
      </c>
      <c r="C20" s="67" t="s">
        <v>27</v>
      </c>
      <c r="D20" s="68">
        <v>1849</v>
      </c>
      <c r="E20" s="69">
        <v>0.03831568477112129</v>
      </c>
      <c r="F20" s="68">
        <v>1981</v>
      </c>
      <c r="G20" s="70">
        <v>0.03615161413946019</v>
      </c>
      <c r="H20" s="71">
        <v>-0.06663301362948004</v>
      </c>
      <c r="I20" s="72">
        <v>1810</v>
      </c>
      <c r="J20" s="73">
        <v>0.021546961325966896</v>
      </c>
      <c r="K20" s="68">
        <v>9445</v>
      </c>
      <c r="L20" s="69">
        <v>0.03737633557578156</v>
      </c>
      <c r="M20" s="68">
        <v>14861</v>
      </c>
      <c r="N20" s="70">
        <v>0.04036242256015253</v>
      </c>
      <c r="O20" s="71">
        <v>-0.3644438463091313</v>
      </c>
    </row>
    <row r="21" spans="2:15" ht="14.25" customHeight="1">
      <c r="B21" s="50">
        <v>11</v>
      </c>
      <c r="C21" s="51" t="s">
        <v>24</v>
      </c>
      <c r="D21" s="52">
        <v>1574</v>
      </c>
      <c r="E21" s="53">
        <v>0.03261702965372899</v>
      </c>
      <c r="F21" s="52">
        <v>2322</v>
      </c>
      <c r="G21" s="54">
        <v>0.04237458255013961</v>
      </c>
      <c r="H21" s="55">
        <v>-0.32213608957795004</v>
      </c>
      <c r="I21" s="56">
        <v>1206</v>
      </c>
      <c r="J21" s="57">
        <v>0.3051409618573797</v>
      </c>
      <c r="K21" s="52">
        <v>9407</v>
      </c>
      <c r="L21" s="53">
        <v>0.037225959635931935</v>
      </c>
      <c r="M21" s="52">
        <v>14715</v>
      </c>
      <c r="N21" s="54">
        <v>0.0399658870851655</v>
      </c>
      <c r="O21" s="55">
        <v>-0.3607203533809038</v>
      </c>
    </row>
    <row r="22" spans="2:15" ht="14.25" customHeight="1">
      <c r="B22" s="58">
        <v>12</v>
      </c>
      <c r="C22" s="59" t="s">
        <v>21</v>
      </c>
      <c r="D22" s="60">
        <v>1900</v>
      </c>
      <c r="E22" s="61">
        <v>0.0393725262656195</v>
      </c>
      <c r="F22" s="60">
        <v>4005</v>
      </c>
      <c r="G22" s="62">
        <v>0.07308794277058964</v>
      </c>
      <c r="H22" s="63">
        <v>-0.5255930087390761</v>
      </c>
      <c r="I22" s="64">
        <v>1563</v>
      </c>
      <c r="J22" s="65">
        <v>0.21561100447856685</v>
      </c>
      <c r="K22" s="60">
        <v>9390</v>
      </c>
      <c r="L22" s="61">
        <v>0.0371586861891571</v>
      </c>
      <c r="M22" s="60">
        <v>23584</v>
      </c>
      <c r="N22" s="62">
        <v>0.06405405919242563</v>
      </c>
      <c r="O22" s="63">
        <v>-0.601848710990502</v>
      </c>
    </row>
    <row r="23" spans="2:15" ht="14.25" customHeight="1">
      <c r="B23" s="58">
        <v>13</v>
      </c>
      <c r="C23" s="59" t="s">
        <v>28</v>
      </c>
      <c r="D23" s="60">
        <v>1531</v>
      </c>
      <c r="E23" s="61">
        <v>0.03172596721719129</v>
      </c>
      <c r="F23" s="60">
        <v>2205</v>
      </c>
      <c r="G23" s="62">
        <v>0.040239429165830246</v>
      </c>
      <c r="H23" s="63">
        <v>-0.3056689342403628</v>
      </c>
      <c r="I23" s="64">
        <v>1432</v>
      </c>
      <c r="J23" s="65">
        <v>0.06913407821229045</v>
      </c>
      <c r="K23" s="60">
        <v>8223</v>
      </c>
      <c r="L23" s="61">
        <v>0.03254056193114365</v>
      </c>
      <c r="M23" s="60">
        <v>12808</v>
      </c>
      <c r="N23" s="62">
        <v>0.03478648194269791</v>
      </c>
      <c r="O23" s="63">
        <v>-0.35797938788257344</v>
      </c>
    </row>
    <row r="24" spans="2:15" ht="14.25" customHeight="1">
      <c r="B24" s="58">
        <v>14</v>
      </c>
      <c r="C24" s="59" t="s">
        <v>34</v>
      </c>
      <c r="D24" s="60">
        <v>1504</v>
      </c>
      <c r="E24" s="61">
        <v>0.03116646289657459</v>
      </c>
      <c r="F24" s="60">
        <v>1142</v>
      </c>
      <c r="G24" s="62">
        <v>0.020840556964797342</v>
      </c>
      <c r="H24" s="63">
        <v>0.3169877408056041</v>
      </c>
      <c r="I24" s="64">
        <v>1322</v>
      </c>
      <c r="J24" s="65">
        <v>0.13767019667170954</v>
      </c>
      <c r="K24" s="60">
        <v>7939</v>
      </c>
      <c r="L24" s="61">
        <v>0.03141669964384646</v>
      </c>
      <c r="M24" s="60">
        <v>7630</v>
      </c>
      <c r="N24" s="62">
        <v>0.020723052562678406</v>
      </c>
      <c r="O24" s="63">
        <v>0.04049803407601571</v>
      </c>
    </row>
    <row r="25" spans="2:15" ht="14.25" customHeight="1">
      <c r="B25" s="66">
        <v>15</v>
      </c>
      <c r="C25" s="67" t="s">
        <v>35</v>
      </c>
      <c r="D25" s="68">
        <v>1162</v>
      </c>
      <c r="E25" s="69">
        <v>0.02407940816876308</v>
      </c>
      <c r="F25" s="68">
        <v>930</v>
      </c>
      <c r="G25" s="70">
        <v>0.01697173202912568</v>
      </c>
      <c r="H25" s="71">
        <v>0.2494623655913979</v>
      </c>
      <c r="I25" s="72">
        <v>1111</v>
      </c>
      <c r="J25" s="73">
        <v>0.045904590459045824</v>
      </c>
      <c r="K25" s="68">
        <v>6695</v>
      </c>
      <c r="L25" s="69">
        <v>0.026493866244558767</v>
      </c>
      <c r="M25" s="68">
        <v>6869</v>
      </c>
      <c r="N25" s="70">
        <v>0.018656179299218607</v>
      </c>
      <c r="O25" s="71">
        <v>-0.02533119813655549</v>
      </c>
    </row>
    <row r="26" spans="2:15" ht="14.25" customHeight="1">
      <c r="B26" s="50">
        <v>16</v>
      </c>
      <c r="C26" s="51" t="s">
        <v>29</v>
      </c>
      <c r="D26" s="52">
        <v>1048</v>
      </c>
      <c r="E26" s="53">
        <v>0.021717056592825912</v>
      </c>
      <c r="F26" s="52">
        <v>1531</v>
      </c>
      <c r="G26" s="54">
        <v>0.027939485738270344</v>
      </c>
      <c r="H26" s="55">
        <v>-0.3154800783801437</v>
      </c>
      <c r="I26" s="56">
        <v>874</v>
      </c>
      <c r="J26" s="57">
        <v>0.1990846681922196</v>
      </c>
      <c r="K26" s="52">
        <v>5899</v>
      </c>
      <c r="L26" s="53">
        <v>0.02334388603086664</v>
      </c>
      <c r="M26" s="52">
        <v>9329</v>
      </c>
      <c r="N26" s="54">
        <v>0.02533753045310968</v>
      </c>
      <c r="O26" s="55">
        <v>-0.36767070425554726</v>
      </c>
    </row>
    <row r="27" spans="2:15" ht="14.25" customHeight="1">
      <c r="B27" s="58">
        <v>17</v>
      </c>
      <c r="C27" s="59" t="s">
        <v>26</v>
      </c>
      <c r="D27" s="60">
        <v>1026</v>
      </c>
      <c r="E27" s="61">
        <v>0.021261164183434527</v>
      </c>
      <c r="F27" s="60">
        <v>1181</v>
      </c>
      <c r="G27" s="62">
        <v>0.02155227475956713</v>
      </c>
      <c r="H27" s="63">
        <v>-0.13124470787468245</v>
      </c>
      <c r="I27" s="64">
        <v>736</v>
      </c>
      <c r="J27" s="65">
        <v>0.3940217391304348</v>
      </c>
      <c r="K27" s="60">
        <v>5104</v>
      </c>
      <c r="L27" s="61">
        <v>0.020197863078749507</v>
      </c>
      <c r="M27" s="60">
        <v>6959</v>
      </c>
      <c r="N27" s="62">
        <v>0.018900618975580475</v>
      </c>
      <c r="O27" s="63">
        <v>-0.26656128754131336</v>
      </c>
    </row>
    <row r="28" spans="2:15" ht="14.25" customHeight="1">
      <c r="B28" s="58">
        <v>18</v>
      </c>
      <c r="C28" s="59" t="s">
        <v>51</v>
      </c>
      <c r="D28" s="60">
        <v>1123</v>
      </c>
      <c r="E28" s="61">
        <v>0.023271235261205628</v>
      </c>
      <c r="F28" s="60">
        <v>1029</v>
      </c>
      <c r="G28" s="62">
        <v>0.018778400277387447</v>
      </c>
      <c r="H28" s="63">
        <v>0.09135082604470357</v>
      </c>
      <c r="I28" s="64">
        <v>627</v>
      </c>
      <c r="J28" s="65">
        <v>0.7910685805422648</v>
      </c>
      <c r="K28" s="60">
        <v>4954</v>
      </c>
      <c r="L28" s="61">
        <v>0.01960427384250099</v>
      </c>
      <c r="M28" s="60">
        <v>7032</v>
      </c>
      <c r="N28" s="62">
        <v>0.01909888671307399</v>
      </c>
      <c r="O28" s="63">
        <v>-0.2955062571103527</v>
      </c>
    </row>
    <row r="29" spans="2:15" ht="14.25" customHeight="1">
      <c r="B29" s="58">
        <v>19</v>
      </c>
      <c r="C29" s="59" t="s">
        <v>32</v>
      </c>
      <c r="D29" s="60">
        <v>728</v>
      </c>
      <c r="E29" s="61">
        <v>0.015085894274405785</v>
      </c>
      <c r="F29" s="60">
        <v>1198</v>
      </c>
      <c r="G29" s="62">
        <v>0.021862510721389856</v>
      </c>
      <c r="H29" s="63">
        <v>-0.39232053422370616</v>
      </c>
      <c r="I29" s="64">
        <v>640</v>
      </c>
      <c r="J29" s="65">
        <v>0.13749999999999996</v>
      </c>
      <c r="K29" s="60">
        <v>3093</v>
      </c>
      <c r="L29" s="61">
        <v>0.012239810051444401</v>
      </c>
      <c r="M29" s="60">
        <v>6460</v>
      </c>
      <c r="N29" s="62">
        <v>0.017545336769974117</v>
      </c>
      <c r="O29" s="63">
        <v>-0.5212074303405573</v>
      </c>
    </row>
    <row r="30" spans="2:15" ht="14.25" customHeight="1">
      <c r="B30" s="66">
        <v>20</v>
      </c>
      <c r="C30" s="67" t="s">
        <v>31</v>
      </c>
      <c r="D30" s="68">
        <v>531</v>
      </c>
      <c r="E30" s="69">
        <v>0.011003584972128395</v>
      </c>
      <c r="F30" s="68">
        <v>510</v>
      </c>
      <c r="G30" s="70">
        <v>0.009307078854681825</v>
      </c>
      <c r="H30" s="71">
        <v>0.04117647058823537</v>
      </c>
      <c r="I30" s="72">
        <v>387</v>
      </c>
      <c r="J30" s="73">
        <v>0.37209302325581395</v>
      </c>
      <c r="K30" s="68">
        <v>2963</v>
      </c>
      <c r="L30" s="69">
        <v>0.011725366046695686</v>
      </c>
      <c r="M30" s="68">
        <v>4520</v>
      </c>
      <c r="N30" s="70">
        <v>0.01227630374617384</v>
      </c>
      <c r="O30" s="71">
        <v>-0.3444690265486726</v>
      </c>
    </row>
    <row r="31" spans="2:15" ht="14.25" customHeight="1">
      <c r="B31" s="123" t="s">
        <v>49</v>
      </c>
      <c r="C31" s="124"/>
      <c r="D31" s="26">
        <f>SUM(D11:D30)</f>
        <v>45141</v>
      </c>
      <c r="E31" s="4">
        <f>D31/D33</f>
        <v>0.935429056924384</v>
      </c>
      <c r="F31" s="26">
        <f>SUM(F11:F30)</f>
        <v>50883</v>
      </c>
      <c r="G31" s="4">
        <f>F31/F33</f>
        <v>0.9285727320838733</v>
      </c>
      <c r="H31" s="7">
        <f>D31/F31-1</f>
        <v>-0.1128471198632156</v>
      </c>
      <c r="I31" s="26">
        <f>SUM(I11:I30)</f>
        <v>37723</v>
      </c>
      <c r="J31" s="4">
        <f>D31/I31-1</f>
        <v>0.19664395726744965</v>
      </c>
      <c r="K31" s="26">
        <f>SUM(K11:K30)</f>
        <v>235167</v>
      </c>
      <c r="L31" s="4">
        <f>K31/K33</f>
        <v>0.9306173328056985</v>
      </c>
      <c r="M31" s="26">
        <f>SUM(M11:M30)</f>
        <v>340566</v>
      </c>
      <c r="N31" s="4">
        <f>M31/M33</f>
        <v>0.9249760313317346</v>
      </c>
      <c r="O31" s="7">
        <f>K31/M31-1</f>
        <v>-0.3094818625464668</v>
      </c>
    </row>
    <row r="32" spans="2:15" ht="14.25" customHeight="1">
      <c r="B32" s="123" t="s">
        <v>12</v>
      </c>
      <c r="C32" s="124"/>
      <c r="D32" s="3">
        <f>D33-SUM(D11:D30)</f>
        <v>3116</v>
      </c>
      <c r="E32" s="4">
        <f>D32/D33</f>
        <v>0.06457094307561598</v>
      </c>
      <c r="F32" s="5">
        <f>F33-SUM(F11:F30)</f>
        <v>3914</v>
      </c>
      <c r="G32" s="6">
        <f>F32/F33</f>
        <v>0.0714272679161268</v>
      </c>
      <c r="H32" s="7">
        <f>D32/F32-1</f>
        <v>-0.2038834951456311</v>
      </c>
      <c r="I32" s="5">
        <f>I33-SUM(I11:I30)</f>
        <v>3201</v>
      </c>
      <c r="J32" s="8">
        <f>D32/I32-1</f>
        <v>-0.026554201811933797</v>
      </c>
      <c r="K32" s="3">
        <f>K33-SUM(K11:K30)</f>
        <v>17533</v>
      </c>
      <c r="L32" s="4">
        <f>K32/K33</f>
        <v>0.06938266719430154</v>
      </c>
      <c r="M32" s="3">
        <f>M33-SUM(M11:M30)</f>
        <v>27623</v>
      </c>
      <c r="N32" s="4">
        <f>M32/M33</f>
        <v>0.07502396866826548</v>
      </c>
      <c r="O32" s="7">
        <f>K32/M32-1</f>
        <v>-0.365275314049886</v>
      </c>
    </row>
    <row r="33" spans="2:16" ht="14.25" customHeight="1">
      <c r="B33" s="125" t="s">
        <v>13</v>
      </c>
      <c r="C33" s="126"/>
      <c r="D33" s="45">
        <v>48257</v>
      </c>
      <c r="E33" s="74">
        <v>1</v>
      </c>
      <c r="F33" s="45">
        <v>54797</v>
      </c>
      <c r="G33" s="75">
        <v>1.0000000000000007</v>
      </c>
      <c r="H33" s="42">
        <v>-0.11934959943062573</v>
      </c>
      <c r="I33" s="46">
        <v>40924</v>
      </c>
      <c r="J33" s="43">
        <v>0.17918580783892102</v>
      </c>
      <c r="K33" s="45">
        <v>252700</v>
      </c>
      <c r="L33" s="74">
        <v>1</v>
      </c>
      <c r="M33" s="45">
        <v>368189</v>
      </c>
      <c r="N33" s="75">
        <v>0.9999999999999997</v>
      </c>
      <c r="O33" s="42">
        <v>-0.31366770870395366</v>
      </c>
      <c r="P33" s="14"/>
    </row>
    <row r="34" ht="14.25" customHeight="1">
      <c r="B34" t="s">
        <v>83</v>
      </c>
    </row>
    <row r="35" ht="15">
      <c r="B35" s="9" t="s">
        <v>85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9" operator="lessThan">
      <formula>0</formula>
    </cfRule>
  </conditionalFormatting>
  <conditionalFormatting sqref="H31 O31">
    <cfRule type="cellIs" priority="189" dxfId="149" operator="lessThan">
      <formula>0</formula>
    </cfRule>
  </conditionalFormatting>
  <conditionalFormatting sqref="H11:H15 J11:J15 O11:O15">
    <cfRule type="cellIs" priority="7" dxfId="149" operator="lessThan">
      <formula>0</formula>
    </cfRule>
  </conditionalFormatting>
  <conditionalFormatting sqref="H16:H30 J16:J30 O16:O30">
    <cfRule type="cellIs" priority="6" dxfId="149" operator="lessThan">
      <formula>0</formula>
    </cfRule>
  </conditionalFormatting>
  <conditionalFormatting sqref="D11:E30 G11:J30 L11:L30 N11:O30">
    <cfRule type="cellIs" priority="5" dxfId="150" operator="equal">
      <formula>0</formula>
    </cfRule>
  </conditionalFormatting>
  <conditionalFormatting sqref="F11:F30">
    <cfRule type="cellIs" priority="4" dxfId="150" operator="equal">
      <formula>0</formula>
    </cfRule>
  </conditionalFormatting>
  <conditionalFormatting sqref="K11:K30">
    <cfRule type="cellIs" priority="3" dxfId="150" operator="equal">
      <formula>0</formula>
    </cfRule>
  </conditionalFormatting>
  <conditionalFormatting sqref="M11:M30">
    <cfRule type="cellIs" priority="2" dxfId="150" operator="equal">
      <formula>0</formula>
    </cfRule>
  </conditionalFormatting>
  <conditionalFormatting sqref="O33 J33 H33">
    <cfRule type="cellIs" priority="1" dxfId="14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2020-08-05T10:07:34Z</dcterms:modified>
  <cp:category/>
  <cp:version/>
  <cp:contentType/>
  <cp:contentStatus/>
</cp:coreProperties>
</file>