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19\CEP\Info Prasowe\2019.06\SC\"/>
    </mc:Choice>
  </mc:AlternateContent>
  <xr:revisionPtr revIDLastSave="0" documentId="13_ncr:1_{59CDC042-143C-46EA-90CE-40D2B3146394}" xr6:coauthVersionLast="43" xr6:coauthVersionMax="43" xr10:uidLastSave="{00000000-0000-0000-0000-000000000000}"/>
  <bookViews>
    <workbookView xWindow="-120" yWindow="-120" windowWidth="29040" windowHeight="15840" firstSheet="1" activeTab="4" xr2:uid="{00000000-000D-0000-FFFF-FFFF00000000}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8" r:id="rId4"/>
    <sheet name="Samochody dostawcze" sheetId="4" r:id="rId5"/>
    <sheet name="Autobusy" sheetId="5" r:id="rId6"/>
  </sheets>
  <externalReferences>
    <externalReference r:id="rId7"/>
  </externalReferences>
  <definedNames>
    <definedName name="mancs">[1]INDEX!$A$61</definedName>
    <definedName name="mansc">[1]INDEX!$A$60</definedName>
    <definedName name="Mnth">[1]INDEX!$E$21</definedName>
    <definedName name="pickups">[1]INDEX!$A$59</definedName>
    <definedName name="Yr">[1]INDEX!$E$26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6" i="4" l="1"/>
  <c r="N26" i="4" s="1"/>
  <c r="K26" i="4"/>
  <c r="L26" i="4" s="1"/>
  <c r="I26" i="4"/>
  <c r="F26" i="4"/>
  <c r="G26" i="4" s="1"/>
  <c r="D26" i="4"/>
  <c r="J26" i="4" s="1"/>
  <c r="O26" i="4" l="1"/>
  <c r="E26" i="4"/>
  <c r="H26" i="4"/>
  <c r="S52" i="4" l="1"/>
  <c r="T52" i="4" s="1"/>
  <c r="S51" i="4"/>
  <c r="T51" i="4" s="1"/>
  <c r="Q51" i="4"/>
  <c r="Q52" i="4" s="1"/>
  <c r="J52" i="4"/>
  <c r="F52" i="4"/>
  <c r="G52" i="4" s="1"/>
  <c r="J51" i="4"/>
  <c r="F51" i="4"/>
  <c r="G51" i="4" s="1"/>
  <c r="D51" i="4"/>
  <c r="D52" i="4" s="1"/>
  <c r="U52" i="4" l="1"/>
  <c r="R52" i="4"/>
  <c r="H52" i="4"/>
  <c r="E52" i="4"/>
  <c r="K52" i="4" s="1"/>
  <c r="E51" i="4"/>
  <c r="K51" i="4" s="1"/>
  <c r="R51" i="4"/>
  <c r="U51" i="4"/>
  <c r="H51" i="4"/>
  <c r="M16" i="5"/>
  <c r="N16" i="5" s="1"/>
  <c r="K16" i="5"/>
  <c r="L16" i="5" s="1"/>
  <c r="I16" i="5"/>
  <c r="F16" i="5"/>
  <c r="G16" i="5" s="1"/>
  <c r="D16" i="5"/>
  <c r="M15" i="5"/>
  <c r="N15" i="5" s="1"/>
  <c r="L15" i="5"/>
  <c r="K15" i="5"/>
  <c r="I15" i="5"/>
  <c r="J15" i="5" s="1"/>
  <c r="F15" i="5"/>
  <c r="G15" i="5" s="1"/>
  <c r="D15" i="5"/>
  <c r="M25" i="4"/>
  <c r="O25" i="4" s="1"/>
  <c r="K25" i="4"/>
  <c r="L25" i="4" s="1"/>
  <c r="I25" i="4"/>
  <c r="F25" i="4"/>
  <c r="G25" i="4" s="1"/>
  <c r="D25" i="4"/>
  <c r="J25" i="4" s="1"/>
  <c r="M18" i="1"/>
  <c r="K18" i="1"/>
  <c r="K19" i="1" s="1"/>
  <c r="I18" i="1"/>
  <c r="I19" i="1" s="1"/>
  <c r="F18" i="1"/>
  <c r="G18" i="1" s="1"/>
  <c r="D18" i="1"/>
  <c r="E18" i="1" s="1"/>
  <c r="L18" i="1" l="1"/>
  <c r="H15" i="5"/>
  <c r="O18" i="1"/>
  <c r="J16" i="5"/>
  <c r="L19" i="1"/>
  <c r="M19" i="1"/>
  <c r="N19" i="1" s="1"/>
  <c r="N18" i="1"/>
  <c r="O15" i="5"/>
  <c r="D19" i="1"/>
  <c r="E16" i="5"/>
  <c r="N25" i="4"/>
  <c r="E15" i="5"/>
  <c r="F19" i="1"/>
  <c r="G19" i="1" s="1"/>
  <c r="H18" i="1"/>
  <c r="H25" i="4"/>
  <c r="H16" i="5"/>
  <c r="O16" i="5"/>
  <c r="E25" i="4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<sst xmlns="http://schemas.openxmlformats.org/spreadsheetml/2006/main" count="620" uniqueCount="109">
  <si>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</si>
  <si>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</si>
  <si>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</si>
  <si>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</si>
  <si>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</si>
  <si>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</si>
  <si>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</si>
  <si>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</si>
  <si>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</si>
  <si>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</si>
  <si>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</si>
  <si>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autobusy o DMC&gt;3,5t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</si>
  <si>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</si>
  <si>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</si>
  <si>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</si>
  <si>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</si>
  <si>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</si>
  <si>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</si>
  <si>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</si>
  <si>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</si>
  <si>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</si>
  <si>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</si>
  <si>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</si>
  <si>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</si>
  <si>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</si>
  <si>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</si>
  <si>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</si>
  <si>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</si>
  <si>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</si>
  <si>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</si>
  <si>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</si>
  <si>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</si>
  <si>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</si>
  <si>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</si>
  <si>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</si>
  <si>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</si>
  <si>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</si>
  <si>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</si>
  <si>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</si>
  <si>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</si>
  <si>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</si>
  <si>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</si>
  <si>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</si>
  <si>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Pierwsze rejestracje NOWYCH samochodów dostawczych o DMC&lt;=3,5T, udział w rynku %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</si>
  <si>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</si>
  <si>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</si>
  <si>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</si>
  <si>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</si>
  <si>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</si>
  <si>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</si>
  <si>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</si>
  <si>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</si>
  <si>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</si>
  <si>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</si>
  <si>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</si>
  <si>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</si>
  <si>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</si>
  <si>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</si>
  <si>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</si>
  <si>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</si>
  <si>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</si>
  <si>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NISSAN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</si>
  <si>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</si>
  <si>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</si>
  <si>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</si>
  <si>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* Źródło: analizy PZPM na podstawie CEP (MC)</t>
  </si>
  <si>
    <t>*Source: PZPM analysis based on Central Register of Vehicles, Ministry of  Digital Affairs</t>
  </si>
  <si>
    <t>PZPM na podstawie danych CEP (MC)</t>
  </si>
  <si>
    <t>ISUZU</t>
  </si>
  <si>
    <t>6T&lt;DMC&lt;16T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</si>
  <si>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</si>
  <si>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</si>
  <si>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</si>
  <si>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</si>
  <si>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</si>
  <si>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</si>
  <si>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</si>
  <si>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Mercedes-Benz Sprinter</t>
  </si>
  <si>
    <t>Peugeot Boxer</t>
  </si>
  <si>
    <t>Ford Transit</t>
  </si>
  <si>
    <t>Fiat Doblo</t>
  </si>
  <si>
    <t>Volkswagen Crafter</t>
  </si>
  <si>
    <t>RAZEM 1-10</t>
  </si>
  <si>
    <t>RAZEM / TOTAL</t>
  </si>
  <si>
    <t>RAZEM / Sub Total 1-7</t>
  </si>
  <si>
    <t>Rejestracje nowych samochodów dostawczych do 3,5T, ranking modeli - 2019 narastająco</t>
  </si>
  <si>
    <t>Registrations of new LCV up to 3.5T, Top Models - 2019 YTD</t>
  </si>
  <si>
    <t>Zmiana poz
r/r</t>
  </si>
  <si>
    <t>Ch. Position
y/y</t>
  </si>
  <si>
    <t>Dacia Dokker</t>
  </si>
  <si>
    <t>Maj</t>
  </si>
  <si>
    <t>May</t>
  </si>
  <si>
    <t>Ford Transit Custom</t>
  </si>
  <si>
    <t>2019
Cze</t>
  </si>
  <si>
    <t>2018
Cze</t>
  </si>
  <si>
    <t>2019
Sty - Cze</t>
  </si>
  <si>
    <t>2018
Sty - Cze</t>
  </si>
  <si>
    <t>Czerwiec</t>
  </si>
  <si>
    <t>Rok narastająco Styczeń - Czerwiec</t>
  </si>
  <si>
    <t>June</t>
  </si>
  <si>
    <t>YTD January - June</t>
  </si>
  <si>
    <t>Cze/Maj
Zmiana %</t>
  </si>
  <si>
    <t>Jun/May Ch %</t>
  </si>
  <si>
    <t>AUTOSAN</t>
  </si>
  <si>
    <t>Rejestracje nowych samochodów dostawczych do 3,5T, ranking modeli - Czerwiec 2019</t>
  </si>
  <si>
    <t>Registrations of new LCV up to 3.5T, Top Models - June 2019</t>
  </si>
  <si>
    <t>Cze/Maj
Zmiana poz</t>
  </si>
  <si>
    <t>Jun/May Ch position</t>
  </si>
  <si>
    <t>Volkswagen Transporter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</si>
</sst>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7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scheme val="minor"/>
    </font>
    <font>
      <sz val="10"/>
      <color theme="0" tint="-0.49998474074526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4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23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65" fontId="3" fillId="0" borderId="6" xfId="7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65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0" fontId="17" fillId="0" borderId="0" xfId="0" applyFont="1" applyBorder="1" applyAlignment="1">
      <alignment vertical="center" wrapText="1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8" fillId="0" borderId="0" xfId="0" applyFont="1"/>
    <xf numFmtId="0" fontId="13" fillId="0" borderId="0" xfId="0" applyFont="1" applyFill="1" applyBorder="1" applyAlignment="1">
      <alignment horizontal="left" vertical="top"/>
    </xf>
    <xf numFmtId="0" fontId="19" fillId="0" borderId="0" xfId="3" applyFont="1" applyAlignment="1">
      <alignment horizontal="center" vertical="top"/>
    </xf>
    <xf numFmtId="165" fontId="4" fillId="2" borderId="1" xfId="4" applyNumberFormat="1" applyFont="1" applyFill="1" applyBorder="1" applyAlignment="1">
      <alignment vertical="center"/>
    </xf>
    <xf numFmtId="0" fontId="23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0" fontId="3" fillId="2" borderId="5" xfId="4" applyFont="1" applyFill="1" applyBorder="1" applyAlignment="1">
      <alignment vertical="center"/>
    </xf>
    <xf numFmtId="0" fontId="4" fillId="2" borderId="6" xfId="4" applyNumberFormat="1" applyFont="1" applyFill="1" applyBorder="1" applyAlignment="1">
      <alignment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0" fontId="3" fillId="0" borderId="0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5" fillId="0" borderId="0" xfId="0" applyFont="1"/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3" fontId="3" fillId="0" borderId="1" xfId="4" applyNumberFormat="1" applyFont="1" applyBorder="1" applyAlignment="1">
      <alignment vertical="center"/>
    </xf>
    <xf numFmtId="10" fontId="3" fillId="0" borderId="14" xfId="7" applyNumberFormat="1" applyFont="1" applyBorder="1" applyAlignment="1">
      <alignment vertical="center"/>
    </xf>
    <xf numFmtId="165" fontId="3" fillId="0" borderId="1" xfId="7" applyNumberFormat="1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165" fontId="3" fillId="0" borderId="13" xfId="7" applyNumberFormat="1" applyFont="1" applyBorder="1" applyAlignment="1">
      <alignment vertical="center"/>
    </xf>
    <xf numFmtId="0" fontId="3" fillId="0" borderId="13" xfId="7" applyNumberFormat="1" applyFont="1" applyBorder="1" applyAlignment="1">
      <alignment vertical="center"/>
    </xf>
    <xf numFmtId="1" fontId="3" fillId="0" borderId="2" xfId="7" applyNumberFormat="1" applyFont="1" applyBorder="1" applyAlignment="1">
      <alignment horizontal="center"/>
    </xf>
    <xf numFmtId="0" fontId="3" fillId="0" borderId="1" xfId="4" applyFont="1" applyBorder="1" applyAlignment="1">
      <alignment vertical="center"/>
    </xf>
    <xf numFmtId="0" fontId="3" fillId="0" borderId="2" xfId="7" applyNumberFormat="1" applyFont="1" applyBorder="1" applyAlignment="1">
      <alignment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3" fillId="2" borderId="15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3" xfId="4" applyFont="1" applyFill="1" applyBorder="1" applyAlignment="1">
      <alignment horizontal="center" vertical="center" wrapText="1"/>
    </xf>
    <xf numFmtId="10" fontId="3" fillId="0" borderId="13" xfId="7" applyNumberFormat="1" applyFont="1" applyBorder="1" applyAlignment="1">
      <alignment vertical="center"/>
    </xf>
    <xf numFmtId="165" fontId="3" fillId="0" borderId="2" xfId="7" applyNumberFormat="1" applyFont="1" applyBorder="1" applyAlignment="1">
      <alignment vertical="center"/>
    </xf>
    <xf numFmtId="165" fontId="3" fillId="0" borderId="14" xfId="7" applyNumberFormat="1" applyFont="1" applyBorder="1" applyAlignment="1">
      <alignment vertical="center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20" fillId="2" borderId="3" xfId="4" applyFont="1" applyFill="1" applyBorder="1" applyAlignment="1">
      <alignment horizontal="center" vertical="top"/>
    </xf>
    <xf numFmtId="0" fontId="20" fillId="2" borderId="5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4" fillId="2" borderId="11" xfId="4" applyFont="1" applyFill="1" applyBorder="1" applyAlignment="1">
      <alignment horizontal="center" wrapText="1"/>
    </xf>
    <xf numFmtId="0" fontId="4" fillId="2" borderId="3" xfId="4" applyFont="1" applyFill="1" applyBorder="1" applyAlignment="1">
      <alignment horizont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21" fillId="2" borderId="11" xfId="4" applyFont="1" applyFill="1" applyBorder="1" applyAlignment="1">
      <alignment horizontal="center" vertical="center"/>
    </xf>
    <xf numFmtId="0" fontId="21" fillId="2" borderId="15" xfId="4" applyFont="1" applyFill="1" applyBorder="1" applyAlignment="1">
      <alignment horizontal="center" vertical="center"/>
    </xf>
    <xf numFmtId="0" fontId="21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0" fontId="20" fillId="2" borderId="5" xfId="4" applyFont="1" applyFill="1" applyBorder="1" applyAlignment="1">
      <alignment horizontal="center" vertical="center"/>
    </xf>
    <xf numFmtId="0" fontId="20" fillId="2" borderId="9" xfId="4" applyFont="1" applyFill="1" applyBorder="1" applyAlignment="1">
      <alignment horizontal="center" vertical="center"/>
    </xf>
    <xf numFmtId="0" fontId="20" fillId="2" borderId="10" xfId="4" applyFont="1" applyFill="1" applyBorder="1" applyAlignment="1">
      <alignment horizontal="center" vertical="center"/>
    </xf>
    <xf numFmtId="0" fontId="20" fillId="2" borderId="4" xfId="4" applyFont="1" applyFill="1" applyBorder="1" applyAlignment="1">
      <alignment horizontal="center" vertical="top"/>
    </xf>
    <xf numFmtId="0" fontId="20" fillId="2" borderId="6" xfId="4" applyFont="1" applyFill="1" applyBorder="1" applyAlignment="1">
      <alignment horizontal="center" vertical="top"/>
    </xf>
    <xf numFmtId="0" fontId="22" fillId="0" borderId="9" xfId="4" applyFont="1" applyFill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20" fillId="0" borderId="0" xfId="4" applyFont="1" applyAlignment="1">
      <alignment horizontal="center" vertical="center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26" fillId="2" borderId="4" xfId="4" applyFont="1" applyFill="1" applyBorder="1" applyAlignment="1">
      <alignment horizontal="center" wrapText="1"/>
    </xf>
    <xf numFmtId="0" fontId="26" fillId="2" borderId="6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</cellXfs>
  <cellStyles count="33">
    <cellStyle name="Dziesiętny" xfId="32" builtinId="3"/>
    <cellStyle name="Dziesiętny 2" xfId="1" xr:uid="{00000000-0005-0000-0000-000000000000}"/>
    <cellStyle name="Dziesiętny 2 2" xfId="14" xr:uid="{00000000-0005-0000-0000-000001000000}"/>
    <cellStyle name="Dziesiętny 2 3" xfId="26" xr:uid="{00000000-0005-0000-0000-000002000000}"/>
    <cellStyle name="Dziesiętny 2 4" xfId="13" xr:uid="{00000000-0005-0000-0000-000003000000}"/>
    <cellStyle name="Dziesiętny 3" xfId="2" xr:uid="{00000000-0005-0000-0000-000004000000}"/>
    <cellStyle name="Dziesiętny 3 2" xfId="27" xr:uid="{00000000-0005-0000-0000-000005000000}"/>
    <cellStyle name="Dziesiętny 3 3" xfId="12" xr:uid="{00000000-0005-0000-0000-000006000000}"/>
    <cellStyle name="Dziesiętny 4" xfId="25" xr:uid="{00000000-0005-0000-0000-000007000000}"/>
    <cellStyle name="Hiperłącze" xfId="3" builtinId="8"/>
    <cellStyle name="Hiperłącze 2" xfId="28" xr:uid="{00000000-0005-0000-0000-000009000000}"/>
    <cellStyle name="Normalny" xfId="0" builtinId="0"/>
    <cellStyle name="Normalny 2" xfId="4" xr:uid="{00000000-0005-0000-0000-00000B000000}"/>
    <cellStyle name="Normalny 3" xfId="5" xr:uid="{00000000-0005-0000-0000-00000C000000}"/>
    <cellStyle name="Normalny 3 2" xfId="15" xr:uid="{00000000-0005-0000-0000-00000D000000}"/>
    <cellStyle name="Normalny 4" xfId="6" xr:uid="{00000000-0005-0000-0000-00000E000000}"/>
    <cellStyle name="Normalny 4 2" xfId="17" xr:uid="{00000000-0005-0000-0000-00000F000000}"/>
    <cellStyle name="Normalny 4 3" xfId="29" xr:uid="{00000000-0005-0000-0000-000010000000}"/>
    <cellStyle name="Normalny 4 4" xfId="16" xr:uid="{00000000-0005-0000-0000-000011000000}"/>
    <cellStyle name="Normalny 5" xfId="18" xr:uid="{00000000-0005-0000-0000-000012000000}"/>
    <cellStyle name="Normalny 5 2" xfId="19" xr:uid="{00000000-0005-0000-0000-000013000000}"/>
    <cellStyle name="Normalny 6" xfId="20" xr:uid="{00000000-0005-0000-0000-000014000000}"/>
    <cellStyle name="Normalny 7" xfId="21" xr:uid="{00000000-0005-0000-0000-000015000000}"/>
    <cellStyle name="Normalny 8" xfId="11" xr:uid="{00000000-0005-0000-0000-000016000000}"/>
    <cellStyle name="Normalny 9" xfId="10" xr:uid="{00000000-0005-0000-0000-000017000000}"/>
    <cellStyle name="Procentowy 2" xfId="7" xr:uid="{00000000-0005-0000-0000-000018000000}"/>
    <cellStyle name="Procentowy 3" xfId="8" xr:uid="{00000000-0005-0000-0000-000019000000}"/>
    <cellStyle name="Procentowy 3 2" xfId="23" xr:uid="{00000000-0005-0000-0000-00001A000000}"/>
    <cellStyle name="Procentowy 4" xfId="9" xr:uid="{00000000-0005-0000-0000-00001B000000}"/>
    <cellStyle name="Procentowy 4 2" xfId="31" xr:uid="{00000000-0005-0000-0000-00001C000000}"/>
    <cellStyle name="Procentowy 4 3" xfId="24" xr:uid="{00000000-0005-0000-0000-00001D000000}"/>
    <cellStyle name="Procentowy 5" xfId="22" xr:uid="{00000000-0005-0000-0000-00001E000000}"/>
    <cellStyle name="Procentowy 6" xfId="30" xr:uid="{00000000-0005-0000-0000-00001F000000}"/>
  </cellStyles>
  <dxfs count="148"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6</xdr:col>
      <xdr:colOff>545487</xdr:colOff>
      <xdr:row>31</xdr:row>
      <xdr:rowOff>143566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42E92886-317D-494F-979A-DEADE5883C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3810000"/>
          <a:ext cx="5614903" cy="357256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6</xdr:col>
      <xdr:colOff>612548</xdr:colOff>
      <xdr:row>53</xdr:row>
      <xdr:rowOff>164937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7106401-CCEC-4166-BDC7-972C85776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417" y="7620000"/>
          <a:ext cx="5681964" cy="397493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6</xdr:col>
      <xdr:colOff>356494</xdr:colOff>
      <xdr:row>73</xdr:row>
      <xdr:rowOff>174048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C8029D9C-B93B-46CD-BD23-672BB0F34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417" y="11811000"/>
          <a:ext cx="5425910" cy="36030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B1:P18"/>
  <sheetViews>
    <sheetView showGridLines="0" topLeftCell="A43" zoomScale="90" zoomScaleNormal="90" workbookViewId="0">
      <selection activeCell="B3" sqref="B3:H3"/>
    </sheetView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67</v>
      </c>
      <c r="D1" s="41"/>
      <c r="E1" s="41"/>
      <c r="F1" s="41"/>
      <c r="G1" s="41"/>
      <c r="H1" s="70">
        <v>43651</v>
      </c>
    </row>
    <row r="2" spans="2:8">
      <c r="H2" s="2" t="s">
        <v>29</v>
      </c>
    </row>
    <row r="3" spans="2:8" ht="26.25" customHeight="1">
      <c r="B3" s="163" t="s">
        <v>27</v>
      </c>
      <c r="C3" s="164"/>
      <c r="D3" s="164"/>
      <c r="E3" s="164"/>
      <c r="F3" s="164"/>
      <c r="G3" s="164"/>
      <c r="H3" s="165"/>
    </row>
    <row r="4" spans="2:8" ht="26.25" customHeight="1">
      <c r="B4" s="6"/>
      <c r="C4" s="145" t="s">
        <v>93</v>
      </c>
      <c r="D4" s="145" t="s">
        <v>94</v>
      </c>
      <c r="E4" s="7" t="s">
        <v>8</v>
      </c>
      <c r="F4" s="145" t="s">
        <v>95</v>
      </c>
      <c r="G4" s="145" t="s">
        <v>96</v>
      </c>
      <c r="H4" s="7" t="s">
        <v>8</v>
      </c>
    </row>
    <row r="5" spans="2:8" ht="26.25" customHeight="1">
      <c r="B5" s="3" t="s">
        <v>9</v>
      </c>
      <c r="C5" s="146">
        <v>3310</v>
      </c>
      <c r="D5" s="146">
        <v>2614</v>
      </c>
      <c r="E5" s="66">
        <v>0.26625860749808727</v>
      </c>
      <c r="F5" s="146">
        <v>16784</v>
      </c>
      <c r="G5" s="146">
        <v>15080</v>
      </c>
      <c r="H5" s="66">
        <v>0.11299734748010604</v>
      </c>
    </row>
    <row r="6" spans="2:8" ht="26.25" customHeight="1">
      <c r="B6" s="4" t="s">
        <v>24</v>
      </c>
      <c r="C6" s="147">
        <v>997</v>
      </c>
      <c r="D6" s="147">
        <v>628</v>
      </c>
      <c r="E6" s="67">
        <v>0.58757961783439483</v>
      </c>
      <c r="F6" s="147">
        <v>3842</v>
      </c>
      <c r="G6" s="147">
        <v>3365</v>
      </c>
      <c r="H6" s="67">
        <v>0.14175334323922728</v>
      </c>
    </row>
    <row r="7" spans="2:8" ht="26.25" customHeight="1">
      <c r="B7" s="4" t="s">
        <v>25</v>
      </c>
      <c r="C7" s="147">
        <v>77</v>
      </c>
      <c r="D7" s="147">
        <v>56</v>
      </c>
      <c r="E7" s="67">
        <v>0.375</v>
      </c>
      <c r="F7" s="147">
        <v>348</v>
      </c>
      <c r="G7" s="147">
        <v>310</v>
      </c>
      <c r="H7" s="67">
        <v>0.1225806451612903</v>
      </c>
    </row>
    <row r="8" spans="2:8" ht="26.25" customHeight="1">
      <c r="B8" s="5" t="s">
        <v>26</v>
      </c>
      <c r="C8" s="147">
        <v>2236</v>
      </c>
      <c r="D8" s="147">
        <v>1930</v>
      </c>
      <c r="E8" s="68">
        <v>0.15854922279792749</v>
      </c>
      <c r="F8" s="147">
        <v>12594</v>
      </c>
      <c r="G8" s="147">
        <v>11405</v>
      </c>
      <c r="H8" s="68">
        <v>0.1042525208242</v>
      </c>
    </row>
    <row r="9" spans="2:8" ht="26.25" customHeight="1">
      <c r="B9" s="3" t="s">
        <v>10</v>
      </c>
      <c r="C9" s="146">
        <v>396</v>
      </c>
      <c r="D9" s="146">
        <v>240</v>
      </c>
      <c r="E9" s="66">
        <v>0.64999999999999991</v>
      </c>
      <c r="F9" s="146">
        <v>1538</v>
      </c>
      <c r="G9" s="146">
        <v>1423</v>
      </c>
      <c r="H9" s="66">
        <v>8.0815179198875597E-2</v>
      </c>
    </row>
    <row r="10" spans="2:8" ht="26.25" customHeight="1">
      <c r="B10" s="5" t="s">
        <v>11</v>
      </c>
      <c r="C10" s="147">
        <v>396</v>
      </c>
      <c r="D10" s="147">
        <v>240</v>
      </c>
      <c r="E10" s="68">
        <v>0.64999999999999991</v>
      </c>
      <c r="F10" s="147">
        <v>1538</v>
      </c>
      <c r="G10" s="147">
        <v>1423</v>
      </c>
      <c r="H10" s="68">
        <v>8.0815179198875597E-2</v>
      </c>
    </row>
    <row r="11" spans="2:8" ht="26.25" customHeight="1">
      <c r="B11" s="8" t="s">
        <v>28</v>
      </c>
      <c r="C11" s="148">
        <v>3706</v>
      </c>
      <c r="D11" s="148">
        <v>2854</v>
      </c>
      <c r="E11" s="69">
        <v>0.29852838121934133</v>
      </c>
      <c r="F11" s="148">
        <v>18322</v>
      </c>
      <c r="G11" s="148">
        <v>16503</v>
      </c>
      <c r="H11" s="69">
        <v>0.1102223838090044</v>
      </c>
    </row>
    <row r="12" spans="2:8" ht="15" customHeight="1">
      <c r="B12" s="42" t="s">
        <v>55</v>
      </c>
    </row>
    <row r="18" spans="16:16">
      <c r="P18" s="45"/>
    </row>
  </sheetData>
  <mergeCells count="1">
    <mergeCell ref="B3:H3"/>
  </mergeCells>
  <phoneticPr fontId="7" type="noConversion"/>
  <conditionalFormatting sqref="E9:E10 H9:H10">
    <cfRule type="cellIs" dxfId="147" priority="2" operator="lessThan">
      <formula>0</formula>
    </cfRule>
  </conditionalFormatting>
  <conditionalFormatting sqref="E5:E7 H5:H7 H11 E11">
    <cfRule type="cellIs" dxfId="146" priority="3" operator="lessThan">
      <formula>0</formula>
    </cfRule>
  </conditionalFormatting>
  <conditionalFormatting sqref="E8 H8">
    <cfRule type="cellIs" dxfId="145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1"/>
  <sheetViews>
    <sheetView showGridLines="0" zoomScale="90" zoomScaleNormal="90" workbookViewId="0">
      <selection activeCell="O1" sqref="O1"/>
    </sheetView>
  </sheetViews>
  <sheetFormatPr defaultRowHeight="15"/>
  <cols>
    <col min="1" max="1" width="1.140625" customWidth="1"/>
    <col min="2" max="2" width="9.140625" customWidth="1"/>
    <col min="3" max="3" width="16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41"/>
      <c r="O1" s="70">
        <v>43651</v>
      </c>
    </row>
    <row r="2" spans="2:15" ht="14.45" customHeight="1">
      <c r="B2" s="195" t="s">
        <v>30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2:15" ht="14.45" customHeight="1">
      <c r="B3" s="196" t="s">
        <v>31</v>
      </c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</row>
    <row r="4" spans="2:15" ht="14.45" customHeight="1"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7" t="s">
        <v>48</v>
      </c>
    </row>
    <row r="5" spans="2:15" ht="14.25" customHeight="1">
      <c r="B5" s="181" t="s">
        <v>0</v>
      </c>
      <c r="C5" s="183" t="s">
        <v>1</v>
      </c>
      <c r="D5" s="185" t="s">
        <v>97</v>
      </c>
      <c r="E5" s="186"/>
      <c r="F5" s="186"/>
      <c r="G5" s="186"/>
      <c r="H5" s="187"/>
      <c r="I5" s="186" t="s">
        <v>90</v>
      </c>
      <c r="J5" s="186"/>
      <c r="K5" s="185" t="s">
        <v>98</v>
      </c>
      <c r="L5" s="186"/>
      <c r="M5" s="186"/>
      <c r="N5" s="186"/>
      <c r="O5" s="187"/>
    </row>
    <row r="6" spans="2:15" ht="14.45" customHeight="1">
      <c r="B6" s="182"/>
      <c r="C6" s="184"/>
      <c r="D6" s="197" t="s">
        <v>99</v>
      </c>
      <c r="E6" s="198"/>
      <c r="F6" s="198"/>
      <c r="G6" s="198"/>
      <c r="H6" s="199"/>
      <c r="I6" s="198" t="s">
        <v>91</v>
      </c>
      <c r="J6" s="198"/>
      <c r="K6" s="197" t="s">
        <v>100</v>
      </c>
      <c r="L6" s="198"/>
      <c r="M6" s="198"/>
      <c r="N6" s="198"/>
      <c r="O6" s="199"/>
    </row>
    <row r="7" spans="2:15" ht="14.45" customHeight="1">
      <c r="B7" s="182"/>
      <c r="C7" s="182"/>
      <c r="D7" s="177">
        <v>2019</v>
      </c>
      <c r="E7" s="178"/>
      <c r="F7" s="188">
        <v>2018</v>
      </c>
      <c r="G7" s="188"/>
      <c r="H7" s="190" t="s">
        <v>33</v>
      </c>
      <c r="I7" s="192">
        <v>2019</v>
      </c>
      <c r="J7" s="177" t="s">
        <v>101</v>
      </c>
      <c r="K7" s="177">
        <v>2019</v>
      </c>
      <c r="L7" s="178"/>
      <c r="M7" s="188">
        <v>2018</v>
      </c>
      <c r="N7" s="178"/>
      <c r="O7" s="168" t="s">
        <v>33</v>
      </c>
    </row>
    <row r="8" spans="2:15" ht="14.45" customHeight="1">
      <c r="B8" s="169" t="s">
        <v>34</v>
      </c>
      <c r="C8" s="169" t="s">
        <v>35</v>
      </c>
      <c r="D8" s="179"/>
      <c r="E8" s="180"/>
      <c r="F8" s="189"/>
      <c r="G8" s="189"/>
      <c r="H8" s="191"/>
      <c r="I8" s="193"/>
      <c r="J8" s="194"/>
      <c r="K8" s="179"/>
      <c r="L8" s="180"/>
      <c r="M8" s="189"/>
      <c r="N8" s="180"/>
      <c r="O8" s="168"/>
    </row>
    <row r="9" spans="2:15" ht="14.25" customHeight="1">
      <c r="B9" s="169"/>
      <c r="C9" s="169"/>
      <c r="D9" s="154" t="s">
        <v>36</v>
      </c>
      <c r="E9" s="151" t="s">
        <v>2</v>
      </c>
      <c r="F9" s="150" t="s">
        <v>36</v>
      </c>
      <c r="G9" s="61" t="s">
        <v>2</v>
      </c>
      <c r="H9" s="171" t="s">
        <v>37</v>
      </c>
      <c r="I9" s="62" t="s">
        <v>36</v>
      </c>
      <c r="J9" s="173" t="s">
        <v>102</v>
      </c>
      <c r="K9" s="154" t="s">
        <v>36</v>
      </c>
      <c r="L9" s="60" t="s">
        <v>2</v>
      </c>
      <c r="M9" s="150" t="s">
        <v>36</v>
      </c>
      <c r="N9" s="60" t="s">
        <v>2</v>
      </c>
      <c r="O9" s="175" t="s">
        <v>37</v>
      </c>
    </row>
    <row r="10" spans="2:15" ht="14.45" customHeight="1">
      <c r="B10" s="170"/>
      <c r="C10" s="170"/>
      <c r="D10" s="152" t="s">
        <v>38</v>
      </c>
      <c r="E10" s="153" t="s">
        <v>39</v>
      </c>
      <c r="F10" s="58" t="s">
        <v>38</v>
      </c>
      <c r="G10" s="59" t="s">
        <v>39</v>
      </c>
      <c r="H10" s="172"/>
      <c r="I10" s="63" t="s">
        <v>38</v>
      </c>
      <c r="J10" s="174"/>
      <c r="K10" s="152" t="s">
        <v>38</v>
      </c>
      <c r="L10" s="153" t="s">
        <v>39</v>
      </c>
      <c r="M10" s="58" t="s">
        <v>38</v>
      </c>
      <c r="N10" s="153" t="s">
        <v>39</v>
      </c>
      <c r="O10" s="176"/>
    </row>
    <row r="11" spans="2:15" ht="14.45" customHeight="1">
      <c r="B11" s="71">
        <v>1</v>
      </c>
      <c r="C11" s="72" t="s">
        <v>14</v>
      </c>
      <c r="D11" s="73">
        <v>619</v>
      </c>
      <c r="E11" s="74">
        <v>0.18700906344410875</v>
      </c>
      <c r="F11" s="73">
        <v>397</v>
      </c>
      <c r="G11" s="75">
        <v>0.15187452180566183</v>
      </c>
      <c r="H11" s="76">
        <v>0.55919395465994959</v>
      </c>
      <c r="I11" s="77">
        <v>709</v>
      </c>
      <c r="J11" s="78">
        <v>-0.12693935119887167</v>
      </c>
      <c r="K11" s="73">
        <v>3661</v>
      </c>
      <c r="L11" s="74">
        <v>0.21812440419447093</v>
      </c>
      <c r="M11" s="73">
        <v>2603</v>
      </c>
      <c r="N11" s="75">
        <v>0.17261273209549072</v>
      </c>
      <c r="O11" s="76">
        <v>0.40645409143296196</v>
      </c>
    </row>
    <row r="12" spans="2:15" ht="14.45" customHeight="1">
      <c r="B12" s="79">
        <v>2</v>
      </c>
      <c r="C12" s="80" t="s">
        <v>3</v>
      </c>
      <c r="D12" s="81">
        <v>626</v>
      </c>
      <c r="E12" s="82">
        <v>0.18912386706948642</v>
      </c>
      <c r="F12" s="81">
        <v>650</v>
      </c>
      <c r="G12" s="93">
        <v>0.24866105585309869</v>
      </c>
      <c r="H12" s="84">
        <v>-3.6923076923076947E-2</v>
      </c>
      <c r="I12" s="105">
        <v>614</v>
      </c>
      <c r="J12" s="94">
        <v>1.9543973941368087E-2</v>
      </c>
      <c r="K12" s="81">
        <v>3606</v>
      </c>
      <c r="L12" s="82">
        <v>0.21484747378455671</v>
      </c>
      <c r="M12" s="81">
        <v>3540</v>
      </c>
      <c r="N12" s="93">
        <v>0.23474801061007958</v>
      </c>
      <c r="O12" s="84">
        <v>1.8644067796610209E-2</v>
      </c>
    </row>
    <row r="13" spans="2:15" ht="14.45" customHeight="1">
      <c r="B13" s="79">
        <v>3</v>
      </c>
      <c r="C13" s="80" t="s">
        <v>4</v>
      </c>
      <c r="D13" s="81">
        <v>593</v>
      </c>
      <c r="E13" s="82">
        <v>0.17915407854984894</v>
      </c>
      <c r="F13" s="81">
        <v>481</v>
      </c>
      <c r="G13" s="93">
        <v>0.18400918133129304</v>
      </c>
      <c r="H13" s="84">
        <v>0.23284823284823286</v>
      </c>
      <c r="I13" s="105">
        <v>578</v>
      </c>
      <c r="J13" s="94">
        <v>2.595155709342567E-2</v>
      </c>
      <c r="K13" s="81">
        <v>2905</v>
      </c>
      <c r="L13" s="82">
        <v>0.17308150619637749</v>
      </c>
      <c r="M13" s="81">
        <v>3054</v>
      </c>
      <c r="N13" s="93">
        <v>0.20251989389920425</v>
      </c>
      <c r="O13" s="84">
        <v>-4.8788474132285486E-2</v>
      </c>
    </row>
    <row r="14" spans="2:15" ht="14.45" customHeight="1">
      <c r="B14" s="79">
        <v>4</v>
      </c>
      <c r="C14" s="80" t="s">
        <v>13</v>
      </c>
      <c r="D14" s="81">
        <v>663</v>
      </c>
      <c r="E14" s="82">
        <v>0.20030211480362536</v>
      </c>
      <c r="F14" s="81">
        <v>350</v>
      </c>
      <c r="G14" s="93">
        <v>0.13389441469013008</v>
      </c>
      <c r="H14" s="84">
        <v>0.89428571428571435</v>
      </c>
      <c r="I14" s="105">
        <v>416</v>
      </c>
      <c r="J14" s="94">
        <v>0.59375</v>
      </c>
      <c r="K14" s="81">
        <v>2537</v>
      </c>
      <c r="L14" s="82">
        <v>0.1511558627264061</v>
      </c>
      <c r="M14" s="81">
        <v>1919</v>
      </c>
      <c r="N14" s="93">
        <v>0.12725464190981434</v>
      </c>
      <c r="O14" s="84">
        <v>0.32204273058884847</v>
      </c>
    </row>
    <row r="15" spans="2:15" ht="14.45" customHeight="1">
      <c r="B15" s="79">
        <v>5</v>
      </c>
      <c r="C15" s="80" t="s">
        <v>12</v>
      </c>
      <c r="D15" s="81">
        <v>410</v>
      </c>
      <c r="E15" s="82">
        <v>0.12386706948640483</v>
      </c>
      <c r="F15" s="81">
        <v>399</v>
      </c>
      <c r="G15" s="83">
        <v>0.15263963274674827</v>
      </c>
      <c r="H15" s="84">
        <v>2.7568922305764465E-2</v>
      </c>
      <c r="I15" s="85">
        <v>512</v>
      </c>
      <c r="J15" s="86">
        <v>-0.19921875</v>
      </c>
      <c r="K15" s="81">
        <v>2398</v>
      </c>
      <c r="L15" s="82">
        <v>0.14287416587225929</v>
      </c>
      <c r="M15" s="81">
        <v>2081</v>
      </c>
      <c r="N15" s="83">
        <v>0.13799734748010611</v>
      </c>
      <c r="O15" s="84">
        <v>0.15233061028351758</v>
      </c>
    </row>
    <row r="16" spans="2:15" ht="14.45" customHeight="1">
      <c r="B16" s="79">
        <v>6</v>
      </c>
      <c r="C16" s="80" t="s">
        <v>16</v>
      </c>
      <c r="D16" s="81">
        <v>179</v>
      </c>
      <c r="E16" s="82">
        <v>5.40785498489426E-2</v>
      </c>
      <c r="F16" s="81">
        <v>133</v>
      </c>
      <c r="G16" s="83">
        <v>5.0879877582249426E-2</v>
      </c>
      <c r="H16" s="84">
        <v>0.34586466165413543</v>
      </c>
      <c r="I16" s="85">
        <v>213</v>
      </c>
      <c r="J16" s="86">
        <v>-0.15962441314553988</v>
      </c>
      <c r="K16" s="81">
        <v>780</v>
      </c>
      <c r="L16" s="82">
        <v>4.6472831267874166E-2</v>
      </c>
      <c r="M16" s="81">
        <v>915</v>
      </c>
      <c r="N16" s="83">
        <v>6.0676392572944299E-2</v>
      </c>
      <c r="O16" s="84">
        <v>-0.14754098360655743</v>
      </c>
    </row>
    <row r="17" spans="2:15" ht="14.45" customHeight="1">
      <c r="B17" s="79">
        <v>7</v>
      </c>
      <c r="C17" s="80" t="s">
        <v>15</v>
      </c>
      <c r="D17" s="81">
        <v>179</v>
      </c>
      <c r="E17" s="82">
        <v>5.40785498489426E-2</v>
      </c>
      <c r="F17" s="81">
        <v>180</v>
      </c>
      <c r="G17" s="93">
        <v>6.8859984697781179E-2</v>
      </c>
      <c r="H17" s="84">
        <v>-5.5555555555555358E-3</v>
      </c>
      <c r="I17" s="105">
        <v>126</v>
      </c>
      <c r="J17" s="94">
        <v>0.42063492063492069</v>
      </c>
      <c r="K17" s="81">
        <v>749</v>
      </c>
      <c r="L17" s="82">
        <v>4.4625834127740703E-2</v>
      </c>
      <c r="M17" s="81">
        <v>880</v>
      </c>
      <c r="N17" s="93">
        <v>5.8355437665782495E-2</v>
      </c>
      <c r="O17" s="84">
        <v>-0.14886363636363631</v>
      </c>
    </row>
    <row r="18" spans="2:15">
      <c r="B18" s="166" t="s">
        <v>84</v>
      </c>
      <c r="C18" s="167"/>
      <c r="D18" s="54">
        <f>SUM(D11:D17)</f>
        <v>3269</v>
      </c>
      <c r="E18" s="53">
        <f>D18/D20</f>
        <v>0.98761329305135948</v>
      </c>
      <c r="F18" s="30">
        <f>SUM(F11:F17)</f>
        <v>2590</v>
      </c>
      <c r="G18" s="53">
        <f>F18/F20</f>
        <v>0.99081866870696256</v>
      </c>
      <c r="H18" s="52">
        <f>D18/F18-1</f>
        <v>0.26216216216216215</v>
      </c>
      <c r="I18" s="30">
        <f>SUM(I11:I17)</f>
        <v>3168</v>
      </c>
      <c r="J18" s="32">
        <f>D18/I18-1</f>
        <v>3.1881313131313149E-2</v>
      </c>
      <c r="K18" s="30">
        <f>SUM(K11:K17)</f>
        <v>16636</v>
      </c>
      <c r="L18" s="53">
        <f>K18/K20</f>
        <v>0.9911820781696854</v>
      </c>
      <c r="M18" s="30">
        <f>SUM(M11:M17)</f>
        <v>14992</v>
      </c>
      <c r="N18" s="53">
        <f>M18/M20</f>
        <v>0.99416445623342176</v>
      </c>
      <c r="O18" s="52">
        <f>K18/M18-1</f>
        <v>0.10965848452508009</v>
      </c>
    </row>
    <row r="19" spans="2:15">
      <c r="B19" s="166" t="s">
        <v>40</v>
      </c>
      <c r="C19" s="167"/>
      <c r="D19" s="30">
        <f>D20-D18</f>
        <v>41</v>
      </c>
      <c r="E19" s="53">
        <f>D19/D20</f>
        <v>1.2386706948640483E-2</v>
      </c>
      <c r="F19" s="30">
        <f>F20-F18</f>
        <v>24</v>
      </c>
      <c r="G19" s="53">
        <f>F19/F20</f>
        <v>9.181331293037491E-3</v>
      </c>
      <c r="H19" s="52">
        <f>D19/F19-1</f>
        <v>0.70833333333333326</v>
      </c>
      <c r="I19" s="30">
        <f>I20-I18</f>
        <v>27</v>
      </c>
      <c r="J19" s="32">
        <f>D19/I19-1</f>
        <v>0.5185185185185186</v>
      </c>
      <c r="K19" s="30">
        <f>K20-K18</f>
        <v>148</v>
      </c>
      <c r="L19" s="53">
        <f>K19/K20</f>
        <v>8.8179218303145856E-3</v>
      </c>
      <c r="M19" s="30">
        <f>M20-M18</f>
        <v>88</v>
      </c>
      <c r="N19" s="53">
        <f>M19/M20</f>
        <v>5.8355437665782491E-3</v>
      </c>
      <c r="O19" s="52">
        <f>K19/M19-1</f>
        <v>0.68181818181818188</v>
      </c>
    </row>
    <row r="20" spans="2:15">
      <c r="B20" s="48"/>
      <c r="C20" s="49" t="s">
        <v>41</v>
      </c>
      <c r="D20" s="55">
        <v>3310</v>
      </c>
      <c r="E20" s="87">
        <v>1</v>
      </c>
      <c r="F20" s="55">
        <v>2614</v>
      </c>
      <c r="G20" s="88">
        <v>1</v>
      </c>
      <c r="H20" s="50">
        <v>0.26625860749808727</v>
      </c>
      <c r="I20" s="56">
        <v>3195</v>
      </c>
      <c r="J20" s="51">
        <v>3.5993740219092407E-2</v>
      </c>
      <c r="K20" s="55">
        <v>16784</v>
      </c>
      <c r="L20" s="87">
        <v>1</v>
      </c>
      <c r="M20" s="55">
        <v>15080</v>
      </c>
      <c r="N20" s="88">
        <v>1</v>
      </c>
      <c r="O20" s="50">
        <v>0.11299734748010604</v>
      </c>
    </row>
    <row r="21" spans="2:15">
      <c r="B21" s="57" t="s">
        <v>55</v>
      </c>
    </row>
  </sheetData>
  <mergeCells count="25"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</mergeCells>
  <phoneticPr fontId="7" type="noConversion"/>
  <conditionalFormatting sqref="H18">
    <cfRule type="cellIs" dxfId="144" priority="53" operator="lessThan">
      <formula>0</formula>
    </cfRule>
  </conditionalFormatting>
  <conditionalFormatting sqref="H19">
    <cfRule type="cellIs" dxfId="143" priority="54" operator="lessThan">
      <formula>0</formula>
    </cfRule>
  </conditionalFormatting>
  <conditionalFormatting sqref="J18:J19">
    <cfRule type="cellIs" dxfId="142" priority="52" operator="lessThan">
      <formula>0</formula>
    </cfRule>
  </conditionalFormatting>
  <conditionalFormatting sqref="O19">
    <cfRule type="cellIs" dxfId="141" priority="51" operator="lessThan">
      <formula>0</formula>
    </cfRule>
  </conditionalFormatting>
  <conditionalFormatting sqref="O18">
    <cfRule type="cellIs" dxfId="140" priority="50" operator="lessThan">
      <formula>0</formula>
    </cfRule>
  </conditionalFormatting>
  <conditionalFormatting sqref="H11:H15 J11:J15 O11:O15">
    <cfRule type="cellIs" dxfId="139" priority="7" operator="lessThan">
      <formula>0</formula>
    </cfRule>
  </conditionalFormatting>
  <conditionalFormatting sqref="H16:H17 J16:J17 O16:O17">
    <cfRule type="cellIs" dxfId="138" priority="6" operator="lessThan">
      <formula>0</formula>
    </cfRule>
  </conditionalFormatting>
  <conditionalFormatting sqref="D11:E17 G11:J17 L11:L17 N11:O17">
    <cfRule type="cellIs" dxfId="137" priority="5" operator="equal">
      <formula>0</formula>
    </cfRule>
  </conditionalFormatting>
  <conditionalFormatting sqref="F11:F17">
    <cfRule type="cellIs" dxfId="136" priority="4" operator="equal">
      <formula>0</formula>
    </cfRule>
  </conditionalFormatting>
  <conditionalFormatting sqref="K11:K17">
    <cfRule type="cellIs" dxfId="135" priority="3" operator="equal">
      <formula>0</formula>
    </cfRule>
  </conditionalFormatting>
  <conditionalFormatting sqref="M11:M17">
    <cfRule type="cellIs" dxfId="134" priority="2" operator="equal">
      <formula>0</formula>
    </cfRule>
  </conditionalFormatting>
  <conditionalFormatting sqref="O20 J20 H20">
    <cfRule type="cellIs" dxfId="133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6"/>
  <sheetViews>
    <sheetView showGridLines="0" zoomScale="90" zoomScaleNormal="90" workbookViewId="0">
      <selection activeCell="O1" sqref="O1"/>
    </sheetView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41"/>
      <c r="I1"/>
      <c r="O1" s="70">
        <v>43651</v>
      </c>
    </row>
    <row r="2" spans="2:15" ht="14.45" customHeight="1">
      <c r="B2" s="195" t="s">
        <v>30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24"/>
    </row>
    <row r="3" spans="2:15" ht="14.45" customHeight="1">
      <c r="B3" s="196" t="s">
        <v>31</v>
      </c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9" t="s">
        <v>48</v>
      </c>
    </row>
    <row r="4" spans="2:15" ht="14.45" customHeight="1">
      <c r="B4" s="183" t="s">
        <v>32</v>
      </c>
      <c r="C4" s="183" t="s">
        <v>1</v>
      </c>
      <c r="D4" s="185" t="s">
        <v>97</v>
      </c>
      <c r="E4" s="186"/>
      <c r="F4" s="186"/>
      <c r="G4" s="186"/>
      <c r="H4" s="187"/>
      <c r="I4" s="186" t="s">
        <v>90</v>
      </c>
      <c r="J4" s="186"/>
      <c r="K4" s="185" t="s">
        <v>98</v>
      </c>
      <c r="L4" s="186"/>
      <c r="M4" s="186"/>
      <c r="N4" s="186"/>
      <c r="O4" s="187"/>
    </row>
    <row r="5" spans="2:15" ht="14.45" customHeight="1">
      <c r="B5" s="184"/>
      <c r="C5" s="184"/>
      <c r="D5" s="197" t="s">
        <v>99</v>
      </c>
      <c r="E5" s="198"/>
      <c r="F5" s="198"/>
      <c r="G5" s="198"/>
      <c r="H5" s="199"/>
      <c r="I5" s="198" t="s">
        <v>91</v>
      </c>
      <c r="J5" s="198"/>
      <c r="K5" s="197" t="s">
        <v>100</v>
      </c>
      <c r="L5" s="198"/>
      <c r="M5" s="198"/>
      <c r="N5" s="198"/>
      <c r="O5" s="199"/>
    </row>
    <row r="6" spans="2:15" ht="14.45" customHeight="1">
      <c r="B6" s="184"/>
      <c r="C6" s="182"/>
      <c r="D6" s="177">
        <v>2019</v>
      </c>
      <c r="E6" s="178"/>
      <c r="F6" s="188">
        <v>2018</v>
      </c>
      <c r="G6" s="188"/>
      <c r="H6" s="190" t="s">
        <v>33</v>
      </c>
      <c r="I6" s="192">
        <v>2019</v>
      </c>
      <c r="J6" s="177" t="s">
        <v>101</v>
      </c>
      <c r="K6" s="177">
        <v>2019</v>
      </c>
      <c r="L6" s="178"/>
      <c r="M6" s="188">
        <v>2018</v>
      </c>
      <c r="N6" s="178"/>
      <c r="O6" s="168" t="s">
        <v>33</v>
      </c>
    </row>
    <row r="7" spans="2:15" ht="14.45" customHeight="1">
      <c r="B7" s="200" t="s">
        <v>32</v>
      </c>
      <c r="C7" s="169" t="s">
        <v>35</v>
      </c>
      <c r="D7" s="179"/>
      <c r="E7" s="180"/>
      <c r="F7" s="189"/>
      <c r="G7" s="189"/>
      <c r="H7" s="191"/>
      <c r="I7" s="193"/>
      <c r="J7" s="194"/>
      <c r="K7" s="179"/>
      <c r="L7" s="180"/>
      <c r="M7" s="189"/>
      <c r="N7" s="180"/>
      <c r="O7" s="168"/>
    </row>
    <row r="8" spans="2:15" ht="14.45" customHeight="1">
      <c r="B8" s="200"/>
      <c r="C8" s="169"/>
      <c r="D8" s="154" t="s">
        <v>36</v>
      </c>
      <c r="E8" s="151" t="s">
        <v>2</v>
      </c>
      <c r="F8" s="150" t="s">
        <v>36</v>
      </c>
      <c r="G8" s="61" t="s">
        <v>2</v>
      </c>
      <c r="H8" s="171" t="s">
        <v>37</v>
      </c>
      <c r="I8" s="62" t="s">
        <v>36</v>
      </c>
      <c r="J8" s="173" t="s">
        <v>102</v>
      </c>
      <c r="K8" s="154" t="s">
        <v>36</v>
      </c>
      <c r="L8" s="60" t="s">
        <v>2</v>
      </c>
      <c r="M8" s="150" t="s">
        <v>36</v>
      </c>
      <c r="N8" s="60" t="s">
        <v>2</v>
      </c>
      <c r="O8" s="175" t="s">
        <v>37</v>
      </c>
    </row>
    <row r="9" spans="2:15" ht="14.45" customHeight="1">
      <c r="B9" s="201"/>
      <c r="C9" s="170"/>
      <c r="D9" s="152" t="s">
        <v>38</v>
      </c>
      <c r="E9" s="153" t="s">
        <v>39</v>
      </c>
      <c r="F9" s="58" t="s">
        <v>38</v>
      </c>
      <c r="G9" s="59" t="s">
        <v>39</v>
      </c>
      <c r="H9" s="172"/>
      <c r="I9" s="63" t="s">
        <v>38</v>
      </c>
      <c r="J9" s="174"/>
      <c r="K9" s="152" t="s">
        <v>38</v>
      </c>
      <c r="L9" s="153" t="s">
        <v>39</v>
      </c>
      <c r="M9" s="58" t="s">
        <v>38</v>
      </c>
      <c r="N9" s="153" t="s">
        <v>39</v>
      </c>
      <c r="O9" s="176"/>
    </row>
    <row r="10" spans="2:15" ht="14.45" customHeight="1">
      <c r="B10" s="79"/>
      <c r="C10" s="72" t="s">
        <v>16</v>
      </c>
      <c r="D10" s="89">
        <v>133</v>
      </c>
      <c r="E10" s="74">
        <v>0.3888888888888889</v>
      </c>
      <c r="F10" s="90">
        <v>97</v>
      </c>
      <c r="G10" s="75">
        <v>0.37307692307692308</v>
      </c>
      <c r="H10" s="76">
        <v>0.37113402061855671</v>
      </c>
      <c r="I10" s="90">
        <v>153</v>
      </c>
      <c r="J10" s="78">
        <v>-0.13071895424836599</v>
      </c>
      <c r="K10" s="89">
        <v>572</v>
      </c>
      <c r="L10" s="74">
        <v>0.42245199409158052</v>
      </c>
      <c r="M10" s="90">
        <v>469</v>
      </c>
      <c r="N10" s="75">
        <v>0.41763134461264473</v>
      </c>
      <c r="O10" s="76">
        <v>0.21961620469083165</v>
      </c>
    </row>
    <row r="11" spans="2:15" ht="14.45" customHeight="1">
      <c r="B11" s="79"/>
      <c r="C11" s="80" t="s">
        <v>4</v>
      </c>
      <c r="D11" s="91">
        <v>70</v>
      </c>
      <c r="E11" s="82">
        <v>0.2046783625730994</v>
      </c>
      <c r="F11" s="92">
        <v>79</v>
      </c>
      <c r="G11" s="93">
        <v>0.30384615384615382</v>
      </c>
      <c r="H11" s="84">
        <v>-0.11392405063291144</v>
      </c>
      <c r="I11" s="92">
        <v>52</v>
      </c>
      <c r="J11" s="94">
        <v>0.34615384615384626</v>
      </c>
      <c r="K11" s="91">
        <v>320</v>
      </c>
      <c r="L11" s="82">
        <v>0.2363367799113737</v>
      </c>
      <c r="M11" s="92">
        <v>285</v>
      </c>
      <c r="N11" s="93">
        <v>0.25378450578806766</v>
      </c>
      <c r="O11" s="84">
        <v>0.12280701754385959</v>
      </c>
    </row>
    <row r="12" spans="2:15" ht="14.45" customHeight="1">
      <c r="B12" s="79"/>
      <c r="C12" s="80" t="s">
        <v>13</v>
      </c>
      <c r="D12" s="91">
        <v>78</v>
      </c>
      <c r="E12" s="82">
        <v>0.22807017543859648</v>
      </c>
      <c r="F12" s="92">
        <v>45</v>
      </c>
      <c r="G12" s="93">
        <v>0.17307692307692307</v>
      </c>
      <c r="H12" s="84">
        <v>0.73333333333333339</v>
      </c>
      <c r="I12" s="92">
        <v>45</v>
      </c>
      <c r="J12" s="94">
        <v>0.73333333333333339</v>
      </c>
      <c r="K12" s="91">
        <v>239</v>
      </c>
      <c r="L12" s="82">
        <v>0.17651403249630723</v>
      </c>
      <c r="M12" s="92">
        <v>191</v>
      </c>
      <c r="N12" s="93">
        <v>0.17008014247551201</v>
      </c>
      <c r="O12" s="84">
        <v>0.25130890052356025</v>
      </c>
    </row>
    <row r="13" spans="2:15" ht="14.45" customHeight="1">
      <c r="B13" s="79"/>
      <c r="C13" s="80" t="s">
        <v>53</v>
      </c>
      <c r="D13" s="91">
        <v>25</v>
      </c>
      <c r="E13" s="82">
        <v>7.3099415204678359E-2</v>
      </c>
      <c r="F13" s="92">
        <v>10</v>
      </c>
      <c r="G13" s="93">
        <v>3.8461538461538464E-2</v>
      </c>
      <c r="H13" s="84">
        <v>1.5</v>
      </c>
      <c r="I13" s="92">
        <v>17</v>
      </c>
      <c r="J13" s="94">
        <v>0.47058823529411775</v>
      </c>
      <c r="K13" s="91">
        <v>74</v>
      </c>
      <c r="L13" s="82">
        <v>5.4652880354505169E-2</v>
      </c>
      <c r="M13" s="92">
        <v>45</v>
      </c>
      <c r="N13" s="93">
        <v>4.0071237756010687E-2</v>
      </c>
      <c r="O13" s="84">
        <v>0.64444444444444438</v>
      </c>
    </row>
    <row r="14" spans="2:15" ht="14.45" customHeight="1">
      <c r="B14" s="122"/>
      <c r="C14" s="80" t="s">
        <v>3</v>
      </c>
      <c r="D14" s="91">
        <v>18</v>
      </c>
      <c r="E14" s="82">
        <v>5.2631578947368418E-2</v>
      </c>
      <c r="F14" s="92">
        <v>10</v>
      </c>
      <c r="G14" s="93">
        <v>3.8461538461538464E-2</v>
      </c>
      <c r="H14" s="84">
        <v>0.8</v>
      </c>
      <c r="I14" s="92">
        <v>8</v>
      </c>
      <c r="J14" s="94">
        <v>1.25</v>
      </c>
      <c r="K14" s="91">
        <v>65</v>
      </c>
      <c r="L14" s="82">
        <v>4.8005908419497784E-2</v>
      </c>
      <c r="M14" s="92">
        <v>73</v>
      </c>
      <c r="N14" s="93">
        <v>6.5004452359750664E-2</v>
      </c>
      <c r="O14" s="84">
        <v>-0.1095890410958904</v>
      </c>
    </row>
    <row r="15" spans="2:15" ht="14.45" customHeight="1">
      <c r="B15" s="79"/>
      <c r="C15" s="80" t="s">
        <v>15</v>
      </c>
      <c r="D15" s="91">
        <v>6</v>
      </c>
      <c r="E15" s="82">
        <v>1.7543859649122806E-2</v>
      </c>
      <c r="F15" s="92">
        <v>7</v>
      </c>
      <c r="G15" s="93">
        <v>2.6923076923076925E-2</v>
      </c>
      <c r="H15" s="84">
        <v>-0.1428571428571429</v>
      </c>
      <c r="I15" s="92">
        <v>5</v>
      </c>
      <c r="J15" s="94">
        <v>0.19999999999999996</v>
      </c>
      <c r="K15" s="91">
        <v>26</v>
      </c>
      <c r="L15" s="82">
        <v>1.9202363367799114E-2</v>
      </c>
      <c r="M15" s="92">
        <v>23</v>
      </c>
      <c r="N15" s="93">
        <v>2.0480854853072127E-2</v>
      </c>
      <c r="O15" s="84">
        <v>0.13043478260869557</v>
      </c>
    </row>
    <row r="16" spans="2:15" ht="14.45" customHeight="1">
      <c r="B16" s="79"/>
      <c r="C16" s="80" t="s">
        <v>21</v>
      </c>
      <c r="D16" s="91">
        <v>3</v>
      </c>
      <c r="E16" s="82">
        <v>8.771929824561403E-3</v>
      </c>
      <c r="F16" s="92">
        <v>3</v>
      </c>
      <c r="G16" s="93">
        <v>1.1538461538461539E-2</v>
      </c>
      <c r="H16" s="84">
        <v>0</v>
      </c>
      <c r="I16" s="92">
        <v>2</v>
      </c>
      <c r="J16" s="94">
        <v>0.5</v>
      </c>
      <c r="K16" s="91">
        <v>23</v>
      </c>
      <c r="L16" s="82">
        <v>1.6986706056129987E-2</v>
      </c>
      <c r="M16" s="92">
        <v>9</v>
      </c>
      <c r="N16" s="93">
        <v>8.0142475512021364E-3</v>
      </c>
      <c r="O16" s="84">
        <v>1.5555555555555554</v>
      </c>
    </row>
    <row r="17" spans="2:15" ht="14.45" customHeight="1">
      <c r="B17" s="149"/>
      <c r="C17" s="95" t="s">
        <v>40</v>
      </c>
      <c r="D17" s="96">
        <v>9</v>
      </c>
      <c r="E17" s="97">
        <v>2.6315789473684209E-2</v>
      </c>
      <c r="F17" s="96">
        <v>9</v>
      </c>
      <c r="G17" s="97">
        <v>3.4615384615384617E-2</v>
      </c>
      <c r="H17" s="98">
        <v>0</v>
      </c>
      <c r="I17" s="96">
        <v>10</v>
      </c>
      <c r="J17" s="97">
        <v>3.4482758620689655E-2</v>
      </c>
      <c r="K17" s="96">
        <v>35</v>
      </c>
      <c r="L17" s="97">
        <v>2.58493353028065E-2</v>
      </c>
      <c r="M17" s="96">
        <v>28</v>
      </c>
      <c r="N17" s="97">
        <v>2.4933214603739984E-2</v>
      </c>
      <c r="O17" s="99">
        <v>0.25</v>
      </c>
    </row>
    <row r="18" spans="2:15" ht="14.45" customHeight="1">
      <c r="B18" s="26" t="s">
        <v>5</v>
      </c>
      <c r="C18" s="100" t="s">
        <v>41</v>
      </c>
      <c r="D18" s="101">
        <v>342</v>
      </c>
      <c r="E18" s="18">
        <v>1.0000000000000002</v>
      </c>
      <c r="F18" s="101">
        <v>260</v>
      </c>
      <c r="G18" s="18">
        <v>1</v>
      </c>
      <c r="H18" s="19">
        <v>0.31538461538461537</v>
      </c>
      <c r="I18" s="101">
        <v>290</v>
      </c>
      <c r="J18" s="20">
        <v>0.17931034482758612</v>
      </c>
      <c r="K18" s="101">
        <v>1354</v>
      </c>
      <c r="L18" s="18">
        <v>1.0000000000000002</v>
      </c>
      <c r="M18" s="101">
        <v>1123</v>
      </c>
      <c r="N18" s="20">
        <v>1.0000000000000004</v>
      </c>
      <c r="O18" s="22">
        <v>0.20569902048085487</v>
      </c>
    </row>
    <row r="19" spans="2:15" ht="14.45" customHeight="1">
      <c r="B19" s="79"/>
      <c r="C19" s="72" t="s">
        <v>14</v>
      </c>
      <c r="D19" s="89">
        <v>619</v>
      </c>
      <c r="E19" s="74">
        <v>0.20862824401752611</v>
      </c>
      <c r="F19" s="90">
        <v>397</v>
      </c>
      <c r="G19" s="75">
        <v>0.16879251700680273</v>
      </c>
      <c r="H19" s="76">
        <v>0.55919395465994959</v>
      </c>
      <c r="I19" s="90">
        <v>709</v>
      </c>
      <c r="J19" s="78">
        <v>-0.12693935119887167</v>
      </c>
      <c r="K19" s="89">
        <v>3661</v>
      </c>
      <c r="L19" s="74">
        <v>0.23740354062641852</v>
      </c>
      <c r="M19" s="90">
        <v>2603</v>
      </c>
      <c r="N19" s="75">
        <v>0.18662173788356753</v>
      </c>
      <c r="O19" s="76">
        <v>0.40645409143296196</v>
      </c>
    </row>
    <row r="20" spans="2:15" ht="14.45" customHeight="1">
      <c r="B20" s="79"/>
      <c r="C20" s="80" t="s">
        <v>3</v>
      </c>
      <c r="D20" s="91">
        <v>607</v>
      </c>
      <c r="E20" s="82">
        <v>0.20458375463431075</v>
      </c>
      <c r="F20" s="92">
        <v>640</v>
      </c>
      <c r="G20" s="93">
        <v>0.27210884353741499</v>
      </c>
      <c r="H20" s="84">
        <v>-5.1562499999999956E-2</v>
      </c>
      <c r="I20" s="92">
        <v>606</v>
      </c>
      <c r="J20" s="94">
        <v>1.6501650165017256E-3</v>
      </c>
      <c r="K20" s="91">
        <v>3539</v>
      </c>
      <c r="L20" s="82">
        <v>0.22949225082679464</v>
      </c>
      <c r="M20" s="92">
        <v>3467</v>
      </c>
      <c r="N20" s="93">
        <v>0.24856610266704904</v>
      </c>
      <c r="O20" s="84">
        <v>2.0767233919815498E-2</v>
      </c>
    </row>
    <row r="21" spans="2:15" ht="14.45" customHeight="1">
      <c r="B21" s="79"/>
      <c r="C21" s="80" t="s">
        <v>4</v>
      </c>
      <c r="D21" s="91">
        <v>523</v>
      </c>
      <c r="E21" s="82">
        <v>0.17627232895180317</v>
      </c>
      <c r="F21" s="92">
        <v>402</v>
      </c>
      <c r="G21" s="93">
        <v>0.17091836734693877</v>
      </c>
      <c r="H21" s="84">
        <v>0.30099502487562191</v>
      </c>
      <c r="I21" s="92">
        <v>526</v>
      </c>
      <c r="J21" s="94">
        <v>-5.7034220532319324E-3</v>
      </c>
      <c r="K21" s="91">
        <v>2585</v>
      </c>
      <c r="L21" s="82">
        <v>0.16762855845924388</v>
      </c>
      <c r="M21" s="92">
        <v>2769</v>
      </c>
      <c r="N21" s="93">
        <v>0.19852308574706051</v>
      </c>
      <c r="O21" s="84">
        <v>-6.6449981942939718E-2</v>
      </c>
    </row>
    <row r="22" spans="2:15" ht="14.45" customHeight="1">
      <c r="B22" s="79"/>
      <c r="C22" s="80" t="s">
        <v>12</v>
      </c>
      <c r="D22" s="91">
        <v>410</v>
      </c>
      <c r="E22" s="82">
        <v>0.13818672059319179</v>
      </c>
      <c r="F22" s="92">
        <v>399</v>
      </c>
      <c r="G22" s="93">
        <v>0.16964285714285715</v>
      </c>
      <c r="H22" s="84">
        <v>2.7568922305764465E-2</v>
      </c>
      <c r="I22" s="92">
        <v>512</v>
      </c>
      <c r="J22" s="94">
        <v>-0.19921875</v>
      </c>
      <c r="K22" s="91">
        <v>2395</v>
      </c>
      <c r="L22" s="82">
        <v>0.15530769729589522</v>
      </c>
      <c r="M22" s="92">
        <v>2077</v>
      </c>
      <c r="N22" s="93">
        <v>0.14891023802695727</v>
      </c>
      <c r="O22" s="84">
        <v>0.15310544053923936</v>
      </c>
    </row>
    <row r="23" spans="2:15" ht="14.45" customHeight="1">
      <c r="B23" s="122"/>
      <c r="C23" s="80" t="s">
        <v>13</v>
      </c>
      <c r="D23" s="91">
        <v>585</v>
      </c>
      <c r="E23" s="82">
        <v>0.19716885743174925</v>
      </c>
      <c r="F23" s="92">
        <v>305</v>
      </c>
      <c r="G23" s="93">
        <v>0.12967687074829931</v>
      </c>
      <c r="H23" s="84">
        <v>0.91803278688524581</v>
      </c>
      <c r="I23" s="92">
        <v>370</v>
      </c>
      <c r="J23" s="94">
        <v>0.58108108108108114</v>
      </c>
      <c r="K23" s="91">
        <v>2295</v>
      </c>
      <c r="L23" s="82">
        <v>0.14882303352571169</v>
      </c>
      <c r="M23" s="92">
        <v>1724</v>
      </c>
      <c r="N23" s="93">
        <v>0.12360195010037281</v>
      </c>
      <c r="O23" s="84">
        <v>0.33120649651972167</v>
      </c>
    </row>
    <row r="24" spans="2:15" ht="14.45" customHeight="1">
      <c r="B24" s="79"/>
      <c r="C24" s="80" t="s">
        <v>15</v>
      </c>
      <c r="D24" s="91">
        <v>173</v>
      </c>
      <c r="E24" s="82">
        <v>5.8308055274688235E-2</v>
      </c>
      <c r="F24" s="92">
        <v>172</v>
      </c>
      <c r="G24" s="93">
        <v>7.312925170068027E-2</v>
      </c>
      <c r="H24" s="84">
        <v>5.8139534883721034E-3</v>
      </c>
      <c r="I24" s="92">
        <v>121</v>
      </c>
      <c r="J24" s="94">
        <v>0.42975206611570238</v>
      </c>
      <c r="K24" s="91">
        <v>721</v>
      </c>
      <c r="L24" s="82">
        <v>4.6754425783023149E-2</v>
      </c>
      <c r="M24" s="92">
        <v>856</v>
      </c>
      <c r="N24" s="93">
        <v>6.1370805850301122E-2</v>
      </c>
      <c r="O24" s="84">
        <v>-0.15771028037383172</v>
      </c>
    </row>
    <row r="25" spans="2:15" ht="14.45" customHeight="1">
      <c r="B25" s="79"/>
      <c r="C25" s="80" t="s">
        <v>16</v>
      </c>
      <c r="D25" s="91">
        <v>46</v>
      </c>
      <c r="E25" s="82">
        <v>1.5503875968992248E-2</v>
      </c>
      <c r="F25" s="92">
        <v>35</v>
      </c>
      <c r="G25" s="93">
        <v>1.488095238095238E-2</v>
      </c>
      <c r="H25" s="84">
        <v>0.31428571428571428</v>
      </c>
      <c r="I25" s="92">
        <v>60</v>
      </c>
      <c r="J25" s="94">
        <v>-0.23333333333333328</v>
      </c>
      <c r="K25" s="91">
        <v>208</v>
      </c>
      <c r="L25" s="82">
        <v>1.3488100641981714E-2</v>
      </c>
      <c r="M25" s="92">
        <v>443</v>
      </c>
      <c r="N25" s="93">
        <v>3.1760825924863782E-2</v>
      </c>
      <c r="O25" s="84">
        <v>-0.53047404063205417</v>
      </c>
    </row>
    <row r="26" spans="2:15" ht="14.45" customHeight="1">
      <c r="B26" s="149"/>
      <c r="C26" s="95" t="s">
        <v>40</v>
      </c>
      <c r="D26" s="96">
        <v>4</v>
      </c>
      <c r="E26" s="97">
        <v>1.3481631277384564E-3</v>
      </c>
      <c r="F26" s="96">
        <v>2</v>
      </c>
      <c r="G26" s="102">
        <v>8.5034013605442174E-4</v>
      </c>
      <c r="H26" s="98">
        <v>1</v>
      </c>
      <c r="I26" s="96">
        <v>0</v>
      </c>
      <c r="J26" s="103"/>
      <c r="K26" s="96">
        <v>17</v>
      </c>
      <c r="L26" s="102">
        <v>1.1023928409311977E-3</v>
      </c>
      <c r="M26" s="96">
        <v>9</v>
      </c>
      <c r="N26" s="102">
        <v>6.4525379982793244E-4</v>
      </c>
      <c r="O26" s="99">
        <v>0.88888888888888884</v>
      </c>
    </row>
    <row r="27" spans="2:15" ht="14.45" customHeight="1">
      <c r="B27" s="25" t="s">
        <v>6</v>
      </c>
      <c r="C27" s="100" t="s">
        <v>41</v>
      </c>
      <c r="D27" s="39">
        <v>2967</v>
      </c>
      <c r="E27" s="18">
        <v>1.0000000000000002</v>
      </c>
      <c r="F27" s="39">
        <v>2352</v>
      </c>
      <c r="G27" s="18">
        <v>1</v>
      </c>
      <c r="H27" s="19">
        <v>0.26147959183673475</v>
      </c>
      <c r="I27" s="39">
        <v>2904</v>
      </c>
      <c r="J27" s="20">
        <v>2.1694214876033069E-2</v>
      </c>
      <c r="K27" s="39">
        <v>15421</v>
      </c>
      <c r="L27" s="18">
        <v>0.99999999999999989</v>
      </c>
      <c r="M27" s="39">
        <v>13948</v>
      </c>
      <c r="N27" s="20">
        <v>0.99999999999999989</v>
      </c>
      <c r="O27" s="22">
        <v>0.10560653857183833</v>
      </c>
    </row>
    <row r="28" spans="2:15" ht="14.45" customHeight="1">
      <c r="B28" s="25" t="s">
        <v>70</v>
      </c>
      <c r="C28" s="100" t="s">
        <v>41</v>
      </c>
      <c r="D28" s="101">
        <v>1</v>
      </c>
      <c r="E28" s="18">
        <v>1</v>
      </c>
      <c r="F28" s="101">
        <v>2</v>
      </c>
      <c r="G28" s="18">
        <v>1</v>
      </c>
      <c r="H28" s="19">
        <v>-0.5</v>
      </c>
      <c r="I28" s="101">
        <v>1</v>
      </c>
      <c r="J28" s="20">
        <v>0</v>
      </c>
      <c r="K28" s="101">
        <v>9</v>
      </c>
      <c r="L28" s="18">
        <v>1</v>
      </c>
      <c r="M28" s="101">
        <v>9</v>
      </c>
      <c r="N28" s="20">
        <v>1</v>
      </c>
      <c r="O28" s="22">
        <v>0</v>
      </c>
    </row>
    <row r="29" spans="2:15" ht="14.45" customHeight="1">
      <c r="B29" s="26"/>
      <c r="C29" s="104" t="s">
        <v>41</v>
      </c>
      <c r="D29" s="40">
        <v>3310</v>
      </c>
      <c r="E29" s="13">
        <v>1</v>
      </c>
      <c r="F29" s="40">
        <v>2614</v>
      </c>
      <c r="G29" s="13">
        <v>1</v>
      </c>
      <c r="H29" s="14">
        <v>0.26625860749808727</v>
      </c>
      <c r="I29" s="40">
        <v>3195</v>
      </c>
      <c r="J29" s="15">
        <v>3.5993740219092407E-2</v>
      </c>
      <c r="K29" s="40">
        <v>16784</v>
      </c>
      <c r="L29" s="13">
        <v>1</v>
      </c>
      <c r="M29" s="40">
        <v>15080</v>
      </c>
      <c r="N29" s="13">
        <v>1</v>
      </c>
      <c r="O29" s="23">
        <v>0.11299734748010604</v>
      </c>
    </row>
    <row r="30" spans="2:15" ht="14.45" customHeight="1">
      <c r="B30" t="s">
        <v>65</v>
      </c>
    </row>
    <row r="31" spans="2:15">
      <c r="B31" s="16" t="s">
        <v>66</v>
      </c>
    </row>
    <row r="33" spans="2:15">
      <c r="B33" s="195" t="s">
        <v>51</v>
      </c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24"/>
    </row>
    <row r="34" spans="2:15">
      <c r="B34" s="196" t="s">
        <v>52</v>
      </c>
      <c r="C34" s="196"/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9" t="s">
        <v>48</v>
      </c>
    </row>
    <row r="35" spans="2:15" ht="14.45" customHeight="1">
      <c r="B35" s="183" t="s">
        <v>32</v>
      </c>
      <c r="C35" s="183" t="s">
        <v>1</v>
      </c>
      <c r="D35" s="185" t="s">
        <v>97</v>
      </c>
      <c r="E35" s="186"/>
      <c r="F35" s="186"/>
      <c r="G35" s="186"/>
      <c r="H35" s="187"/>
      <c r="I35" s="186" t="s">
        <v>90</v>
      </c>
      <c r="J35" s="186"/>
      <c r="K35" s="185" t="s">
        <v>98</v>
      </c>
      <c r="L35" s="186"/>
      <c r="M35" s="186"/>
      <c r="N35" s="186"/>
      <c r="O35" s="187"/>
    </row>
    <row r="36" spans="2:15" ht="14.45" customHeight="1">
      <c r="B36" s="184"/>
      <c r="C36" s="184"/>
      <c r="D36" s="197" t="s">
        <v>99</v>
      </c>
      <c r="E36" s="198"/>
      <c r="F36" s="198"/>
      <c r="G36" s="198"/>
      <c r="H36" s="199"/>
      <c r="I36" s="198" t="s">
        <v>91</v>
      </c>
      <c r="J36" s="198"/>
      <c r="K36" s="197" t="s">
        <v>100</v>
      </c>
      <c r="L36" s="198"/>
      <c r="M36" s="198"/>
      <c r="N36" s="198"/>
      <c r="O36" s="199"/>
    </row>
    <row r="37" spans="2:15" ht="14.45" customHeight="1">
      <c r="B37" s="184"/>
      <c r="C37" s="182"/>
      <c r="D37" s="177">
        <v>2019</v>
      </c>
      <c r="E37" s="178"/>
      <c r="F37" s="188">
        <v>2018</v>
      </c>
      <c r="G37" s="188"/>
      <c r="H37" s="190" t="s">
        <v>33</v>
      </c>
      <c r="I37" s="192">
        <v>2019</v>
      </c>
      <c r="J37" s="177" t="s">
        <v>101</v>
      </c>
      <c r="K37" s="177">
        <v>2019</v>
      </c>
      <c r="L37" s="178"/>
      <c r="M37" s="188">
        <v>2018</v>
      </c>
      <c r="N37" s="178"/>
      <c r="O37" s="168" t="s">
        <v>33</v>
      </c>
    </row>
    <row r="38" spans="2:15" ht="18.75" customHeight="1">
      <c r="B38" s="200" t="s">
        <v>32</v>
      </c>
      <c r="C38" s="169" t="s">
        <v>35</v>
      </c>
      <c r="D38" s="179"/>
      <c r="E38" s="180"/>
      <c r="F38" s="189"/>
      <c r="G38" s="189"/>
      <c r="H38" s="191"/>
      <c r="I38" s="193"/>
      <c r="J38" s="194"/>
      <c r="K38" s="179"/>
      <c r="L38" s="180"/>
      <c r="M38" s="189"/>
      <c r="N38" s="180"/>
      <c r="O38" s="168"/>
    </row>
    <row r="39" spans="2:15" ht="14.45" customHeight="1">
      <c r="B39" s="200"/>
      <c r="C39" s="169"/>
      <c r="D39" s="154" t="s">
        <v>36</v>
      </c>
      <c r="E39" s="151" t="s">
        <v>2</v>
      </c>
      <c r="F39" s="150" t="s">
        <v>36</v>
      </c>
      <c r="G39" s="61" t="s">
        <v>2</v>
      </c>
      <c r="H39" s="171" t="s">
        <v>37</v>
      </c>
      <c r="I39" s="62" t="s">
        <v>36</v>
      </c>
      <c r="J39" s="173" t="s">
        <v>102</v>
      </c>
      <c r="K39" s="154" t="s">
        <v>36</v>
      </c>
      <c r="L39" s="60" t="s">
        <v>2</v>
      </c>
      <c r="M39" s="150" t="s">
        <v>36</v>
      </c>
      <c r="N39" s="60" t="s">
        <v>2</v>
      </c>
      <c r="O39" s="175" t="s">
        <v>37</v>
      </c>
    </row>
    <row r="40" spans="2:15" ht="25.5">
      <c r="B40" s="201"/>
      <c r="C40" s="170"/>
      <c r="D40" s="152" t="s">
        <v>38</v>
      </c>
      <c r="E40" s="153" t="s">
        <v>39</v>
      </c>
      <c r="F40" s="58" t="s">
        <v>38</v>
      </c>
      <c r="G40" s="59" t="s">
        <v>39</v>
      </c>
      <c r="H40" s="172"/>
      <c r="I40" s="63" t="s">
        <v>38</v>
      </c>
      <c r="J40" s="174"/>
      <c r="K40" s="152" t="s">
        <v>38</v>
      </c>
      <c r="L40" s="153" t="s">
        <v>39</v>
      </c>
      <c r="M40" s="58" t="s">
        <v>38</v>
      </c>
      <c r="N40" s="153" t="s">
        <v>39</v>
      </c>
      <c r="O40" s="176"/>
    </row>
    <row r="41" spans="2:15">
      <c r="B41" s="79"/>
      <c r="C41" s="72" t="s">
        <v>16</v>
      </c>
      <c r="D41" s="89"/>
      <c r="E41" s="74"/>
      <c r="F41" s="90">
        <v>2</v>
      </c>
      <c r="G41" s="75">
        <v>1</v>
      </c>
      <c r="H41" s="76"/>
      <c r="I41" s="89"/>
      <c r="J41" s="78"/>
      <c r="K41" s="89"/>
      <c r="L41" s="74"/>
      <c r="M41" s="90">
        <v>2</v>
      </c>
      <c r="N41" s="75">
        <v>0.5</v>
      </c>
      <c r="O41" s="76"/>
    </row>
    <row r="42" spans="2:15">
      <c r="B42" s="79"/>
      <c r="C42" s="80" t="s">
        <v>4</v>
      </c>
      <c r="D42" s="91"/>
      <c r="E42" s="82"/>
      <c r="F42" s="92">
        <v>0</v>
      </c>
      <c r="G42" s="93">
        <v>0</v>
      </c>
      <c r="H42" s="84"/>
      <c r="I42" s="91"/>
      <c r="J42" s="94"/>
      <c r="K42" s="91"/>
      <c r="L42" s="82"/>
      <c r="M42" s="92">
        <v>1</v>
      </c>
      <c r="N42" s="93">
        <v>0.25</v>
      </c>
      <c r="O42" s="84"/>
    </row>
    <row r="43" spans="2:15">
      <c r="B43" s="79"/>
      <c r="C43" s="80" t="s">
        <v>13</v>
      </c>
      <c r="D43" s="91"/>
      <c r="E43" s="82"/>
      <c r="F43" s="92">
        <v>0</v>
      </c>
      <c r="G43" s="93">
        <v>0</v>
      </c>
      <c r="H43" s="84"/>
      <c r="I43" s="92"/>
      <c r="J43" s="94"/>
      <c r="K43" s="91"/>
      <c r="L43" s="82"/>
      <c r="M43" s="92">
        <v>1</v>
      </c>
      <c r="N43" s="93">
        <v>0.25</v>
      </c>
      <c r="O43" s="84"/>
    </row>
    <row r="44" spans="2:15">
      <c r="B44" s="26" t="s">
        <v>5</v>
      </c>
      <c r="C44" s="100" t="s">
        <v>41</v>
      </c>
      <c r="D44" s="101">
        <v>0</v>
      </c>
      <c r="E44" s="18">
        <v>0</v>
      </c>
      <c r="F44" s="101">
        <v>2</v>
      </c>
      <c r="G44" s="18">
        <v>1</v>
      </c>
      <c r="H44" s="21">
        <v>-1</v>
      </c>
      <c r="I44" s="101">
        <v>0</v>
      </c>
      <c r="J44" s="18">
        <v>0</v>
      </c>
      <c r="K44" s="101">
        <v>0</v>
      </c>
      <c r="L44" s="18">
        <v>0</v>
      </c>
      <c r="M44" s="101">
        <v>4</v>
      </c>
      <c r="N44" s="18">
        <v>1</v>
      </c>
      <c r="O44" s="21">
        <v>-1</v>
      </c>
    </row>
    <row r="45" spans="2:15">
      <c r="B45" s="79"/>
      <c r="C45" s="72" t="s">
        <v>3</v>
      </c>
      <c r="D45" s="89">
        <v>533</v>
      </c>
      <c r="E45" s="74">
        <v>0.23837209302325582</v>
      </c>
      <c r="F45" s="90">
        <v>588</v>
      </c>
      <c r="G45" s="75">
        <v>0.30466321243523314</v>
      </c>
      <c r="H45" s="76">
        <v>-9.3537414965986443E-2</v>
      </c>
      <c r="I45" s="90">
        <v>543</v>
      </c>
      <c r="J45" s="78">
        <v>-1.8416206261510082E-2</v>
      </c>
      <c r="K45" s="89">
        <v>3133</v>
      </c>
      <c r="L45" s="74">
        <v>0.2487692552008893</v>
      </c>
      <c r="M45" s="90">
        <v>2996</v>
      </c>
      <c r="N45" s="75">
        <v>0.2626918018412977</v>
      </c>
      <c r="O45" s="76">
        <v>4.5727636849132169E-2</v>
      </c>
    </row>
    <row r="46" spans="2:15">
      <c r="B46" s="79"/>
      <c r="C46" s="80" t="s">
        <v>14</v>
      </c>
      <c r="D46" s="91">
        <v>455</v>
      </c>
      <c r="E46" s="82">
        <v>0.20348837209302326</v>
      </c>
      <c r="F46" s="92">
        <v>299</v>
      </c>
      <c r="G46" s="93">
        <v>0.15492227979274611</v>
      </c>
      <c r="H46" s="84">
        <v>0.52173913043478271</v>
      </c>
      <c r="I46" s="92">
        <v>557</v>
      </c>
      <c r="J46" s="94">
        <v>-0.18312387791741469</v>
      </c>
      <c r="K46" s="91">
        <v>3058</v>
      </c>
      <c r="L46" s="82">
        <v>0.24281403843099889</v>
      </c>
      <c r="M46" s="92">
        <v>2129</v>
      </c>
      <c r="N46" s="93">
        <v>0.18667251205611574</v>
      </c>
      <c r="O46" s="84">
        <v>0.43635509628933766</v>
      </c>
    </row>
    <row r="47" spans="2:15">
      <c r="B47" s="79"/>
      <c r="C47" s="80" t="s">
        <v>12</v>
      </c>
      <c r="D47" s="91">
        <v>298</v>
      </c>
      <c r="E47" s="82">
        <v>0.13327370304114491</v>
      </c>
      <c r="F47" s="92">
        <v>336</v>
      </c>
      <c r="G47" s="93">
        <v>0.17409326424870467</v>
      </c>
      <c r="H47" s="84">
        <v>-0.11309523809523814</v>
      </c>
      <c r="I47" s="92">
        <v>422</v>
      </c>
      <c r="J47" s="94">
        <v>-0.29383886255924174</v>
      </c>
      <c r="K47" s="91">
        <v>1981</v>
      </c>
      <c r="L47" s="82">
        <v>0.1572971256153724</v>
      </c>
      <c r="M47" s="92">
        <v>1716</v>
      </c>
      <c r="N47" s="93">
        <v>0.15046032441911442</v>
      </c>
      <c r="O47" s="84">
        <v>0.15442890442890445</v>
      </c>
    </row>
    <row r="48" spans="2:15">
      <c r="B48" s="79"/>
      <c r="C48" s="80" t="s">
        <v>4</v>
      </c>
      <c r="D48" s="91">
        <v>345</v>
      </c>
      <c r="E48" s="82">
        <v>0.1542933810375671</v>
      </c>
      <c r="F48" s="92">
        <v>322</v>
      </c>
      <c r="G48" s="93">
        <v>0.16683937823834197</v>
      </c>
      <c r="H48" s="84">
        <v>7.1428571428571397E-2</v>
      </c>
      <c r="I48" s="92">
        <v>390</v>
      </c>
      <c r="J48" s="94">
        <v>-0.11538461538461542</v>
      </c>
      <c r="K48" s="91">
        <v>1921</v>
      </c>
      <c r="L48" s="82">
        <v>0.15253295219946006</v>
      </c>
      <c r="M48" s="92">
        <v>2276</v>
      </c>
      <c r="N48" s="93">
        <v>0.1995615957913196</v>
      </c>
      <c r="O48" s="84">
        <v>-0.15597539543057992</v>
      </c>
    </row>
    <row r="49" spans="2:15">
      <c r="B49" s="122"/>
      <c r="C49" s="80" t="s">
        <v>13</v>
      </c>
      <c r="D49" s="91">
        <v>439</v>
      </c>
      <c r="E49" s="82">
        <v>0.19633273703041146</v>
      </c>
      <c r="F49" s="92">
        <v>218</v>
      </c>
      <c r="G49" s="93">
        <v>0.11295336787564766</v>
      </c>
      <c r="H49" s="84">
        <v>1.0137614678899083</v>
      </c>
      <c r="I49" s="92">
        <v>289</v>
      </c>
      <c r="J49" s="94">
        <v>0.51903114186851207</v>
      </c>
      <c r="K49" s="91">
        <v>1812</v>
      </c>
      <c r="L49" s="82">
        <v>0.14387803716055264</v>
      </c>
      <c r="M49" s="92">
        <v>1304</v>
      </c>
      <c r="N49" s="93">
        <v>0.11433581762384919</v>
      </c>
      <c r="O49" s="84">
        <v>0.38957055214723924</v>
      </c>
    </row>
    <row r="50" spans="2:15">
      <c r="B50" s="79"/>
      <c r="C50" s="80" t="s">
        <v>15</v>
      </c>
      <c r="D50" s="91">
        <v>142</v>
      </c>
      <c r="E50" s="82">
        <v>6.3506261180679785E-2</v>
      </c>
      <c r="F50" s="92">
        <v>143</v>
      </c>
      <c r="G50" s="93">
        <v>7.409326424870466E-2</v>
      </c>
      <c r="H50" s="84">
        <v>-6.9930069930069783E-3</v>
      </c>
      <c r="I50" s="92">
        <v>97</v>
      </c>
      <c r="J50" s="94">
        <v>0.46391752577319578</v>
      </c>
      <c r="K50" s="91">
        <v>561</v>
      </c>
      <c r="L50" s="82">
        <v>4.454502143878037E-2</v>
      </c>
      <c r="M50" s="92">
        <v>727</v>
      </c>
      <c r="N50" s="93">
        <v>6.3743971942130648E-2</v>
      </c>
      <c r="O50" s="84">
        <v>-0.22833562585969736</v>
      </c>
    </row>
    <row r="51" spans="2:15">
      <c r="B51" s="79"/>
      <c r="C51" s="80" t="s">
        <v>16</v>
      </c>
      <c r="D51" s="91">
        <v>24</v>
      </c>
      <c r="E51" s="82">
        <v>1.0733452593917709E-2</v>
      </c>
      <c r="F51" s="92">
        <v>20</v>
      </c>
      <c r="G51" s="93">
        <v>1.0362694300518135E-2</v>
      </c>
      <c r="H51" s="84">
        <v>0.19999999999999996</v>
      </c>
      <c r="I51" s="92">
        <v>34</v>
      </c>
      <c r="J51" s="94">
        <v>-0.29411764705882348</v>
      </c>
      <c r="K51" s="91">
        <v>125</v>
      </c>
      <c r="L51" s="82">
        <v>9.9253612831507066E-3</v>
      </c>
      <c r="M51" s="92">
        <v>250</v>
      </c>
      <c r="N51" s="93">
        <v>2.1920210434020166E-2</v>
      </c>
      <c r="O51" s="84">
        <v>-0.5</v>
      </c>
    </row>
    <row r="52" spans="2:15">
      <c r="B52" s="149"/>
      <c r="C52" s="95" t="s">
        <v>40</v>
      </c>
      <c r="D52" s="96">
        <v>0</v>
      </c>
      <c r="E52" s="97">
        <v>0</v>
      </c>
      <c r="F52" s="96">
        <v>0</v>
      </c>
      <c r="G52" s="102">
        <v>0</v>
      </c>
      <c r="H52" s="98"/>
      <c r="I52" s="96">
        <v>0</v>
      </c>
      <c r="J52" s="103"/>
      <c r="K52" s="96">
        <v>0</v>
      </c>
      <c r="L52" s="102">
        <v>0</v>
      </c>
      <c r="M52" s="96">
        <v>0</v>
      </c>
      <c r="N52" s="102">
        <v>0</v>
      </c>
      <c r="O52" s="99"/>
    </row>
    <row r="53" spans="2:15">
      <c r="B53" s="25" t="s">
        <v>6</v>
      </c>
      <c r="C53" s="100" t="s">
        <v>41</v>
      </c>
      <c r="D53" s="39">
        <v>2236</v>
      </c>
      <c r="E53" s="18">
        <v>1</v>
      </c>
      <c r="F53" s="39">
        <v>1926</v>
      </c>
      <c r="G53" s="18">
        <v>0.99792746113989639</v>
      </c>
      <c r="H53" s="19">
        <v>0.16095534787123578</v>
      </c>
      <c r="I53" s="39">
        <v>2332</v>
      </c>
      <c r="J53" s="20">
        <v>-4.116638078902235E-2</v>
      </c>
      <c r="K53" s="39">
        <v>12591</v>
      </c>
      <c r="L53" s="18">
        <v>0.99976179132920429</v>
      </c>
      <c r="M53" s="39">
        <v>11398</v>
      </c>
      <c r="N53" s="20">
        <v>0.99938623410784744</v>
      </c>
      <c r="O53" s="22">
        <v>0.10466748552377614</v>
      </c>
    </row>
    <row r="54" spans="2:15">
      <c r="B54" s="25" t="s">
        <v>70</v>
      </c>
      <c r="C54" s="100" t="s">
        <v>41</v>
      </c>
      <c r="D54" s="101">
        <v>0</v>
      </c>
      <c r="E54" s="18">
        <v>1</v>
      </c>
      <c r="F54" s="101">
        <v>2</v>
      </c>
      <c r="G54" s="18">
        <v>1</v>
      </c>
      <c r="H54" s="19">
        <v>-1</v>
      </c>
      <c r="I54" s="101">
        <v>1</v>
      </c>
      <c r="J54" s="20">
        <v>-1</v>
      </c>
      <c r="K54" s="101">
        <v>3</v>
      </c>
      <c r="L54" s="18">
        <v>1</v>
      </c>
      <c r="M54" s="101">
        <v>3</v>
      </c>
      <c r="N54" s="18">
        <v>1</v>
      </c>
      <c r="O54" s="22">
        <v>0</v>
      </c>
    </row>
    <row r="55" spans="2:15">
      <c r="B55" s="26"/>
      <c r="C55" s="104" t="s">
        <v>41</v>
      </c>
      <c r="D55" s="40">
        <v>2236</v>
      </c>
      <c r="E55" s="13">
        <v>1</v>
      </c>
      <c r="F55" s="40">
        <v>1930</v>
      </c>
      <c r="G55" s="13">
        <v>1</v>
      </c>
      <c r="H55" s="14">
        <v>0.15854922279792749</v>
      </c>
      <c r="I55" s="40">
        <v>2333</v>
      </c>
      <c r="J55" s="15">
        <v>-4.1577368195456543E-2</v>
      </c>
      <c r="K55" s="40">
        <v>12594</v>
      </c>
      <c r="L55" s="13">
        <v>1</v>
      </c>
      <c r="M55" s="40">
        <v>11405</v>
      </c>
      <c r="N55" s="13">
        <v>1</v>
      </c>
      <c r="O55" s="23">
        <v>0.1042525208242</v>
      </c>
    </row>
    <row r="56" spans="2:15">
      <c r="B56" s="36" t="s">
        <v>55</v>
      </c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</row>
    <row r="57" spans="2:15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</row>
    <row r="58" spans="2:15">
      <c r="B58" s="195" t="s">
        <v>63</v>
      </c>
      <c r="C58" s="195"/>
      <c r="D58" s="195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24"/>
    </row>
    <row r="59" spans="2:15">
      <c r="B59" s="196" t="s">
        <v>64</v>
      </c>
      <c r="C59" s="196"/>
      <c r="D59" s="196"/>
      <c r="E59" s="196"/>
      <c r="F59" s="196"/>
      <c r="G59" s="196"/>
      <c r="H59" s="196"/>
      <c r="I59" s="196"/>
      <c r="J59" s="196"/>
      <c r="K59" s="196"/>
      <c r="L59" s="196"/>
      <c r="M59" s="196"/>
      <c r="N59" s="196"/>
      <c r="O59" s="9" t="s">
        <v>48</v>
      </c>
    </row>
    <row r="60" spans="2:15">
      <c r="B60" s="183" t="s">
        <v>32</v>
      </c>
      <c r="C60" s="183" t="s">
        <v>1</v>
      </c>
      <c r="D60" s="185" t="s">
        <v>97</v>
      </c>
      <c r="E60" s="186"/>
      <c r="F60" s="186"/>
      <c r="G60" s="186"/>
      <c r="H60" s="187"/>
      <c r="I60" s="186" t="s">
        <v>90</v>
      </c>
      <c r="J60" s="186"/>
      <c r="K60" s="185" t="s">
        <v>98</v>
      </c>
      <c r="L60" s="186"/>
      <c r="M60" s="186"/>
      <c r="N60" s="186"/>
      <c r="O60" s="187"/>
    </row>
    <row r="61" spans="2:15">
      <c r="B61" s="184"/>
      <c r="C61" s="184"/>
      <c r="D61" s="197" t="s">
        <v>99</v>
      </c>
      <c r="E61" s="198"/>
      <c r="F61" s="198"/>
      <c r="G61" s="198"/>
      <c r="H61" s="199"/>
      <c r="I61" s="198" t="s">
        <v>91</v>
      </c>
      <c r="J61" s="198"/>
      <c r="K61" s="197" t="s">
        <v>100</v>
      </c>
      <c r="L61" s="198"/>
      <c r="M61" s="198"/>
      <c r="N61" s="198"/>
      <c r="O61" s="199"/>
    </row>
    <row r="62" spans="2:15" ht="15" customHeight="1">
      <c r="B62" s="184"/>
      <c r="C62" s="182"/>
      <c r="D62" s="177">
        <v>2019</v>
      </c>
      <c r="E62" s="178"/>
      <c r="F62" s="188">
        <v>2018</v>
      </c>
      <c r="G62" s="188"/>
      <c r="H62" s="190" t="s">
        <v>33</v>
      </c>
      <c r="I62" s="192">
        <v>2019</v>
      </c>
      <c r="J62" s="177" t="s">
        <v>101</v>
      </c>
      <c r="K62" s="177">
        <v>2019</v>
      </c>
      <c r="L62" s="178"/>
      <c r="M62" s="188">
        <v>2018</v>
      </c>
      <c r="N62" s="178"/>
      <c r="O62" s="168" t="s">
        <v>33</v>
      </c>
    </row>
    <row r="63" spans="2:15" ht="14.45" customHeight="1">
      <c r="B63" s="200" t="s">
        <v>32</v>
      </c>
      <c r="C63" s="169" t="s">
        <v>35</v>
      </c>
      <c r="D63" s="179"/>
      <c r="E63" s="180"/>
      <c r="F63" s="189"/>
      <c r="G63" s="189"/>
      <c r="H63" s="191"/>
      <c r="I63" s="193"/>
      <c r="J63" s="194"/>
      <c r="K63" s="179"/>
      <c r="L63" s="180"/>
      <c r="M63" s="189"/>
      <c r="N63" s="180"/>
      <c r="O63" s="168"/>
    </row>
    <row r="64" spans="2:15" ht="15" customHeight="1">
      <c r="B64" s="200"/>
      <c r="C64" s="169"/>
      <c r="D64" s="154" t="s">
        <v>36</v>
      </c>
      <c r="E64" s="151" t="s">
        <v>2</v>
      </c>
      <c r="F64" s="150" t="s">
        <v>36</v>
      </c>
      <c r="G64" s="61" t="s">
        <v>2</v>
      </c>
      <c r="H64" s="171" t="s">
        <v>37</v>
      </c>
      <c r="I64" s="62" t="s">
        <v>36</v>
      </c>
      <c r="J64" s="173" t="s">
        <v>102</v>
      </c>
      <c r="K64" s="154" t="s">
        <v>36</v>
      </c>
      <c r="L64" s="60" t="s">
        <v>2</v>
      </c>
      <c r="M64" s="150" t="s">
        <v>36</v>
      </c>
      <c r="N64" s="60" t="s">
        <v>2</v>
      </c>
      <c r="O64" s="175" t="s">
        <v>37</v>
      </c>
    </row>
    <row r="65" spans="2:15" ht="14.25" customHeight="1">
      <c r="B65" s="201"/>
      <c r="C65" s="170"/>
      <c r="D65" s="152" t="s">
        <v>38</v>
      </c>
      <c r="E65" s="153" t="s">
        <v>39</v>
      </c>
      <c r="F65" s="58" t="s">
        <v>38</v>
      </c>
      <c r="G65" s="59" t="s">
        <v>39</v>
      </c>
      <c r="H65" s="172"/>
      <c r="I65" s="63" t="s">
        <v>38</v>
      </c>
      <c r="J65" s="174"/>
      <c r="K65" s="152" t="s">
        <v>38</v>
      </c>
      <c r="L65" s="153" t="s">
        <v>39</v>
      </c>
      <c r="M65" s="58" t="s">
        <v>38</v>
      </c>
      <c r="N65" s="153" t="s">
        <v>39</v>
      </c>
      <c r="O65" s="176"/>
    </row>
    <row r="66" spans="2:15">
      <c r="B66" s="79"/>
      <c r="C66" s="72" t="s">
        <v>16</v>
      </c>
      <c r="D66" s="89">
        <v>133</v>
      </c>
      <c r="E66" s="74">
        <v>0.3888888888888889</v>
      </c>
      <c r="F66" s="90">
        <v>95</v>
      </c>
      <c r="G66" s="75">
        <v>0.36821705426356588</v>
      </c>
      <c r="H66" s="76">
        <v>0.39999999999999991</v>
      </c>
      <c r="I66" s="89">
        <v>153</v>
      </c>
      <c r="J66" s="78">
        <v>-0.13071895424836599</v>
      </c>
      <c r="K66" s="89">
        <v>572</v>
      </c>
      <c r="L66" s="74">
        <v>0.42245199409158052</v>
      </c>
      <c r="M66" s="90">
        <v>467</v>
      </c>
      <c r="N66" s="75">
        <v>0.41733690795352996</v>
      </c>
      <c r="O66" s="76">
        <v>0.22483940042826545</v>
      </c>
    </row>
    <row r="67" spans="2:15">
      <c r="B67" s="79"/>
      <c r="C67" s="80" t="s">
        <v>4</v>
      </c>
      <c r="D67" s="91">
        <v>70</v>
      </c>
      <c r="E67" s="82">
        <v>0.2046783625730994</v>
      </c>
      <c r="F67" s="92">
        <v>79</v>
      </c>
      <c r="G67" s="93">
        <v>0.30620155038759689</v>
      </c>
      <c r="H67" s="84">
        <v>-0.11392405063291144</v>
      </c>
      <c r="I67" s="91">
        <v>52</v>
      </c>
      <c r="J67" s="94">
        <v>0.34615384615384626</v>
      </c>
      <c r="K67" s="91">
        <v>320</v>
      </c>
      <c r="L67" s="82">
        <v>0.2363367799113737</v>
      </c>
      <c r="M67" s="92">
        <v>284</v>
      </c>
      <c r="N67" s="93">
        <v>0.25379803395889189</v>
      </c>
      <c r="O67" s="84">
        <v>0.12676056338028174</v>
      </c>
    </row>
    <row r="68" spans="2:15">
      <c r="B68" s="79"/>
      <c r="C68" s="80" t="s">
        <v>13</v>
      </c>
      <c r="D68" s="91">
        <v>78</v>
      </c>
      <c r="E68" s="82">
        <v>0.22807017543859648</v>
      </c>
      <c r="F68" s="92">
        <v>45</v>
      </c>
      <c r="G68" s="93">
        <v>0.1744186046511628</v>
      </c>
      <c r="H68" s="84">
        <v>0.73333333333333339</v>
      </c>
      <c r="I68" s="92"/>
      <c r="J68" s="94"/>
      <c r="K68" s="91">
        <v>239</v>
      </c>
      <c r="L68" s="82">
        <v>0.17651403249630723</v>
      </c>
      <c r="M68" s="92">
        <v>190</v>
      </c>
      <c r="N68" s="93">
        <v>0.16979445933869527</v>
      </c>
      <c r="O68" s="84">
        <v>0.25789473684210518</v>
      </c>
    </row>
    <row r="69" spans="2:15" ht="14.45" customHeight="1">
      <c r="B69" s="79"/>
      <c r="C69" s="80" t="s">
        <v>53</v>
      </c>
      <c r="D69" s="91">
        <v>25</v>
      </c>
      <c r="E69" s="82">
        <v>7.3099415204678359E-2</v>
      </c>
      <c r="F69" s="92">
        <v>10</v>
      </c>
      <c r="G69" s="93">
        <v>3.875968992248062E-2</v>
      </c>
      <c r="H69" s="84">
        <v>1.5</v>
      </c>
      <c r="I69" s="92"/>
      <c r="J69" s="94"/>
      <c r="K69" s="91">
        <v>74</v>
      </c>
      <c r="L69" s="82">
        <v>5.4652880354505169E-2</v>
      </c>
      <c r="M69" s="92">
        <v>45</v>
      </c>
      <c r="N69" s="93">
        <v>4.0214477211796246E-2</v>
      </c>
      <c r="O69" s="84">
        <v>0.64444444444444438</v>
      </c>
    </row>
    <row r="70" spans="2:15" ht="14.45" customHeight="1">
      <c r="B70" s="122"/>
      <c r="C70" s="80" t="s">
        <v>3</v>
      </c>
      <c r="D70" s="91">
        <v>18</v>
      </c>
      <c r="E70" s="82">
        <v>5.2631578947368418E-2</v>
      </c>
      <c r="F70" s="92">
        <v>10</v>
      </c>
      <c r="G70" s="93">
        <v>3.875968992248062E-2</v>
      </c>
      <c r="H70" s="84">
        <v>0.8</v>
      </c>
      <c r="I70" s="92">
        <v>8</v>
      </c>
      <c r="J70" s="94">
        <v>1.25</v>
      </c>
      <c r="K70" s="91">
        <v>65</v>
      </c>
      <c r="L70" s="82">
        <v>4.8005908419497784E-2</v>
      </c>
      <c r="M70" s="92">
        <v>73</v>
      </c>
      <c r="N70" s="93">
        <v>6.523681858802502E-2</v>
      </c>
      <c r="O70" s="84">
        <v>-0.1095890410958904</v>
      </c>
    </row>
    <row r="71" spans="2:15" ht="14.45" customHeight="1">
      <c r="B71" s="79"/>
      <c r="C71" s="80" t="s">
        <v>15</v>
      </c>
      <c r="D71" s="91">
        <v>6</v>
      </c>
      <c r="E71" s="82">
        <v>1.7543859649122806E-2</v>
      </c>
      <c r="F71" s="92">
        <v>7</v>
      </c>
      <c r="G71" s="93">
        <v>2.7131782945736434E-2</v>
      </c>
      <c r="H71" s="84">
        <v>-0.1428571428571429</v>
      </c>
      <c r="I71" s="92">
        <v>5</v>
      </c>
      <c r="J71" s="94">
        <v>0.19999999999999996</v>
      </c>
      <c r="K71" s="91">
        <v>26</v>
      </c>
      <c r="L71" s="82">
        <v>1.9202363367799114E-2</v>
      </c>
      <c r="M71" s="92">
        <v>23</v>
      </c>
      <c r="N71" s="93">
        <v>2.0554066130473638E-2</v>
      </c>
      <c r="O71" s="84">
        <v>0.13043478260869557</v>
      </c>
    </row>
    <row r="72" spans="2:15" ht="14.45" customHeight="1">
      <c r="B72" s="79"/>
      <c r="C72" s="80" t="s">
        <v>21</v>
      </c>
      <c r="D72" s="91">
        <v>3</v>
      </c>
      <c r="E72" s="82">
        <v>8.771929824561403E-3</v>
      </c>
      <c r="F72" s="92">
        <v>3</v>
      </c>
      <c r="G72" s="93">
        <v>1.1627906976744186E-2</v>
      </c>
      <c r="H72" s="84">
        <v>0</v>
      </c>
      <c r="I72" s="92">
        <v>2</v>
      </c>
      <c r="J72" s="94">
        <v>0.5</v>
      </c>
      <c r="K72" s="91">
        <v>23</v>
      </c>
      <c r="L72" s="82">
        <v>1.6986706056129987E-2</v>
      </c>
      <c r="M72" s="92">
        <v>9</v>
      </c>
      <c r="N72" s="93">
        <v>8.0428954423592495E-3</v>
      </c>
      <c r="O72" s="84">
        <v>1.5555555555555554</v>
      </c>
    </row>
    <row r="73" spans="2:15">
      <c r="B73" s="79"/>
      <c r="C73" s="95" t="s">
        <v>40</v>
      </c>
      <c r="D73" s="96">
        <v>9</v>
      </c>
      <c r="E73" s="97">
        <v>2.6315789473684209E-2</v>
      </c>
      <c r="F73" s="96">
        <v>9</v>
      </c>
      <c r="G73" s="102">
        <v>3.4883720930232558E-2</v>
      </c>
      <c r="H73" s="98">
        <v>0</v>
      </c>
      <c r="I73" s="96">
        <v>8</v>
      </c>
      <c r="J73" s="103">
        <v>0.125</v>
      </c>
      <c r="K73" s="96">
        <v>35</v>
      </c>
      <c r="L73" s="102">
        <v>2.58493353028065E-2</v>
      </c>
      <c r="M73" s="96">
        <v>28</v>
      </c>
      <c r="N73" s="102">
        <v>2.5022341376228774E-2</v>
      </c>
      <c r="O73" s="99">
        <v>0.25</v>
      </c>
    </row>
    <row r="74" spans="2:15" ht="15" customHeight="1">
      <c r="B74" s="26" t="s">
        <v>5</v>
      </c>
      <c r="C74" s="100" t="s">
        <v>41</v>
      </c>
      <c r="D74" s="39">
        <v>342</v>
      </c>
      <c r="E74" s="18">
        <v>1.0000000000000002</v>
      </c>
      <c r="F74" s="39">
        <v>258</v>
      </c>
      <c r="G74" s="18">
        <v>1</v>
      </c>
      <c r="H74" s="19">
        <v>0.32558139534883712</v>
      </c>
      <c r="I74" s="39">
        <v>228</v>
      </c>
      <c r="J74" s="20">
        <v>1.1654348919054804</v>
      </c>
      <c r="K74" s="39">
        <v>1354</v>
      </c>
      <c r="L74" s="18">
        <v>1.0000000000000002</v>
      </c>
      <c r="M74" s="39">
        <v>1119</v>
      </c>
      <c r="N74" s="20">
        <v>1.0000000000000002</v>
      </c>
      <c r="O74" s="22">
        <v>0.21000893655049158</v>
      </c>
    </row>
    <row r="75" spans="2:15">
      <c r="B75" s="79"/>
      <c r="C75" s="72" t="s">
        <v>4</v>
      </c>
      <c r="D75" s="89">
        <v>178</v>
      </c>
      <c r="E75" s="74">
        <v>0.24350205198358413</v>
      </c>
      <c r="F75" s="90">
        <v>80</v>
      </c>
      <c r="G75" s="75">
        <v>0.18779342723004694</v>
      </c>
      <c r="H75" s="76">
        <v>1.2250000000000001</v>
      </c>
      <c r="I75" s="90">
        <v>136</v>
      </c>
      <c r="J75" s="78">
        <v>0.30882352941176472</v>
      </c>
      <c r="K75" s="89">
        <v>664</v>
      </c>
      <c r="L75" s="74">
        <v>0.23462897526501766</v>
      </c>
      <c r="M75" s="90">
        <v>493</v>
      </c>
      <c r="N75" s="75">
        <v>0.19333333333333333</v>
      </c>
      <c r="O75" s="76">
        <v>0.34685598377281956</v>
      </c>
    </row>
    <row r="76" spans="2:15" ht="15" customHeight="1">
      <c r="B76" s="79"/>
      <c r="C76" s="80" t="s">
        <v>14</v>
      </c>
      <c r="D76" s="91">
        <v>164</v>
      </c>
      <c r="E76" s="82">
        <v>0.22435020519835841</v>
      </c>
      <c r="F76" s="92">
        <v>98</v>
      </c>
      <c r="G76" s="93">
        <v>0.2300469483568075</v>
      </c>
      <c r="H76" s="84">
        <v>0.67346938775510212</v>
      </c>
      <c r="I76" s="92">
        <v>152</v>
      </c>
      <c r="J76" s="94">
        <v>7.8947368421052655E-2</v>
      </c>
      <c r="K76" s="91">
        <v>603</v>
      </c>
      <c r="L76" s="82">
        <v>0.21307420494699647</v>
      </c>
      <c r="M76" s="92">
        <v>474</v>
      </c>
      <c r="N76" s="93">
        <v>0.18588235294117647</v>
      </c>
      <c r="O76" s="84">
        <v>0.27215189873417711</v>
      </c>
    </row>
    <row r="77" spans="2:15">
      <c r="B77" s="79"/>
      <c r="C77" s="80" t="s">
        <v>13</v>
      </c>
      <c r="D77" s="91">
        <v>146</v>
      </c>
      <c r="E77" s="82">
        <v>0.19972640218878249</v>
      </c>
      <c r="F77" s="92">
        <v>87</v>
      </c>
      <c r="G77" s="93">
        <v>0.20422535211267606</v>
      </c>
      <c r="H77" s="84">
        <v>0.67816091954022983</v>
      </c>
      <c r="I77" s="92">
        <v>81</v>
      </c>
      <c r="J77" s="94">
        <v>0.80246913580246915</v>
      </c>
      <c r="K77" s="91">
        <v>483</v>
      </c>
      <c r="L77" s="82">
        <v>0.1706713780918728</v>
      </c>
      <c r="M77" s="92">
        <v>420</v>
      </c>
      <c r="N77" s="93">
        <v>0.16470588235294117</v>
      </c>
      <c r="O77" s="84">
        <v>0.14999999999999991</v>
      </c>
    </row>
    <row r="78" spans="2:15" ht="15" customHeight="1">
      <c r="B78" s="79"/>
      <c r="C78" s="80" t="s">
        <v>12</v>
      </c>
      <c r="D78" s="91">
        <v>112</v>
      </c>
      <c r="E78" s="82">
        <v>0.15321477428180574</v>
      </c>
      <c r="F78" s="92">
        <v>63</v>
      </c>
      <c r="G78" s="93">
        <v>0.14788732394366197</v>
      </c>
      <c r="H78" s="84">
        <v>0.77777777777777768</v>
      </c>
      <c r="I78" s="92">
        <v>90</v>
      </c>
      <c r="J78" s="94">
        <v>0.24444444444444446</v>
      </c>
      <c r="K78" s="91">
        <v>414</v>
      </c>
      <c r="L78" s="82">
        <v>0.14628975265017669</v>
      </c>
      <c r="M78" s="92">
        <v>361</v>
      </c>
      <c r="N78" s="93">
        <v>0.14156862745098039</v>
      </c>
      <c r="O78" s="84">
        <v>0.14681440443213289</v>
      </c>
    </row>
    <row r="79" spans="2:15">
      <c r="B79" s="122"/>
      <c r="C79" s="80" t="s">
        <v>3</v>
      </c>
      <c r="D79" s="91">
        <v>74</v>
      </c>
      <c r="E79" s="82">
        <v>0.10123119015047879</v>
      </c>
      <c r="F79" s="92">
        <v>52</v>
      </c>
      <c r="G79" s="93">
        <v>0.12206572769953052</v>
      </c>
      <c r="H79" s="84">
        <v>0.42307692307692313</v>
      </c>
      <c r="I79" s="92">
        <v>63</v>
      </c>
      <c r="J79" s="94">
        <v>0.17460317460317465</v>
      </c>
      <c r="K79" s="91">
        <v>406</v>
      </c>
      <c r="L79" s="82">
        <v>0.14346289752650176</v>
      </c>
      <c r="M79" s="92">
        <v>471</v>
      </c>
      <c r="N79" s="93">
        <v>0.18470588235294116</v>
      </c>
      <c r="O79" s="84">
        <v>-0.13800424628450103</v>
      </c>
    </row>
    <row r="80" spans="2:15" ht="15" customHeight="1">
      <c r="B80" s="79"/>
      <c r="C80" s="80" t="s">
        <v>15</v>
      </c>
      <c r="D80" s="91">
        <v>31</v>
      </c>
      <c r="E80" s="82">
        <v>4.240766073871409E-2</v>
      </c>
      <c r="F80" s="92">
        <v>29</v>
      </c>
      <c r="G80" s="93">
        <v>6.8075117370892016E-2</v>
      </c>
      <c r="H80" s="84">
        <v>6.8965517241379226E-2</v>
      </c>
      <c r="I80" s="92">
        <v>24</v>
      </c>
      <c r="J80" s="94">
        <v>0.29166666666666674</v>
      </c>
      <c r="K80" s="91">
        <v>160</v>
      </c>
      <c r="L80" s="82">
        <v>5.6537102473498232E-2</v>
      </c>
      <c r="M80" s="92">
        <v>129</v>
      </c>
      <c r="N80" s="93">
        <v>5.0588235294117649E-2</v>
      </c>
      <c r="O80" s="84">
        <v>0.24031007751937983</v>
      </c>
    </row>
    <row r="81" spans="2:15" ht="15" customHeight="1">
      <c r="B81" s="79"/>
      <c r="C81" s="80" t="s">
        <v>16</v>
      </c>
      <c r="D81" s="91">
        <v>22</v>
      </c>
      <c r="E81" s="82">
        <v>3.0095759233926128E-2</v>
      </c>
      <c r="F81" s="92">
        <v>15</v>
      </c>
      <c r="G81" s="93">
        <v>3.5211267605633804E-2</v>
      </c>
      <c r="H81" s="84">
        <v>0.46666666666666656</v>
      </c>
      <c r="I81" s="92">
        <v>26</v>
      </c>
      <c r="J81" s="94">
        <v>-0.15384615384615385</v>
      </c>
      <c r="K81" s="91">
        <v>83</v>
      </c>
      <c r="L81" s="82">
        <v>2.9328621908127208E-2</v>
      </c>
      <c r="M81" s="92">
        <v>193</v>
      </c>
      <c r="N81" s="93">
        <v>7.5686274509803919E-2</v>
      </c>
      <c r="O81" s="84">
        <v>-0.56994818652849744</v>
      </c>
    </row>
    <row r="82" spans="2:15" ht="15" customHeight="1">
      <c r="B82" s="149"/>
      <c r="C82" s="95" t="s">
        <v>40</v>
      </c>
      <c r="D82" s="96">
        <v>4</v>
      </c>
      <c r="E82" s="97">
        <v>5.4719562243502051E-3</v>
      </c>
      <c r="F82" s="96">
        <v>2</v>
      </c>
      <c r="G82" s="102">
        <v>4.6948356807511738E-3</v>
      </c>
      <c r="H82" s="98">
        <v>1</v>
      </c>
      <c r="I82" s="96">
        <v>0</v>
      </c>
      <c r="J82" s="103"/>
      <c r="K82" s="96">
        <v>17</v>
      </c>
      <c r="L82" s="102">
        <v>6.0070671378091873E-3</v>
      </c>
      <c r="M82" s="96">
        <v>9</v>
      </c>
      <c r="N82" s="102">
        <v>3.5294117647058825E-3</v>
      </c>
      <c r="O82" s="99">
        <v>0.88888888888888884</v>
      </c>
    </row>
    <row r="83" spans="2:15" ht="15" customHeight="1">
      <c r="B83" s="25" t="s">
        <v>6</v>
      </c>
      <c r="C83" s="100" t="s">
        <v>41</v>
      </c>
      <c r="D83" s="39">
        <v>731</v>
      </c>
      <c r="E83" s="18">
        <v>1</v>
      </c>
      <c r="F83" s="39">
        <v>426</v>
      </c>
      <c r="G83" s="18">
        <v>1</v>
      </c>
      <c r="H83" s="19">
        <v>0.715962441314554</v>
      </c>
      <c r="I83" s="39">
        <v>572</v>
      </c>
      <c r="J83" s="20">
        <v>0.27797202797202791</v>
      </c>
      <c r="K83" s="39">
        <v>2830</v>
      </c>
      <c r="L83" s="18">
        <v>1</v>
      </c>
      <c r="M83" s="39">
        <v>2550</v>
      </c>
      <c r="N83" s="20">
        <v>1</v>
      </c>
      <c r="O83" s="22">
        <v>0.1098039215686275</v>
      </c>
    </row>
    <row r="84" spans="2:15">
      <c r="B84" s="25" t="s">
        <v>70</v>
      </c>
      <c r="C84" s="100" t="s">
        <v>41</v>
      </c>
      <c r="D84" s="101">
        <v>1</v>
      </c>
      <c r="E84" s="18">
        <v>1</v>
      </c>
      <c r="F84" s="101">
        <v>0</v>
      </c>
      <c r="G84" s="18">
        <v>1</v>
      </c>
      <c r="H84" s="19"/>
      <c r="I84" s="101">
        <v>0</v>
      </c>
      <c r="J84" s="20"/>
      <c r="K84" s="101">
        <v>6</v>
      </c>
      <c r="L84" s="18">
        <v>1</v>
      </c>
      <c r="M84" s="101">
        <v>6</v>
      </c>
      <c r="N84" s="18">
        <v>1</v>
      </c>
      <c r="O84" s="22">
        <v>0</v>
      </c>
    </row>
    <row r="85" spans="2:15" ht="15" customHeight="1">
      <c r="B85" s="26"/>
      <c r="C85" s="104" t="s">
        <v>41</v>
      </c>
      <c r="D85" s="40">
        <v>1074</v>
      </c>
      <c r="E85" s="13">
        <v>1</v>
      </c>
      <c r="F85" s="40">
        <v>684</v>
      </c>
      <c r="G85" s="13">
        <v>1</v>
      </c>
      <c r="H85" s="14">
        <v>0.57017543859649122</v>
      </c>
      <c r="I85" s="40">
        <v>862</v>
      </c>
      <c r="J85" s="15">
        <v>0.24593967517401394</v>
      </c>
      <c r="K85" s="40">
        <v>4190</v>
      </c>
      <c r="L85" s="13">
        <v>1</v>
      </c>
      <c r="M85" s="40">
        <v>3675</v>
      </c>
      <c r="N85" s="13">
        <v>1</v>
      </c>
      <c r="O85" s="23">
        <v>0.14013605442176869</v>
      </c>
    </row>
    <row r="86" spans="2:15">
      <c r="B86" s="36" t="s">
        <v>55</v>
      </c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</row>
  </sheetData>
  <mergeCells count="69">
    <mergeCell ref="O62:O63"/>
    <mergeCell ref="B63:B65"/>
    <mergeCell ref="C63:C65"/>
    <mergeCell ref="H64:H65"/>
    <mergeCell ref="J64:J65"/>
    <mergeCell ref="O64:O65"/>
    <mergeCell ref="F62:G63"/>
    <mergeCell ref="H62:H63"/>
    <mergeCell ref="I62:I63"/>
    <mergeCell ref="J62:J63"/>
    <mergeCell ref="K5:O5"/>
    <mergeCell ref="D5:H5"/>
    <mergeCell ref="I5:J5"/>
    <mergeCell ref="B33:N33"/>
    <mergeCell ref="B34:N34"/>
    <mergeCell ref="F6:G7"/>
    <mergeCell ref="K61:O61"/>
    <mergeCell ref="D62:E63"/>
    <mergeCell ref="I6:I7"/>
    <mergeCell ref="J6:J7"/>
    <mergeCell ref="K6:L7"/>
    <mergeCell ref="K62:L63"/>
    <mergeCell ref="M62:N63"/>
    <mergeCell ref="B59:N59"/>
    <mergeCell ref="B60:B62"/>
    <mergeCell ref="C60:C62"/>
    <mergeCell ref="D60:H60"/>
    <mergeCell ref="I60:J60"/>
    <mergeCell ref="K60:O60"/>
    <mergeCell ref="D61:H61"/>
    <mergeCell ref="I61:J61"/>
    <mergeCell ref="B58:N58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H37:H38"/>
    <mergeCell ref="I37:I38"/>
    <mergeCell ref="J37:J38"/>
    <mergeCell ref="K37:L38"/>
    <mergeCell ref="M37:N38"/>
    <mergeCell ref="B35:B37"/>
    <mergeCell ref="C35:C37"/>
    <mergeCell ref="D35:H35"/>
    <mergeCell ref="I35:J35"/>
    <mergeCell ref="K35:O35"/>
    <mergeCell ref="D36:H36"/>
    <mergeCell ref="I36:J36"/>
    <mergeCell ref="K36:O36"/>
    <mergeCell ref="D37:E38"/>
    <mergeCell ref="F37:G38"/>
    <mergeCell ref="B38:B40"/>
    <mergeCell ref="C38:C40"/>
    <mergeCell ref="H39:H40"/>
    <mergeCell ref="J39:J40"/>
    <mergeCell ref="O39:O40"/>
    <mergeCell ref="O37:O38"/>
  </mergeCells>
  <phoneticPr fontId="7" type="noConversion"/>
  <conditionalFormatting sqref="H19:H23 J19:J23 O19:O23">
    <cfRule type="cellIs" dxfId="132" priority="32" operator="lessThan">
      <formula>0</formula>
    </cfRule>
  </conditionalFormatting>
  <conditionalFormatting sqref="H15:H16 O15:O16">
    <cfRule type="cellIs" dxfId="131" priority="38" operator="lessThan">
      <formula>0</formula>
    </cfRule>
  </conditionalFormatting>
  <conditionalFormatting sqref="H10:H14 J10:J14 O10:O14">
    <cfRule type="cellIs" dxfId="130" priority="37" operator="lessThan">
      <formula>0</formula>
    </cfRule>
  </conditionalFormatting>
  <conditionalFormatting sqref="J15:J16">
    <cfRule type="cellIs" dxfId="129" priority="36" operator="lessThan">
      <formula>0</formula>
    </cfRule>
  </conditionalFormatting>
  <conditionalFormatting sqref="H17:H18 O17:O18">
    <cfRule type="cellIs" dxfId="128" priority="33" operator="lessThan">
      <formula>0</formula>
    </cfRule>
  </conditionalFormatting>
  <conditionalFormatting sqref="J18">
    <cfRule type="cellIs" dxfId="127" priority="31" operator="lessThan">
      <formula>0</formula>
    </cfRule>
  </conditionalFormatting>
  <conditionalFormatting sqref="H26:H28 J26:J28 O26:O28">
    <cfRule type="cellIs" dxfId="126" priority="29" operator="lessThan">
      <formula>0</formula>
    </cfRule>
  </conditionalFormatting>
  <conditionalFormatting sqref="H24:H25 J24:J25 O24:O25 H17:H18 O17:O18">
    <cfRule type="cellIs" dxfId="125" priority="34" operator="lessThan">
      <formula>0</formula>
    </cfRule>
  </conditionalFormatting>
  <conditionalFormatting sqref="D10:O16">
    <cfRule type="cellIs" dxfId="124" priority="35" operator="equal">
      <formula>0</formula>
    </cfRule>
  </conditionalFormatting>
  <conditionalFormatting sqref="D19:O25">
    <cfRule type="cellIs" dxfId="123" priority="30" operator="equal">
      <formula>0</formula>
    </cfRule>
  </conditionalFormatting>
  <conditionalFormatting sqref="H26:H27 O26:O27">
    <cfRule type="cellIs" dxfId="122" priority="28" operator="lessThan">
      <formula>0</formula>
    </cfRule>
  </conditionalFormatting>
  <conditionalFormatting sqref="H29 O29">
    <cfRule type="cellIs" dxfId="121" priority="27" operator="lessThan">
      <formula>0</formula>
    </cfRule>
  </conditionalFormatting>
  <conditionalFormatting sqref="H29 O29 J29">
    <cfRule type="cellIs" dxfId="120" priority="26" operator="lessThan">
      <formula>0</formula>
    </cfRule>
  </conditionalFormatting>
  <conditionalFormatting sqref="H85 O85 J85">
    <cfRule type="cellIs" dxfId="119" priority="1" operator="lessThan">
      <formula>0</formula>
    </cfRule>
  </conditionalFormatting>
  <conditionalFormatting sqref="H50:H52 J50:J52 O50:O52 O44 H44">
    <cfRule type="cellIs" dxfId="118" priority="25" operator="lessThan">
      <formula>0</formula>
    </cfRule>
  </conditionalFormatting>
  <conditionalFormatting sqref="H41:H43 J41:J43 O41:O43">
    <cfRule type="cellIs" dxfId="117" priority="23" operator="lessThan">
      <formula>0</formula>
    </cfRule>
  </conditionalFormatting>
  <conditionalFormatting sqref="H52 O52 O44 H44">
    <cfRule type="cellIs" dxfId="116" priority="24" operator="lessThan">
      <formula>0</formula>
    </cfRule>
  </conditionalFormatting>
  <conditionalFormatting sqref="H45:H49 J45:J49 O45:O49">
    <cfRule type="cellIs" dxfId="115" priority="22" operator="lessThan">
      <formula>0</formula>
    </cfRule>
  </conditionalFormatting>
  <conditionalFormatting sqref="D41:O43 D45:O51">
    <cfRule type="cellIs" dxfId="114" priority="21" operator="equal">
      <formula>0</formula>
    </cfRule>
  </conditionalFormatting>
  <conditionalFormatting sqref="H54 J54 O54">
    <cfRule type="cellIs" dxfId="113" priority="20" operator="lessThan">
      <formula>0</formula>
    </cfRule>
  </conditionalFormatting>
  <conditionalFormatting sqref="H53 J53 O53">
    <cfRule type="cellIs" dxfId="112" priority="19" operator="lessThan">
      <formula>0</formula>
    </cfRule>
  </conditionalFormatting>
  <conditionalFormatting sqref="H53 O53">
    <cfRule type="cellIs" dxfId="111" priority="18" operator="lessThan">
      <formula>0</formula>
    </cfRule>
  </conditionalFormatting>
  <conditionalFormatting sqref="H55 O55">
    <cfRule type="cellIs" dxfId="110" priority="17" operator="lessThan">
      <formula>0</formula>
    </cfRule>
  </conditionalFormatting>
  <conditionalFormatting sqref="H55 O55 J55">
    <cfRule type="cellIs" dxfId="109" priority="16" operator="lessThan">
      <formula>0</formula>
    </cfRule>
  </conditionalFormatting>
  <conditionalFormatting sqref="H66:H70 J66:J70 O66:O70">
    <cfRule type="cellIs" dxfId="108" priority="15" operator="lessThan">
      <formula>0</formula>
    </cfRule>
  </conditionalFormatting>
  <conditionalFormatting sqref="J71:J72 O71:O72 H71:H72">
    <cfRule type="cellIs" dxfId="107" priority="14" operator="lessThan">
      <formula>0</formula>
    </cfRule>
  </conditionalFormatting>
  <conditionalFormatting sqref="D75:O81 D66:O72">
    <cfRule type="cellIs" dxfId="106" priority="13" operator="equal">
      <formula>0</formula>
    </cfRule>
  </conditionalFormatting>
  <conditionalFormatting sqref="H80:H82 J80:J82 O80:O82">
    <cfRule type="cellIs" dxfId="105" priority="12" operator="lessThan">
      <formula>0</formula>
    </cfRule>
  </conditionalFormatting>
  <conditionalFormatting sqref="H75:H79 J75:J79 O75:O79">
    <cfRule type="cellIs" dxfId="104" priority="11" operator="lessThan">
      <formula>0</formula>
    </cfRule>
  </conditionalFormatting>
  <conditionalFormatting sqref="H73 O73">
    <cfRule type="cellIs" dxfId="103" priority="10" operator="lessThan">
      <formula>0</formula>
    </cfRule>
  </conditionalFormatting>
  <conditionalFormatting sqref="H73 J73 O73">
    <cfRule type="cellIs" dxfId="102" priority="9" operator="lessThan">
      <formula>0</formula>
    </cfRule>
  </conditionalFormatting>
  <conditionalFormatting sqref="H74 J74 O74">
    <cfRule type="cellIs" dxfId="101" priority="8" operator="lessThan">
      <formula>0</formula>
    </cfRule>
  </conditionalFormatting>
  <conditionalFormatting sqref="H74 O74">
    <cfRule type="cellIs" dxfId="100" priority="7" operator="lessThan">
      <formula>0</formula>
    </cfRule>
  </conditionalFormatting>
  <conditionalFormatting sqref="H82 O82">
    <cfRule type="cellIs" dxfId="99" priority="6" operator="lessThan">
      <formula>0</formula>
    </cfRule>
  </conditionalFormatting>
  <conditionalFormatting sqref="H84 J84 O84">
    <cfRule type="cellIs" dxfId="98" priority="5" operator="lessThan">
      <formula>0</formula>
    </cfRule>
  </conditionalFormatting>
  <conditionalFormatting sqref="H83 J83 O83">
    <cfRule type="cellIs" dxfId="97" priority="4" operator="lessThan">
      <formula>0</formula>
    </cfRule>
  </conditionalFormatting>
  <conditionalFormatting sqref="H83 O83">
    <cfRule type="cellIs" dxfId="96" priority="3" operator="lessThan">
      <formula>0</formula>
    </cfRule>
  </conditionalFormatting>
  <conditionalFormatting sqref="H85 O85">
    <cfRule type="cellIs" dxfId="95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B1:P96"/>
  <sheetViews>
    <sheetView showGridLines="0" zoomScale="90" zoomScaleNormal="90" workbookViewId="0">
      <selection activeCell="B2" sqref="B2:N2"/>
    </sheetView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41"/>
      <c r="I1"/>
      <c r="O1" s="70">
        <v>43651</v>
      </c>
    </row>
    <row r="2" spans="2:15">
      <c r="B2" s="195" t="s">
        <v>30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24"/>
    </row>
    <row r="3" spans="2:15">
      <c r="B3" s="196" t="s">
        <v>31</v>
      </c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37" t="s">
        <v>48</v>
      </c>
    </row>
    <row r="4" spans="2:15" ht="14.45" customHeight="1">
      <c r="B4" s="183" t="s">
        <v>32</v>
      </c>
      <c r="C4" s="183" t="s">
        <v>1</v>
      </c>
      <c r="D4" s="185" t="s">
        <v>97</v>
      </c>
      <c r="E4" s="186"/>
      <c r="F4" s="186"/>
      <c r="G4" s="186"/>
      <c r="H4" s="187"/>
      <c r="I4" s="186" t="s">
        <v>90</v>
      </c>
      <c r="J4" s="186"/>
      <c r="K4" s="185" t="s">
        <v>98</v>
      </c>
      <c r="L4" s="186"/>
      <c r="M4" s="186"/>
      <c r="N4" s="186"/>
      <c r="O4" s="187"/>
    </row>
    <row r="5" spans="2:15" ht="14.45" customHeight="1">
      <c r="B5" s="184"/>
      <c r="C5" s="184"/>
      <c r="D5" s="197" t="s">
        <v>99</v>
      </c>
      <c r="E5" s="198"/>
      <c r="F5" s="198"/>
      <c r="G5" s="198"/>
      <c r="H5" s="199"/>
      <c r="I5" s="198" t="s">
        <v>91</v>
      </c>
      <c r="J5" s="198"/>
      <c r="K5" s="197" t="s">
        <v>100</v>
      </c>
      <c r="L5" s="198"/>
      <c r="M5" s="198"/>
      <c r="N5" s="198"/>
      <c r="O5" s="199"/>
    </row>
    <row r="6" spans="2:15" ht="14.45" customHeight="1">
      <c r="B6" s="184"/>
      <c r="C6" s="182"/>
      <c r="D6" s="177">
        <v>2019</v>
      </c>
      <c r="E6" s="178"/>
      <c r="F6" s="188">
        <v>2018</v>
      </c>
      <c r="G6" s="188"/>
      <c r="H6" s="190" t="s">
        <v>33</v>
      </c>
      <c r="I6" s="192">
        <v>2019</v>
      </c>
      <c r="J6" s="177" t="s">
        <v>101</v>
      </c>
      <c r="K6" s="177">
        <v>2019</v>
      </c>
      <c r="L6" s="178"/>
      <c r="M6" s="188">
        <v>2018</v>
      </c>
      <c r="N6" s="178"/>
      <c r="O6" s="168" t="s">
        <v>33</v>
      </c>
    </row>
    <row r="7" spans="2:15" ht="15" customHeight="1">
      <c r="B7" s="200" t="s">
        <v>32</v>
      </c>
      <c r="C7" s="169" t="s">
        <v>35</v>
      </c>
      <c r="D7" s="179"/>
      <c r="E7" s="180"/>
      <c r="F7" s="189"/>
      <c r="G7" s="189"/>
      <c r="H7" s="191"/>
      <c r="I7" s="193"/>
      <c r="J7" s="194"/>
      <c r="K7" s="179"/>
      <c r="L7" s="180"/>
      <c r="M7" s="189"/>
      <c r="N7" s="180"/>
      <c r="O7" s="168"/>
    </row>
    <row r="8" spans="2:15" ht="15" customHeight="1">
      <c r="B8" s="200"/>
      <c r="C8" s="169"/>
      <c r="D8" s="154" t="s">
        <v>36</v>
      </c>
      <c r="E8" s="151" t="s">
        <v>2</v>
      </c>
      <c r="F8" s="150" t="s">
        <v>36</v>
      </c>
      <c r="G8" s="61" t="s">
        <v>2</v>
      </c>
      <c r="H8" s="171" t="s">
        <v>37</v>
      </c>
      <c r="I8" s="62" t="s">
        <v>36</v>
      </c>
      <c r="J8" s="173" t="s">
        <v>102</v>
      </c>
      <c r="K8" s="154" t="s">
        <v>36</v>
      </c>
      <c r="L8" s="60" t="s">
        <v>2</v>
      </c>
      <c r="M8" s="150" t="s">
        <v>36</v>
      </c>
      <c r="N8" s="60" t="s">
        <v>2</v>
      </c>
      <c r="O8" s="175" t="s">
        <v>37</v>
      </c>
    </row>
    <row r="9" spans="2:15" ht="15" customHeight="1">
      <c r="B9" s="201"/>
      <c r="C9" s="170"/>
      <c r="D9" s="152" t="s">
        <v>38</v>
      </c>
      <c r="E9" s="153" t="s">
        <v>39</v>
      </c>
      <c r="F9" s="58" t="s">
        <v>38</v>
      </c>
      <c r="G9" s="59" t="s">
        <v>39</v>
      </c>
      <c r="H9" s="172"/>
      <c r="I9" s="63" t="s">
        <v>38</v>
      </c>
      <c r="J9" s="174"/>
      <c r="K9" s="152" t="s">
        <v>38</v>
      </c>
      <c r="L9" s="153" t="s">
        <v>39</v>
      </c>
      <c r="M9" s="58" t="s">
        <v>38</v>
      </c>
      <c r="N9" s="153" t="s">
        <v>39</v>
      </c>
      <c r="O9" s="176"/>
    </row>
    <row r="10" spans="2:15">
      <c r="B10" s="79"/>
      <c r="C10" s="72" t="s">
        <v>13</v>
      </c>
      <c r="D10" s="89">
        <v>28</v>
      </c>
      <c r="E10" s="74">
        <v>0.5490196078431373</v>
      </c>
      <c r="F10" s="90">
        <v>22</v>
      </c>
      <c r="G10" s="75">
        <v>0.52380952380952384</v>
      </c>
      <c r="H10" s="76">
        <v>0.27272727272727271</v>
      </c>
      <c r="I10" s="90">
        <v>24</v>
      </c>
      <c r="J10" s="78">
        <v>0.16666666666666674</v>
      </c>
      <c r="K10" s="89">
        <v>87</v>
      </c>
      <c r="L10" s="74">
        <v>0.46524064171122997</v>
      </c>
      <c r="M10" s="90">
        <v>91</v>
      </c>
      <c r="N10" s="75">
        <v>0.54819277108433739</v>
      </c>
      <c r="O10" s="76">
        <v>-4.3956043956043911E-2</v>
      </c>
    </row>
    <row r="11" spans="2:15">
      <c r="B11" s="79"/>
      <c r="C11" s="80" t="s">
        <v>16</v>
      </c>
      <c r="D11" s="91">
        <v>7</v>
      </c>
      <c r="E11" s="82">
        <v>0.13725490196078433</v>
      </c>
      <c r="F11" s="92">
        <v>9</v>
      </c>
      <c r="G11" s="93">
        <v>0.21428571428571427</v>
      </c>
      <c r="H11" s="84">
        <v>-0.22222222222222221</v>
      </c>
      <c r="I11" s="92">
        <v>2</v>
      </c>
      <c r="J11" s="94">
        <v>2.5</v>
      </c>
      <c r="K11" s="91">
        <v>44</v>
      </c>
      <c r="L11" s="82">
        <v>0.23529411764705882</v>
      </c>
      <c r="M11" s="92">
        <v>41</v>
      </c>
      <c r="N11" s="93">
        <v>0.24698795180722891</v>
      </c>
      <c r="O11" s="84">
        <v>7.3170731707317138E-2</v>
      </c>
    </row>
    <row r="12" spans="2:15">
      <c r="B12" s="79"/>
      <c r="C12" s="80" t="s">
        <v>21</v>
      </c>
      <c r="D12" s="91">
        <v>3</v>
      </c>
      <c r="E12" s="82">
        <v>5.8823529411764705E-2</v>
      </c>
      <c r="F12" s="92">
        <v>3</v>
      </c>
      <c r="G12" s="93">
        <v>7.1428571428571425E-2</v>
      </c>
      <c r="H12" s="84">
        <v>0</v>
      </c>
      <c r="I12" s="92">
        <v>2</v>
      </c>
      <c r="J12" s="94">
        <v>0.5</v>
      </c>
      <c r="K12" s="91">
        <v>23</v>
      </c>
      <c r="L12" s="82">
        <v>0.12299465240641712</v>
      </c>
      <c r="M12" s="92">
        <v>9</v>
      </c>
      <c r="N12" s="93">
        <v>5.4216867469879519E-2</v>
      </c>
      <c r="O12" s="84">
        <v>1.5555555555555554</v>
      </c>
    </row>
    <row r="13" spans="2:15">
      <c r="B13" s="79"/>
      <c r="C13" s="80" t="s">
        <v>20</v>
      </c>
      <c r="D13" s="91">
        <v>3</v>
      </c>
      <c r="E13" s="82">
        <v>5.8823529411764705E-2</v>
      </c>
      <c r="F13" s="92">
        <v>0</v>
      </c>
      <c r="G13" s="93">
        <v>0</v>
      </c>
      <c r="H13" s="84"/>
      <c r="I13" s="92">
        <v>3</v>
      </c>
      <c r="J13" s="94">
        <v>0</v>
      </c>
      <c r="K13" s="91">
        <v>8</v>
      </c>
      <c r="L13" s="82">
        <v>4.2780748663101602E-2</v>
      </c>
      <c r="M13" s="92">
        <v>2</v>
      </c>
      <c r="N13" s="93">
        <v>1.2048192771084338E-2</v>
      </c>
      <c r="O13" s="84">
        <v>3</v>
      </c>
    </row>
    <row r="14" spans="2:15">
      <c r="B14" s="122"/>
      <c r="C14" s="80" t="s">
        <v>4</v>
      </c>
      <c r="D14" s="91">
        <v>3</v>
      </c>
      <c r="E14" s="82">
        <v>5.8823529411764705E-2</v>
      </c>
      <c r="F14" s="92">
        <v>5</v>
      </c>
      <c r="G14" s="93">
        <v>0.11904761904761904</v>
      </c>
      <c r="H14" s="84">
        <v>-0.4</v>
      </c>
      <c r="I14" s="92">
        <v>0</v>
      </c>
      <c r="J14" s="94"/>
      <c r="K14" s="91">
        <v>8</v>
      </c>
      <c r="L14" s="82">
        <v>4.2780748663101602E-2</v>
      </c>
      <c r="M14" s="92">
        <v>15</v>
      </c>
      <c r="N14" s="93">
        <v>9.036144578313253E-2</v>
      </c>
      <c r="O14" s="84">
        <v>-0.46666666666666667</v>
      </c>
    </row>
    <row r="15" spans="2:15">
      <c r="B15" s="79"/>
      <c r="C15" s="80" t="s">
        <v>15</v>
      </c>
      <c r="D15" s="91">
        <v>3</v>
      </c>
      <c r="E15" s="82">
        <v>5.8823529411764705E-2</v>
      </c>
      <c r="F15" s="92">
        <v>0</v>
      </c>
      <c r="G15" s="93">
        <v>0</v>
      </c>
      <c r="H15" s="84"/>
      <c r="I15" s="92">
        <v>0</v>
      </c>
      <c r="J15" s="94"/>
      <c r="K15" s="91">
        <v>6</v>
      </c>
      <c r="L15" s="82">
        <v>3.2085561497326207E-2</v>
      </c>
      <c r="M15" s="92">
        <v>1</v>
      </c>
      <c r="N15" s="93">
        <v>6.024096385542169E-3</v>
      </c>
      <c r="O15" s="84">
        <v>5</v>
      </c>
    </row>
    <row r="16" spans="2:15">
      <c r="B16" s="79"/>
      <c r="C16" s="80" t="s">
        <v>22</v>
      </c>
      <c r="D16" s="91">
        <v>1</v>
      </c>
      <c r="E16" s="82">
        <v>1.9607843137254902E-2</v>
      </c>
      <c r="F16" s="92">
        <v>1</v>
      </c>
      <c r="G16" s="93">
        <v>2.3809523809523808E-2</v>
      </c>
      <c r="H16" s="84">
        <v>0</v>
      </c>
      <c r="I16" s="92">
        <v>0</v>
      </c>
      <c r="J16" s="94"/>
      <c r="K16" s="91">
        <v>4</v>
      </c>
      <c r="L16" s="82">
        <v>2.1390374331550801E-2</v>
      </c>
      <c r="M16" s="92">
        <v>2</v>
      </c>
      <c r="N16" s="93">
        <v>1.2048192771084338E-2</v>
      </c>
      <c r="O16" s="84">
        <v>1</v>
      </c>
    </row>
    <row r="17" spans="2:16">
      <c r="B17" s="132"/>
      <c r="C17" s="95" t="s">
        <v>40</v>
      </c>
      <c r="D17" s="96">
        <v>3</v>
      </c>
      <c r="E17" s="97">
        <v>5.8823529411764705E-2</v>
      </c>
      <c r="F17" s="96">
        <v>2</v>
      </c>
      <c r="G17" s="97">
        <v>4.7619047619047616E-2</v>
      </c>
      <c r="H17" s="98">
        <v>0.5</v>
      </c>
      <c r="I17" s="96">
        <v>0</v>
      </c>
      <c r="J17" s="97">
        <v>0</v>
      </c>
      <c r="K17" s="96">
        <v>7</v>
      </c>
      <c r="L17" s="97">
        <v>3.7433155080213901E-2</v>
      </c>
      <c r="M17" s="96">
        <v>5</v>
      </c>
      <c r="N17" s="97">
        <v>3.0120481927710843E-2</v>
      </c>
      <c r="O17" s="99">
        <v>0.39999999999999991</v>
      </c>
    </row>
    <row r="18" spans="2:16">
      <c r="B18" s="25" t="s">
        <v>49</v>
      </c>
      <c r="C18" s="100" t="s">
        <v>41</v>
      </c>
      <c r="D18" s="39">
        <v>51</v>
      </c>
      <c r="E18" s="18">
        <v>1</v>
      </c>
      <c r="F18" s="39">
        <v>42</v>
      </c>
      <c r="G18" s="18">
        <v>1</v>
      </c>
      <c r="H18" s="19">
        <v>0.21428571428571419</v>
      </c>
      <c r="I18" s="39">
        <v>31</v>
      </c>
      <c r="J18" s="20">
        <v>0.64516129032258074</v>
      </c>
      <c r="K18" s="39">
        <v>187</v>
      </c>
      <c r="L18" s="18">
        <v>1</v>
      </c>
      <c r="M18" s="39">
        <v>166</v>
      </c>
      <c r="N18" s="20">
        <v>1</v>
      </c>
      <c r="O18" s="22">
        <v>0.12650602409638556</v>
      </c>
    </row>
    <row r="19" spans="2:16">
      <c r="B19" s="79"/>
      <c r="C19" s="72" t="s">
        <v>14</v>
      </c>
      <c r="D19" s="89">
        <v>619</v>
      </c>
      <c r="E19" s="74">
        <v>0.18999386126457948</v>
      </c>
      <c r="F19" s="90">
        <v>397</v>
      </c>
      <c r="G19" s="75">
        <v>0.15447470817120623</v>
      </c>
      <c r="H19" s="76">
        <v>0.55919395465994959</v>
      </c>
      <c r="I19" s="90">
        <v>709</v>
      </c>
      <c r="J19" s="78">
        <v>-0.12693935119887167</v>
      </c>
      <c r="K19" s="89">
        <v>3661</v>
      </c>
      <c r="L19" s="74">
        <v>0.22070171208102243</v>
      </c>
      <c r="M19" s="90">
        <v>2603</v>
      </c>
      <c r="N19" s="75">
        <v>0.17463938275746393</v>
      </c>
      <c r="O19" s="76">
        <v>0.40645409143296196</v>
      </c>
    </row>
    <row r="20" spans="2:16">
      <c r="B20" s="79"/>
      <c r="C20" s="80" t="s">
        <v>3</v>
      </c>
      <c r="D20" s="91">
        <v>625</v>
      </c>
      <c r="E20" s="82">
        <v>0.19183548189073052</v>
      </c>
      <c r="F20" s="92">
        <v>650</v>
      </c>
      <c r="G20" s="93">
        <v>0.25291828793774318</v>
      </c>
      <c r="H20" s="84">
        <v>-3.8461538461538436E-2</v>
      </c>
      <c r="I20" s="92">
        <v>614</v>
      </c>
      <c r="J20" s="94">
        <v>1.791530944625408E-2</v>
      </c>
      <c r="K20" s="91">
        <v>3604</v>
      </c>
      <c r="L20" s="82">
        <v>0.2172654931275621</v>
      </c>
      <c r="M20" s="92">
        <v>3540</v>
      </c>
      <c r="N20" s="93">
        <v>0.23750419322375041</v>
      </c>
      <c r="O20" s="84">
        <v>1.8079096045197751E-2</v>
      </c>
    </row>
    <row r="21" spans="2:16">
      <c r="B21" s="79"/>
      <c r="C21" s="80" t="s">
        <v>4</v>
      </c>
      <c r="D21" s="91">
        <v>590</v>
      </c>
      <c r="E21" s="82">
        <v>0.18109269490484961</v>
      </c>
      <c r="F21" s="92">
        <v>476</v>
      </c>
      <c r="G21" s="93">
        <v>0.18521400778210118</v>
      </c>
      <c r="H21" s="84">
        <v>0.23949579831932777</v>
      </c>
      <c r="I21" s="92">
        <v>578</v>
      </c>
      <c r="J21" s="94">
        <v>2.076124567474058E-2</v>
      </c>
      <c r="K21" s="91">
        <v>2897</v>
      </c>
      <c r="L21" s="82">
        <v>0.17464432119604534</v>
      </c>
      <c r="M21" s="92">
        <v>3039</v>
      </c>
      <c r="N21" s="93">
        <v>0.20389131164038912</v>
      </c>
      <c r="O21" s="84">
        <v>-4.672589667653837E-2</v>
      </c>
    </row>
    <row r="22" spans="2:16">
      <c r="B22" s="79"/>
      <c r="C22" s="80" t="s">
        <v>13</v>
      </c>
      <c r="D22" s="91">
        <v>635</v>
      </c>
      <c r="E22" s="82">
        <v>0.1949048496009822</v>
      </c>
      <c r="F22" s="92">
        <v>328</v>
      </c>
      <c r="G22" s="93">
        <v>0.12762645914396886</v>
      </c>
      <c r="H22" s="84">
        <v>0.93597560975609762</v>
      </c>
      <c r="I22" s="92">
        <v>391</v>
      </c>
      <c r="J22" s="94">
        <v>0.62404092071611261</v>
      </c>
      <c r="K22" s="91">
        <v>2447</v>
      </c>
      <c r="L22" s="82">
        <v>0.14751627682662166</v>
      </c>
      <c r="M22" s="92">
        <v>1824</v>
      </c>
      <c r="N22" s="93">
        <v>0.1223750419322375</v>
      </c>
      <c r="O22" s="84">
        <v>0.34155701754385959</v>
      </c>
    </row>
    <row r="23" spans="2:16">
      <c r="B23" s="122"/>
      <c r="C23" s="80" t="s">
        <v>12</v>
      </c>
      <c r="D23" s="91">
        <v>410</v>
      </c>
      <c r="E23" s="82">
        <v>0.12584407612031923</v>
      </c>
      <c r="F23" s="92">
        <v>399</v>
      </c>
      <c r="G23" s="93">
        <v>0.15525291828793775</v>
      </c>
      <c r="H23" s="84">
        <v>2.7568922305764465E-2</v>
      </c>
      <c r="I23" s="92">
        <v>512</v>
      </c>
      <c r="J23" s="94">
        <v>-0.19921875</v>
      </c>
      <c r="K23" s="91">
        <v>2397</v>
      </c>
      <c r="L23" s="82">
        <v>0.14450204967446348</v>
      </c>
      <c r="M23" s="92">
        <v>2081</v>
      </c>
      <c r="N23" s="93">
        <v>0.13961757799396177</v>
      </c>
      <c r="O23" s="84">
        <v>0.15185007208073031</v>
      </c>
    </row>
    <row r="24" spans="2:16">
      <c r="B24" s="79"/>
      <c r="C24" s="80" t="s">
        <v>15</v>
      </c>
      <c r="D24" s="91">
        <v>176</v>
      </c>
      <c r="E24" s="82">
        <v>5.4020871700429712E-2</v>
      </c>
      <c r="F24" s="92">
        <v>179</v>
      </c>
      <c r="G24" s="93">
        <v>6.9649805447470819E-2</v>
      </c>
      <c r="H24" s="84">
        <v>-1.6759776536312887E-2</v>
      </c>
      <c r="I24" s="92">
        <v>126</v>
      </c>
      <c r="J24" s="94">
        <v>0.39682539682539675</v>
      </c>
      <c r="K24" s="91">
        <v>741</v>
      </c>
      <c r="L24" s="82">
        <v>4.4670846394984323E-2</v>
      </c>
      <c r="M24" s="92">
        <v>878</v>
      </c>
      <c r="N24" s="93">
        <v>5.8906407245890642E-2</v>
      </c>
      <c r="O24" s="84">
        <v>-0.1560364464692483</v>
      </c>
    </row>
    <row r="25" spans="2:16">
      <c r="B25" s="79"/>
      <c r="C25" s="80" t="s">
        <v>16</v>
      </c>
      <c r="D25" s="91">
        <v>172</v>
      </c>
      <c r="E25" s="82">
        <v>5.2793124616329033E-2</v>
      </c>
      <c r="F25" s="92">
        <v>123</v>
      </c>
      <c r="G25" s="93">
        <v>4.785992217898833E-2</v>
      </c>
      <c r="H25" s="84">
        <v>0.39837398373983746</v>
      </c>
      <c r="I25" s="92">
        <v>211</v>
      </c>
      <c r="J25" s="94">
        <v>-0.18483412322274884</v>
      </c>
      <c r="K25" s="91">
        <v>736</v>
      </c>
      <c r="L25" s="82">
        <v>4.436942367976851E-2</v>
      </c>
      <c r="M25" s="92">
        <v>871</v>
      </c>
      <c r="N25" s="93">
        <v>5.8436766185843675E-2</v>
      </c>
      <c r="O25" s="84">
        <v>-0.1549942594718714</v>
      </c>
    </row>
    <row r="26" spans="2:16">
      <c r="B26" s="149"/>
      <c r="C26" s="95" t="s">
        <v>40</v>
      </c>
      <c r="D26" s="96">
        <v>31</v>
      </c>
      <c r="E26" s="97">
        <v>9.5150399017802333E-3</v>
      </c>
      <c r="F26" s="96">
        <v>18</v>
      </c>
      <c r="G26" s="102">
        <v>7.0038910505836579E-3</v>
      </c>
      <c r="H26" s="98">
        <v>0.72222222222222232</v>
      </c>
      <c r="I26" s="96">
        <v>22</v>
      </c>
      <c r="J26" s="103">
        <v>0.40909090909090917</v>
      </c>
      <c r="K26" s="96">
        <v>105</v>
      </c>
      <c r="L26" s="102">
        <v>6.3298770195321921E-3</v>
      </c>
      <c r="M26" s="96">
        <v>69</v>
      </c>
      <c r="N26" s="102">
        <v>4.6293190204629315E-3</v>
      </c>
      <c r="O26" s="99">
        <v>0.52173913043478271</v>
      </c>
    </row>
    <row r="27" spans="2:16">
      <c r="B27" s="25" t="s">
        <v>50</v>
      </c>
      <c r="C27" s="100" t="s">
        <v>41</v>
      </c>
      <c r="D27" s="39">
        <v>3258</v>
      </c>
      <c r="E27" s="18">
        <v>1</v>
      </c>
      <c r="F27" s="39">
        <v>2570</v>
      </c>
      <c r="G27" s="18">
        <v>1</v>
      </c>
      <c r="H27" s="19">
        <v>0.26770428015564196</v>
      </c>
      <c r="I27" s="39">
        <v>3163</v>
      </c>
      <c r="J27" s="20">
        <v>3.0034777110338196E-2</v>
      </c>
      <c r="K27" s="39">
        <v>16588</v>
      </c>
      <c r="L27" s="18">
        <v>1</v>
      </c>
      <c r="M27" s="39">
        <v>14905</v>
      </c>
      <c r="N27" s="20">
        <v>1</v>
      </c>
      <c r="O27" s="22">
        <v>0.11291512915129154</v>
      </c>
    </row>
    <row r="28" spans="2:16">
      <c r="B28" s="25" t="s">
        <v>70</v>
      </c>
      <c r="C28" s="100" t="s">
        <v>41</v>
      </c>
      <c r="D28" s="101">
        <v>1</v>
      </c>
      <c r="E28" s="18">
        <v>1</v>
      </c>
      <c r="F28" s="101">
        <v>2</v>
      </c>
      <c r="G28" s="18">
        <v>1</v>
      </c>
      <c r="H28" s="19">
        <v>-0.5</v>
      </c>
      <c r="I28" s="101">
        <v>1</v>
      </c>
      <c r="J28" s="18">
        <v>0</v>
      </c>
      <c r="K28" s="101">
        <v>9</v>
      </c>
      <c r="L28" s="18">
        <v>1</v>
      </c>
      <c r="M28" s="101">
        <v>9</v>
      </c>
      <c r="N28" s="18">
        <v>1</v>
      </c>
      <c r="O28" s="22">
        <v>0</v>
      </c>
      <c r="P28" s="28"/>
    </row>
    <row r="29" spans="2:16">
      <c r="B29" s="26"/>
      <c r="C29" s="104" t="s">
        <v>41</v>
      </c>
      <c r="D29" s="40">
        <v>3310</v>
      </c>
      <c r="E29" s="13">
        <v>1</v>
      </c>
      <c r="F29" s="40">
        <v>2614</v>
      </c>
      <c r="G29" s="13">
        <v>1</v>
      </c>
      <c r="H29" s="14">
        <v>0.26625860749808727</v>
      </c>
      <c r="I29" s="40">
        <v>3195</v>
      </c>
      <c r="J29" s="15">
        <v>3.5993740219092407E-2</v>
      </c>
      <c r="K29" s="40">
        <v>16784</v>
      </c>
      <c r="L29" s="13">
        <v>1</v>
      </c>
      <c r="M29" s="40">
        <v>15080</v>
      </c>
      <c r="N29" s="13">
        <v>1</v>
      </c>
      <c r="O29" s="23">
        <v>0.11299734748010604</v>
      </c>
      <c r="P29" s="28"/>
    </row>
    <row r="30" spans="2:16" ht="14.45" customHeight="1">
      <c r="B30" t="s">
        <v>65</v>
      </c>
    </row>
    <row r="31" spans="2:16">
      <c r="B31" s="16" t="s">
        <v>66</v>
      </c>
    </row>
    <row r="32" spans="2:16" ht="14.25" customHeight="1"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</row>
    <row r="33" spans="2:15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</row>
    <row r="34" spans="2:15">
      <c r="B34" s="195" t="s">
        <v>51</v>
      </c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24"/>
    </row>
    <row r="35" spans="2:15">
      <c r="B35" s="196" t="s">
        <v>52</v>
      </c>
      <c r="C35" s="196"/>
      <c r="D35" s="196"/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9" t="s">
        <v>48</v>
      </c>
    </row>
    <row r="36" spans="2:15" ht="14.45" customHeight="1">
      <c r="B36" s="183" t="s">
        <v>32</v>
      </c>
      <c r="C36" s="183" t="s">
        <v>1</v>
      </c>
      <c r="D36" s="185" t="s">
        <v>97</v>
      </c>
      <c r="E36" s="186"/>
      <c r="F36" s="186"/>
      <c r="G36" s="186"/>
      <c r="H36" s="187"/>
      <c r="I36" s="186" t="s">
        <v>90</v>
      </c>
      <c r="J36" s="186"/>
      <c r="K36" s="185" t="s">
        <v>98</v>
      </c>
      <c r="L36" s="186"/>
      <c r="M36" s="186"/>
      <c r="N36" s="186"/>
      <c r="O36" s="187"/>
    </row>
    <row r="37" spans="2:15" ht="14.45" customHeight="1">
      <c r="B37" s="184"/>
      <c r="C37" s="184"/>
      <c r="D37" s="197" t="s">
        <v>99</v>
      </c>
      <c r="E37" s="198"/>
      <c r="F37" s="198"/>
      <c r="G37" s="198"/>
      <c r="H37" s="199"/>
      <c r="I37" s="198" t="s">
        <v>91</v>
      </c>
      <c r="J37" s="198"/>
      <c r="K37" s="197" t="s">
        <v>100</v>
      </c>
      <c r="L37" s="198"/>
      <c r="M37" s="198"/>
      <c r="N37" s="198"/>
      <c r="O37" s="199"/>
    </row>
    <row r="38" spans="2:15" ht="14.45" customHeight="1">
      <c r="B38" s="184"/>
      <c r="C38" s="182"/>
      <c r="D38" s="177">
        <v>2019</v>
      </c>
      <c r="E38" s="178"/>
      <c r="F38" s="188">
        <v>2018</v>
      </c>
      <c r="G38" s="188"/>
      <c r="H38" s="190" t="s">
        <v>33</v>
      </c>
      <c r="I38" s="192">
        <v>2019</v>
      </c>
      <c r="J38" s="177" t="s">
        <v>101</v>
      </c>
      <c r="K38" s="177">
        <v>2019</v>
      </c>
      <c r="L38" s="178"/>
      <c r="M38" s="188">
        <v>2018</v>
      </c>
      <c r="N38" s="178"/>
      <c r="O38" s="168" t="s">
        <v>33</v>
      </c>
    </row>
    <row r="39" spans="2:15" ht="14.45" customHeight="1">
      <c r="B39" s="200" t="s">
        <v>32</v>
      </c>
      <c r="C39" s="169" t="s">
        <v>35</v>
      </c>
      <c r="D39" s="179"/>
      <c r="E39" s="180"/>
      <c r="F39" s="189"/>
      <c r="G39" s="189"/>
      <c r="H39" s="191"/>
      <c r="I39" s="193"/>
      <c r="J39" s="194"/>
      <c r="K39" s="179"/>
      <c r="L39" s="180"/>
      <c r="M39" s="189"/>
      <c r="N39" s="180"/>
      <c r="O39" s="168"/>
    </row>
    <row r="40" spans="2:15" ht="14.45" customHeight="1">
      <c r="B40" s="200"/>
      <c r="C40" s="169"/>
      <c r="D40" s="154" t="s">
        <v>36</v>
      </c>
      <c r="E40" s="151" t="s">
        <v>2</v>
      </c>
      <c r="F40" s="150" t="s">
        <v>36</v>
      </c>
      <c r="G40" s="61" t="s">
        <v>2</v>
      </c>
      <c r="H40" s="171" t="s">
        <v>37</v>
      </c>
      <c r="I40" s="62" t="s">
        <v>36</v>
      </c>
      <c r="J40" s="173" t="s">
        <v>102</v>
      </c>
      <c r="K40" s="154" t="s">
        <v>36</v>
      </c>
      <c r="L40" s="60" t="s">
        <v>2</v>
      </c>
      <c r="M40" s="150" t="s">
        <v>36</v>
      </c>
      <c r="N40" s="60" t="s">
        <v>2</v>
      </c>
      <c r="O40" s="175" t="s">
        <v>37</v>
      </c>
    </row>
    <row r="41" spans="2:15" ht="14.45" customHeight="1">
      <c r="B41" s="201"/>
      <c r="C41" s="170"/>
      <c r="D41" s="152" t="s">
        <v>38</v>
      </c>
      <c r="E41" s="153" t="s">
        <v>39</v>
      </c>
      <c r="F41" s="58" t="s">
        <v>38</v>
      </c>
      <c r="G41" s="59" t="s">
        <v>39</v>
      </c>
      <c r="H41" s="172"/>
      <c r="I41" s="63" t="s">
        <v>38</v>
      </c>
      <c r="J41" s="174"/>
      <c r="K41" s="152" t="s">
        <v>38</v>
      </c>
      <c r="L41" s="153" t="s">
        <v>39</v>
      </c>
      <c r="M41" s="58" t="s">
        <v>38</v>
      </c>
      <c r="N41" s="153" t="s">
        <v>39</v>
      </c>
      <c r="O41" s="176"/>
    </row>
    <row r="42" spans="2:15" ht="14.45" customHeight="1">
      <c r="B42" s="79"/>
      <c r="C42" s="72" t="s">
        <v>16</v>
      </c>
      <c r="D42" s="89"/>
      <c r="E42" s="74"/>
      <c r="F42" s="90">
        <v>1</v>
      </c>
      <c r="G42" s="75">
        <v>1</v>
      </c>
      <c r="H42" s="76"/>
      <c r="I42" s="90"/>
      <c r="J42" s="78"/>
      <c r="K42" s="89"/>
      <c r="L42" s="74"/>
      <c r="M42" s="90">
        <v>1</v>
      </c>
      <c r="N42" s="75">
        <v>1</v>
      </c>
      <c r="O42" s="76"/>
    </row>
    <row r="43" spans="2:15">
      <c r="B43" s="25" t="s">
        <v>49</v>
      </c>
      <c r="C43" s="100" t="s">
        <v>41</v>
      </c>
      <c r="D43" s="101"/>
      <c r="E43" s="18"/>
      <c r="F43" s="101">
        <v>1</v>
      </c>
      <c r="G43" s="18">
        <v>1</v>
      </c>
      <c r="H43" s="19"/>
      <c r="I43" s="101"/>
      <c r="J43" s="18"/>
      <c r="K43" s="101"/>
      <c r="L43" s="18"/>
      <c r="M43" s="101">
        <v>1</v>
      </c>
      <c r="N43" s="18">
        <v>1</v>
      </c>
      <c r="O43" s="21"/>
    </row>
    <row r="44" spans="2:15">
      <c r="B44" s="79"/>
      <c r="C44" s="72" t="s">
        <v>3</v>
      </c>
      <c r="D44" s="89">
        <v>533</v>
      </c>
      <c r="E44" s="74">
        <v>0.23837209302325582</v>
      </c>
      <c r="F44" s="90">
        <v>588</v>
      </c>
      <c r="G44" s="75">
        <v>0.30513751946030099</v>
      </c>
      <c r="H44" s="76">
        <v>-9.3537414965986443E-2</v>
      </c>
      <c r="I44" s="90">
        <v>543</v>
      </c>
      <c r="J44" s="78">
        <v>-1.8416206261510082E-2</v>
      </c>
      <c r="K44" s="89">
        <v>3133</v>
      </c>
      <c r="L44" s="74">
        <v>0.248828528313875</v>
      </c>
      <c r="M44" s="90">
        <v>2996</v>
      </c>
      <c r="N44" s="75">
        <v>0.26278396631874396</v>
      </c>
      <c r="O44" s="76">
        <v>4.5727636849132169E-2</v>
      </c>
    </row>
    <row r="45" spans="2:15">
      <c r="B45" s="79"/>
      <c r="C45" s="80" t="s">
        <v>14</v>
      </c>
      <c r="D45" s="91">
        <v>455</v>
      </c>
      <c r="E45" s="82">
        <v>0.20348837209302326</v>
      </c>
      <c r="F45" s="92">
        <v>299</v>
      </c>
      <c r="G45" s="93">
        <v>0.15516346652828231</v>
      </c>
      <c r="H45" s="84">
        <v>0.52173913043478271</v>
      </c>
      <c r="I45" s="92">
        <v>557</v>
      </c>
      <c r="J45" s="94">
        <v>-0.18312387791741469</v>
      </c>
      <c r="K45" s="91">
        <v>3058</v>
      </c>
      <c r="L45" s="82">
        <v>0.24287189262171394</v>
      </c>
      <c r="M45" s="92">
        <v>2129</v>
      </c>
      <c r="N45" s="93">
        <v>0.18673800543811947</v>
      </c>
      <c r="O45" s="84">
        <v>0.43635509628933766</v>
      </c>
    </row>
    <row r="46" spans="2:15" ht="15" customHeight="1">
      <c r="B46" s="79"/>
      <c r="C46" s="80" t="s">
        <v>12</v>
      </c>
      <c r="D46" s="91">
        <v>298</v>
      </c>
      <c r="E46" s="82">
        <v>0.13327370304114491</v>
      </c>
      <c r="F46" s="92">
        <v>336</v>
      </c>
      <c r="G46" s="93">
        <v>0.1743642968344577</v>
      </c>
      <c r="H46" s="84">
        <v>-0.11309523809523814</v>
      </c>
      <c r="I46" s="92">
        <v>422</v>
      </c>
      <c r="J46" s="94">
        <v>-0.29383886255924174</v>
      </c>
      <c r="K46" s="91">
        <v>1981</v>
      </c>
      <c r="L46" s="82">
        <v>0.157334604082281</v>
      </c>
      <c r="M46" s="92">
        <v>1716</v>
      </c>
      <c r="N46" s="93">
        <v>0.15051311288483465</v>
      </c>
      <c r="O46" s="84">
        <v>0.15442890442890445</v>
      </c>
    </row>
    <row r="47" spans="2:15">
      <c r="B47" s="79"/>
      <c r="C47" s="80" t="s">
        <v>4</v>
      </c>
      <c r="D47" s="91">
        <v>345</v>
      </c>
      <c r="E47" s="82">
        <v>0.1542933810375671</v>
      </c>
      <c r="F47" s="92">
        <v>322</v>
      </c>
      <c r="G47" s="93">
        <v>0.16709911779968864</v>
      </c>
      <c r="H47" s="84">
        <v>7.1428571428571397E-2</v>
      </c>
      <c r="I47" s="92">
        <v>390</v>
      </c>
      <c r="J47" s="94">
        <v>-0.11538461538461542</v>
      </c>
      <c r="K47" s="91">
        <v>1921</v>
      </c>
      <c r="L47" s="82">
        <v>0.15256929552855214</v>
      </c>
      <c r="M47" s="92">
        <v>2277</v>
      </c>
      <c r="N47" s="93">
        <v>0.19971932286641522</v>
      </c>
      <c r="O47" s="84">
        <v>-0.15634606938954765</v>
      </c>
    </row>
    <row r="48" spans="2:15" ht="15" customHeight="1">
      <c r="B48" s="122"/>
      <c r="C48" s="80" t="s">
        <v>13</v>
      </c>
      <c r="D48" s="91">
        <v>439</v>
      </c>
      <c r="E48" s="82">
        <v>0.19633273703041146</v>
      </c>
      <c r="F48" s="92">
        <v>218</v>
      </c>
      <c r="G48" s="93">
        <v>0.11312921639854696</v>
      </c>
      <c r="H48" s="84">
        <v>1.0137614678899083</v>
      </c>
      <c r="I48" s="92">
        <v>289</v>
      </c>
      <c r="J48" s="94">
        <v>0.51903114186851207</v>
      </c>
      <c r="K48" s="91">
        <v>1812</v>
      </c>
      <c r="L48" s="82">
        <v>0.14391231832261139</v>
      </c>
      <c r="M48" s="92">
        <v>1305</v>
      </c>
      <c r="N48" s="93">
        <v>0.11446364354004035</v>
      </c>
      <c r="O48" s="84">
        <v>0.38850574712643682</v>
      </c>
    </row>
    <row r="49" spans="2:15">
      <c r="B49" s="79"/>
      <c r="C49" s="80" t="s">
        <v>15</v>
      </c>
      <c r="D49" s="91">
        <v>142</v>
      </c>
      <c r="E49" s="82">
        <v>6.3506261180679785E-2</v>
      </c>
      <c r="F49" s="92">
        <v>143</v>
      </c>
      <c r="G49" s="93">
        <v>7.4208614426569799E-2</v>
      </c>
      <c r="H49" s="84">
        <v>-6.9930069930069783E-3</v>
      </c>
      <c r="I49" s="92">
        <v>97</v>
      </c>
      <c r="J49" s="94">
        <v>0.46391752577319578</v>
      </c>
      <c r="K49" s="91">
        <v>561</v>
      </c>
      <c r="L49" s="82">
        <v>4.4555634977364783E-2</v>
      </c>
      <c r="M49" s="92">
        <v>727</v>
      </c>
      <c r="N49" s="93">
        <v>6.3766336286290679E-2</v>
      </c>
      <c r="O49" s="84">
        <v>-0.22833562585969736</v>
      </c>
    </row>
    <row r="50" spans="2:15">
      <c r="B50" s="79"/>
      <c r="C50" s="80" t="s">
        <v>16</v>
      </c>
      <c r="D50" s="91">
        <v>24</v>
      </c>
      <c r="E50" s="82">
        <v>1.0733452593917709E-2</v>
      </c>
      <c r="F50" s="92">
        <v>21</v>
      </c>
      <c r="G50" s="93">
        <v>1.0897768552153606E-2</v>
      </c>
      <c r="H50" s="84">
        <v>0.14285714285714279</v>
      </c>
      <c r="I50" s="92">
        <v>34</v>
      </c>
      <c r="J50" s="94">
        <v>-0.29411764705882348</v>
      </c>
      <c r="K50" s="91">
        <v>125</v>
      </c>
      <c r="L50" s="82">
        <v>9.9277261536017784E-3</v>
      </c>
      <c r="M50" s="92">
        <v>251</v>
      </c>
      <c r="N50" s="93">
        <v>2.2015612665555653E-2</v>
      </c>
      <c r="O50" s="84">
        <v>-0.50199203187250996</v>
      </c>
    </row>
    <row r="51" spans="2:15">
      <c r="B51" s="149"/>
      <c r="C51" s="95" t="s">
        <v>40</v>
      </c>
      <c r="D51" s="96">
        <v>0</v>
      </c>
      <c r="E51" s="97">
        <v>0</v>
      </c>
      <c r="F51" s="96">
        <v>0</v>
      </c>
      <c r="G51" s="102">
        <v>0</v>
      </c>
      <c r="H51" s="98"/>
      <c r="I51" s="96">
        <v>0</v>
      </c>
      <c r="J51" s="103"/>
      <c r="K51" s="96">
        <v>0</v>
      </c>
      <c r="L51" s="102">
        <v>0</v>
      </c>
      <c r="M51" s="96">
        <v>0</v>
      </c>
      <c r="N51" s="102">
        <v>0</v>
      </c>
      <c r="O51" s="99"/>
    </row>
    <row r="52" spans="2:15">
      <c r="B52" s="25" t="s">
        <v>50</v>
      </c>
      <c r="C52" s="100" t="s">
        <v>41</v>
      </c>
      <c r="D52" s="39">
        <v>2236</v>
      </c>
      <c r="E52" s="18">
        <v>1</v>
      </c>
      <c r="F52" s="39">
        <v>1927</v>
      </c>
      <c r="G52" s="18">
        <v>1</v>
      </c>
      <c r="H52" s="19">
        <v>0.16035288012454596</v>
      </c>
      <c r="I52" s="39">
        <v>2332</v>
      </c>
      <c r="J52" s="20">
        <v>-4.116638078902235E-2</v>
      </c>
      <c r="K52" s="39">
        <v>12591</v>
      </c>
      <c r="L52" s="18">
        <v>1</v>
      </c>
      <c r="M52" s="39">
        <v>11401</v>
      </c>
      <c r="N52" s="20">
        <v>1</v>
      </c>
      <c r="O52" s="22">
        <v>0.10437680905183755</v>
      </c>
    </row>
    <row r="53" spans="2:15">
      <c r="B53" s="25" t="s">
        <v>70</v>
      </c>
      <c r="C53" s="100" t="s">
        <v>41</v>
      </c>
      <c r="D53" s="39">
        <v>0</v>
      </c>
      <c r="E53" s="18">
        <v>1</v>
      </c>
      <c r="F53" s="39">
        <v>2</v>
      </c>
      <c r="G53" s="18">
        <v>1</v>
      </c>
      <c r="H53" s="19">
        <v>-1</v>
      </c>
      <c r="I53" s="39">
        <v>1</v>
      </c>
      <c r="J53" s="18">
        <v>-1</v>
      </c>
      <c r="K53" s="39">
        <v>3</v>
      </c>
      <c r="L53" s="18">
        <v>1</v>
      </c>
      <c r="M53" s="39">
        <v>3</v>
      </c>
      <c r="N53" s="18">
        <v>1</v>
      </c>
      <c r="O53" s="22">
        <v>0</v>
      </c>
    </row>
    <row r="54" spans="2:15">
      <c r="B54" s="26"/>
      <c r="C54" s="104" t="s">
        <v>41</v>
      </c>
      <c r="D54" s="40">
        <v>2236</v>
      </c>
      <c r="E54" s="13">
        <v>1</v>
      </c>
      <c r="F54" s="40">
        <v>1930</v>
      </c>
      <c r="G54" s="13">
        <v>1</v>
      </c>
      <c r="H54" s="14">
        <v>0.15854922279792749</v>
      </c>
      <c r="I54" s="40">
        <v>2333</v>
      </c>
      <c r="J54" s="15">
        <v>-4.1577368195456543E-2</v>
      </c>
      <c r="K54" s="40">
        <v>12594</v>
      </c>
      <c r="L54" s="13">
        <v>1</v>
      </c>
      <c r="M54" s="40">
        <v>11405</v>
      </c>
      <c r="N54" s="13">
        <v>1</v>
      </c>
      <c r="O54" s="23">
        <v>0.1042525208242</v>
      </c>
    </row>
    <row r="55" spans="2:15">
      <c r="B55" s="64" t="s">
        <v>65</v>
      </c>
      <c r="C55" s="64"/>
      <c r="D55" s="64"/>
      <c r="E55" s="64"/>
      <c r="F55" s="64"/>
      <c r="G55" s="64"/>
      <c r="H55" s="64"/>
      <c r="I55" s="65"/>
      <c r="J55" s="64"/>
      <c r="K55" s="64"/>
      <c r="L55" s="64"/>
      <c r="M55" s="64"/>
      <c r="N55" s="64"/>
      <c r="O55" s="64"/>
    </row>
    <row r="56" spans="2:15">
      <c r="B56" s="16" t="s">
        <v>66</v>
      </c>
    </row>
    <row r="58" spans="2:15">
      <c r="B58" s="195" t="s">
        <v>30</v>
      </c>
      <c r="C58" s="195"/>
      <c r="D58" s="195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24"/>
    </row>
    <row r="59" spans="2:15">
      <c r="B59" s="202" t="s">
        <v>31</v>
      </c>
      <c r="C59" s="202"/>
      <c r="D59" s="202"/>
      <c r="E59" s="202"/>
      <c r="F59" s="202"/>
      <c r="G59" s="202"/>
      <c r="H59" s="202"/>
      <c r="I59" s="202"/>
      <c r="J59" s="202"/>
      <c r="K59" s="202"/>
      <c r="L59" s="202"/>
      <c r="M59" s="202"/>
      <c r="N59" s="202"/>
      <c r="O59" s="9" t="s">
        <v>48</v>
      </c>
    </row>
    <row r="60" spans="2:15">
      <c r="B60" s="183" t="s">
        <v>32</v>
      </c>
      <c r="C60" s="183" t="s">
        <v>1</v>
      </c>
      <c r="D60" s="185" t="s">
        <v>97</v>
      </c>
      <c r="E60" s="186"/>
      <c r="F60" s="186"/>
      <c r="G60" s="186"/>
      <c r="H60" s="187"/>
      <c r="I60" s="186" t="s">
        <v>90</v>
      </c>
      <c r="J60" s="186"/>
      <c r="K60" s="185" t="s">
        <v>98</v>
      </c>
      <c r="L60" s="186"/>
      <c r="M60" s="186"/>
      <c r="N60" s="186"/>
      <c r="O60" s="187"/>
    </row>
    <row r="61" spans="2:15">
      <c r="B61" s="184"/>
      <c r="C61" s="184"/>
      <c r="D61" s="197" t="s">
        <v>99</v>
      </c>
      <c r="E61" s="198"/>
      <c r="F61" s="198"/>
      <c r="G61" s="198"/>
      <c r="H61" s="199"/>
      <c r="I61" s="198" t="s">
        <v>91</v>
      </c>
      <c r="J61" s="198"/>
      <c r="K61" s="197" t="s">
        <v>100</v>
      </c>
      <c r="L61" s="198"/>
      <c r="M61" s="198"/>
      <c r="N61" s="198"/>
      <c r="O61" s="199"/>
    </row>
    <row r="62" spans="2:15" ht="15" customHeight="1">
      <c r="B62" s="184"/>
      <c r="C62" s="182"/>
      <c r="D62" s="177">
        <v>2019</v>
      </c>
      <c r="E62" s="178"/>
      <c r="F62" s="188">
        <v>2018</v>
      </c>
      <c r="G62" s="188"/>
      <c r="H62" s="190" t="s">
        <v>33</v>
      </c>
      <c r="I62" s="192">
        <v>2019</v>
      </c>
      <c r="J62" s="177" t="s">
        <v>101</v>
      </c>
      <c r="K62" s="177">
        <v>2019</v>
      </c>
      <c r="L62" s="178"/>
      <c r="M62" s="188">
        <v>2018</v>
      </c>
      <c r="N62" s="178"/>
      <c r="O62" s="168" t="s">
        <v>33</v>
      </c>
    </row>
    <row r="63" spans="2:15">
      <c r="B63" s="200" t="s">
        <v>32</v>
      </c>
      <c r="C63" s="169" t="s">
        <v>35</v>
      </c>
      <c r="D63" s="179"/>
      <c r="E63" s="180"/>
      <c r="F63" s="189"/>
      <c r="G63" s="189"/>
      <c r="H63" s="191"/>
      <c r="I63" s="193"/>
      <c r="J63" s="194"/>
      <c r="K63" s="179"/>
      <c r="L63" s="180"/>
      <c r="M63" s="189"/>
      <c r="N63" s="180"/>
      <c r="O63" s="168"/>
    </row>
    <row r="64" spans="2:15" ht="15" customHeight="1">
      <c r="B64" s="200"/>
      <c r="C64" s="169"/>
      <c r="D64" s="162" t="s">
        <v>36</v>
      </c>
      <c r="E64" s="158" t="s">
        <v>2</v>
      </c>
      <c r="F64" s="161" t="s">
        <v>36</v>
      </c>
      <c r="G64" s="61" t="s">
        <v>2</v>
      </c>
      <c r="H64" s="171" t="s">
        <v>37</v>
      </c>
      <c r="I64" s="62" t="s">
        <v>36</v>
      </c>
      <c r="J64" s="173" t="s">
        <v>102</v>
      </c>
      <c r="K64" s="162" t="s">
        <v>36</v>
      </c>
      <c r="L64" s="60" t="s">
        <v>2</v>
      </c>
      <c r="M64" s="161" t="s">
        <v>36</v>
      </c>
      <c r="N64" s="60" t="s">
        <v>2</v>
      </c>
      <c r="O64" s="175" t="s">
        <v>37</v>
      </c>
    </row>
    <row r="65" spans="2:15" ht="16.5" customHeight="1">
      <c r="B65" s="201"/>
      <c r="C65" s="170"/>
      <c r="D65" s="159" t="s">
        <v>38</v>
      </c>
      <c r="E65" s="160" t="s">
        <v>39</v>
      </c>
      <c r="F65" s="58" t="s">
        <v>38</v>
      </c>
      <c r="G65" s="59" t="s">
        <v>39</v>
      </c>
      <c r="H65" s="172"/>
      <c r="I65" s="63" t="s">
        <v>38</v>
      </c>
      <c r="J65" s="174"/>
      <c r="K65" s="159" t="s">
        <v>38</v>
      </c>
      <c r="L65" s="160" t="s">
        <v>39</v>
      </c>
      <c r="M65" s="58" t="s">
        <v>38</v>
      </c>
      <c r="N65" s="160" t="s">
        <v>39</v>
      </c>
      <c r="O65" s="176"/>
    </row>
    <row r="66" spans="2:15">
      <c r="B66" s="79"/>
      <c r="C66" s="72" t="s">
        <v>13</v>
      </c>
      <c r="D66" s="89">
        <v>28</v>
      </c>
      <c r="E66" s="74">
        <v>0.5490196078431373</v>
      </c>
      <c r="F66" s="90">
        <v>22</v>
      </c>
      <c r="G66" s="75">
        <v>0.52380952380952384</v>
      </c>
      <c r="H66" s="76">
        <v>0.27272727272727271</v>
      </c>
      <c r="I66" s="90">
        <v>24</v>
      </c>
      <c r="J66" s="78">
        <v>0.16666666666666674</v>
      </c>
      <c r="K66" s="89">
        <v>87</v>
      </c>
      <c r="L66" s="74">
        <v>0.46524064171122997</v>
      </c>
      <c r="M66" s="90">
        <v>91</v>
      </c>
      <c r="N66" s="75">
        <v>0.54819277108433739</v>
      </c>
      <c r="O66" s="76">
        <v>-4.3956043956043911E-2</v>
      </c>
    </row>
    <row r="67" spans="2:15">
      <c r="B67" s="79"/>
      <c r="C67" s="80" t="s">
        <v>16</v>
      </c>
      <c r="D67" s="91">
        <v>7</v>
      </c>
      <c r="E67" s="82">
        <v>0.13725490196078433</v>
      </c>
      <c r="F67" s="92">
        <v>9</v>
      </c>
      <c r="G67" s="93">
        <v>0.21428571428571427</v>
      </c>
      <c r="H67" s="84">
        <v>-0.22222222222222221</v>
      </c>
      <c r="I67" s="92">
        <v>2</v>
      </c>
      <c r="J67" s="94">
        <v>2.5</v>
      </c>
      <c r="K67" s="91">
        <v>44</v>
      </c>
      <c r="L67" s="82">
        <v>0.23529411764705882</v>
      </c>
      <c r="M67" s="92">
        <v>41</v>
      </c>
      <c r="N67" s="93">
        <v>0.24698795180722891</v>
      </c>
      <c r="O67" s="84">
        <v>7.3170731707317138E-2</v>
      </c>
    </row>
    <row r="68" spans="2:15">
      <c r="B68" s="79"/>
      <c r="C68" s="80" t="s">
        <v>21</v>
      </c>
      <c r="D68" s="91">
        <v>3</v>
      </c>
      <c r="E68" s="82">
        <v>5.8823529411764705E-2</v>
      </c>
      <c r="F68" s="92">
        <v>3</v>
      </c>
      <c r="G68" s="93">
        <v>7.1428571428571425E-2</v>
      </c>
      <c r="H68" s="84">
        <v>0</v>
      </c>
      <c r="I68" s="92">
        <v>2</v>
      </c>
      <c r="J68" s="94">
        <v>0.5</v>
      </c>
      <c r="K68" s="91">
        <v>23</v>
      </c>
      <c r="L68" s="82">
        <v>0.12299465240641712</v>
      </c>
      <c r="M68" s="92">
        <v>9</v>
      </c>
      <c r="N68" s="93">
        <v>5.4216867469879519E-2</v>
      </c>
      <c r="O68" s="84">
        <v>1.5555555555555554</v>
      </c>
    </row>
    <row r="69" spans="2:15">
      <c r="B69" s="79"/>
      <c r="C69" s="80" t="s">
        <v>20</v>
      </c>
      <c r="D69" s="91">
        <v>3</v>
      </c>
      <c r="E69" s="82">
        <v>5.8823529411764705E-2</v>
      </c>
      <c r="F69" s="92">
        <v>0</v>
      </c>
      <c r="G69" s="93">
        <v>0</v>
      </c>
      <c r="H69" s="84"/>
      <c r="I69" s="92">
        <v>3</v>
      </c>
      <c r="J69" s="94">
        <v>0</v>
      </c>
      <c r="K69" s="91">
        <v>8</v>
      </c>
      <c r="L69" s="82">
        <v>4.2780748663101602E-2</v>
      </c>
      <c r="M69" s="92">
        <v>2</v>
      </c>
      <c r="N69" s="93">
        <v>1.2048192771084338E-2</v>
      </c>
      <c r="O69" s="84">
        <v>3</v>
      </c>
    </row>
    <row r="70" spans="2:15">
      <c r="B70" s="122"/>
      <c r="C70" s="80" t="s">
        <v>4</v>
      </c>
      <c r="D70" s="91">
        <v>3</v>
      </c>
      <c r="E70" s="82">
        <v>5.8823529411764705E-2</v>
      </c>
      <c r="F70" s="92">
        <v>5</v>
      </c>
      <c r="G70" s="93">
        <v>0.11904761904761904</v>
      </c>
      <c r="H70" s="84">
        <v>-0.4</v>
      </c>
      <c r="I70" s="92">
        <v>0</v>
      </c>
      <c r="J70" s="94"/>
      <c r="K70" s="91">
        <v>8</v>
      </c>
      <c r="L70" s="82">
        <v>4.2780748663101602E-2</v>
      </c>
      <c r="M70" s="92">
        <v>15</v>
      </c>
      <c r="N70" s="93">
        <v>9.036144578313253E-2</v>
      </c>
      <c r="O70" s="84">
        <v>-0.46666666666666667</v>
      </c>
    </row>
    <row r="71" spans="2:15">
      <c r="B71" s="79"/>
      <c r="C71" s="80" t="s">
        <v>15</v>
      </c>
      <c r="D71" s="91">
        <v>3</v>
      </c>
      <c r="E71" s="82">
        <v>5.8823529411764705E-2</v>
      </c>
      <c r="F71" s="92">
        <v>0</v>
      </c>
      <c r="G71" s="93">
        <v>0</v>
      </c>
      <c r="H71" s="84"/>
      <c r="I71" s="92">
        <v>0</v>
      </c>
      <c r="J71" s="94"/>
      <c r="K71" s="91">
        <v>6</v>
      </c>
      <c r="L71" s="82">
        <v>3.2085561497326207E-2</v>
      </c>
      <c r="M71" s="92">
        <v>1</v>
      </c>
      <c r="N71" s="93">
        <v>6.024096385542169E-3</v>
      </c>
      <c r="O71" s="84">
        <v>5</v>
      </c>
    </row>
    <row r="72" spans="2:15">
      <c r="B72" s="79"/>
      <c r="C72" s="80" t="s">
        <v>22</v>
      </c>
      <c r="D72" s="91">
        <v>1</v>
      </c>
      <c r="E72" s="82">
        <v>1.9607843137254902E-2</v>
      </c>
      <c r="F72" s="92">
        <v>1</v>
      </c>
      <c r="G72" s="93">
        <v>2.3809523809523808E-2</v>
      </c>
      <c r="H72" s="84">
        <v>0</v>
      </c>
      <c r="I72" s="92">
        <v>0</v>
      </c>
      <c r="J72" s="94"/>
      <c r="K72" s="91">
        <v>4</v>
      </c>
      <c r="L72" s="82">
        <v>2.1390374331550801E-2</v>
      </c>
      <c r="M72" s="92">
        <v>2</v>
      </c>
      <c r="N72" s="93">
        <v>1.2048192771084338E-2</v>
      </c>
      <c r="O72" s="84">
        <v>1</v>
      </c>
    </row>
    <row r="73" spans="2:15">
      <c r="B73" s="132"/>
      <c r="C73" s="95" t="s">
        <v>40</v>
      </c>
      <c r="D73" s="96">
        <v>3</v>
      </c>
      <c r="E73" s="97">
        <v>5.8823529411764705E-2</v>
      </c>
      <c r="F73" s="96">
        <v>2</v>
      </c>
      <c r="G73" s="97">
        <v>4.7619047619047616E-2</v>
      </c>
      <c r="H73" s="98">
        <v>0.5</v>
      </c>
      <c r="I73" s="96">
        <v>0</v>
      </c>
      <c r="J73" s="97">
        <v>0</v>
      </c>
      <c r="K73" s="96">
        <v>7</v>
      </c>
      <c r="L73" s="97">
        <v>3.7433155080213901E-2</v>
      </c>
      <c r="M73" s="96">
        <v>5</v>
      </c>
      <c r="N73" s="97">
        <v>3.0120481927710843E-2</v>
      </c>
      <c r="O73" s="99">
        <v>0.39999999999999991</v>
      </c>
    </row>
    <row r="74" spans="2:15">
      <c r="B74" s="25" t="s">
        <v>49</v>
      </c>
      <c r="C74" s="100" t="s">
        <v>41</v>
      </c>
      <c r="D74" s="39">
        <v>51</v>
      </c>
      <c r="E74" s="18">
        <v>1</v>
      </c>
      <c r="F74" s="39">
        <v>42</v>
      </c>
      <c r="G74" s="18">
        <v>1</v>
      </c>
      <c r="H74" s="19">
        <v>0.21428571428571419</v>
      </c>
      <c r="I74" s="39">
        <v>31</v>
      </c>
      <c r="J74" s="20">
        <v>0.64516129032258074</v>
      </c>
      <c r="K74" s="39">
        <v>187</v>
      </c>
      <c r="L74" s="18">
        <v>1</v>
      </c>
      <c r="M74" s="39">
        <v>166</v>
      </c>
      <c r="N74" s="20">
        <v>1</v>
      </c>
      <c r="O74" s="22">
        <v>0.12650602409638556</v>
      </c>
    </row>
    <row r="75" spans="2:15">
      <c r="B75" s="79"/>
      <c r="C75" s="72" t="s">
        <v>16</v>
      </c>
      <c r="D75" s="89">
        <v>126</v>
      </c>
      <c r="E75" s="74">
        <v>0.4329896907216495</v>
      </c>
      <c r="F75" s="90">
        <v>88</v>
      </c>
      <c r="G75" s="75">
        <v>0.40366972477064222</v>
      </c>
      <c r="H75" s="76">
        <v>0.43181818181818188</v>
      </c>
      <c r="I75" s="90">
        <v>151</v>
      </c>
      <c r="J75" s="78">
        <v>-0.16556291390728473</v>
      </c>
      <c r="K75" s="89">
        <v>528</v>
      </c>
      <c r="L75" s="74">
        <v>0.45244215938303339</v>
      </c>
      <c r="M75" s="90">
        <v>428</v>
      </c>
      <c r="N75" s="75">
        <v>0.44723092998955066</v>
      </c>
      <c r="O75" s="76">
        <v>0.23364485981308403</v>
      </c>
    </row>
    <row r="76" spans="2:15">
      <c r="B76" s="79"/>
      <c r="C76" s="80" t="s">
        <v>4</v>
      </c>
      <c r="D76" s="91">
        <v>67</v>
      </c>
      <c r="E76" s="82">
        <v>0.23024054982817868</v>
      </c>
      <c r="F76" s="92">
        <v>74</v>
      </c>
      <c r="G76" s="93">
        <v>0.33944954128440369</v>
      </c>
      <c r="H76" s="84">
        <v>-9.4594594594594628E-2</v>
      </c>
      <c r="I76" s="92">
        <v>52</v>
      </c>
      <c r="J76" s="94">
        <v>0.28846153846153855</v>
      </c>
      <c r="K76" s="91">
        <v>312</v>
      </c>
      <c r="L76" s="82">
        <v>0.26735218508997427</v>
      </c>
      <c r="M76" s="92">
        <v>270</v>
      </c>
      <c r="N76" s="93">
        <v>0.28213166144200624</v>
      </c>
      <c r="O76" s="84">
        <v>0.15555555555555545</v>
      </c>
    </row>
    <row r="77" spans="2:15">
      <c r="B77" s="79"/>
      <c r="C77" s="80" t="s">
        <v>13</v>
      </c>
      <c r="D77" s="91">
        <v>50</v>
      </c>
      <c r="E77" s="82">
        <v>0.1718213058419244</v>
      </c>
      <c r="F77" s="92">
        <v>23</v>
      </c>
      <c r="G77" s="93">
        <v>0.10550458715596331</v>
      </c>
      <c r="H77" s="84">
        <v>1.1739130434782608</v>
      </c>
      <c r="I77" s="92">
        <v>21</v>
      </c>
      <c r="J77" s="94">
        <v>1.3809523809523809</v>
      </c>
      <c r="K77" s="91">
        <v>152</v>
      </c>
      <c r="L77" s="82">
        <v>0.13024850042844902</v>
      </c>
      <c r="M77" s="92">
        <v>100</v>
      </c>
      <c r="N77" s="93">
        <v>0.1044932079414838</v>
      </c>
      <c r="O77" s="84">
        <v>0.52</v>
      </c>
    </row>
    <row r="78" spans="2:15">
      <c r="B78" s="79"/>
      <c r="C78" s="80" t="s">
        <v>53</v>
      </c>
      <c r="D78" s="91">
        <v>25</v>
      </c>
      <c r="E78" s="82">
        <v>8.5910652920962199E-2</v>
      </c>
      <c r="F78" s="92">
        <v>10</v>
      </c>
      <c r="G78" s="93">
        <v>4.5871559633027525E-2</v>
      </c>
      <c r="H78" s="84">
        <v>1.5</v>
      </c>
      <c r="I78" s="92">
        <v>17</v>
      </c>
      <c r="J78" s="94">
        <v>0.47058823529411775</v>
      </c>
      <c r="K78" s="91">
        <v>73</v>
      </c>
      <c r="L78" s="82">
        <v>6.2553556126820911E-2</v>
      </c>
      <c r="M78" s="92">
        <v>45</v>
      </c>
      <c r="N78" s="93">
        <v>4.7021943573667714E-2</v>
      </c>
      <c r="O78" s="84">
        <v>0.62222222222222223</v>
      </c>
    </row>
    <row r="79" spans="2:15">
      <c r="B79" s="122"/>
      <c r="C79" s="80" t="s">
        <v>3</v>
      </c>
      <c r="D79" s="91">
        <v>18</v>
      </c>
      <c r="E79" s="82">
        <v>6.1855670103092786E-2</v>
      </c>
      <c r="F79" s="92">
        <v>10</v>
      </c>
      <c r="G79" s="93">
        <v>4.5871559633027525E-2</v>
      </c>
      <c r="H79" s="84">
        <v>0.8</v>
      </c>
      <c r="I79" s="92">
        <v>8</v>
      </c>
      <c r="J79" s="94">
        <v>1.25</v>
      </c>
      <c r="K79" s="91">
        <v>65</v>
      </c>
      <c r="L79" s="82">
        <v>5.5698371893744644E-2</v>
      </c>
      <c r="M79" s="92">
        <v>73</v>
      </c>
      <c r="N79" s="93">
        <v>7.6280041797283177E-2</v>
      </c>
      <c r="O79" s="84">
        <v>-0.1095890410958904</v>
      </c>
    </row>
    <row r="80" spans="2:15">
      <c r="B80" s="79"/>
      <c r="C80" s="80" t="s">
        <v>15</v>
      </c>
      <c r="D80" s="91">
        <v>3</v>
      </c>
      <c r="E80" s="82">
        <v>1.0309278350515464E-2</v>
      </c>
      <c r="F80" s="92">
        <v>7</v>
      </c>
      <c r="G80" s="93">
        <v>3.2110091743119268E-2</v>
      </c>
      <c r="H80" s="84">
        <v>-0.5714285714285714</v>
      </c>
      <c r="I80" s="92">
        <v>5</v>
      </c>
      <c r="J80" s="94">
        <v>-0.4</v>
      </c>
      <c r="K80" s="91">
        <v>20</v>
      </c>
      <c r="L80" s="82">
        <v>1.713796058269066E-2</v>
      </c>
      <c r="M80" s="92">
        <v>22</v>
      </c>
      <c r="N80" s="93">
        <v>2.2988505747126436E-2</v>
      </c>
      <c r="O80" s="84">
        <v>-9.0909090909090939E-2</v>
      </c>
    </row>
    <row r="81" spans="2:15">
      <c r="B81" s="79"/>
      <c r="C81" s="80" t="s">
        <v>68</v>
      </c>
      <c r="D81" s="91">
        <v>2</v>
      </c>
      <c r="E81" s="82">
        <v>6.8728522336769758E-3</v>
      </c>
      <c r="F81" s="92">
        <v>5</v>
      </c>
      <c r="G81" s="93">
        <v>2.2935779816513763E-2</v>
      </c>
      <c r="H81" s="84">
        <v>-0.6</v>
      </c>
      <c r="I81" s="92">
        <v>4</v>
      </c>
      <c r="J81" s="94">
        <v>-0.5</v>
      </c>
      <c r="K81" s="91">
        <v>12</v>
      </c>
      <c r="L81" s="82">
        <v>1.0282776349614395E-2</v>
      </c>
      <c r="M81" s="92">
        <v>9</v>
      </c>
      <c r="N81" s="93">
        <v>9.4043887147335428E-3</v>
      </c>
      <c r="O81" s="84">
        <v>0.33333333333333326</v>
      </c>
    </row>
    <row r="82" spans="2:15">
      <c r="B82" s="149"/>
      <c r="C82" s="95" t="s">
        <v>40</v>
      </c>
      <c r="D82" s="96">
        <v>0</v>
      </c>
      <c r="E82" s="97">
        <v>0</v>
      </c>
      <c r="F82" s="96">
        <v>1</v>
      </c>
      <c r="G82" s="102">
        <v>4.5871559633027525E-3</v>
      </c>
      <c r="H82" s="98">
        <v>-1</v>
      </c>
      <c r="I82" s="96">
        <v>1</v>
      </c>
      <c r="J82" s="103">
        <v>-1</v>
      </c>
      <c r="K82" s="96">
        <v>5</v>
      </c>
      <c r="L82" s="102">
        <v>4.2844901456726651E-3</v>
      </c>
      <c r="M82" s="96">
        <v>10</v>
      </c>
      <c r="N82" s="102">
        <v>1.0449320794148381E-2</v>
      </c>
      <c r="O82" s="99">
        <v>-0.5</v>
      </c>
    </row>
    <row r="83" spans="2:15">
      <c r="B83" s="26" t="s">
        <v>69</v>
      </c>
      <c r="C83" s="100" t="s">
        <v>41</v>
      </c>
      <c r="D83" s="39">
        <v>291</v>
      </c>
      <c r="E83" s="18">
        <v>1</v>
      </c>
      <c r="F83" s="39">
        <v>218</v>
      </c>
      <c r="G83" s="18">
        <v>1</v>
      </c>
      <c r="H83" s="19">
        <v>0.33486238532110102</v>
      </c>
      <c r="I83" s="39">
        <v>259</v>
      </c>
      <c r="J83" s="20">
        <v>0.12355212355212353</v>
      </c>
      <c r="K83" s="39">
        <v>1167</v>
      </c>
      <c r="L83" s="18">
        <v>1</v>
      </c>
      <c r="M83" s="39">
        <v>957</v>
      </c>
      <c r="N83" s="20">
        <v>1</v>
      </c>
      <c r="O83" s="22">
        <v>0.21943573667711602</v>
      </c>
    </row>
    <row r="84" spans="2:15">
      <c r="B84" s="79"/>
      <c r="C84" s="72" t="s">
        <v>14</v>
      </c>
      <c r="D84" s="89">
        <v>619</v>
      </c>
      <c r="E84" s="74">
        <v>0.20862824401752611</v>
      </c>
      <c r="F84" s="90">
        <v>397</v>
      </c>
      <c r="G84" s="75">
        <v>0.16879251700680273</v>
      </c>
      <c r="H84" s="76">
        <v>0.55919395465994959</v>
      </c>
      <c r="I84" s="90">
        <v>709</v>
      </c>
      <c r="J84" s="78">
        <v>-0.12693935119887167</v>
      </c>
      <c r="K84" s="89">
        <v>3661</v>
      </c>
      <c r="L84" s="74">
        <v>0.23740354062641852</v>
      </c>
      <c r="M84" s="90">
        <v>2603</v>
      </c>
      <c r="N84" s="75">
        <v>0.18662173788356753</v>
      </c>
      <c r="O84" s="76">
        <v>0.40645409143296196</v>
      </c>
    </row>
    <row r="85" spans="2:15">
      <c r="B85" s="79"/>
      <c r="C85" s="80" t="s">
        <v>3</v>
      </c>
      <c r="D85" s="91">
        <v>607</v>
      </c>
      <c r="E85" s="82">
        <v>0.20458375463431075</v>
      </c>
      <c r="F85" s="92">
        <v>640</v>
      </c>
      <c r="G85" s="93">
        <v>0.27210884353741499</v>
      </c>
      <c r="H85" s="84">
        <v>-5.1562499999999956E-2</v>
      </c>
      <c r="I85" s="92">
        <v>606</v>
      </c>
      <c r="J85" s="94">
        <v>1.6501650165017256E-3</v>
      </c>
      <c r="K85" s="91">
        <v>3539</v>
      </c>
      <c r="L85" s="82">
        <v>0.22949225082679464</v>
      </c>
      <c r="M85" s="92">
        <v>3467</v>
      </c>
      <c r="N85" s="93">
        <v>0.24856610266704904</v>
      </c>
      <c r="O85" s="84">
        <v>2.0767233919815498E-2</v>
      </c>
    </row>
    <row r="86" spans="2:15">
      <c r="B86" s="79"/>
      <c r="C86" s="80" t="s">
        <v>4</v>
      </c>
      <c r="D86" s="91">
        <v>523</v>
      </c>
      <c r="E86" s="82">
        <v>0.17627232895180317</v>
      </c>
      <c r="F86" s="92">
        <v>402</v>
      </c>
      <c r="G86" s="93">
        <v>0.17091836734693877</v>
      </c>
      <c r="H86" s="84">
        <v>0.30099502487562191</v>
      </c>
      <c r="I86" s="92">
        <v>526</v>
      </c>
      <c r="J86" s="94">
        <v>-5.7034220532319324E-3</v>
      </c>
      <c r="K86" s="91">
        <v>2585</v>
      </c>
      <c r="L86" s="82">
        <v>0.16762855845924388</v>
      </c>
      <c r="M86" s="92">
        <v>2769</v>
      </c>
      <c r="N86" s="93">
        <v>0.19852308574706051</v>
      </c>
      <c r="O86" s="84">
        <v>-6.6449981942939718E-2</v>
      </c>
    </row>
    <row r="87" spans="2:15">
      <c r="B87" s="79"/>
      <c r="C87" s="80" t="s">
        <v>12</v>
      </c>
      <c r="D87" s="91">
        <v>410</v>
      </c>
      <c r="E87" s="82">
        <v>0.13818672059319179</v>
      </c>
      <c r="F87" s="92">
        <v>399</v>
      </c>
      <c r="G87" s="93">
        <v>0.16964285714285715</v>
      </c>
      <c r="H87" s="84">
        <v>2.7568922305764465E-2</v>
      </c>
      <c r="I87" s="92">
        <v>512</v>
      </c>
      <c r="J87" s="94">
        <v>-0.19921875</v>
      </c>
      <c r="K87" s="91">
        <v>2395</v>
      </c>
      <c r="L87" s="82">
        <v>0.15530769729589522</v>
      </c>
      <c r="M87" s="92">
        <v>2077</v>
      </c>
      <c r="N87" s="93">
        <v>0.14891023802695727</v>
      </c>
      <c r="O87" s="84">
        <v>0.15310544053923936</v>
      </c>
    </row>
    <row r="88" spans="2:15">
      <c r="B88" s="122"/>
      <c r="C88" s="80" t="s">
        <v>13</v>
      </c>
      <c r="D88" s="91">
        <v>585</v>
      </c>
      <c r="E88" s="82">
        <v>0.19716885743174925</v>
      </c>
      <c r="F88" s="92">
        <v>305</v>
      </c>
      <c r="G88" s="93">
        <v>0.12967687074829931</v>
      </c>
      <c r="H88" s="84">
        <v>0.91803278688524581</v>
      </c>
      <c r="I88" s="92">
        <v>370</v>
      </c>
      <c r="J88" s="94">
        <v>0.58108108108108114</v>
      </c>
      <c r="K88" s="91">
        <v>2295</v>
      </c>
      <c r="L88" s="82">
        <v>0.14882303352571169</v>
      </c>
      <c r="M88" s="92">
        <v>1724</v>
      </c>
      <c r="N88" s="93">
        <v>0.12360195010037281</v>
      </c>
      <c r="O88" s="84">
        <v>0.33120649651972167</v>
      </c>
    </row>
    <row r="89" spans="2:15">
      <c r="B89" s="79"/>
      <c r="C89" s="80" t="s">
        <v>15</v>
      </c>
      <c r="D89" s="91">
        <v>173</v>
      </c>
      <c r="E89" s="82">
        <v>5.8308055274688235E-2</v>
      </c>
      <c r="F89" s="92">
        <v>172</v>
      </c>
      <c r="G89" s="93">
        <v>7.312925170068027E-2</v>
      </c>
      <c r="H89" s="84">
        <v>5.8139534883721034E-3</v>
      </c>
      <c r="I89" s="92">
        <v>121</v>
      </c>
      <c r="J89" s="94">
        <v>0.42975206611570238</v>
      </c>
      <c r="K89" s="91">
        <v>721</v>
      </c>
      <c r="L89" s="82">
        <v>4.6754425783023149E-2</v>
      </c>
      <c r="M89" s="92">
        <v>856</v>
      </c>
      <c r="N89" s="93">
        <v>6.1370805850301122E-2</v>
      </c>
      <c r="O89" s="84">
        <v>-0.15771028037383172</v>
      </c>
    </row>
    <row r="90" spans="2:15">
      <c r="B90" s="79"/>
      <c r="C90" s="80" t="s">
        <v>16</v>
      </c>
      <c r="D90" s="91">
        <v>46</v>
      </c>
      <c r="E90" s="82">
        <v>1.5503875968992248E-2</v>
      </c>
      <c r="F90" s="92">
        <v>35</v>
      </c>
      <c r="G90" s="93">
        <v>1.488095238095238E-2</v>
      </c>
      <c r="H90" s="84">
        <v>0.31428571428571428</v>
      </c>
      <c r="I90" s="92">
        <v>60</v>
      </c>
      <c r="J90" s="94">
        <v>-0.23333333333333328</v>
      </c>
      <c r="K90" s="91">
        <v>208</v>
      </c>
      <c r="L90" s="82">
        <v>1.3488100641981714E-2</v>
      </c>
      <c r="M90" s="92">
        <v>443</v>
      </c>
      <c r="N90" s="93">
        <v>3.1760825924863782E-2</v>
      </c>
      <c r="O90" s="84">
        <v>-0.53047404063205417</v>
      </c>
    </row>
    <row r="91" spans="2:15">
      <c r="B91" s="149"/>
      <c r="C91" s="95" t="s">
        <v>40</v>
      </c>
      <c r="D91" s="96">
        <v>4</v>
      </c>
      <c r="E91" s="97">
        <v>1.3481631277384564E-3</v>
      </c>
      <c r="F91" s="96">
        <v>2</v>
      </c>
      <c r="G91" s="102">
        <v>8.5034013605442174E-4</v>
      </c>
      <c r="H91" s="98">
        <v>1</v>
      </c>
      <c r="I91" s="96">
        <v>0</v>
      </c>
      <c r="J91" s="103"/>
      <c r="K91" s="96">
        <v>17</v>
      </c>
      <c r="L91" s="102">
        <v>1.1023928409311977E-3</v>
      </c>
      <c r="M91" s="96">
        <v>9</v>
      </c>
      <c r="N91" s="102">
        <v>6.4525379982793233E-4</v>
      </c>
      <c r="O91" s="99">
        <v>0.88888888888888884</v>
      </c>
    </row>
    <row r="92" spans="2:15" ht="14.45" customHeight="1">
      <c r="B92" s="25" t="s">
        <v>6</v>
      </c>
      <c r="C92" s="100" t="s">
        <v>41</v>
      </c>
      <c r="D92" s="39">
        <v>2967</v>
      </c>
      <c r="E92" s="18">
        <v>1</v>
      </c>
      <c r="F92" s="39">
        <v>2352</v>
      </c>
      <c r="G92" s="18">
        <v>1</v>
      </c>
      <c r="H92" s="19">
        <v>0.26147959183673475</v>
      </c>
      <c r="I92" s="39">
        <v>2904</v>
      </c>
      <c r="J92" s="20">
        <v>2.1694214876033069E-2</v>
      </c>
      <c r="K92" s="39">
        <v>15421</v>
      </c>
      <c r="L92" s="18">
        <v>1</v>
      </c>
      <c r="M92" s="39">
        <v>13948</v>
      </c>
      <c r="N92" s="20">
        <v>1</v>
      </c>
      <c r="O92" s="22">
        <v>0.10560653857183833</v>
      </c>
    </row>
    <row r="93" spans="2:15" ht="14.45" customHeight="1">
      <c r="B93" s="25" t="s">
        <v>70</v>
      </c>
      <c r="C93" s="100" t="s">
        <v>41</v>
      </c>
      <c r="D93" s="101">
        <v>1</v>
      </c>
      <c r="E93" s="18">
        <v>1</v>
      </c>
      <c r="F93" s="101">
        <v>2</v>
      </c>
      <c r="G93" s="18">
        <v>1</v>
      </c>
      <c r="H93" s="19">
        <v>-0.5</v>
      </c>
      <c r="I93" s="101">
        <v>1</v>
      </c>
      <c r="J93" s="20">
        <v>0</v>
      </c>
      <c r="K93" s="101">
        <v>9</v>
      </c>
      <c r="L93" s="18">
        <v>1</v>
      </c>
      <c r="M93" s="101">
        <v>9</v>
      </c>
      <c r="N93" s="18">
        <v>1</v>
      </c>
      <c r="O93" s="22">
        <v>0</v>
      </c>
    </row>
    <row r="94" spans="2:15" ht="14.45" customHeight="1">
      <c r="B94" s="26"/>
      <c r="C94" s="104" t="s">
        <v>41</v>
      </c>
      <c r="D94" s="40">
        <v>3310</v>
      </c>
      <c r="E94" s="13">
        <v>1</v>
      </c>
      <c r="F94" s="40">
        <v>2614</v>
      </c>
      <c r="G94" s="13">
        <v>1</v>
      </c>
      <c r="H94" s="14">
        <v>0.26625860749808727</v>
      </c>
      <c r="I94" s="40">
        <v>3195</v>
      </c>
      <c r="J94" s="15">
        <v>3.5993740219092407E-2</v>
      </c>
      <c r="K94" s="40">
        <v>16784</v>
      </c>
      <c r="L94" s="13">
        <v>1</v>
      </c>
      <c r="M94" s="40">
        <v>15080</v>
      </c>
      <c r="N94" s="13">
        <v>1</v>
      </c>
      <c r="O94" s="23">
        <v>0.11299734748010604</v>
      </c>
    </row>
    <row r="95" spans="2:15" ht="14.45" customHeight="1">
      <c r="B95" s="36" t="s">
        <v>55</v>
      </c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</row>
    <row r="96" spans="2:15" ht="14.45" customHeight="1"/>
  </sheetData>
  <mergeCells count="69">
    <mergeCell ref="O64:O65"/>
    <mergeCell ref="D62:E63"/>
    <mergeCell ref="F62:G63"/>
    <mergeCell ref="H62:H63"/>
    <mergeCell ref="I62:I63"/>
    <mergeCell ref="J62:J63"/>
    <mergeCell ref="K62:L63"/>
    <mergeCell ref="B58:N58"/>
    <mergeCell ref="B59:N59"/>
    <mergeCell ref="B60:B62"/>
    <mergeCell ref="C60:C62"/>
    <mergeCell ref="D60:H60"/>
    <mergeCell ref="I60:J60"/>
    <mergeCell ref="K60:O60"/>
    <mergeCell ref="M62:N63"/>
    <mergeCell ref="O62:O63"/>
    <mergeCell ref="B63:B65"/>
    <mergeCell ref="C63:C65"/>
    <mergeCell ref="H64:H65"/>
    <mergeCell ref="J64:J65"/>
    <mergeCell ref="D61:H61"/>
    <mergeCell ref="I61:J61"/>
    <mergeCell ref="K61:O61"/>
    <mergeCell ref="B39:B41"/>
    <mergeCell ref="C39:C41"/>
    <mergeCell ref="H40:H41"/>
    <mergeCell ref="J40:J41"/>
    <mergeCell ref="O40:O41"/>
    <mergeCell ref="M38:N39"/>
    <mergeCell ref="O38:O39"/>
    <mergeCell ref="B34:N34"/>
    <mergeCell ref="B35:N35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H38:H39"/>
    <mergeCell ref="I38:I39"/>
    <mergeCell ref="J38:J39"/>
    <mergeCell ref="K38:L39"/>
    <mergeCell ref="B2:N2"/>
    <mergeCell ref="B3:N3"/>
    <mergeCell ref="B4:B6"/>
    <mergeCell ref="C4:C6"/>
    <mergeCell ref="D4:H4"/>
    <mergeCell ref="I4:J4"/>
    <mergeCell ref="K4:O4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D5:H5"/>
    <mergeCell ref="I5:J5"/>
    <mergeCell ref="K5:O5"/>
    <mergeCell ref="I6:I7"/>
    <mergeCell ref="J6:J7"/>
    <mergeCell ref="K6:L7"/>
    <mergeCell ref="H6:H7"/>
  </mergeCells>
  <conditionalFormatting sqref="H24:H26 J24:J26 O24:O26 H15:H17 O15:O17">
    <cfRule type="cellIs" dxfId="94" priority="46" operator="lessThan">
      <formula>0</formula>
    </cfRule>
  </conditionalFormatting>
  <conditionalFormatting sqref="H11:H14 J11:J14 O11:O14">
    <cfRule type="cellIs" dxfId="93" priority="45" operator="lessThan">
      <formula>0</formula>
    </cfRule>
  </conditionalFormatting>
  <conditionalFormatting sqref="J15:J16">
    <cfRule type="cellIs" dxfId="92" priority="44" operator="lessThan">
      <formula>0</formula>
    </cfRule>
  </conditionalFormatting>
  <conditionalFormatting sqref="H10 J10 O10">
    <cfRule type="cellIs" dxfId="91" priority="43" operator="lessThan">
      <formula>0</formula>
    </cfRule>
  </conditionalFormatting>
  <conditionalFormatting sqref="D19:O25 D10:O16">
    <cfRule type="cellIs" dxfId="90" priority="42" operator="equal">
      <formula>0</formula>
    </cfRule>
  </conditionalFormatting>
  <conditionalFormatting sqref="H17 O17">
    <cfRule type="cellIs" dxfId="89" priority="41" operator="lessThan">
      <formula>0</formula>
    </cfRule>
  </conditionalFormatting>
  <conditionalFormatting sqref="H19:H23 J19:J23 O19:O23">
    <cfRule type="cellIs" dxfId="88" priority="40" operator="lessThan">
      <formula>0</formula>
    </cfRule>
  </conditionalFormatting>
  <conditionalFormatting sqref="H18 J18 O18">
    <cfRule type="cellIs" dxfId="87" priority="39" operator="lessThan">
      <formula>0</formula>
    </cfRule>
  </conditionalFormatting>
  <conditionalFormatting sqref="H18 O18">
    <cfRule type="cellIs" dxfId="86" priority="38" operator="lessThan">
      <formula>0</formula>
    </cfRule>
  </conditionalFormatting>
  <conditionalFormatting sqref="H26 O26">
    <cfRule type="cellIs" dxfId="85" priority="37" operator="lessThan">
      <formula>0</formula>
    </cfRule>
  </conditionalFormatting>
  <conditionalFormatting sqref="H27 J27 O27">
    <cfRule type="cellIs" dxfId="84" priority="36" operator="lessThan">
      <formula>0</formula>
    </cfRule>
  </conditionalFormatting>
  <conditionalFormatting sqref="H27 O27">
    <cfRule type="cellIs" dxfId="83" priority="35" operator="lessThan">
      <formula>0</formula>
    </cfRule>
  </conditionalFormatting>
  <conditionalFormatting sqref="H28 O28">
    <cfRule type="cellIs" dxfId="82" priority="34" operator="lessThan">
      <formula>0</formula>
    </cfRule>
  </conditionalFormatting>
  <conditionalFormatting sqref="H28 O28 J28">
    <cfRule type="cellIs" dxfId="81" priority="33" operator="lessThan">
      <formula>0</formula>
    </cfRule>
  </conditionalFormatting>
  <conditionalFormatting sqref="H29 O29">
    <cfRule type="cellIs" dxfId="80" priority="32" operator="lessThan">
      <formula>0</formula>
    </cfRule>
  </conditionalFormatting>
  <conditionalFormatting sqref="H29 O29 J29">
    <cfRule type="cellIs" dxfId="79" priority="31" operator="lessThan">
      <formula>0</formula>
    </cfRule>
  </conditionalFormatting>
  <conditionalFormatting sqref="H43 O43 J43">
    <cfRule type="cellIs" dxfId="78" priority="30" operator="lessThan">
      <formula>0</formula>
    </cfRule>
  </conditionalFormatting>
  <conditionalFormatting sqref="H49:H50 J49:J50 O49:O50">
    <cfRule type="cellIs" dxfId="77" priority="28" operator="lessThan">
      <formula>0</formula>
    </cfRule>
  </conditionalFormatting>
  <conditionalFormatting sqref="H44:H48 J44:J48 O44:O48">
    <cfRule type="cellIs" dxfId="76" priority="29" operator="lessThan">
      <formula>0</formula>
    </cfRule>
  </conditionalFormatting>
  <conditionalFormatting sqref="H42 J42 O42">
    <cfRule type="cellIs" dxfId="75" priority="27" operator="lessThan">
      <formula>0</formula>
    </cfRule>
  </conditionalFormatting>
  <conditionalFormatting sqref="H51 J51 O51">
    <cfRule type="cellIs" dxfId="74" priority="25" operator="lessThan">
      <formula>0</formula>
    </cfRule>
  </conditionalFormatting>
  <conditionalFormatting sqref="H51 O51">
    <cfRule type="cellIs" dxfId="73" priority="26" operator="lessThan">
      <formula>0</formula>
    </cfRule>
  </conditionalFormatting>
  <conditionalFormatting sqref="H54 O54">
    <cfRule type="cellIs" dxfId="72" priority="24" operator="lessThan">
      <formula>0</formula>
    </cfRule>
  </conditionalFormatting>
  <conditionalFormatting sqref="H54 O54 J54">
    <cfRule type="cellIs" dxfId="71" priority="23" operator="lessThan">
      <formula>0</formula>
    </cfRule>
  </conditionalFormatting>
  <conditionalFormatting sqref="H52 J52 O52">
    <cfRule type="cellIs" dxfId="70" priority="22" operator="lessThan">
      <formula>0</formula>
    </cfRule>
  </conditionalFormatting>
  <conditionalFormatting sqref="H52 O52">
    <cfRule type="cellIs" dxfId="69" priority="21" operator="lessThan">
      <formula>0</formula>
    </cfRule>
  </conditionalFormatting>
  <conditionalFormatting sqref="H53 O53">
    <cfRule type="cellIs" dxfId="68" priority="20" operator="lessThan">
      <formula>0</formula>
    </cfRule>
  </conditionalFormatting>
  <conditionalFormatting sqref="H53 O53 J53">
    <cfRule type="cellIs" dxfId="67" priority="19" operator="lessThan">
      <formula>0</formula>
    </cfRule>
  </conditionalFormatting>
  <conditionalFormatting sqref="H84:H91 J84:J91 O84:O91 H80:H82 J80:J82 O80:O82 H71:H73 O71:O73">
    <cfRule type="cellIs" dxfId="66" priority="18" operator="lessThan">
      <formula>0</formula>
    </cfRule>
  </conditionalFormatting>
  <conditionalFormatting sqref="H67:H70 J67:J70 O67:O70">
    <cfRule type="cellIs" dxfId="65" priority="17" operator="lessThan">
      <formula>0</formula>
    </cfRule>
  </conditionalFormatting>
  <conditionalFormatting sqref="J71:J72">
    <cfRule type="cellIs" dxfId="64" priority="16" operator="lessThan">
      <formula>0</formula>
    </cfRule>
  </conditionalFormatting>
  <conditionalFormatting sqref="H66 J66 O66">
    <cfRule type="cellIs" dxfId="63" priority="15" operator="lessThan">
      <formula>0</formula>
    </cfRule>
  </conditionalFormatting>
  <conditionalFormatting sqref="D84:O90 D75:O81 D66:O72">
    <cfRule type="cellIs" dxfId="62" priority="14" operator="equal">
      <formula>0</formula>
    </cfRule>
  </conditionalFormatting>
  <conditionalFormatting sqref="H75:H79 J75:J79 O75:O79">
    <cfRule type="cellIs" dxfId="61" priority="13" operator="lessThan">
      <formula>0</formula>
    </cfRule>
  </conditionalFormatting>
  <conditionalFormatting sqref="H74 J74 O74">
    <cfRule type="cellIs" dxfId="60" priority="12" operator="lessThan">
      <formula>0</formula>
    </cfRule>
  </conditionalFormatting>
  <conditionalFormatting sqref="H74 O74">
    <cfRule type="cellIs" dxfId="59" priority="11" operator="lessThan">
      <formula>0</formula>
    </cfRule>
  </conditionalFormatting>
  <conditionalFormatting sqref="H91 O91 H82 O82">
    <cfRule type="cellIs" dxfId="58" priority="10" operator="lessThan">
      <formula>0</formula>
    </cfRule>
  </conditionalFormatting>
  <conditionalFormatting sqref="H89:H90 J89:J90 O89:O90">
    <cfRule type="cellIs" dxfId="57" priority="9" operator="lessThan">
      <formula>0</formula>
    </cfRule>
  </conditionalFormatting>
  <conditionalFormatting sqref="H83 J83 O83">
    <cfRule type="cellIs" dxfId="56" priority="8" operator="lessThan">
      <formula>0</formula>
    </cfRule>
  </conditionalFormatting>
  <conditionalFormatting sqref="H83 O83">
    <cfRule type="cellIs" dxfId="55" priority="7" operator="lessThan">
      <formula>0</formula>
    </cfRule>
  </conditionalFormatting>
  <conditionalFormatting sqref="H92 J92 O92">
    <cfRule type="cellIs" dxfId="54" priority="6" operator="lessThan">
      <formula>0</formula>
    </cfRule>
  </conditionalFormatting>
  <conditionalFormatting sqref="H92 O92">
    <cfRule type="cellIs" dxfId="53" priority="5" operator="lessThan">
      <formula>0</formula>
    </cfRule>
  </conditionalFormatting>
  <conditionalFormatting sqref="H93 O93">
    <cfRule type="cellIs" dxfId="52" priority="4" operator="lessThan">
      <formula>0</formula>
    </cfRule>
  </conditionalFormatting>
  <conditionalFormatting sqref="H93 O93 J93">
    <cfRule type="cellIs" dxfId="51" priority="3" operator="lessThan">
      <formula>0</formula>
    </cfRule>
  </conditionalFormatting>
  <conditionalFormatting sqref="H94 O94">
    <cfRule type="cellIs" dxfId="50" priority="2" operator="lessThan">
      <formula>0</formula>
    </cfRule>
  </conditionalFormatting>
  <conditionalFormatting sqref="H94 O94 J94">
    <cfRule type="cellIs" dxfId="49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53"/>
  <sheetViews>
    <sheetView showGridLines="0" tabSelected="1" zoomScale="90" zoomScaleNormal="90" workbookViewId="0">
      <selection activeCell="G18" sqref="G18"/>
    </sheetView>
  </sheetViews>
  <sheetFormatPr defaultRowHeight="15"/>
  <cols>
    <col min="1" max="1" width="1.140625" customWidth="1"/>
    <col min="2" max="2" width="8.140625" customWidth="1"/>
    <col min="3" max="3" width="21.5703125" customWidth="1"/>
    <col min="4" max="9" width="9" customWidth="1"/>
    <col min="10" max="12" width="10.42578125" customWidth="1"/>
    <col min="13" max="14" width="9" customWidth="1"/>
    <col min="15" max="15" width="12" customWidth="1"/>
    <col min="16" max="16" width="21.85546875" bestFit="1" customWidth="1"/>
    <col min="17" max="22" width="11.5703125" customWidth="1"/>
  </cols>
  <sheetData>
    <row r="1" spans="2:15">
      <c r="B1" t="s">
        <v>7</v>
      </c>
      <c r="F1" s="41"/>
      <c r="O1" s="70">
        <v>43651</v>
      </c>
    </row>
    <row r="2" spans="2:15" ht="14.45" customHeight="1">
      <c r="B2" s="195" t="s">
        <v>43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7"/>
    </row>
    <row r="3" spans="2:15" ht="14.45" customHeight="1">
      <c r="B3" s="202" t="s">
        <v>44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37" t="s">
        <v>42</v>
      </c>
    </row>
    <row r="4" spans="2:15" ht="14.45" customHeight="1">
      <c r="B4" s="181" t="s">
        <v>0</v>
      </c>
      <c r="C4" s="183" t="s">
        <v>1</v>
      </c>
      <c r="D4" s="185" t="s">
        <v>97</v>
      </c>
      <c r="E4" s="186"/>
      <c r="F4" s="186"/>
      <c r="G4" s="186"/>
      <c r="H4" s="187"/>
      <c r="I4" s="186" t="s">
        <v>90</v>
      </c>
      <c r="J4" s="186"/>
      <c r="K4" s="185" t="s">
        <v>98</v>
      </c>
      <c r="L4" s="186"/>
      <c r="M4" s="186"/>
      <c r="N4" s="186"/>
      <c r="O4" s="187"/>
    </row>
    <row r="5" spans="2:15" ht="14.45" customHeight="1">
      <c r="B5" s="182"/>
      <c r="C5" s="184"/>
      <c r="D5" s="197" t="s">
        <v>99</v>
      </c>
      <c r="E5" s="198"/>
      <c r="F5" s="198"/>
      <c r="G5" s="198"/>
      <c r="H5" s="199"/>
      <c r="I5" s="198" t="s">
        <v>91</v>
      </c>
      <c r="J5" s="198"/>
      <c r="K5" s="197" t="s">
        <v>100</v>
      </c>
      <c r="L5" s="198"/>
      <c r="M5" s="198"/>
      <c r="N5" s="198"/>
      <c r="O5" s="199"/>
    </row>
    <row r="6" spans="2:15" ht="14.45" customHeight="1">
      <c r="B6" s="182"/>
      <c r="C6" s="182"/>
      <c r="D6" s="177">
        <v>2019</v>
      </c>
      <c r="E6" s="178"/>
      <c r="F6" s="188">
        <v>2018</v>
      </c>
      <c r="G6" s="188"/>
      <c r="H6" s="190" t="s">
        <v>33</v>
      </c>
      <c r="I6" s="192">
        <v>2019</v>
      </c>
      <c r="J6" s="177" t="s">
        <v>101</v>
      </c>
      <c r="K6" s="177">
        <v>2019</v>
      </c>
      <c r="L6" s="178"/>
      <c r="M6" s="188">
        <v>2018</v>
      </c>
      <c r="N6" s="178"/>
      <c r="O6" s="168" t="s">
        <v>33</v>
      </c>
    </row>
    <row r="7" spans="2:15" ht="14.45" customHeight="1">
      <c r="B7" s="169" t="s">
        <v>34</v>
      </c>
      <c r="C7" s="169" t="s">
        <v>35</v>
      </c>
      <c r="D7" s="179"/>
      <c r="E7" s="180"/>
      <c r="F7" s="189"/>
      <c r="G7" s="189"/>
      <c r="H7" s="191"/>
      <c r="I7" s="193"/>
      <c r="J7" s="194"/>
      <c r="K7" s="179"/>
      <c r="L7" s="180"/>
      <c r="M7" s="189"/>
      <c r="N7" s="180"/>
      <c r="O7" s="168"/>
    </row>
    <row r="8" spans="2:15" ht="14.45" customHeight="1">
      <c r="B8" s="169"/>
      <c r="C8" s="169"/>
      <c r="D8" s="154" t="s">
        <v>36</v>
      </c>
      <c r="E8" s="151" t="s">
        <v>2</v>
      </c>
      <c r="F8" s="150" t="s">
        <v>36</v>
      </c>
      <c r="G8" s="61" t="s">
        <v>2</v>
      </c>
      <c r="H8" s="171" t="s">
        <v>37</v>
      </c>
      <c r="I8" s="62" t="s">
        <v>36</v>
      </c>
      <c r="J8" s="173" t="s">
        <v>102</v>
      </c>
      <c r="K8" s="154" t="s">
        <v>36</v>
      </c>
      <c r="L8" s="60" t="s">
        <v>2</v>
      </c>
      <c r="M8" s="150" t="s">
        <v>36</v>
      </c>
      <c r="N8" s="60" t="s">
        <v>2</v>
      </c>
      <c r="O8" s="175" t="s">
        <v>37</v>
      </c>
    </row>
    <row r="9" spans="2:15" ht="14.45" customHeight="1">
      <c r="B9" s="170"/>
      <c r="C9" s="170"/>
      <c r="D9" s="152" t="s">
        <v>38</v>
      </c>
      <c r="E9" s="153" t="s">
        <v>39</v>
      </c>
      <c r="F9" s="58" t="s">
        <v>38</v>
      </c>
      <c r="G9" s="59" t="s">
        <v>39</v>
      </c>
      <c r="H9" s="172"/>
      <c r="I9" s="63" t="s">
        <v>38</v>
      </c>
      <c r="J9" s="174"/>
      <c r="K9" s="152" t="s">
        <v>38</v>
      </c>
      <c r="L9" s="153" t="s">
        <v>39</v>
      </c>
      <c r="M9" s="58" t="s">
        <v>38</v>
      </c>
      <c r="N9" s="153" t="s">
        <v>39</v>
      </c>
      <c r="O9" s="176"/>
    </row>
    <row r="10" spans="2:15" ht="14.45" customHeight="1">
      <c r="B10" s="71">
        <v>1</v>
      </c>
      <c r="C10" s="72" t="s">
        <v>17</v>
      </c>
      <c r="D10" s="73">
        <v>801</v>
      </c>
      <c r="E10" s="74">
        <v>0.13421581769436997</v>
      </c>
      <c r="F10" s="73">
        <v>921</v>
      </c>
      <c r="G10" s="75">
        <v>0.14472030169704589</v>
      </c>
      <c r="H10" s="76">
        <v>-0.13029315960912047</v>
      </c>
      <c r="I10" s="77">
        <v>1022</v>
      </c>
      <c r="J10" s="78">
        <v>-0.21624266144814086</v>
      </c>
      <c r="K10" s="73">
        <v>5312</v>
      </c>
      <c r="L10" s="74">
        <v>0.15150305173692316</v>
      </c>
      <c r="M10" s="73">
        <v>5422</v>
      </c>
      <c r="N10" s="75">
        <v>0.16719602824632274</v>
      </c>
      <c r="O10" s="76">
        <v>-2.0287716709701198E-2</v>
      </c>
    </row>
    <row r="11" spans="2:15" ht="14.45" customHeight="1">
      <c r="B11" s="79">
        <v>2</v>
      </c>
      <c r="C11" s="80" t="s">
        <v>15</v>
      </c>
      <c r="D11" s="81">
        <v>896</v>
      </c>
      <c r="E11" s="82">
        <v>0.15013404825737264</v>
      </c>
      <c r="F11" s="81">
        <v>1144</v>
      </c>
      <c r="G11" s="93">
        <v>0.17976115650534255</v>
      </c>
      <c r="H11" s="84">
        <v>-0.21678321678321677</v>
      </c>
      <c r="I11" s="105">
        <v>894</v>
      </c>
      <c r="J11" s="94">
        <v>2.2371364653244186E-3</v>
      </c>
      <c r="K11" s="81">
        <v>5117</v>
      </c>
      <c r="L11" s="82">
        <v>0.14594147510124922</v>
      </c>
      <c r="M11" s="81">
        <v>5123</v>
      </c>
      <c r="N11" s="93">
        <v>0.15797588578124519</v>
      </c>
      <c r="O11" s="84">
        <v>-1.1711887565879486E-3</v>
      </c>
    </row>
    <row r="12" spans="2:15" ht="14.45" customHeight="1">
      <c r="B12" s="79">
        <v>3</v>
      </c>
      <c r="C12" s="80" t="s">
        <v>20</v>
      </c>
      <c r="D12" s="81">
        <v>927</v>
      </c>
      <c r="E12" s="82">
        <v>0.15532841823056301</v>
      </c>
      <c r="F12" s="81">
        <v>673</v>
      </c>
      <c r="G12" s="93">
        <v>0.10575109993714644</v>
      </c>
      <c r="H12" s="84">
        <v>0.37741456166419018</v>
      </c>
      <c r="I12" s="105">
        <v>828</v>
      </c>
      <c r="J12" s="94">
        <v>0.11956521739130443</v>
      </c>
      <c r="K12" s="81">
        <v>4551</v>
      </c>
      <c r="L12" s="82">
        <v>0.12979864240488279</v>
      </c>
      <c r="M12" s="81">
        <v>3648</v>
      </c>
      <c r="N12" s="93">
        <v>0.1124919053933208</v>
      </c>
      <c r="O12" s="84">
        <v>0.24753289473684204</v>
      </c>
    </row>
    <row r="13" spans="2:15" ht="14.45" customHeight="1">
      <c r="B13" s="79">
        <v>4</v>
      </c>
      <c r="C13" s="80" t="s">
        <v>21</v>
      </c>
      <c r="D13" s="81">
        <v>692</v>
      </c>
      <c r="E13" s="82">
        <v>0.11595174262734584</v>
      </c>
      <c r="F13" s="81">
        <v>432</v>
      </c>
      <c r="G13" s="93">
        <v>6.7881835323695794E-2</v>
      </c>
      <c r="H13" s="84">
        <v>0.60185185185185186</v>
      </c>
      <c r="I13" s="105">
        <v>679</v>
      </c>
      <c r="J13" s="94">
        <v>1.9145802650957222E-2</v>
      </c>
      <c r="K13" s="81">
        <v>3814</v>
      </c>
      <c r="L13" s="82">
        <v>0.10877873481261766</v>
      </c>
      <c r="M13" s="81">
        <v>2607</v>
      </c>
      <c r="N13" s="93">
        <v>8.0391008048351781E-2</v>
      </c>
      <c r="O13" s="84">
        <v>0.46298427311085533</v>
      </c>
    </row>
    <row r="14" spans="2:15" ht="14.45" customHeight="1">
      <c r="B14" s="106">
        <v>5</v>
      </c>
      <c r="C14" s="95" t="s">
        <v>13</v>
      </c>
      <c r="D14" s="107">
        <v>497</v>
      </c>
      <c r="E14" s="108">
        <v>8.3277479892761394E-2</v>
      </c>
      <c r="F14" s="107">
        <v>477</v>
      </c>
      <c r="G14" s="109">
        <v>7.4952859836580774E-2</v>
      </c>
      <c r="H14" s="110">
        <v>4.1928721174004258E-2</v>
      </c>
      <c r="I14" s="111">
        <v>567</v>
      </c>
      <c r="J14" s="112">
        <v>-0.12345679012345678</v>
      </c>
      <c r="K14" s="107">
        <v>3286</v>
      </c>
      <c r="L14" s="108">
        <v>9.3719696537562028E-2</v>
      </c>
      <c r="M14" s="107">
        <v>2546</v>
      </c>
      <c r="N14" s="109">
        <v>7.8509975639088472E-2</v>
      </c>
      <c r="O14" s="110">
        <v>0.29065200314218376</v>
      </c>
    </row>
    <row r="15" spans="2:15" ht="14.45" customHeight="1">
      <c r="B15" s="71">
        <v>6</v>
      </c>
      <c r="C15" s="72" t="s">
        <v>19</v>
      </c>
      <c r="D15" s="73">
        <v>455</v>
      </c>
      <c r="E15" s="74">
        <v>7.6239946380697046E-2</v>
      </c>
      <c r="F15" s="73">
        <v>491</v>
      </c>
      <c r="G15" s="75">
        <v>7.7152734129478318E-2</v>
      </c>
      <c r="H15" s="76">
        <v>-7.3319755600814718E-2</v>
      </c>
      <c r="I15" s="77">
        <v>424</v>
      </c>
      <c r="J15" s="78">
        <v>7.3113207547169878E-2</v>
      </c>
      <c r="K15" s="73">
        <v>2858</v>
      </c>
      <c r="L15" s="74">
        <v>8.151274884490331E-2</v>
      </c>
      <c r="M15" s="73">
        <v>2991</v>
      </c>
      <c r="N15" s="75">
        <v>9.2232261247648703E-2</v>
      </c>
      <c r="O15" s="76">
        <v>-4.4466733533935154E-2</v>
      </c>
    </row>
    <row r="16" spans="2:15" ht="14.45" customHeight="1">
      <c r="B16" s="79">
        <v>7</v>
      </c>
      <c r="C16" s="80" t="s">
        <v>16</v>
      </c>
      <c r="D16" s="81">
        <v>483</v>
      </c>
      <c r="E16" s="82">
        <v>8.0931635388739945E-2</v>
      </c>
      <c r="F16" s="81">
        <v>584</v>
      </c>
      <c r="G16" s="93">
        <v>9.1766184789440597E-2</v>
      </c>
      <c r="H16" s="84">
        <v>-0.17294520547945202</v>
      </c>
      <c r="I16" s="105">
        <v>468</v>
      </c>
      <c r="J16" s="94">
        <v>3.2051282051282159E-2</v>
      </c>
      <c r="K16" s="81">
        <v>2636</v>
      </c>
      <c r="L16" s="82">
        <v>7.518110775198221E-2</v>
      </c>
      <c r="M16" s="81">
        <v>2793</v>
      </c>
      <c r="N16" s="93">
        <v>8.6126615066761239E-2</v>
      </c>
      <c r="O16" s="84">
        <v>-5.6211958467597523E-2</v>
      </c>
    </row>
    <row r="17" spans="2:22" ht="14.45" customHeight="1">
      <c r="B17" s="79">
        <v>8</v>
      </c>
      <c r="C17" s="80" t="s">
        <v>18</v>
      </c>
      <c r="D17" s="81">
        <v>309</v>
      </c>
      <c r="E17" s="82">
        <v>5.1776139410187667E-2</v>
      </c>
      <c r="F17" s="81">
        <v>448</v>
      </c>
      <c r="G17" s="93">
        <v>7.039597737272156E-2</v>
      </c>
      <c r="H17" s="84">
        <v>-0.3102678571428571</v>
      </c>
      <c r="I17" s="105">
        <v>335</v>
      </c>
      <c r="J17" s="94">
        <v>-7.7611940298507487E-2</v>
      </c>
      <c r="K17" s="81">
        <v>1912</v>
      </c>
      <c r="L17" s="82">
        <v>5.4531971935428671E-2</v>
      </c>
      <c r="M17" s="81">
        <v>1929</v>
      </c>
      <c r="N17" s="93">
        <v>5.9483795368343147E-2</v>
      </c>
      <c r="O17" s="84">
        <v>-8.8128564022810219E-3</v>
      </c>
    </row>
    <row r="18" spans="2:22" ht="14.45" customHeight="1">
      <c r="B18" s="79">
        <v>9</v>
      </c>
      <c r="C18" s="80" t="s">
        <v>22</v>
      </c>
      <c r="D18" s="81">
        <v>297</v>
      </c>
      <c r="E18" s="82">
        <v>4.9765415549597854E-2</v>
      </c>
      <c r="F18" s="81">
        <v>390</v>
      </c>
      <c r="G18" s="93">
        <v>6.1282212445003141E-2</v>
      </c>
      <c r="H18" s="84">
        <v>-0.2384615384615385</v>
      </c>
      <c r="I18" s="105">
        <v>284</v>
      </c>
      <c r="J18" s="94">
        <v>4.5774647887323994E-2</v>
      </c>
      <c r="K18" s="81">
        <v>1832</v>
      </c>
      <c r="L18" s="82">
        <v>5.2250299469511152E-2</v>
      </c>
      <c r="M18" s="81">
        <v>1633</v>
      </c>
      <c r="N18" s="93">
        <v>5.0356162693885105E-2</v>
      </c>
      <c r="O18" s="84">
        <v>0.12186160440906302</v>
      </c>
    </row>
    <row r="19" spans="2:22" ht="14.45" customHeight="1">
      <c r="B19" s="106">
        <v>10</v>
      </c>
      <c r="C19" s="95" t="s">
        <v>47</v>
      </c>
      <c r="D19" s="107">
        <v>215</v>
      </c>
      <c r="E19" s="108">
        <v>3.6025469168900807E-2</v>
      </c>
      <c r="F19" s="107">
        <v>227</v>
      </c>
      <c r="G19" s="109">
        <v>3.5669390320553114E-2</v>
      </c>
      <c r="H19" s="110">
        <v>-5.2863436123347984E-2</v>
      </c>
      <c r="I19" s="111">
        <v>220</v>
      </c>
      <c r="J19" s="112">
        <v>-2.2727272727272707E-2</v>
      </c>
      <c r="K19" s="107">
        <v>1205</v>
      </c>
      <c r="L19" s="108">
        <v>3.4367691517882611E-2</v>
      </c>
      <c r="M19" s="107">
        <v>1151</v>
      </c>
      <c r="N19" s="109">
        <v>3.5492923001017605E-2</v>
      </c>
      <c r="O19" s="110">
        <v>4.6915725456125212E-2</v>
      </c>
    </row>
    <row r="20" spans="2:22" ht="14.45" customHeight="1">
      <c r="B20" s="71">
        <v>11</v>
      </c>
      <c r="C20" s="72" t="s">
        <v>54</v>
      </c>
      <c r="D20" s="73">
        <v>127</v>
      </c>
      <c r="E20" s="74">
        <v>2.1280160857908847E-2</v>
      </c>
      <c r="F20" s="73">
        <v>148</v>
      </c>
      <c r="G20" s="75">
        <v>2.3255813953488372E-2</v>
      </c>
      <c r="H20" s="76">
        <v>-0.14189189189189189</v>
      </c>
      <c r="I20" s="77">
        <v>155</v>
      </c>
      <c r="J20" s="78">
        <v>-0.1806451612903226</v>
      </c>
      <c r="K20" s="73">
        <v>890</v>
      </c>
      <c r="L20" s="74">
        <v>2.5383606183332384E-2</v>
      </c>
      <c r="M20" s="73">
        <v>943</v>
      </c>
      <c r="N20" s="75">
        <v>2.9078910851398441E-2</v>
      </c>
      <c r="O20" s="76">
        <v>-5.6203605514316024E-2</v>
      </c>
    </row>
    <row r="21" spans="2:22" ht="14.45" customHeight="1">
      <c r="B21" s="79">
        <v>12</v>
      </c>
      <c r="C21" s="80" t="s">
        <v>4</v>
      </c>
      <c r="D21" s="81">
        <v>58</v>
      </c>
      <c r="E21" s="82">
        <v>9.7184986595174258E-3</v>
      </c>
      <c r="F21" s="81">
        <v>28</v>
      </c>
      <c r="G21" s="93">
        <v>4.3997485857950975E-3</v>
      </c>
      <c r="H21" s="84">
        <v>1.0714285714285716</v>
      </c>
      <c r="I21" s="105">
        <v>52</v>
      </c>
      <c r="J21" s="94">
        <v>0.11538461538461542</v>
      </c>
      <c r="K21" s="81">
        <v>364</v>
      </c>
      <c r="L21" s="82">
        <v>1.0381609719924705E-2</v>
      </c>
      <c r="M21" s="81">
        <v>149</v>
      </c>
      <c r="N21" s="93">
        <v>4.5946529341021926E-3</v>
      </c>
      <c r="O21" s="84">
        <v>1.4429530201342282</v>
      </c>
    </row>
    <row r="22" spans="2:22" ht="14.45" customHeight="1">
      <c r="B22" s="79">
        <v>13</v>
      </c>
      <c r="C22" s="80" t="s">
        <v>68</v>
      </c>
      <c r="D22" s="81">
        <v>42</v>
      </c>
      <c r="E22" s="82">
        <v>7.0375335120643435E-3</v>
      </c>
      <c r="F22" s="81">
        <v>65</v>
      </c>
      <c r="G22" s="93">
        <v>1.021370207416719E-2</v>
      </c>
      <c r="H22" s="84">
        <v>-0.35384615384615381</v>
      </c>
      <c r="I22" s="105">
        <v>50</v>
      </c>
      <c r="J22" s="94">
        <v>-0.16000000000000003</v>
      </c>
      <c r="K22" s="81">
        <v>229</v>
      </c>
      <c r="L22" s="82">
        <v>6.531287433688894E-3</v>
      </c>
      <c r="M22" s="81">
        <v>196</v>
      </c>
      <c r="N22" s="93">
        <v>6.0439729871411387E-3</v>
      </c>
      <c r="O22" s="84">
        <v>0.16836734693877542</v>
      </c>
    </row>
    <row r="23" spans="2:22" ht="14.45" customHeight="1">
      <c r="B23" s="79">
        <v>14</v>
      </c>
      <c r="C23" s="80" t="s">
        <v>23</v>
      </c>
      <c r="D23" s="81">
        <v>32</v>
      </c>
      <c r="E23" s="82">
        <v>5.3619302949061663E-3</v>
      </c>
      <c r="F23" s="81">
        <v>155</v>
      </c>
      <c r="G23" s="93">
        <v>2.4355751099937147E-2</v>
      </c>
      <c r="H23" s="84">
        <v>-0.79354838709677422</v>
      </c>
      <c r="I23" s="105">
        <v>50</v>
      </c>
      <c r="J23" s="94">
        <v>-0.36</v>
      </c>
      <c r="K23" s="81">
        <v>206</v>
      </c>
      <c r="L23" s="82">
        <v>5.8753065997376079E-3</v>
      </c>
      <c r="M23" s="81">
        <v>507</v>
      </c>
      <c r="N23" s="93">
        <v>1.5634154614696721E-2</v>
      </c>
      <c r="O23" s="84">
        <v>-0.59368836291913207</v>
      </c>
      <c r="P23" s="28"/>
    </row>
    <row r="24" spans="2:22" ht="14.45" customHeight="1">
      <c r="B24" s="106">
        <v>15</v>
      </c>
      <c r="C24" s="95" t="s">
        <v>61</v>
      </c>
      <c r="D24" s="107">
        <v>25</v>
      </c>
      <c r="E24" s="108">
        <v>4.1890080428954425E-3</v>
      </c>
      <c r="F24" s="107">
        <v>58</v>
      </c>
      <c r="G24" s="109">
        <v>9.1137649277184159E-3</v>
      </c>
      <c r="H24" s="110">
        <v>-0.56896551724137934</v>
      </c>
      <c r="I24" s="111">
        <v>29</v>
      </c>
      <c r="J24" s="112">
        <v>-0.13793103448275867</v>
      </c>
      <c r="K24" s="107">
        <v>176</v>
      </c>
      <c r="L24" s="108">
        <v>5.0196794250185386E-3</v>
      </c>
      <c r="M24" s="107">
        <v>289</v>
      </c>
      <c r="N24" s="109">
        <v>8.9117764963458634E-3</v>
      </c>
      <c r="O24" s="110">
        <v>-0.39100346020761245</v>
      </c>
    </row>
    <row r="25" spans="2:22" ht="14.45" customHeight="1">
      <c r="B25" s="166" t="s">
        <v>60</v>
      </c>
      <c r="C25" s="167"/>
      <c r="D25" s="30">
        <f>SUM(D10:D24)</f>
        <v>5856</v>
      </c>
      <c r="E25" s="31">
        <f>D25/D27</f>
        <v>0.98123324396782841</v>
      </c>
      <c r="F25" s="30">
        <f>SUM(F10:F24)</f>
        <v>6241</v>
      </c>
      <c r="G25" s="31">
        <f>F25/F27</f>
        <v>0.98067253299811441</v>
      </c>
      <c r="H25" s="33">
        <f>D25/F25-1</f>
        <v>-6.1688831917961817E-2</v>
      </c>
      <c r="I25" s="30">
        <f>SUM(I10:I24)</f>
        <v>6057</v>
      </c>
      <c r="J25" s="31">
        <f>D25/I25-1</f>
        <v>-3.3184744923229315E-2</v>
      </c>
      <c r="K25" s="30">
        <f>SUM(K10:K24)</f>
        <v>34388</v>
      </c>
      <c r="L25" s="31">
        <f>K25/K27</f>
        <v>0.98077690947464491</v>
      </c>
      <c r="M25" s="30">
        <f>SUM(M10:M24)</f>
        <v>31927</v>
      </c>
      <c r="N25" s="31">
        <f>M25/M27</f>
        <v>0.98452002836966912</v>
      </c>
      <c r="O25" s="33">
        <f>K25/M25-1</f>
        <v>7.7082093525855822E-2</v>
      </c>
    </row>
    <row r="26" spans="2:22">
      <c r="B26" s="166" t="s">
        <v>40</v>
      </c>
      <c r="C26" s="167"/>
      <c r="D26" s="140">
        <f>D27-SUM(D10:D24)</f>
        <v>112</v>
      </c>
      <c r="E26" s="155">
        <f>D26/D27</f>
        <v>1.876675603217158E-2</v>
      </c>
      <c r="F26" s="140">
        <f>F27-SUM(F10:F24)</f>
        <v>123</v>
      </c>
      <c r="G26" s="134">
        <f>F26/F27</f>
        <v>1.9327467001885607E-2</v>
      </c>
      <c r="H26" s="156">
        <f>D26/F26-1</f>
        <v>-8.9430894308943132E-2</v>
      </c>
      <c r="I26" s="140">
        <f>I27-SUM(I10:I24)</f>
        <v>97</v>
      </c>
      <c r="J26" s="157">
        <f>D26/I26-1</f>
        <v>0.15463917525773185</v>
      </c>
      <c r="K26" s="140">
        <f>K27-SUM(K10:K24)</f>
        <v>674</v>
      </c>
      <c r="L26" s="155">
        <f>K26/K27</f>
        <v>1.9223090525355084E-2</v>
      </c>
      <c r="M26" s="140">
        <f>M27-SUM(M10:M24)</f>
        <v>502</v>
      </c>
      <c r="N26" s="155">
        <f>M26/M27</f>
        <v>1.5479971630330876E-2</v>
      </c>
      <c r="O26" s="156">
        <f>K26/M26-1</f>
        <v>0.34262948207171307</v>
      </c>
    </row>
    <row r="27" spans="2:22">
      <c r="B27" s="48"/>
      <c r="C27" s="49" t="s">
        <v>41</v>
      </c>
      <c r="D27" s="55">
        <v>5968</v>
      </c>
      <c r="E27" s="87">
        <v>1</v>
      </c>
      <c r="F27" s="55">
        <v>6364</v>
      </c>
      <c r="G27" s="88">
        <v>1.0000000000000002</v>
      </c>
      <c r="H27" s="50">
        <v>-6.2225015713387788E-2</v>
      </c>
      <c r="I27" s="56">
        <v>6154</v>
      </c>
      <c r="J27" s="51">
        <v>-3.0224244393890154E-2</v>
      </c>
      <c r="K27" s="55">
        <v>35062</v>
      </c>
      <c r="L27" s="87">
        <v>1</v>
      </c>
      <c r="M27" s="55">
        <v>32429</v>
      </c>
      <c r="N27" s="88">
        <v>1.0000000000000007</v>
      </c>
      <c r="O27" s="50">
        <v>8.1192759567054074E-2</v>
      </c>
      <c r="P27" s="28"/>
    </row>
    <row r="28" spans="2:22">
      <c r="B28" t="s">
        <v>65</v>
      </c>
    </row>
    <row r="29" spans="2:22">
      <c r="B29" s="16" t="s">
        <v>66</v>
      </c>
      <c r="C29" s="38"/>
      <c r="D29" s="38"/>
      <c r="E29" s="38"/>
      <c r="F29" s="38"/>
      <c r="G29" s="38"/>
      <c r="H29" s="38"/>
      <c r="I29" s="38"/>
      <c r="J29" s="38"/>
    </row>
    <row r="30" spans="2:22">
      <c r="B30" s="38"/>
      <c r="C30" s="38"/>
      <c r="D30" s="38"/>
      <c r="E30" s="38"/>
      <c r="F30" s="38"/>
      <c r="G30" s="38"/>
      <c r="H30" s="38"/>
      <c r="I30" s="38"/>
      <c r="J30" s="38"/>
    </row>
    <row r="32" spans="2:22">
      <c r="B32" s="207" t="s">
        <v>104</v>
      </c>
      <c r="C32" s="207"/>
      <c r="D32" s="207"/>
      <c r="E32" s="207"/>
      <c r="F32" s="207"/>
      <c r="G32" s="207"/>
      <c r="H32" s="207"/>
      <c r="I32" s="207"/>
      <c r="J32" s="207"/>
      <c r="K32" s="207"/>
      <c r="L32" s="207"/>
      <c r="M32" s="113"/>
      <c r="N32" s="113"/>
      <c r="O32" s="207" t="s">
        <v>85</v>
      </c>
      <c r="P32" s="207"/>
      <c r="Q32" s="207"/>
      <c r="R32" s="207"/>
      <c r="S32" s="207"/>
      <c r="T32" s="207"/>
      <c r="U32" s="207"/>
      <c r="V32" s="207"/>
    </row>
    <row r="33" spans="2:22">
      <c r="B33" s="208" t="s">
        <v>105</v>
      </c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113"/>
      <c r="N33" s="113"/>
      <c r="O33" s="208" t="s">
        <v>86</v>
      </c>
      <c r="P33" s="208"/>
      <c r="Q33" s="208"/>
      <c r="R33" s="208"/>
      <c r="S33" s="208"/>
      <c r="T33" s="208"/>
      <c r="U33" s="208"/>
      <c r="V33" s="208"/>
    </row>
    <row r="34" spans="2:22" ht="25.5">
      <c r="B34" s="43"/>
      <c r="C34" s="43"/>
      <c r="D34" s="43"/>
      <c r="E34" s="43"/>
      <c r="F34" s="43"/>
      <c r="G34" s="43"/>
      <c r="H34" s="43"/>
      <c r="I34" s="43"/>
      <c r="J34" s="43"/>
      <c r="K34" s="114"/>
      <c r="L34" s="115" t="s">
        <v>48</v>
      </c>
      <c r="O34" s="43"/>
      <c r="P34" s="43"/>
      <c r="Q34" s="43"/>
      <c r="R34" s="43"/>
      <c r="S34" s="43"/>
      <c r="T34" s="43"/>
      <c r="U34" s="114"/>
      <c r="V34" s="115" t="s">
        <v>48</v>
      </c>
    </row>
    <row r="35" spans="2:22">
      <c r="B35" s="181" t="s">
        <v>0</v>
      </c>
      <c r="C35" s="181" t="s">
        <v>71</v>
      </c>
      <c r="D35" s="185" t="s">
        <v>97</v>
      </c>
      <c r="E35" s="186"/>
      <c r="F35" s="186"/>
      <c r="G35" s="186"/>
      <c r="H35" s="186"/>
      <c r="I35" s="187"/>
      <c r="J35" s="185" t="s">
        <v>90</v>
      </c>
      <c r="K35" s="186"/>
      <c r="L35" s="187"/>
      <c r="O35" s="181" t="s">
        <v>0</v>
      </c>
      <c r="P35" s="181" t="s">
        <v>71</v>
      </c>
      <c r="Q35" s="185" t="s">
        <v>98</v>
      </c>
      <c r="R35" s="186"/>
      <c r="S35" s="186"/>
      <c r="T35" s="186"/>
      <c r="U35" s="186"/>
      <c r="V35" s="187"/>
    </row>
    <row r="36" spans="2:22">
      <c r="B36" s="182"/>
      <c r="C36" s="182"/>
      <c r="D36" s="197" t="s">
        <v>99</v>
      </c>
      <c r="E36" s="198"/>
      <c r="F36" s="198"/>
      <c r="G36" s="198"/>
      <c r="H36" s="198"/>
      <c r="I36" s="199"/>
      <c r="J36" s="197" t="s">
        <v>91</v>
      </c>
      <c r="K36" s="198"/>
      <c r="L36" s="199"/>
      <c r="O36" s="182"/>
      <c r="P36" s="182"/>
      <c r="Q36" s="197" t="s">
        <v>100</v>
      </c>
      <c r="R36" s="198"/>
      <c r="S36" s="198"/>
      <c r="T36" s="198"/>
      <c r="U36" s="198"/>
      <c r="V36" s="199"/>
    </row>
    <row r="37" spans="2:22" ht="14.45" customHeight="1">
      <c r="B37" s="182"/>
      <c r="C37" s="182"/>
      <c r="D37" s="177">
        <v>2019</v>
      </c>
      <c r="E37" s="178"/>
      <c r="F37" s="188">
        <v>2018</v>
      </c>
      <c r="G37" s="178"/>
      <c r="H37" s="190" t="s">
        <v>33</v>
      </c>
      <c r="I37" s="211" t="s">
        <v>72</v>
      </c>
      <c r="J37" s="213">
        <v>2019</v>
      </c>
      <c r="K37" s="212" t="s">
        <v>101</v>
      </c>
      <c r="L37" s="211" t="s">
        <v>106</v>
      </c>
      <c r="O37" s="182"/>
      <c r="P37" s="182"/>
      <c r="Q37" s="177">
        <v>2019</v>
      </c>
      <c r="R37" s="178"/>
      <c r="S37" s="177">
        <v>2018</v>
      </c>
      <c r="T37" s="178"/>
      <c r="U37" s="190" t="s">
        <v>33</v>
      </c>
      <c r="V37" s="209" t="s">
        <v>87</v>
      </c>
    </row>
    <row r="38" spans="2:22">
      <c r="B38" s="169" t="s">
        <v>34</v>
      </c>
      <c r="C38" s="169" t="s">
        <v>71</v>
      </c>
      <c r="D38" s="179"/>
      <c r="E38" s="180"/>
      <c r="F38" s="189"/>
      <c r="G38" s="180"/>
      <c r="H38" s="191"/>
      <c r="I38" s="212"/>
      <c r="J38" s="213"/>
      <c r="K38" s="212"/>
      <c r="L38" s="212"/>
      <c r="O38" s="169" t="s">
        <v>34</v>
      </c>
      <c r="P38" s="169" t="s">
        <v>71</v>
      </c>
      <c r="Q38" s="179"/>
      <c r="R38" s="180"/>
      <c r="S38" s="179"/>
      <c r="T38" s="180"/>
      <c r="U38" s="191"/>
      <c r="V38" s="210"/>
    </row>
    <row r="39" spans="2:22" ht="14.45" customHeight="1">
      <c r="B39" s="169"/>
      <c r="C39" s="169"/>
      <c r="D39" s="154" t="s">
        <v>36</v>
      </c>
      <c r="E39" s="116" t="s">
        <v>2</v>
      </c>
      <c r="F39" s="154" t="s">
        <v>36</v>
      </c>
      <c r="G39" s="116" t="s">
        <v>2</v>
      </c>
      <c r="H39" s="171" t="s">
        <v>37</v>
      </c>
      <c r="I39" s="171" t="s">
        <v>73</v>
      </c>
      <c r="J39" s="117" t="s">
        <v>36</v>
      </c>
      <c r="K39" s="217" t="s">
        <v>102</v>
      </c>
      <c r="L39" s="217" t="s">
        <v>107</v>
      </c>
      <c r="O39" s="169"/>
      <c r="P39" s="169"/>
      <c r="Q39" s="154" t="s">
        <v>36</v>
      </c>
      <c r="R39" s="116" t="s">
        <v>2</v>
      </c>
      <c r="S39" s="154" t="s">
        <v>36</v>
      </c>
      <c r="T39" s="116" t="s">
        <v>2</v>
      </c>
      <c r="U39" s="171" t="s">
        <v>37</v>
      </c>
      <c r="V39" s="214" t="s">
        <v>88</v>
      </c>
    </row>
    <row r="40" spans="2:22" ht="15" customHeight="1">
      <c r="B40" s="170"/>
      <c r="C40" s="170"/>
      <c r="D40" s="152" t="s">
        <v>38</v>
      </c>
      <c r="E40" s="59" t="s">
        <v>39</v>
      </c>
      <c r="F40" s="152" t="s">
        <v>38</v>
      </c>
      <c r="G40" s="59" t="s">
        <v>39</v>
      </c>
      <c r="H40" s="216"/>
      <c r="I40" s="216"/>
      <c r="J40" s="152" t="s">
        <v>38</v>
      </c>
      <c r="K40" s="218"/>
      <c r="L40" s="218"/>
      <c r="O40" s="170"/>
      <c r="P40" s="170"/>
      <c r="Q40" s="152" t="s">
        <v>38</v>
      </c>
      <c r="R40" s="59" t="s">
        <v>39</v>
      </c>
      <c r="S40" s="152" t="s">
        <v>38</v>
      </c>
      <c r="T40" s="59" t="s">
        <v>39</v>
      </c>
      <c r="U40" s="172"/>
      <c r="V40" s="215"/>
    </row>
    <row r="41" spans="2:22">
      <c r="B41" s="71">
        <v>1</v>
      </c>
      <c r="C41" s="89" t="s">
        <v>74</v>
      </c>
      <c r="D41" s="73">
        <v>739</v>
      </c>
      <c r="E41" s="78">
        <v>0.12382707774798928</v>
      </c>
      <c r="F41" s="73">
        <v>874</v>
      </c>
      <c r="G41" s="78">
        <v>0.13733500942803267</v>
      </c>
      <c r="H41" s="118">
        <v>-0.15446224256292906</v>
      </c>
      <c r="I41" s="119">
        <v>0</v>
      </c>
      <c r="J41" s="73">
        <v>727</v>
      </c>
      <c r="K41" s="120">
        <v>1.6506189821182904E-2</v>
      </c>
      <c r="L41" s="121">
        <v>0</v>
      </c>
      <c r="O41" s="71">
        <v>1</v>
      </c>
      <c r="P41" s="89" t="s">
        <v>74</v>
      </c>
      <c r="Q41" s="73">
        <v>4207</v>
      </c>
      <c r="R41" s="78">
        <v>0.11998745080143745</v>
      </c>
      <c r="S41" s="73">
        <v>4205</v>
      </c>
      <c r="T41" s="78">
        <v>0.12966788985167596</v>
      </c>
      <c r="U41" s="76">
        <v>4.7562425683711496E-4</v>
      </c>
      <c r="V41" s="121">
        <v>0</v>
      </c>
    </row>
    <row r="42" spans="2:22">
      <c r="B42" s="122">
        <v>2</v>
      </c>
      <c r="C42" s="91" t="s">
        <v>76</v>
      </c>
      <c r="D42" s="81">
        <v>483</v>
      </c>
      <c r="E42" s="94">
        <v>8.0931635388739945E-2</v>
      </c>
      <c r="F42" s="81">
        <v>584</v>
      </c>
      <c r="G42" s="94">
        <v>9.1766184789440597E-2</v>
      </c>
      <c r="H42" s="123">
        <v>-0.17294520547945202</v>
      </c>
      <c r="I42" s="124">
        <v>0</v>
      </c>
      <c r="J42" s="81">
        <v>468</v>
      </c>
      <c r="K42" s="125">
        <v>3.2051282051282159E-2</v>
      </c>
      <c r="L42" s="126">
        <v>1</v>
      </c>
      <c r="O42" s="122">
        <v>2</v>
      </c>
      <c r="P42" s="91" t="s">
        <v>75</v>
      </c>
      <c r="Q42" s="81">
        <v>2843</v>
      </c>
      <c r="R42" s="94">
        <v>8.1084935257543775E-2</v>
      </c>
      <c r="S42" s="81">
        <v>3196</v>
      </c>
      <c r="T42" s="94">
        <v>9.8553763606648373E-2</v>
      </c>
      <c r="U42" s="84">
        <v>-0.11045056320400504</v>
      </c>
      <c r="V42" s="126">
        <v>0</v>
      </c>
    </row>
    <row r="43" spans="2:22">
      <c r="B43" s="122">
        <v>3</v>
      </c>
      <c r="C43" s="91" t="s">
        <v>79</v>
      </c>
      <c r="D43" s="81">
        <v>466</v>
      </c>
      <c r="E43" s="94">
        <v>7.8083109919571042E-2</v>
      </c>
      <c r="F43" s="81">
        <v>274</v>
      </c>
      <c r="G43" s="94">
        <v>4.3054682589566309E-2</v>
      </c>
      <c r="H43" s="123">
        <v>0.7007299270072993</v>
      </c>
      <c r="I43" s="124">
        <v>4</v>
      </c>
      <c r="J43" s="81">
        <v>293</v>
      </c>
      <c r="K43" s="125">
        <v>0.59044368600682584</v>
      </c>
      <c r="L43" s="126">
        <v>3</v>
      </c>
      <c r="O43" s="122">
        <v>3</v>
      </c>
      <c r="P43" s="91" t="s">
        <v>76</v>
      </c>
      <c r="Q43" s="81">
        <v>2634</v>
      </c>
      <c r="R43" s="94">
        <v>7.5124065940334259E-2</v>
      </c>
      <c r="S43" s="81">
        <v>2789</v>
      </c>
      <c r="T43" s="94">
        <v>8.6003268679268552E-2</v>
      </c>
      <c r="U43" s="84">
        <v>-5.5575475080674064E-2</v>
      </c>
      <c r="V43" s="126">
        <v>0</v>
      </c>
    </row>
    <row r="44" spans="2:22">
      <c r="B44" s="122">
        <v>4</v>
      </c>
      <c r="C44" s="91" t="s">
        <v>75</v>
      </c>
      <c r="D44" s="81">
        <v>410</v>
      </c>
      <c r="E44" s="94">
        <v>6.8699731903485259E-2</v>
      </c>
      <c r="F44" s="81">
        <v>480</v>
      </c>
      <c r="G44" s="94">
        <v>7.5424261470773094E-2</v>
      </c>
      <c r="H44" s="123">
        <v>-0.14583333333333337</v>
      </c>
      <c r="I44" s="124">
        <v>-1</v>
      </c>
      <c r="J44" s="81">
        <v>472</v>
      </c>
      <c r="K44" s="125">
        <v>-0.13135593220338981</v>
      </c>
      <c r="L44" s="126">
        <v>-2</v>
      </c>
      <c r="O44" s="122">
        <v>4</v>
      </c>
      <c r="P44" s="91" t="s">
        <v>77</v>
      </c>
      <c r="Q44" s="81">
        <v>2588</v>
      </c>
      <c r="R44" s="94">
        <v>7.3812104272431692E-2</v>
      </c>
      <c r="S44" s="81">
        <v>1844</v>
      </c>
      <c r="T44" s="94">
        <v>5.6862684634123778E-2</v>
      </c>
      <c r="U44" s="84">
        <v>0.40347071583514094</v>
      </c>
      <c r="V44" s="126">
        <v>0</v>
      </c>
    </row>
    <row r="45" spans="2:22">
      <c r="B45" s="122">
        <v>5</v>
      </c>
      <c r="C45" s="96" t="s">
        <v>77</v>
      </c>
      <c r="D45" s="107">
        <v>385</v>
      </c>
      <c r="E45" s="112">
        <v>6.4510723860589814E-2</v>
      </c>
      <c r="F45" s="107">
        <v>339</v>
      </c>
      <c r="G45" s="112">
        <v>5.3268384663733501E-2</v>
      </c>
      <c r="H45" s="127">
        <v>0.13569321533923295</v>
      </c>
      <c r="I45" s="128">
        <v>-1</v>
      </c>
      <c r="J45" s="107">
        <v>449</v>
      </c>
      <c r="K45" s="129">
        <v>-0.14253897550111361</v>
      </c>
      <c r="L45" s="130">
        <v>-1</v>
      </c>
      <c r="O45" s="122">
        <v>5</v>
      </c>
      <c r="P45" s="96" t="s">
        <v>79</v>
      </c>
      <c r="Q45" s="107">
        <v>1971</v>
      </c>
      <c r="R45" s="112">
        <v>5.6214705379042836E-2</v>
      </c>
      <c r="S45" s="107">
        <v>1344</v>
      </c>
      <c r="T45" s="112">
        <v>4.1444386197539242E-2</v>
      </c>
      <c r="U45" s="110">
        <v>0.46651785714285721</v>
      </c>
      <c r="V45" s="130">
        <v>1</v>
      </c>
    </row>
    <row r="46" spans="2:22">
      <c r="B46" s="131">
        <v>6</v>
      </c>
      <c r="C46" s="89" t="s">
        <v>81</v>
      </c>
      <c r="D46" s="73">
        <v>330</v>
      </c>
      <c r="E46" s="78">
        <v>5.5294906166219841E-2</v>
      </c>
      <c r="F46" s="73">
        <v>179</v>
      </c>
      <c r="G46" s="78">
        <v>2.8126964173475801E-2</v>
      </c>
      <c r="H46" s="118">
        <v>0.84357541899441335</v>
      </c>
      <c r="I46" s="119">
        <v>6</v>
      </c>
      <c r="J46" s="73">
        <v>346</v>
      </c>
      <c r="K46" s="120">
        <v>-4.6242774566473965E-2</v>
      </c>
      <c r="L46" s="121">
        <v>-1</v>
      </c>
      <c r="O46" s="131">
        <v>6</v>
      </c>
      <c r="P46" s="89" t="s">
        <v>81</v>
      </c>
      <c r="Q46" s="73">
        <v>1818</v>
      </c>
      <c r="R46" s="78">
        <v>5.1851006787975586E-2</v>
      </c>
      <c r="S46" s="73">
        <v>1053</v>
      </c>
      <c r="T46" s="78">
        <v>3.2470936507447042E-2</v>
      </c>
      <c r="U46" s="76">
        <v>0.72649572649572658</v>
      </c>
      <c r="V46" s="121">
        <v>4</v>
      </c>
    </row>
    <row r="47" spans="2:22">
      <c r="B47" s="122">
        <v>7</v>
      </c>
      <c r="C47" s="91" t="s">
        <v>78</v>
      </c>
      <c r="D47" s="81">
        <v>260</v>
      </c>
      <c r="E47" s="94">
        <v>4.3565683646112602E-2</v>
      </c>
      <c r="F47" s="81">
        <v>283</v>
      </c>
      <c r="G47" s="94">
        <v>4.4468887492143304E-2</v>
      </c>
      <c r="H47" s="123">
        <v>-8.1272084805653733E-2</v>
      </c>
      <c r="I47" s="124">
        <v>-1</v>
      </c>
      <c r="J47" s="81">
        <v>248</v>
      </c>
      <c r="K47" s="125">
        <v>4.8387096774193505E-2</v>
      </c>
      <c r="L47" s="126">
        <v>1</v>
      </c>
      <c r="O47" s="122">
        <v>7</v>
      </c>
      <c r="P47" s="91" t="s">
        <v>78</v>
      </c>
      <c r="Q47" s="81">
        <v>1540</v>
      </c>
      <c r="R47" s="94">
        <v>4.3922194968912212E-2</v>
      </c>
      <c r="S47" s="81">
        <v>1688</v>
      </c>
      <c r="T47" s="94">
        <v>5.2052175521909404E-2</v>
      </c>
      <c r="U47" s="84">
        <v>-8.7677725118483374E-2</v>
      </c>
      <c r="V47" s="126">
        <v>-2</v>
      </c>
    </row>
    <row r="48" spans="2:22">
      <c r="B48" s="122">
        <v>8</v>
      </c>
      <c r="C48" s="91" t="s">
        <v>89</v>
      </c>
      <c r="D48" s="81">
        <v>215</v>
      </c>
      <c r="E48" s="94">
        <v>3.6025469168900807E-2</v>
      </c>
      <c r="F48" s="81">
        <v>227</v>
      </c>
      <c r="G48" s="94">
        <v>3.5669390320553114E-2</v>
      </c>
      <c r="H48" s="123">
        <v>-5.2863436123347984E-2</v>
      </c>
      <c r="I48" s="124">
        <v>0</v>
      </c>
      <c r="J48" s="81">
        <v>219</v>
      </c>
      <c r="K48" s="125">
        <v>-1.8264840182648401E-2</v>
      </c>
      <c r="L48" s="126">
        <v>3</v>
      </c>
      <c r="O48" s="122">
        <v>8</v>
      </c>
      <c r="P48" s="91" t="s">
        <v>89</v>
      </c>
      <c r="Q48" s="81">
        <v>1204</v>
      </c>
      <c r="R48" s="94">
        <v>3.4339170612058642E-2</v>
      </c>
      <c r="S48" s="81">
        <v>1150</v>
      </c>
      <c r="T48" s="94">
        <v>3.5462086404144437E-2</v>
      </c>
      <c r="U48" s="84">
        <v>4.6956521739130341E-2</v>
      </c>
      <c r="V48" s="126">
        <v>-1</v>
      </c>
    </row>
    <row r="49" spans="2:22">
      <c r="B49" s="122">
        <v>9</v>
      </c>
      <c r="C49" s="91" t="s">
        <v>108</v>
      </c>
      <c r="D49" s="81">
        <v>211</v>
      </c>
      <c r="E49" s="94">
        <v>3.5355227882037536E-2</v>
      </c>
      <c r="F49" s="81">
        <v>138</v>
      </c>
      <c r="G49" s="94">
        <v>2.1684475172847266E-2</v>
      </c>
      <c r="H49" s="123">
        <v>0.52898550724637672</v>
      </c>
      <c r="I49" s="124">
        <v>7</v>
      </c>
      <c r="J49" s="81">
        <v>176</v>
      </c>
      <c r="K49" s="125">
        <v>0.19886363636363646</v>
      </c>
      <c r="L49" s="126">
        <v>3</v>
      </c>
      <c r="O49" s="122">
        <v>9</v>
      </c>
      <c r="P49" s="91" t="s">
        <v>80</v>
      </c>
      <c r="Q49" s="81">
        <v>1195</v>
      </c>
      <c r="R49" s="94">
        <v>3.4082482459642918E-2</v>
      </c>
      <c r="S49" s="81">
        <v>1126</v>
      </c>
      <c r="T49" s="94">
        <v>3.4722008079188384E-2</v>
      </c>
      <c r="U49" s="84">
        <v>6.1278863232682168E-2</v>
      </c>
      <c r="V49" s="126">
        <v>-1</v>
      </c>
    </row>
    <row r="50" spans="2:22">
      <c r="B50" s="132">
        <v>10</v>
      </c>
      <c r="C50" s="96" t="s">
        <v>92</v>
      </c>
      <c r="D50" s="107">
        <v>210</v>
      </c>
      <c r="E50" s="112">
        <v>3.5187667560321718E-2</v>
      </c>
      <c r="F50" s="107">
        <v>163</v>
      </c>
      <c r="G50" s="112">
        <v>2.5612822124450031E-2</v>
      </c>
      <c r="H50" s="127">
        <v>0.28834355828220848</v>
      </c>
      <c r="I50" s="128">
        <v>5</v>
      </c>
      <c r="J50" s="107">
        <v>235</v>
      </c>
      <c r="K50" s="129">
        <v>-0.1063829787234043</v>
      </c>
      <c r="L50" s="130">
        <v>-1</v>
      </c>
      <c r="O50" s="132">
        <v>10</v>
      </c>
      <c r="P50" s="96" t="s">
        <v>92</v>
      </c>
      <c r="Q50" s="107">
        <v>1092</v>
      </c>
      <c r="R50" s="112">
        <v>3.1144829159774113E-2</v>
      </c>
      <c r="S50" s="107">
        <v>688</v>
      </c>
      <c r="T50" s="112">
        <v>2.1215578648740324E-2</v>
      </c>
      <c r="U50" s="110">
        <v>0.58720930232558133</v>
      </c>
      <c r="V50" s="130">
        <v>5</v>
      </c>
    </row>
    <row r="51" spans="2:22">
      <c r="B51" s="203" t="s">
        <v>82</v>
      </c>
      <c r="C51" s="204"/>
      <c r="D51" s="133">
        <f>SUM(D41:D50)</f>
        <v>3709</v>
      </c>
      <c r="E51" s="134">
        <f>D51/D53</f>
        <v>0.62148123324396787</v>
      </c>
      <c r="F51" s="133">
        <f>SUM(F41:F50)</f>
        <v>3541</v>
      </c>
      <c r="G51" s="134">
        <f>F51/F53</f>
        <v>0.55641106222501568</v>
      </c>
      <c r="H51" s="135">
        <f>D51/F51-1</f>
        <v>4.7444224795255563E-2</v>
      </c>
      <c r="I51" s="136"/>
      <c r="J51" s="133">
        <f>SUM(J41:J50)</f>
        <v>3633</v>
      </c>
      <c r="K51" s="137">
        <f>E51/J51-1</f>
        <v>-0.99982893442520127</v>
      </c>
      <c r="L51" s="138"/>
      <c r="O51" s="203" t="s">
        <v>82</v>
      </c>
      <c r="P51" s="204"/>
      <c r="Q51" s="133">
        <f>SUM(Q41:Q50)</f>
        <v>21092</v>
      </c>
      <c r="R51" s="134">
        <f>Q51/Q53</f>
        <v>0.60156294563915347</v>
      </c>
      <c r="S51" s="133">
        <f>SUM(S41:S50)</f>
        <v>19083</v>
      </c>
      <c r="T51" s="134">
        <f>S51/S53</f>
        <v>0.58845477813068547</v>
      </c>
      <c r="U51" s="135">
        <f>Q51/S51-1</f>
        <v>0.10527694806896193</v>
      </c>
      <c r="V51" s="139"/>
    </row>
    <row r="52" spans="2:22">
      <c r="B52" s="203" t="s">
        <v>40</v>
      </c>
      <c r="C52" s="204"/>
      <c r="D52" s="133">
        <f>D53-D51</f>
        <v>2259</v>
      </c>
      <c r="E52" s="134">
        <f>D52/D53</f>
        <v>0.37851876675603219</v>
      </c>
      <c r="F52" s="133">
        <f>F53-F51</f>
        <v>2823</v>
      </c>
      <c r="G52" s="134">
        <f>F52/F53</f>
        <v>0.44358893777498426</v>
      </c>
      <c r="H52" s="135">
        <f>D52/F52-1</f>
        <v>-0.19978746014877791</v>
      </c>
      <c r="I52" s="140"/>
      <c r="J52" s="133">
        <f>J53-SUM(J41:J50)</f>
        <v>2521</v>
      </c>
      <c r="K52" s="137">
        <f>E52/J52-1</f>
        <v>-0.9998498537220325</v>
      </c>
      <c r="L52" s="138"/>
      <c r="O52" s="203" t="s">
        <v>40</v>
      </c>
      <c r="P52" s="204"/>
      <c r="Q52" s="133">
        <f>Q53-Q51</f>
        <v>13970</v>
      </c>
      <c r="R52" s="134">
        <f>Q52/Q53</f>
        <v>0.39843705436084648</v>
      </c>
      <c r="S52" s="133">
        <f>S53-S51</f>
        <v>13346</v>
      </c>
      <c r="T52" s="134">
        <f>S52/S53</f>
        <v>0.41154522186931453</v>
      </c>
      <c r="U52" s="135">
        <f>Q52/S52-1</f>
        <v>4.6755582196913004E-2</v>
      </c>
      <c r="V52" s="141"/>
    </row>
    <row r="53" spans="2:22">
      <c r="B53" s="205" t="s">
        <v>83</v>
      </c>
      <c r="C53" s="206"/>
      <c r="D53" s="40">
        <v>5968</v>
      </c>
      <c r="E53" s="142">
        <v>1</v>
      </c>
      <c r="F53" s="40">
        <v>6364</v>
      </c>
      <c r="G53" s="142">
        <v>1</v>
      </c>
      <c r="H53" s="44">
        <v>-6.2225015713387788E-2</v>
      </c>
      <c r="I53" s="44"/>
      <c r="J53" s="40">
        <v>6154</v>
      </c>
      <c r="K53" s="15">
        <v>-3.0224244393890154E-2</v>
      </c>
      <c r="L53" s="143"/>
      <c r="O53" s="205" t="s">
        <v>83</v>
      </c>
      <c r="P53" s="206"/>
      <c r="Q53" s="40">
        <v>35062</v>
      </c>
      <c r="R53" s="142">
        <v>1</v>
      </c>
      <c r="S53" s="40">
        <v>32429</v>
      </c>
      <c r="T53" s="142">
        <v>1</v>
      </c>
      <c r="U53" s="144">
        <v>8.1192759567054074E-2</v>
      </c>
      <c r="V53" s="143"/>
    </row>
  </sheetData>
  <mergeCells count="66">
    <mergeCell ref="K5:O5"/>
    <mergeCell ref="D6:E7"/>
    <mergeCell ref="D5:H5"/>
    <mergeCell ref="I5:J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D4:H4"/>
    <mergeCell ref="I4:J4"/>
    <mergeCell ref="K4:O4"/>
    <mergeCell ref="B7:B9"/>
    <mergeCell ref="O8:O9"/>
    <mergeCell ref="H8:H9"/>
    <mergeCell ref="B53:C53"/>
    <mergeCell ref="B32:L32"/>
    <mergeCell ref="D36:I36"/>
    <mergeCell ref="J36:L36"/>
    <mergeCell ref="D37:E38"/>
    <mergeCell ref="L37:L38"/>
    <mergeCell ref="B52:C52"/>
    <mergeCell ref="B51:C51"/>
    <mergeCell ref="C38:C40"/>
    <mergeCell ref="I39:I40"/>
    <mergeCell ref="L39:L40"/>
    <mergeCell ref="B38:B40"/>
    <mergeCell ref="V39:V40"/>
    <mergeCell ref="B25:C25"/>
    <mergeCell ref="B26:C26"/>
    <mergeCell ref="J35:L35"/>
    <mergeCell ref="D35:I35"/>
    <mergeCell ref="H37:H38"/>
    <mergeCell ref="H39:H40"/>
    <mergeCell ref="K39:K40"/>
    <mergeCell ref="K37:K38"/>
    <mergeCell ref="U39:U40"/>
    <mergeCell ref="C7:C9"/>
    <mergeCell ref="J8:J9"/>
    <mergeCell ref="B33:L33"/>
    <mergeCell ref="C35:C37"/>
    <mergeCell ref="F37:G38"/>
    <mergeCell ref="I37:I38"/>
    <mergeCell ref="J37:J38"/>
    <mergeCell ref="F6:G7"/>
    <mergeCell ref="O51:P51"/>
    <mergeCell ref="O52:P52"/>
    <mergeCell ref="O53:P53"/>
    <mergeCell ref="B35:B37"/>
    <mergeCell ref="O32:V32"/>
    <mergeCell ref="O33:V33"/>
    <mergeCell ref="O35:O37"/>
    <mergeCell ref="P35:P37"/>
    <mergeCell ref="Q35:V35"/>
    <mergeCell ref="Q36:V36"/>
    <mergeCell ref="Q37:R38"/>
    <mergeCell ref="S37:T38"/>
    <mergeCell ref="U37:U38"/>
    <mergeCell ref="V37:V38"/>
    <mergeCell ref="O38:O40"/>
    <mergeCell ref="P38:P40"/>
  </mergeCells>
  <phoneticPr fontId="7" type="noConversion"/>
  <conditionalFormatting sqref="H25 O25">
    <cfRule type="cellIs" dxfId="48" priority="492" operator="lessThan">
      <formula>0</formula>
    </cfRule>
  </conditionalFormatting>
  <conditionalFormatting sqref="H10:H14 J10:J14 O10:O14">
    <cfRule type="cellIs" dxfId="46" priority="37" operator="lessThan">
      <formula>0</formula>
    </cfRule>
  </conditionalFormatting>
  <conditionalFormatting sqref="H15:H24 J15:J24 O15:O24">
    <cfRule type="cellIs" dxfId="45" priority="36" operator="lessThan">
      <formula>0</formula>
    </cfRule>
  </conditionalFormatting>
  <conditionalFormatting sqref="D10:E24 G10:J24 L10:L24 N10:O24">
    <cfRule type="cellIs" dxfId="44" priority="35" operator="equal">
      <formula>0</formula>
    </cfRule>
  </conditionalFormatting>
  <conditionalFormatting sqref="F10:F24">
    <cfRule type="cellIs" dxfId="43" priority="34" operator="equal">
      <formula>0</formula>
    </cfRule>
  </conditionalFormatting>
  <conditionalFormatting sqref="K10:K24">
    <cfRule type="cellIs" dxfId="42" priority="33" operator="equal">
      <formula>0</formula>
    </cfRule>
  </conditionalFormatting>
  <conditionalFormatting sqref="M10:M24">
    <cfRule type="cellIs" dxfId="41" priority="32" operator="equal">
      <formula>0</formula>
    </cfRule>
  </conditionalFormatting>
  <conditionalFormatting sqref="O27 J27 H27">
    <cfRule type="cellIs" dxfId="40" priority="31" operator="lessThan">
      <formula>0</formula>
    </cfRule>
  </conditionalFormatting>
  <conditionalFormatting sqref="K52">
    <cfRule type="cellIs" dxfId="39" priority="29" operator="lessThan">
      <formula>0</formula>
    </cfRule>
  </conditionalFormatting>
  <conditionalFormatting sqref="H52 J52">
    <cfRule type="cellIs" dxfId="38" priority="30" operator="lessThan">
      <formula>0</formula>
    </cfRule>
  </conditionalFormatting>
  <conditionalFormatting sqref="K51">
    <cfRule type="cellIs" dxfId="37" priority="27" operator="lessThan">
      <formula>0</formula>
    </cfRule>
  </conditionalFormatting>
  <conditionalFormatting sqref="H51">
    <cfRule type="cellIs" dxfId="36" priority="28" operator="lessThan">
      <formula>0</formula>
    </cfRule>
  </conditionalFormatting>
  <conditionalFormatting sqref="L52">
    <cfRule type="cellIs" dxfId="35" priority="25" operator="lessThan">
      <formula>0</formula>
    </cfRule>
  </conditionalFormatting>
  <conditionalFormatting sqref="K52">
    <cfRule type="cellIs" dxfId="34" priority="26" operator="lessThan">
      <formula>0</formula>
    </cfRule>
  </conditionalFormatting>
  <conditionalFormatting sqref="L51">
    <cfRule type="cellIs" dxfId="33" priority="23" operator="lessThan">
      <formula>0</formula>
    </cfRule>
  </conditionalFormatting>
  <conditionalFormatting sqref="K51">
    <cfRule type="cellIs" dxfId="32" priority="24" operator="lessThan">
      <formula>0</formula>
    </cfRule>
  </conditionalFormatting>
  <conditionalFormatting sqref="K41:K50 H41:H50">
    <cfRule type="cellIs" dxfId="31" priority="22" operator="lessThan">
      <formula>0</formula>
    </cfRule>
  </conditionalFormatting>
  <conditionalFormatting sqref="L41:L50">
    <cfRule type="cellIs" dxfId="30" priority="19" operator="lessThan">
      <formula>0</formula>
    </cfRule>
    <cfRule type="cellIs" dxfId="29" priority="20" operator="equal">
      <formula>0</formula>
    </cfRule>
    <cfRule type="cellIs" dxfId="28" priority="21" operator="greaterThan">
      <formula>0</formula>
    </cfRule>
  </conditionalFormatting>
  <conditionalFormatting sqref="I41:I50">
    <cfRule type="cellIs" dxfId="27" priority="16" operator="lessThan">
      <formula>0</formula>
    </cfRule>
    <cfRule type="cellIs" dxfId="26" priority="17" operator="equal">
      <formula>0</formula>
    </cfRule>
    <cfRule type="cellIs" dxfId="25" priority="18" operator="greaterThan">
      <formula>0</formula>
    </cfRule>
  </conditionalFormatting>
  <conditionalFormatting sqref="H53:I53 K53">
    <cfRule type="cellIs" dxfId="24" priority="15" operator="lessThan">
      <formula>0</formula>
    </cfRule>
  </conditionalFormatting>
  <conditionalFormatting sqref="L53">
    <cfRule type="cellIs" dxfId="23" priority="14" operator="lessThan">
      <formula>0</formula>
    </cfRule>
  </conditionalFormatting>
  <conditionalFormatting sqref="U51">
    <cfRule type="cellIs" dxfId="22" priority="8" operator="lessThan">
      <formula>0</formula>
    </cfRule>
  </conditionalFormatting>
  <conditionalFormatting sqref="V51">
    <cfRule type="cellIs" dxfId="21" priority="11" operator="lessThan">
      <formula>0</formula>
    </cfRule>
    <cfRule type="cellIs" dxfId="20" priority="12" operator="equal">
      <formula>0</formula>
    </cfRule>
    <cfRule type="cellIs" dxfId="19" priority="13" operator="greaterThan">
      <formula>0</formula>
    </cfRule>
  </conditionalFormatting>
  <conditionalFormatting sqref="V52">
    <cfRule type="cellIs" dxfId="18" priority="10" operator="lessThan">
      <formula>0</formula>
    </cfRule>
  </conditionalFormatting>
  <conditionalFormatting sqref="U52">
    <cfRule type="cellIs" dxfId="17" priority="9" operator="lessThan">
      <formula>0</formula>
    </cfRule>
  </conditionalFormatting>
  <conditionalFormatting sqref="U41:U50">
    <cfRule type="cellIs" dxfId="16" priority="7" operator="lessThan">
      <formula>0</formula>
    </cfRule>
  </conditionalFormatting>
  <conditionalFormatting sqref="V41:V50">
    <cfRule type="cellIs" dxfId="15" priority="4" operator="lessThan">
      <formula>0</formula>
    </cfRule>
    <cfRule type="cellIs" dxfId="14" priority="5" operator="equal">
      <formula>0</formula>
    </cfRule>
    <cfRule type="cellIs" dxfId="13" priority="6" operator="greaterThan">
      <formula>0</formula>
    </cfRule>
  </conditionalFormatting>
  <conditionalFormatting sqref="U53">
    <cfRule type="cellIs" dxfId="12" priority="3" operator="lessThan">
      <formula>0</formula>
    </cfRule>
  </conditionalFormatting>
  <conditionalFormatting sqref="V53">
    <cfRule type="cellIs" dxfId="11" priority="2" operator="lessThan">
      <formula>0</formula>
    </cfRule>
  </conditionalFormatting>
  <conditionalFormatting sqref="H26 J26 O2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>
      <selection activeCell="O1" sqref="O1"/>
    </sheetView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41"/>
      <c r="O1" s="70">
        <v>43651</v>
      </c>
    </row>
    <row r="2" spans="2:15">
      <c r="B2" s="221" t="s">
        <v>46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17"/>
    </row>
    <row r="3" spans="2:15">
      <c r="B3" s="222" t="s">
        <v>45</v>
      </c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37" t="s">
        <v>42</v>
      </c>
    </row>
    <row r="4" spans="2:15" ht="15" customHeight="1">
      <c r="B4" s="181" t="s">
        <v>0</v>
      </c>
      <c r="C4" s="183" t="s">
        <v>1</v>
      </c>
      <c r="D4" s="185" t="s">
        <v>97</v>
      </c>
      <c r="E4" s="186"/>
      <c r="F4" s="186"/>
      <c r="G4" s="186"/>
      <c r="H4" s="187"/>
      <c r="I4" s="186" t="s">
        <v>90</v>
      </c>
      <c r="J4" s="186"/>
      <c r="K4" s="185" t="s">
        <v>98</v>
      </c>
      <c r="L4" s="186"/>
      <c r="M4" s="186"/>
      <c r="N4" s="186"/>
      <c r="O4" s="187"/>
    </row>
    <row r="5" spans="2:15">
      <c r="B5" s="182"/>
      <c r="C5" s="184"/>
      <c r="D5" s="197" t="s">
        <v>99</v>
      </c>
      <c r="E5" s="198"/>
      <c r="F5" s="198"/>
      <c r="G5" s="198"/>
      <c r="H5" s="199"/>
      <c r="I5" s="198" t="s">
        <v>91</v>
      </c>
      <c r="J5" s="198"/>
      <c r="K5" s="197" t="s">
        <v>100</v>
      </c>
      <c r="L5" s="198"/>
      <c r="M5" s="198"/>
      <c r="N5" s="198"/>
      <c r="O5" s="199"/>
    </row>
    <row r="6" spans="2:15" ht="19.5" customHeight="1">
      <c r="B6" s="182"/>
      <c r="C6" s="182"/>
      <c r="D6" s="177">
        <v>2019</v>
      </c>
      <c r="E6" s="178"/>
      <c r="F6" s="188">
        <v>2018</v>
      </c>
      <c r="G6" s="188"/>
      <c r="H6" s="190" t="s">
        <v>33</v>
      </c>
      <c r="I6" s="192">
        <v>2019</v>
      </c>
      <c r="J6" s="177" t="s">
        <v>101</v>
      </c>
      <c r="K6" s="177">
        <v>2019</v>
      </c>
      <c r="L6" s="178"/>
      <c r="M6" s="188">
        <v>2018</v>
      </c>
      <c r="N6" s="178"/>
      <c r="O6" s="168" t="s">
        <v>33</v>
      </c>
    </row>
    <row r="7" spans="2:15" ht="19.5" customHeight="1">
      <c r="B7" s="169" t="s">
        <v>34</v>
      </c>
      <c r="C7" s="169" t="s">
        <v>35</v>
      </c>
      <c r="D7" s="179"/>
      <c r="E7" s="180"/>
      <c r="F7" s="189"/>
      <c r="G7" s="189"/>
      <c r="H7" s="191"/>
      <c r="I7" s="193"/>
      <c r="J7" s="194"/>
      <c r="K7" s="179"/>
      <c r="L7" s="180"/>
      <c r="M7" s="189"/>
      <c r="N7" s="180"/>
      <c r="O7" s="168"/>
    </row>
    <row r="8" spans="2:15" ht="15" customHeight="1">
      <c r="B8" s="169"/>
      <c r="C8" s="169"/>
      <c r="D8" s="154" t="s">
        <v>36</v>
      </c>
      <c r="E8" s="151" t="s">
        <v>2</v>
      </c>
      <c r="F8" s="150" t="s">
        <v>36</v>
      </c>
      <c r="G8" s="61" t="s">
        <v>2</v>
      </c>
      <c r="H8" s="171" t="s">
        <v>37</v>
      </c>
      <c r="I8" s="62" t="s">
        <v>36</v>
      </c>
      <c r="J8" s="173" t="s">
        <v>102</v>
      </c>
      <c r="K8" s="154" t="s">
        <v>36</v>
      </c>
      <c r="L8" s="60" t="s">
        <v>2</v>
      </c>
      <c r="M8" s="150" t="s">
        <v>36</v>
      </c>
      <c r="N8" s="60" t="s">
        <v>2</v>
      </c>
      <c r="O8" s="175" t="s">
        <v>37</v>
      </c>
    </row>
    <row r="9" spans="2:15" ht="15" customHeight="1">
      <c r="B9" s="170"/>
      <c r="C9" s="170"/>
      <c r="D9" s="152" t="s">
        <v>38</v>
      </c>
      <c r="E9" s="153" t="s">
        <v>39</v>
      </c>
      <c r="F9" s="58" t="s">
        <v>38</v>
      </c>
      <c r="G9" s="59" t="s">
        <v>39</v>
      </c>
      <c r="H9" s="172"/>
      <c r="I9" s="63" t="s">
        <v>38</v>
      </c>
      <c r="J9" s="174"/>
      <c r="K9" s="152" t="s">
        <v>38</v>
      </c>
      <c r="L9" s="153" t="s">
        <v>39</v>
      </c>
      <c r="M9" s="58" t="s">
        <v>38</v>
      </c>
      <c r="N9" s="153" t="s">
        <v>39</v>
      </c>
      <c r="O9" s="176"/>
    </row>
    <row r="10" spans="2:15">
      <c r="B10" s="71">
        <v>1</v>
      </c>
      <c r="C10" s="72" t="s">
        <v>13</v>
      </c>
      <c r="D10" s="73">
        <v>215</v>
      </c>
      <c r="E10" s="74">
        <v>0.54292929292929293</v>
      </c>
      <c r="F10" s="73">
        <v>77</v>
      </c>
      <c r="G10" s="75">
        <v>0.32083333333333336</v>
      </c>
      <c r="H10" s="76">
        <v>1.7922077922077921</v>
      </c>
      <c r="I10" s="77">
        <v>162</v>
      </c>
      <c r="J10" s="78">
        <v>0.32716049382716039</v>
      </c>
      <c r="K10" s="73">
        <v>706</v>
      </c>
      <c r="L10" s="74">
        <v>0.45903771131339399</v>
      </c>
      <c r="M10" s="73">
        <v>591</v>
      </c>
      <c r="N10" s="75">
        <v>0.41531974701335206</v>
      </c>
      <c r="O10" s="76">
        <v>0.19458544839255509</v>
      </c>
    </row>
    <row r="11" spans="2:15">
      <c r="B11" s="79">
        <v>2</v>
      </c>
      <c r="C11" s="80" t="s">
        <v>4</v>
      </c>
      <c r="D11" s="81">
        <v>30</v>
      </c>
      <c r="E11" s="82">
        <v>7.575757575757576E-2</v>
      </c>
      <c r="F11" s="81">
        <v>18</v>
      </c>
      <c r="G11" s="93">
        <v>7.4999999999999997E-2</v>
      </c>
      <c r="H11" s="84">
        <v>0.66666666666666674</v>
      </c>
      <c r="I11" s="105">
        <v>48</v>
      </c>
      <c r="J11" s="94">
        <v>-0.375</v>
      </c>
      <c r="K11" s="81">
        <v>208</v>
      </c>
      <c r="L11" s="82">
        <v>0.1352405721716515</v>
      </c>
      <c r="M11" s="81">
        <v>167</v>
      </c>
      <c r="N11" s="93">
        <v>0.11735769501054111</v>
      </c>
      <c r="O11" s="84">
        <v>0.24550898203592819</v>
      </c>
    </row>
    <row r="12" spans="2:15">
      <c r="B12" s="79">
        <v>3</v>
      </c>
      <c r="C12" s="80" t="s">
        <v>58</v>
      </c>
      <c r="D12" s="81">
        <v>41</v>
      </c>
      <c r="E12" s="82">
        <v>0.10353535353535354</v>
      </c>
      <c r="F12" s="81">
        <v>65</v>
      </c>
      <c r="G12" s="93">
        <v>0.27083333333333331</v>
      </c>
      <c r="H12" s="84">
        <v>-0.36923076923076925</v>
      </c>
      <c r="I12" s="105">
        <v>69</v>
      </c>
      <c r="J12" s="94">
        <v>-0.40579710144927539</v>
      </c>
      <c r="K12" s="81">
        <v>206</v>
      </c>
      <c r="L12" s="82">
        <v>0.13394018205461639</v>
      </c>
      <c r="M12" s="81">
        <v>230</v>
      </c>
      <c r="N12" s="93">
        <v>0.16163035839775122</v>
      </c>
      <c r="O12" s="84">
        <v>-0.10434782608695647</v>
      </c>
    </row>
    <row r="13" spans="2:15">
      <c r="B13" s="79">
        <v>4</v>
      </c>
      <c r="C13" s="80" t="s">
        <v>16</v>
      </c>
      <c r="D13" s="81">
        <v>40</v>
      </c>
      <c r="E13" s="82">
        <v>0.10101010101010101</v>
      </c>
      <c r="F13" s="81">
        <v>11</v>
      </c>
      <c r="G13" s="93">
        <v>4.583333333333333E-2</v>
      </c>
      <c r="H13" s="84">
        <v>2.6363636363636362</v>
      </c>
      <c r="I13" s="105">
        <v>7</v>
      </c>
      <c r="J13" s="94">
        <v>4.7142857142857144</v>
      </c>
      <c r="K13" s="81">
        <v>137</v>
      </c>
      <c r="L13" s="82">
        <v>8.9076723016905071E-2</v>
      </c>
      <c r="M13" s="81">
        <v>68</v>
      </c>
      <c r="N13" s="93">
        <v>4.7786366830639491E-2</v>
      </c>
      <c r="O13" s="84">
        <v>1.0147058823529411</v>
      </c>
    </row>
    <row r="14" spans="2:15">
      <c r="B14" s="106">
        <v>5</v>
      </c>
      <c r="C14" s="95" t="s">
        <v>103</v>
      </c>
      <c r="D14" s="107">
        <v>15</v>
      </c>
      <c r="E14" s="108">
        <v>3.787878787878788E-2</v>
      </c>
      <c r="F14" s="107">
        <v>15</v>
      </c>
      <c r="G14" s="109">
        <v>6.25E-2</v>
      </c>
      <c r="H14" s="110">
        <v>0</v>
      </c>
      <c r="I14" s="111">
        <v>13</v>
      </c>
      <c r="J14" s="112">
        <v>0.15384615384615374</v>
      </c>
      <c r="K14" s="107">
        <v>43</v>
      </c>
      <c r="L14" s="108">
        <v>2.7958387516254877E-2</v>
      </c>
      <c r="M14" s="107">
        <v>43</v>
      </c>
      <c r="N14" s="109">
        <v>3.0217849613492623E-2</v>
      </c>
      <c r="O14" s="110">
        <v>0</v>
      </c>
    </row>
    <row r="15" spans="2:15">
      <c r="B15" s="166" t="s">
        <v>62</v>
      </c>
      <c r="C15" s="167"/>
      <c r="D15" s="30">
        <f>SUM(D10:D14)</f>
        <v>341</v>
      </c>
      <c r="E15" s="31">
        <f>D15/D17</f>
        <v>0.86111111111111116</v>
      </c>
      <c r="F15" s="30">
        <f>SUM(F10:F14)</f>
        <v>186</v>
      </c>
      <c r="G15" s="31">
        <f>F15/F17</f>
        <v>0.77500000000000002</v>
      </c>
      <c r="H15" s="33">
        <f>D15/F15-1</f>
        <v>0.83333333333333326</v>
      </c>
      <c r="I15" s="30">
        <f>SUM(I10:I14)</f>
        <v>299</v>
      </c>
      <c r="J15" s="31">
        <f>I15/I17</f>
        <v>0.88461538461538458</v>
      </c>
      <c r="K15" s="30">
        <f>SUM(K10:K14)</f>
        <v>1300</v>
      </c>
      <c r="L15" s="31">
        <f>K15/K17</f>
        <v>0.84525357607282181</v>
      </c>
      <c r="M15" s="30">
        <f>SUM(M10:M14)</f>
        <v>1099</v>
      </c>
      <c r="N15" s="31">
        <f>M15/M17</f>
        <v>0.77231201686577655</v>
      </c>
      <c r="O15" s="33">
        <f>K15/M15-1</f>
        <v>0.18289353958143773</v>
      </c>
    </row>
    <row r="16" spans="2:15" s="29" customFormat="1">
      <c r="B16" s="166" t="s">
        <v>40</v>
      </c>
      <c r="C16" s="167"/>
      <c r="D16" s="10">
        <f>D17-SUM(D10:D14)</f>
        <v>55</v>
      </c>
      <c r="E16" s="11">
        <f>D16/D17</f>
        <v>0.1388888888888889</v>
      </c>
      <c r="F16" s="10">
        <f>F17-SUM(F10:F14)</f>
        <v>54</v>
      </c>
      <c r="G16" s="11">
        <f>F16/F17</f>
        <v>0.22500000000000001</v>
      </c>
      <c r="H16" s="12">
        <f>D16/F16-1</f>
        <v>1.8518518518518601E-2</v>
      </c>
      <c r="I16" s="10">
        <f>I17-SUM(I10:I14)</f>
        <v>39</v>
      </c>
      <c r="J16" s="34">
        <f>D16/I16-1</f>
        <v>0.41025641025641035</v>
      </c>
      <c r="K16" s="10">
        <f>K17-SUM(K10:K14)</f>
        <v>238</v>
      </c>
      <c r="L16" s="11">
        <f>K16/K17</f>
        <v>0.15474642392717816</v>
      </c>
      <c r="M16" s="10">
        <f>M17-SUM(M10:M14)</f>
        <v>324</v>
      </c>
      <c r="N16" s="11">
        <f>M16/M17</f>
        <v>0.22768798313422348</v>
      </c>
      <c r="O16" s="12">
        <f>K16/M16-1</f>
        <v>-0.26543209876543206</v>
      </c>
    </row>
    <row r="17" spans="2:15">
      <c r="B17" s="219" t="s">
        <v>41</v>
      </c>
      <c r="C17" s="220"/>
      <c r="D17" s="55">
        <v>396</v>
      </c>
      <c r="E17" s="87">
        <v>1</v>
      </c>
      <c r="F17" s="55">
        <v>240</v>
      </c>
      <c r="G17" s="88">
        <v>1</v>
      </c>
      <c r="H17" s="50">
        <v>0.64999999999999991</v>
      </c>
      <c r="I17" s="56">
        <v>338</v>
      </c>
      <c r="J17" s="51">
        <v>0.17159763313609466</v>
      </c>
      <c r="K17" s="55">
        <v>1538</v>
      </c>
      <c r="L17" s="87">
        <v>1</v>
      </c>
      <c r="M17" s="55">
        <v>1423</v>
      </c>
      <c r="N17" s="88">
        <v>1</v>
      </c>
      <c r="O17" s="50">
        <v>8.0815179198875597E-2</v>
      </c>
    </row>
    <row r="18" spans="2:15">
      <c r="B18" t="s">
        <v>65</v>
      </c>
    </row>
    <row r="19" spans="2:15">
      <c r="B19" s="35" t="s">
        <v>57</v>
      </c>
    </row>
    <row r="20" spans="2:15">
      <c r="B20" s="36" t="s">
        <v>59</v>
      </c>
    </row>
    <row r="21" spans="2:15">
      <c r="B21" s="16" t="s">
        <v>66</v>
      </c>
    </row>
    <row r="22" spans="2:15">
      <c r="B22" s="16" t="s">
        <v>56</v>
      </c>
    </row>
    <row r="23" spans="2:15">
      <c r="B23" s="16"/>
    </row>
  </sheetData>
  <mergeCells count="26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K4:O4"/>
    <mergeCell ref="F6:G7"/>
    <mergeCell ref="D5:H5"/>
    <mergeCell ref="I5:J5"/>
    <mergeCell ref="K5:O5"/>
    <mergeCell ref="B17:C17"/>
    <mergeCell ref="B15:C15"/>
    <mergeCell ref="B16:C16"/>
    <mergeCell ref="D4:H4"/>
    <mergeCell ref="I4:J4"/>
  </mergeCells>
  <phoneticPr fontId="7" type="noConversion"/>
  <conditionalFormatting sqref="H16">
    <cfRule type="cellIs" dxfId="10" priority="273" operator="lessThan">
      <formula>0</formula>
    </cfRule>
  </conditionalFormatting>
  <conditionalFormatting sqref="O16">
    <cfRule type="cellIs" dxfId="9" priority="272" operator="lessThan">
      <formula>0</formula>
    </cfRule>
  </conditionalFormatting>
  <conditionalFormatting sqref="J16">
    <cfRule type="cellIs" dxfId="8" priority="271" operator="lessThan">
      <formula>0</formula>
    </cfRule>
  </conditionalFormatting>
  <conditionalFormatting sqref="H15 O15">
    <cfRule type="cellIs" dxfId="7" priority="258" operator="lessThan">
      <formula>0</formula>
    </cfRule>
  </conditionalFormatting>
  <conditionalFormatting sqref="H10:H14 J10:J14 O10:O14">
    <cfRule type="cellIs" dxfId="6" priority="6" operator="lessThan">
      <formula>0</formula>
    </cfRule>
  </conditionalFormatting>
  <conditionalFormatting sqref="D10:E14 G10:J14 L10:L14 N10:O14">
    <cfRule type="cellIs" dxfId="5" priority="5" operator="equal">
      <formula>0</formula>
    </cfRule>
  </conditionalFormatting>
  <conditionalFormatting sqref="F10:F14">
    <cfRule type="cellIs" dxfId="4" priority="4" operator="equal">
      <formula>0</formula>
    </cfRule>
  </conditionalFormatting>
  <conditionalFormatting sqref="K10:K14">
    <cfRule type="cellIs" dxfId="3" priority="3" operator="equal">
      <formula>0</formula>
    </cfRule>
  </conditionalFormatting>
  <conditionalFormatting sqref="M10:M14">
    <cfRule type="cellIs" dxfId="2" priority="2" operator="equal">
      <formula>0</formula>
    </cfRule>
  </conditionalFormatting>
  <conditionalFormatting sqref="O17 J17 H17">
    <cfRule type="cellIs" dxfId="1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Samochody dostawcze</vt:lpstr>
      <vt:lpstr>Autobusy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Marek_Wolfigiel</cp:lastModifiedBy>
  <cp:lastPrinted>2012-07-06T16:37:03Z</cp:lastPrinted>
  <dcterms:created xsi:type="dcterms:W3CDTF">2011-02-21T10:08:17Z</dcterms:created>
  <dcterms:modified xsi:type="dcterms:W3CDTF">2019-07-10T11:25:52Z</dcterms:modified>
</cp:coreProperties>
</file>