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4\CEP\Informacje Prasowe\2024.06\SC\"/>
    </mc:Choice>
  </mc:AlternateContent>
  <xr:revisionPtr revIDLastSave="0" documentId="13_ncr:1_{A260358E-EEE2-4E52-B435-F3F919C828C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abele zbiorcze" sheetId="7" r:id="rId1"/>
    <sheet name="Samochody ciężarowe" sheetId="1" r:id="rId2"/>
    <sheet name="Samochody ciężarowe-segmenty 1" sheetId="3" r:id="rId3"/>
    <sheet name="Samochody ciężarowe-segmenty 2" sheetId="9" r:id="rId4"/>
    <sheet name="Autobusy" sheetId="5" r:id="rId5"/>
    <sheet name="Samochody dostawcze " sheetId="39" r:id="rId6"/>
  </sheets>
  <externalReferences>
    <externalReference r:id="rId7"/>
    <externalReference r:id="rId8"/>
  </externalReferences>
  <definedNames>
    <definedName name="mancs">[1]INDEX!$A$61</definedName>
    <definedName name="mansc">[1]INDEX!$A$60</definedName>
    <definedName name="Mnth" localSheetId="5">[2]INDEX!$E$16</definedName>
    <definedName name="Mnth">[1]INDEX!$E$21</definedName>
    <definedName name="pickups">[1]INDEX!$A$59</definedName>
    <definedName name="Yr" localSheetId="5">[2]INDEX!$E$21</definedName>
    <definedName name="Yr">[1]INDEX!$E$26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53" i="39" l="1"/>
  <c r="J53" i="39"/>
  <c r="U52" i="39"/>
  <c r="S52" i="39"/>
  <c r="S53" i="39" s="1"/>
  <c r="T53" i="39" s="1"/>
  <c r="R52" i="39"/>
  <c r="Q52" i="39"/>
  <c r="J52" i="39"/>
  <c r="G52" i="39"/>
  <c r="F52" i="39"/>
  <c r="F53" i="39" s="1"/>
  <c r="G53" i="39" s="1"/>
  <c r="D52" i="39"/>
  <c r="K52" i="39" s="1"/>
  <c r="S27" i="39"/>
  <c r="T27" i="39" s="1"/>
  <c r="Q27" i="39"/>
  <c r="U27" i="39" s="1"/>
  <c r="J27" i="39"/>
  <c r="H27" i="39"/>
  <c r="F27" i="39"/>
  <c r="G27" i="39" s="1"/>
  <c r="E27" i="39"/>
  <c r="K27" i="39" s="1"/>
  <c r="D27" i="39"/>
  <c r="U26" i="39"/>
  <c r="S26" i="39"/>
  <c r="T26" i="39" s="1"/>
  <c r="R26" i="39"/>
  <c r="Q26" i="39"/>
  <c r="J26" i="39"/>
  <c r="G26" i="39"/>
  <c r="F26" i="39"/>
  <c r="D26" i="39"/>
  <c r="H26" i="39" s="1"/>
  <c r="U53" i="39" l="1"/>
  <c r="E52" i="39"/>
  <c r="E26" i="39"/>
  <c r="K26" i="39" s="1"/>
  <c r="T52" i="39"/>
  <c r="R27" i="39"/>
  <c r="H52" i="39"/>
  <c r="D53" i="39"/>
  <c r="R53" i="39"/>
  <c r="E53" i="39" l="1"/>
  <c r="K53" i="39"/>
  <c r="H53" i="39"/>
  <c r="D27" i="9" l="1"/>
  <c r="E27" i="9"/>
  <c r="F27" i="9"/>
  <c r="G27" i="9"/>
  <c r="I27" i="9"/>
  <c r="K27" i="9"/>
  <c r="L27" i="9"/>
  <c r="M27" i="9"/>
  <c r="N27" i="9"/>
  <c r="H27" i="9" l="1"/>
  <c r="O27" i="9"/>
  <c r="J27" i="9"/>
  <c r="N75" i="9" l="1"/>
  <c r="L75" i="9"/>
  <c r="G75" i="9"/>
  <c r="E75" i="9"/>
  <c r="M75" i="9"/>
  <c r="K75" i="9"/>
  <c r="I75" i="9"/>
  <c r="F75" i="9"/>
  <c r="D75" i="9"/>
  <c r="O75" i="9" l="1"/>
  <c r="J75" i="9"/>
  <c r="H75" i="9"/>
  <c r="M15" i="5" l="1"/>
  <c r="K15" i="5"/>
  <c r="I15" i="5"/>
  <c r="F15" i="5"/>
  <c r="D15" i="5"/>
  <c r="M18" i="1"/>
  <c r="K18" i="1"/>
  <c r="K19" i="1" s="1"/>
  <c r="I18" i="1"/>
  <c r="I19" i="1" s="1"/>
  <c r="F18" i="1"/>
  <c r="G18" i="1" s="1"/>
  <c r="D18" i="1"/>
  <c r="E18" i="1" s="1"/>
  <c r="D16" i="5" l="1"/>
  <c r="J15" i="5"/>
  <c r="G15" i="5"/>
  <c r="G16" i="5" s="1"/>
  <c r="F16" i="5"/>
  <c r="I16" i="5"/>
  <c r="L15" i="5"/>
  <c r="L16" i="5" s="1"/>
  <c r="K16" i="5"/>
  <c r="N15" i="5"/>
  <c r="N16" i="5" s="1"/>
  <c r="M16" i="5"/>
  <c r="L18" i="1"/>
  <c r="H15" i="5"/>
  <c r="O18" i="1"/>
  <c r="L19" i="1"/>
  <c r="M19" i="1"/>
  <c r="N19" i="1" s="1"/>
  <c r="N18" i="1"/>
  <c r="O15" i="5"/>
  <c r="D19" i="1"/>
  <c r="E15" i="5"/>
  <c r="E16" i="5" s="1"/>
  <c r="F19" i="1"/>
  <c r="G19" i="1" s="1"/>
  <c r="H18" i="1"/>
  <c r="J18" i="1"/>
  <c r="J16" i="5" l="1"/>
  <c r="H16" i="5"/>
  <c r="O16" i="5"/>
  <c r="O19" i="1"/>
  <c r="J19" i="1"/>
  <c r="H19" i="1"/>
  <c r="E19" i="1"/>
</calcChain>
</file>

<file path=xl/sharedStrings.xml><?xml version="1.0" encoding="utf-8"?>
<sst xmlns="http://schemas.openxmlformats.org/spreadsheetml/2006/main" count="636" uniqueCount="115">
  <si>
    <t>Pozycja</t>
  </si>
  <si>
    <t>Marka</t>
  </si>
  <si>
    <t>Udział %</t>
  </si>
  <si>
    <t>DAF</t>
  </si>
  <si>
    <t>MAN</t>
  </si>
  <si>
    <t>3.5T&lt;DMC&lt;16T</t>
  </si>
  <si>
    <t>DMC&gt;=16T</t>
  </si>
  <si>
    <t>PZPM*</t>
  </si>
  <si>
    <t>% zmiana r/r</t>
  </si>
  <si>
    <t>SAMOCHODY CIĘŻAROWE - RAZEM</t>
  </si>
  <si>
    <t>AUTOBUSY - RAZEM</t>
  </si>
  <si>
    <t>VOLVO</t>
  </si>
  <si>
    <t>MERCEDES-BENZ</t>
  </si>
  <si>
    <t>SCANIA</t>
  </si>
  <si>
    <t>RENAULT</t>
  </si>
  <si>
    <t>IVECO</t>
  </si>
  <si>
    <t>FIAT</t>
  </si>
  <si>
    <t>CITROEN</t>
  </si>
  <si>
    <t>PEUGEOT</t>
  </si>
  <si>
    <t>FORD</t>
  </si>
  <si>
    <t>VOLKSWAGEN</t>
  </si>
  <si>
    <t>OPEL</t>
  </si>
  <si>
    <t>samochody ciężarowe o DMC&gt;3,5t*</t>
  </si>
  <si>
    <t>samochody specjalne o DMC&gt;3,5t</t>
  </si>
  <si>
    <t>ciągniki samochodowe*</t>
  </si>
  <si>
    <t>PIERWSZE REJESTRACJE NOWYCH POJAZDÓW UŻYTKOWYCH O DMC&gt;3,5T</t>
  </si>
  <si>
    <t>RAZEM POJAZDY UŻYTKOWE</t>
  </si>
  <si>
    <t>sztuki</t>
  </si>
  <si>
    <t>Pierwsze rejestracje NOWYCH samochodów ciężarowych o DMC&gt;3,5T, udział w rynku %</t>
  </si>
  <si>
    <t>First Registrations of NEW Commercial Vehicles, GVW&gt;3.5T, Market Share %</t>
  </si>
  <si>
    <t>Segment</t>
  </si>
  <si>
    <t>Zmiana % r/r</t>
  </si>
  <si>
    <t>No.</t>
  </si>
  <si>
    <t>Make</t>
  </si>
  <si>
    <t>Ogółem</t>
  </si>
  <si>
    <t>Change % y/y</t>
  </si>
  <si>
    <t>Total</t>
  </si>
  <si>
    <t>Mkt shr %</t>
  </si>
  <si>
    <t>Pozostałe / Others</t>
  </si>
  <si>
    <t>OGÓŁEM / TOTAL</t>
  </si>
  <si>
    <t>First Registrations of NEW Buses, GVW&gt;3.5T, Market Share %</t>
  </si>
  <si>
    <t>Pierwsze rejestracje NOWYCH autobusów o DMC&gt;3,5T, udział w rynku %</t>
  </si>
  <si>
    <t>Sztuki / Units</t>
  </si>
  <si>
    <t>DMC&lt;=6T</t>
  </si>
  <si>
    <t>DMC&gt;6T</t>
  </si>
  <si>
    <t>Pierwsze rejestracje NOWYCH ciągników samochodowych o DMC&gt;3,5T, udział w rynku %</t>
  </si>
  <si>
    <t>First Registrations of NEW Road Tractors, GVW&gt;3.5T, Market Share %</t>
  </si>
  <si>
    <t>MITSUBISHI FUSO</t>
  </si>
  <si>
    <t>TOYOTA</t>
  </si>
  <si>
    <t>*/ Nie uwzgledniono rejestracji własnych marek krajowych producentów</t>
  </si>
  <si>
    <t>SOLARIS</t>
  </si>
  <si>
    <t>RAZEM / Sub Total 1-5</t>
  </si>
  <si>
    <t>Pierwsze rejestracje NOWYCH podwozi samochodowych o DMC&gt;3,5T, udział w rynku %</t>
  </si>
  <si>
    <t>First Registrations of NEW commercial vehicles (without Road Tractors), GVW&gt;3.5T, Market Share %</t>
  </si>
  <si>
    <t>B.D / N.A</t>
  </si>
  <si>
    <t>Model</t>
  </si>
  <si>
    <t>Zmiana poz r/r</t>
  </si>
  <si>
    <t>Ch position y/y</t>
  </si>
  <si>
    <t>Renault Master</t>
  </si>
  <si>
    <t>Iveco Daily</t>
  </si>
  <si>
    <t>Ford Transit</t>
  </si>
  <si>
    <t>RAZEM 1-10</t>
  </si>
  <si>
    <t>RAZEM / TOTAL</t>
  </si>
  <si>
    <t>RAZEM / Sub Total 1-7</t>
  </si>
  <si>
    <t>Mercedes-Benz Sprinter</t>
  </si>
  <si>
    <t>FORD TRUCKS</t>
  </si>
  <si>
    <t>Toyota Proace City</t>
  </si>
  <si>
    <t>* PZPM na podstawie CEP (Centralnej Ewidencji Pojazdów)</t>
  </si>
  <si>
    <t xml:space="preserve">   Source: PZPM on the basis of CEP (Central Register of Vehicles)</t>
  </si>
  <si>
    <t>* Źródło: analizy PZPM na podstawie CEP (Centralnej Ewidencji Pojazdów)</t>
  </si>
  <si>
    <t xml:space="preserve"> *  Source: PZPM on the basis of CEP (Central Register of Vehicles)</t>
  </si>
  <si>
    <t>PZPM na podstawie danych CEP</t>
  </si>
  <si>
    <t>ISUZU</t>
  </si>
  <si>
    <t>CARTHAGO</t>
  </si>
  <si>
    <t>Zmiana poz
r/r</t>
  </si>
  <si>
    <t>Ch. Position
y/y</t>
  </si>
  <si>
    <t>Fiat Ducato</t>
  </si>
  <si>
    <t>Ford Transit Custom</t>
  </si>
  <si>
    <t>Volkswagen Crafter</t>
  </si>
  <si>
    <t>SUZUKI</t>
  </si>
  <si>
    <t>HYMER</t>
  </si>
  <si>
    <t>SKODA</t>
  </si>
  <si>
    <t>SSANGYONG</t>
  </si>
  <si>
    <r>
      <rPr>
        <sz val="10"/>
        <rFont val="Arial Nova"/>
        <family val="2"/>
        <charset val="238"/>
      </rPr>
      <t>Sztuki /</t>
    </r>
    <r>
      <rPr>
        <sz val="10"/>
        <color indexed="23"/>
        <rFont val="Arial Nova"/>
        <family val="2"/>
        <charset val="238"/>
      </rPr>
      <t xml:space="preserve"> Units</t>
    </r>
  </si>
  <si>
    <t>Rejestracje nowych samochodów dostawczych do 3,5T, ranking modeli - 2024 narastająco</t>
  </si>
  <si>
    <t>Registrations of new LCV up to 3.5T, Top Models - 2024 YTD</t>
  </si>
  <si>
    <t>Renault Trafic</t>
  </si>
  <si>
    <t>** Dane zawierają zabudowy krajowych producentów na podwoziach podanych producentów</t>
  </si>
  <si>
    <t>**The data includes bodies built by domestic manufacturers on chassis from the specified manufacturers</t>
  </si>
  <si>
    <t>Volkswagen Transporter</t>
  </si>
  <si>
    <t>Maj</t>
  </si>
  <si>
    <t>May</t>
  </si>
  <si>
    <t>Renault Express</t>
  </si>
  <si>
    <t>2024
Cze</t>
  </si>
  <si>
    <t>2023
Cze</t>
  </si>
  <si>
    <t>2024
Sty - Cze</t>
  </si>
  <si>
    <t>2023
Sty - Cze</t>
  </si>
  <si>
    <t>June</t>
  </si>
  <si>
    <t>Czerwiec</t>
  </si>
  <si>
    <t>cze/May
Zmiana %</t>
  </si>
  <si>
    <t>Jun/May Ch %</t>
  </si>
  <si>
    <t>Rok narastająco Styczeń - Czerwiec</t>
  </si>
  <si>
    <t>YTD January - June</t>
  </si>
  <si>
    <t>Rejestracje nowych samochodów dostawczych OGÓŁEM, ranking marek - Czerwiec 2024</t>
  </si>
  <si>
    <t>Rejestracje nowych samochodów dostawczych OGÓŁEM, ranking marek - 2024 narastająco</t>
  </si>
  <si>
    <t>Registrations of new LCV, Top Brands - Jun 2024</t>
  </si>
  <si>
    <t>Registrations of new LCV, Top Brands - 2024 YTD</t>
  </si>
  <si>
    <t>Rok narastająco Styczeń -Czerwiec</t>
  </si>
  <si>
    <t>Cze/Maj
Zmiana %</t>
  </si>
  <si>
    <t>Cze/Maj
Zmiana poz</t>
  </si>
  <si>
    <t>Jun/May Ch position</t>
  </si>
  <si>
    <t>RAZEM 1-20</t>
  </si>
  <si>
    <t>Rejestracje nowych samochodów dostawczych do 3,5T, ranking modeli - Czerwiec 2024</t>
  </si>
  <si>
    <t>Registrations of new LCV up to 3.5T, Top Models - Jun 2024</t>
  </si>
  <si>
    <t>Ford Ranger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</si>
</sst>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_(* #,##0.00_);_(* \(#,##0.00\);_(* &quot;-&quot;??_);_(@_)"/>
  </numFmts>
  <fonts count="34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Arial Nova"/>
      <family val="2"/>
      <charset val="238"/>
    </font>
    <font>
      <i/>
      <sz val="11"/>
      <color rgb="FFFF0000"/>
      <name val="Arial Nova"/>
      <family val="2"/>
      <charset val="238"/>
    </font>
    <font>
      <sz val="10"/>
      <color theme="1"/>
      <name val="Arial Nova"/>
      <family val="2"/>
      <charset val="238"/>
    </font>
    <font>
      <b/>
      <sz val="10"/>
      <name val="Arial Nova"/>
      <family val="2"/>
      <charset val="238"/>
    </font>
    <font>
      <b/>
      <i/>
      <sz val="10"/>
      <color theme="1" tint="0.499984740745262"/>
      <name val="Arial Nova"/>
      <family val="2"/>
      <charset val="238"/>
    </font>
    <font>
      <sz val="10"/>
      <color theme="1" tint="0.499984740745262"/>
      <name val="Arial Nova"/>
      <family val="2"/>
      <charset val="238"/>
    </font>
    <font>
      <b/>
      <sz val="10"/>
      <color theme="0"/>
      <name val="Arial Nova"/>
      <family val="2"/>
      <charset val="238"/>
    </font>
    <font>
      <b/>
      <i/>
      <sz val="10"/>
      <color theme="0" tint="-0.34998626667073579"/>
      <name val="Arial Nova"/>
      <family val="2"/>
      <charset val="238"/>
    </font>
    <font>
      <sz val="10"/>
      <color theme="0"/>
      <name val="Arial Nova"/>
      <family val="2"/>
      <charset val="238"/>
    </font>
    <font>
      <i/>
      <sz val="10"/>
      <color theme="0" tint="-0.34998626667073579"/>
      <name val="Arial Nova"/>
      <family val="2"/>
      <charset val="238"/>
    </font>
    <font>
      <sz val="10"/>
      <name val="Arial Nova"/>
      <family val="2"/>
      <charset val="238"/>
    </font>
    <font>
      <b/>
      <sz val="10"/>
      <color rgb="FF000000"/>
      <name val="Arial Nova"/>
      <family val="2"/>
      <charset val="238"/>
    </font>
    <font>
      <sz val="11"/>
      <color theme="1" tint="0.499984740745262"/>
      <name val="Arial Nova"/>
      <family val="2"/>
      <charset val="238"/>
    </font>
    <font>
      <i/>
      <sz val="11"/>
      <color theme="1" tint="0.499984740745262"/>
      <name val="Arial Nova"/>
      <family val="2"/>
      <charset val="238"/>
    </font>
    <font>
      <b/>
      <sz val="20"/>
      <color rgb="FFFF0000"/>
      <name val="Arial Nova"/>
      <family val="2"/>
      <charset val="238"/>
    </font>
    <font>
      <sz val="9"/>
      <color theme="1"/>
      <name val="Arial Nova"/>
      <family val="2"/>
      <charset val="238"/>
    </font>
    <font>
      <sz val="9"/>
      <color theme="1" tint="0.499984740745262"/>
      <name val="Arial Nova"/>
      <family val="2"/>
      <charset val="238"/>
    </font>
    <font>
      <i/>
      <sz val="11"/>
      <color theme="1"/>
      <name val="Arial Nova"/>
      <family val="2"/>
      <charset val="238"/>
    </font>
    <font>
      <sz val="10"/>
      <color indexed="8"/>
      <name val="Arial Nova"/>
      <family val="2"/>
      <charset val="238"/>
    </font>
    <font>
      <b/>
      <sz val="11"/>
      <color theme="0"/>
      <name val="Arial Nova"/>
      <family val="2"/>
      <charset val="238"/>
    </font>
    <font>
      <u/>
      <sz val="11"/>
      <color theme="10"/>
      <name val="Arial Nova"/>
      <family val="2"/>
      <charset val="238"/>
    </font>
    <font>
      <b/>
      <sz val="11"/>
      <name val="Arial Nova"/>
      <family val="2"/>
      <charset val="238"/>
    </font>
    <font>
      <sz val="10"/>
      <color indexed="23"/>
      <name val="Arial Nova"/>
      <family val="2"/>
      <charset val="238"/>
    </font>
    <font>
      <sz val="10"/>
      <name val="Arial Nov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5448A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94CBEE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/>
      <top style="medium">
        <color rgb="FFF2F2F2"/>
      </top>
      <bottom/>
      <diagonal/>
    </border>
    <border>
      <left/>
      <right style="thin">
        <color rgb="FFF2F2F2"/>
      </right>
      <top style="medium">
        <color rgb="FFF2F2F2"/>
      </top>
      <bottom/>
      <diagonal/>
    </border>
    <border>
      <left style="thin">
        <color rgb="FFF2F2F2"/>
      </left>
      <right/>
      <top style="medium">
        <color rgb="FFF2F2F2"/>
      </top>
      <bottom/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/>
      <top/>
      <bottom/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 style="thin">
        <color rgb="FFF2F2F2"/>
      </left>
      <right/>
      <top style="medium">
        <color rgb="FFF2F2F2"/>
      </top>
      <bottom style="medium">
        <color rgb="FFF2F2F2"/>
      </bottom>
      <diagonal/>
    </border>
    <border>
      <left/>
      <right/>
      <top/>
      <bottom style="medium">
        <color rgb="FFF2F2F2"/>
      </bottom>
      <diagonal/>
    </border>
    <border>
      <left/>
      <right style="thin">
        <color rgb="FFF2F2F2"/>
      </right>
      <top/>
      <bottom style="medium">
        <color rgb="FFF2F2F2"/>
      </bottom>
      <diagonal/>
    </border>
    <border>
      <left style="thin">
        <color rgb="FFF2F2F2"/>
      </left>
      <right/>
      <top/>
      <bottom style="medium">
        <color rgb="FFF2F2F2"/>
      </bottom>
      <diagonal/>
    </border>
  </borders>
  <cellStyleXfs count="35">
    <xf numFmtId="0" fontId="0" fillId="0" borderId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2" fillId="0" borderId="0"/>
    <xf numFmtId="0" fontId="7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0" fontId="7" fillId="0" borderId="0"/>
    <xf numFmtId="167" fontId="7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5" fillId="0" borderId="0" applyFont="0" applyFill="0" applyBorder="0" applyAlignment="0" applyProtection="0"/>
  </cellStyleXfs>
  <cellXfs count="120">
    <xf numFmtId="0" fontId="0" fillId="0" borderId="0" xfId="0"/>
    <xf numFmtId="0" fontId="10" fillId="0" borderId="0" xfId="6" applyFont="1"/>
    <xf numFmtId="0" fontId="11" fillId="0" borderId="0" xfId="6" applyFont="1"/>
    <xf numFmtId="14" fontId="12" fillId="0" borderId="0" xfId="6" applyNumberFormat="1" applyFont="1"/>
    <xf numFmtId="0" fontId="13" fillId="0" borderId="0" xfId="4" applyFont="1" applyAlignment="1">
      <alignment horizontal="center" vertical="center"/>
    </xf>
    <xf numFmtId="0" fontId="15" fillId="0" borderId="0" xfId="4" applyFont="1" applyAlignment="1">
      <alignment horizontal="right" vertical="center"/>
    </xf>
    <xf numFmtId="0" fontId="18" fillId="3" borderId="9" xfId="4" applyFont="1" applyFill="1" applyBorder="1" applyAlignment="1">
      <alignment horizontal="center" vertical="center" wrapText="1"/>
    </xf>
    <xf numFmtId="0" fontId="18" fillId="3" borderId="14" xfId="4" applyFont="1" applyFill="1" applyBorder="1" applyAlignment="1">
      <alignment horizontal="center" wrapText="1"/>
    </xf>
    <xf numFmtId="0" fontId="18" fillId="3" borderId="16" xfId="4" applyFont="1" applyFill="1" applyBorder="1" applyAlignment="1">
      <alignment horizontal="center" vertical="center" wrapText="1"/>
    </xf>
    <xf numFmtId="0" fontId="19" fillId="3" borderId="17" xfId="4" applyFont="1" applyFill="1" applyBorder="1" applyAlignment="1">
      <alignment horizontal="center" vertical="center" wrapText="1"/>
    </xf>
    <xf numFmtId="0" fontId="19" fillId="3" borderId="19" xfId="4" applyFont="1" applyFill="1" applyBorder="1" applyAlignment="1">
      <alignment horizontal="center" vertical="top" wrapText="1"/>
    </xf>
    <xf numFmtId="0" fontId="19" fillId="3" borderId="18" xfId="4" applyFont="1" applyFill="1" applyBorder="1" applyAlignment="1">
      <alignment horizontal="center" vertical="center" wrapText="1"/>
    </xf>
    <xf numFmtId="0" fontId="13" fillId="0" borderId="20" xfId="4" applyFont="1" applyBorder="1" applyAlignment="1">
      <alignment horizontal="center" vertical="center"/>
    </xf>
    <xf numFmtId="0" fontId="20" fillId="0" borderId="21" xfId="4" applyFont="1" applyBorder="1" applyAlignment="1">
      <alignment vertical="center"/>
    </xf>
    <xf numFmtId="3" fontId="20" fillId="0" borderId="22" xfId="4" applyNumberFormat="1" applyFont="1" applyBorder="1" applyAlignment="1">
      <alignment vertical="center"/>
    </xf>
    <xf numFmtId="10" fontId="20" fillId="0" borderId="21" xfId="7" applyNumberFormat="1" applyFont="1" applyBorder="1" applyAlignment="1">
      <alignment vertical="center"/>
    </xf>
    <xf numFmtId="165" fontId="20" fillId="0" borderId="21" xfId="7" applyNumberFormat="1" applyFont="1" applyBorder="1" applyAlignment="1">
      <alignment vertical="center"/>
    </xf>
    <xf numFmtId="0" fontId="21" fillId="4" borderId="20" xfId="6" applyFont="1" applyFill="1" applyBorder="1" applyAlignment="1">
      <alignment horizontal="center" vertical="center" wrapText="1"/>
    </xf>
    <xf numFmtId="0" fontId="20" fillId="4" borderId="21" xfId="4" applyFont="1" applyFill="1" applyBorder="1" applyAlignment="1">
      <alignment vertical="center"/>
    </xf>
    <xf numFmtId="3" fontId="20" fillId="4" borderId="22" xfId="4" applyNumberFormat="1" applyFont="1" applyFill="1" applyBorder="1" applyAlignment="1">
      <alignment vertical="center"/>
    </xf>
    <xf numFmtId="10" fontId="20" fillId="4" borderId="21" xfId="7" applyNumberFormat="1" applyFont="1" applyFill="1" applyBorder="1" applyAlignment="1">
      <alignment vertical="center"/>
    </xf>
    <xf numFmtId="165" fontId="20" fillId="4" borderId="21" xfId="7" applyNumberFormat="1" applyFont="1" applyFill="1" applyBorder="1" applyAlignment="1">
      <alignment vertical="center"/>
    </xf>
    <xf numFmtId="0" fontId="13" fillId="5" borderId="23" xfId="4" applyFont="1" applyFill="1" applyBorder="1" applyAlignment="1">
      <alignment horizontal="center" vertical="center"/>
    </xf>
    <xf numFmtId="3" fontId="20" fillId="5" borderId="22" xfId="4" applyNumberFormat="1" applyFont="1" applyFill="1" applyBorder="1" applyAlignment="1">
      <alignment vertical="center"/>
    </xf>
    <xf numFmtId="10" fontId="20" fillId="5" borderId="21" xfId="7" applyNumberFormat="1" applyFont="1" applyFill="1" applyBorder="1" applyAlignment="1">
      <alignment vertical="center"/>
    </xf>
    <xf numFmtId="165" fontId="20" fillId="5" borderId="21" xfId="7" applyNumberFormat="1" applyFont="1" applyFill="1" applyBorder="1" applyAlignment="1">
      <alignment vertical="center"/>
    </xf>
    <xf numFmtId="3" fontId="16" fillId="3" borderId="22" xfId="4" applyNumberFormat="1" applyFont="1" applyFill="1" applyBorder="1" applyAlignment="1">
      <alignment vertical="center"/>
    </xf>
    <xf numFmtId="9" fontId="16" fillId="3" borderId="21" xfId="7" applyFont="1" applyFill="1" applyBorder="1" applyAlignment="1">
      <alignment vertical="center"/>
    </xf>
    <xf numFmtId="165" fontId="16" fillId="3" borderId="21" xfId="4" applyNumberFormat="1" applyFont="1" applyFill="1" applyBorder="1" applyAlignment="1">
      <alignment vertical="center"/>
    </xf>
    <xf numFmtId="0" fontId="12" fillId="0" borderId="0" xfId="6" applyFont="1"/>
    <xf numFmtId="0" fontId="22" fillId="0" borderId="0" xfId="6" applyFont="1"/>
    <xf numFmtId="0" fontId="23" fillId="0" borderId="0" xfId="6" applyFont="1"/>
    <xf numFmtId="0" fontId="24" fillId="0" borderId="0" xfId="33" applyFont="1" applyAlignment="1">
      <alignment horizontal="center" vertical="top"/>
    </xf>
    <xf numFmtId="0" fontId="20" fillId="0" borderId="0" xfId="4" applyFont="1"/>
    <xf numFmtId="1" fontId="20" fillId="0" borderId="20" xfId="7" applyNumberFormat="1" applyFont="1" applyBorder="1" applyAlignment="1">
      <alignment horizontal="center"/>
    </xf>
    <xf numFmtId="1" fontId="20" fillId="4" borderId="20" xfId="7" applyNumberFormat="1" applyFont="1" applyFill="1" applyBorder="1" applyAlignment="1">
      <alignment horizontal="center"/>
    </xf>
    <xf numFmtId="3" fontId="20" fillId="5" borderId="20" xfId="4" applyNumberFormat="1" applyFont="1" applyFill="1" applyBorder="1" applyAlignment="1">
      <alignment vertical="center"/>
    </xf>
    <xf numFmtId="0" fontId="20" fillId="5" borderId="20" xfId="4" applyFont="1" applyFill="1" applyBorder="1" applyAlignment="1">
      <alignment vertical="center"/>
    </xf>
    <xf numFmtId="0" fontId="20" fillId="5" borderId="22" xfId="4" applyFont="1" applyFill="1" applyBorder="1" applyAlignment="1">
      <alignment vertical="center"/>
    </xf>
    <xf numFmtId="3" fontId="16" fillId="3" borderId="20" xfId="4" applyNumberFormat="1" applyFont="1" applyFill="1" applyBorder="1" applyAlignment="1">
      <alignment vertical="center"/>
    </xf>
    <xf numFmtId="0" fontId="25" fillId="0" borderId="0" xfId="6" applyFont="1"/>
    <xf numFmtId="0" fontId="26" fillId="0" borderId="0" xfId="6" applyFont="1"/>
    <xf numFmtId="0" fontId="10" fillId="0" borderId="0" xfId="0" applyFont="1"/>
    <xf numFmtId="0" fontId="27" fillId="0" borderId="0" xfId="0" applyFont="1"/>
    <xf numFmtId="14" fontId="10" fillId="0" borderId="0" xfId="6" applyNumberFormat="1" applyFont="1"/>
    <xf numFmtId="0" fontId="28" fillId="0" borderId="0" xfId="0" applyFont="1" applyAlignment="1">
      <alignment horizontal="right"/>
    </xf>
    <xf numFmtId="0" fontId="16" fillId="3" borderId="3" xfId="0" applyFont="1" applyFill="1" applyBorder="1" applyAlignment="1">
      <alignment wrapText="1"/>
    </xf>
    <xf numFmtId="166" fontId="16" fillId="3" borderId="2" xfId="32" applyNumberFormat="1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166" fontId="12" fillId="0" borderId="2" xfId="32" applyNumberFormat="1" applyFont="1" applyBorder="1" applyAlignment="1">
      <alignment horizontal="center"/>
    </xf>
    <xf numFmtId="165" fontId="12" fillId="0" borderId="2" xfId="31" applyNumberFormat="1" applyFont="1" applyBorder="1" applyAlignment="1">
      <alignment horizontal="center"/>
    </xf>
    <xf numFmtId="0" fontId="12" fillId="0" borderId="3" xfId="0" applyFont="1" applyBorder="1" applyAlignment="1">
      <alignment horizontal="left" wrapText="1" indent="1"/>
    </xf>
    <xf numFmtId="166" fontId="12" fillId="0" borderId="4" xfId="32" applyNumberFormat="1" applyFont="1" applyBorder="1" applyAlignment="1">
      <alignment horizontal="center"/>
    </xf>
    <xf numFmtId="165" fontId="12" fillId="0" borderId="4" xfId="34" applyNumberFormat="1" applyFont="1" applyBorder="1" applyAlignment="1">
      <alignment horizontal="center"/>
    </xf>
    <xf numFmtId="0" fontId="16" fillId="3" borderId="2" xfId="0" applyFont="1" applyFill="1" applyBorder="1" applyAlignment="1">
      <alignment vertical="center" wrapText="1"/>
    </xf>
    <xf numFmtId="166" fontId="16" fillId="3" borderId="2" xfId="32" applyNumberFormat="1" applyFont="1" applyFill="1" applyBorder="1" applyAlignment="1">
      <alignment horizontal="center" vertical="center"/>
    </xf>
    <xf numFmtId="165" fontId="16" fillId="3" borderId="2" xfId="31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top"/>
    </xf>
    <xf numFmtId="0" fontId="30" fillId="0" borderId="0" xfId="3" applyFont="1"/>
    <xf numFmtId="0" fontId="21" fillId="4" borderId="20" xfId="0" applyFont="1" applyFill="1" applyBorder="1" applyAlignment="1">
      <alignment horizontal="center" vertical="center" wrapText="1"/>
    </xf>
    <xf numFmtId="0" fontId="12" fillId="0" borderId="0" xfId="11" applyFont="1" applyAlignment="1">
      <alignment horizontal="left"/>
    </xf>
    <xf numFmtId="0" fontId="13" fillId="0" borderId="0" xfId="4" applyFont="1" applyAlignment="1">
      <alignment vertical="center"/>
    </xf>
    <xf numFmtId="0" fontId="15" fillId="0" borderId="8" xfId="4" applyFont="1" applyBorder="1" applyAlignment="1">
      <alignment horizontal="right" vertical="center"/>
    </xf>
    <xf numFmtId="0" fontId="13" fillId="0" borderId="10" xfId="4" applyFont="1" applyBorder="1" applyAlignment="1">
      <alignment horizontal="center" vertical="center"/>
    </xf>
    <xf numFmtId="0" fontId="13" fillId="0" borderId="16" xfId="4" applyFont="1" applyBorder="1" applyAlignment="1">
      <alignment horizontal="center" vertical="center"/>
    </xf>
    <xf numFmtId="0" fontId="20" fillId="4" borderId="14" xfId="4" applyFont="1" applyFill="1" applyBorder="1" applyAlignment="1">
      <alignment vertical="center"/>
    </xf>
    <xf numFmtId="0" fontId="20" fillId="0" borderId="0" xfId="4" applyFont="1" applyAlignment="1">
      <alignment vertical="center"/>
    </xf>
    <xf numFmtId="0" fontId="20" fillId="4" borderId="19" xfId="4" applyFont="1" applyFill="1" applyBorder="1" applyAlignment="1">
      <alignment vertical="center"/>
    </xf>
    <xf numFmtId="0" fontId="13" fillId="0" borderId="18" xfId="4" applyFont="1" applyBorder="1" applyAlignment="1">
      <alignment horizontal="center" vertical="center"/>
    </xf>
    <xf numFmtId="0" fontId="13" fillId="0" borderId="11" xfId="4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5" fillId="0" borderId="8" xfId="4" applyFont="1" applyBorder="1" applyAlignment="1">
      <alignment horizontal="right" vertical="center" shrinkToFit="1"/>
    </xf>
    <xf numFmtId="0" fontId="10" fillId="2" borderId="0" xfId="0" applyFont="1" applyFill="1"/>
    <xf numFmtId="0" fontId="31" fillId="0" borderId="0" xfId="4" applyFont="1" applyAlignment="1">
      <alignment vertical="center"/>
    </xf>
    <xf numFmtId="0" fontId="12" fillId="0" borderId="0" xfId="0" applyFont="1"/>
    <xf numFmtId="0" fontId="23" fillId="0" borderId="0" xfId="0" applyFont="1"/>
    <xf numFmtId="0" fontId="25" fillId="0" borderId="1" xfId="0" applyFont="1" applyBorder="1" applyAlignment="1">
      <alignment wrapText="1"/>
    </xf>
    <xf numFmtId="0" fontId="33" fillId="5" borderId="23" xfId="4" applyFont="1" applyFill="1" applyBorder="1" applyAlignment="1">
      <alignment horizontal="center" vertical="center"/>
    </xf>
    <xf numFmtId="0" fontId="29" fillId="3" borderId="1" xfId="0" applyFont="1" applyFill="1" applyBorder="1" applyAlignment="1">
      <alignment horizontal="center" vertical="center"/>
    </xf>
    <xf numFmtId="0" fontId="29" fillId="3" borderId="7" xfId="0" applyFont="1" applyFill="1" applyBorder="1" applyAlignment="1">
      <alignment horizontal="center" vertical="center"/>
    </xf>
    <xf numFmtId="0" fontId="29" fillId="3" borderId="6" xfId="0" applyFont="1" applyFill="1" applyBorder="1" applyAlignment="1">
      <alignment horizontal="center" vertical="center"/>
    </xf>
    <xf numFmtId="0" fontId="16" fillId="3" borderId="23" xfId="4" applyFont="1" applyFill="1" applyBorder="1" applyAlignment="1">
      <alignment horizontal="center" vertical="top"/>
    </xf>
    <xf numFmtId="0" fontId="16" fillId="3" borderId="21" xfId="4" applyFont="1" applyFill="1" applyBorder="1" applyAlignment="1">
      <alignment horizontal="center" vertical="top"/>
    </xf>
    <xf numFmtId="0" fontId="13" fillId="5" borderId="23" xfId="4" applyFont="1" applyFill="1" applyBorder="1" applyAlignment="1">
      <alignment horizontal="center" vertical="center"/>
    </xf>
    <xf numFmtId="0" fontId="13" fillId="5" borderId="21" xfId="4" applyFont="1" applyFill="1" applyBorder="1" applyAlignment="1">
      <alignment horizontal="center" vertical="center"/>
    </xf>
    <xf numFmtId="0" fontId="18" fillId="3" borderId="10" xfId="4" applyFont="1" applyFill="1" applyBorder="1" applyAlignment="1">
      <alignment horizontal="center" wrapText="1"/>
    </xf>
    <xf numFmtId="0" fontId="18" fillId="3" borderId="16" xfId="4" applyFont="1" applyFill="1" applyBorder="1" applyAlignment="1">
      <alignment horizontal="center" wrapText="1"/>
    </xf>
    <xf numFmtId="0" fontId="17" fillId="3" borderId="15" xfId="4" applyFont="1" applyFill="1" applyBorder="1" applyAlignment="1">
      <alignment horizontal="center" vertical="top"/>
    </xf>
    <xf numFmtId="0" fontId="17" fillId="3" borderId="17" xfId="4" applyFont="1" applyFill="1" applyBorder="1" applyAlignment="1">
      <alignment horizontal="center" vertical="top"/>
    </xf>
    <xf numFmtId="0" fontId="17" fillId="3" borderId="16" xfId="4" applyFont="1" applyFill="1" applyBorder="1" applyAlignment="1">
      <alignment horizontal="center" vertical="top"/>
    </xf>
    <xf numFmtId="0" fontId="17" fillId="3" borderId="18" xfId="4" applyFont="1" applyFill="1" applyBorder="1" applyAlignment="1">
      <alignment horizontal="center" vertical="top"/>
    </xf>
    <xf numFmtId="0" fontId="19" fillId="3" borderId="16" xfId="4" applyFont="1" applyFill="1" applyBorder="1" applyAlignment="1">
      <alignment horizontal="center" vertical="top" wrapText="1"/>
    </xf>
    <xf numFmtId="0" fontId="19" fillId="3" borderId="18" xfId="4" applyFont="1" applyFill="1" applyBorder="1" applyAlignment="1">
      <alignment horizontal="center" vertical="top" wrapText="1"/>
    </xf>
    <xf numFmtId="0" fontId="19" fillId="3" borderId="16" xfId="4" applyFont="1" applyFill="1" applyBorder="1" applyAlignment="1">
      <alignment horizontal="center" vertical="center" wrapText="1"/>
    </xf>
    <xf numFmtId="0" fontId="19" fillId="3" borderId="18" xfId="4" applyFont="1" applyFill="1" applyBorder="1" applyAlignment="1">
      <alignment horizontal="center" vertical="center" wrapText="1"/>
    </xf>
    <xf numFmtId="0" fontId="18" fillId="3" borderId="9" xfId="4" applyFont="1" applyFill="1" applyBorder="1" applyAlignment="1">
      <alignment horizontal="center" vertical="center" wrapText="1"/>
    </xf>
    <xf numFmtId="0" fontId="18" fillId="3" borderId="14" xfId="4" applyFont="1" applyFill="1" applyBorder="1" applyAlignment="1">
      <alignment horizontal="center" vertical="center" wrapText="1"/>
    </xf>
    <xf numFmtId="0" fontId="18" fillId="3" borderId="17" xfId="4" applyFont="1" applyFill="1" applyBorder="1" applyAlignment="1">
      <alignment horizontal="center" vertical="center" wrapText="1"/>
    </xf>
    <xf numFmtId="0" fontId="18" fillId="3" borderId="19" xfId="4" applyFont="1" applyFill="1" applyBorder="1" applyAlignment="1">
      <alignment horizontal="center" vertical="center" wrapText="1"/>
    </xf>
    <xf numFmtId="0" fontId="16" fillId="3" borderId="9" xfId="4" applyFont="1" applyFill="1" applyBorder="1" applyAlignment="1">
      <alignment horizontal="center" wrapText="1"/>
    </xf>
    <xf numFmtId="0" fontId="16" fillId="3" borderId="15" xfId="4" applyFont="1" applyFill="1" applyBorder="1" applyAlignment="1">
      <alignment horizontal="center" wrapText="1"/>
    </xf>
    <xf numFmtId="0" fontId="16" fillId="3" borderId="10" xfId="4" applyFont="1" applyFill="1" applyBorder="1" applyAlignment="1">
      <alignment horizontal="center" wrapText="1"/>
    </xf>
    <xf numFmtId="0" fontId="16" fillId="3" borderId="16" xfId="4" applyFont="1" applyFill="1" applyBorder="1" applyAlignment="1">
      <alignment horizontal="center" wrapText="1"/>
    </xf>
    <xf numFmtId="0" fontId="16" fillId="3" borderId="9" xfId="4" applyFont="1" applyFill="1" applyBorder="1" applyAlignment="1">
      <alignment horizontal="center" vertical="center"/>
    </xf>
    <xf numFmtId="0" fontId="16" fillId="3" borderId="11" xfId="4" applyFont="1" applyFill="1" applyBorder="1" applyAlignment="1">
      <alignment horizontal="center" vertical="center"/>
    </xf>
    <xf numFmtId="0" fontId="16" fillId="3" borderId="12" xfId="4" applyFont="1" applyFill="1" applyBorder="1" applyAlignment="1">
      <alignment horizontal="center" vertical="center"/>
    </xf>
    <xf numFmtId="0" fontId="18" fillId="3" borderId="10" xfId="4" applyFont="1" applyFill="1" applyBorder="1" applyAlignment="1">
      <alignment horizontal="center" vertical="center" wrapText="1"/>
    </xf>
    <xf numFmtId="0" fontId="18" fillId="3" borderId="16" xfId="4" applyFont="1" applyFill="1" applyBorder="1" applyAlignment="1">
      <alignment horizontal="center" vertical="center" wrapText="1"/>
    </xf>
    <xf numFmtId="0" fontId="16" fillId="3" borderId="13" xfId="4" applyFont="1" applyFill="1" applyBorder="1" applyAlignment="1">
      <alignment horizontal="center" vertical="center"/>
    </xf>
    <xf numFmtId="0" fontId="13" fillId="0" borderId="0" xfId="4" applyFont="1" applyAlignment="1">
      <alignment horizontal="center" vertical="center"/>
    </xf>
    <xf numFmtId="0" fontId="14" fillId="0" borderId="0" xfId="4" applyFont="1" applyAlignment="1">
      <alignment horizontal="center" vertical="center"/>
    </xf>
    <xf numFmtId="0" fontId="17" fillId="3" borderId="26" xfId="4" applyFont="1" applyFill="1" applyBorder="1" applyAlignment="1">
      <alignment horizontal="center" vertical="center"/>
    </xf>
    <xf numFmtId="0" fontId="17" fillId="3" borderId="24" xfId="4" applyFont="1" applyFill="1" applyBorder="1" applyAlignment="1">
      <alignment horizontal="center" vertical="center"/>
    </xf>
    <xf numFmtId="0" fontId="17" fillId="3" borderId="19" xfId="4" applyFont="1" applyFill="1" applyBorder="1" applyAlignment="1">
      <alignment horizontal="center" vertical="center"/>
    </xf>
    <xf numFmtId="0" fontId="16" fillId="3" borderId="14" xfId="4" applyFont="1" applyFill="1" applyBorder="1" applyAlignment="1">
      <alignment horizontal="center" vertical="center"/>
    </xf>
    <xf numFmtId="0" fontId="17" fillId="3" borderId="17" xfId="4" applyFont="1" applyFill="1" applyBorder="1" applyAlignment="1">
      <alignment horizontal="center" vertical="center"/>
    </xf>
    <xf numFmtId="0" fontId="17" fillId="3" borderId="25" xfId="4" applyFont="1" applyFill="1" applyBorder="1" applyAlignment="1">
      <alignment horizontal="center" vertical="center"/>
    </xf>
    <xf numFmtId="0" fontId="16" fillId="3" borderId="23" xfId="4" applyFont="1" applyFill="1" applyBorder="1" applyAlignment="1">
      <alignment horizontal="right" vertical="top"/>
    </xf>
    <xf numFmtId="0" fontId="16" fillId="3" borderId="21" xfId="4" applyFont="1" applyFill="1" applyBorder="1" applyAlignment="1">
      <alignment horizontal="right" vertical="top"/>
    </xf>
    <xf numFmtId="0" fontId="7" fillId="0" borderId="0" xfId="6"/>
  </cellXfs>
  <cellStyles count="35">
    <cellStyle name="Dziesiętny" xfId="32" builtinId="3"/>
    <cellStyle name="Dziesiętny 2" xfId="1" xr:uid="{00000000-0005-0000-0000-000001000000}"/>
    <cellStyle name="Dziesiętny 2 2" xfId="14" xr:uid="{00000000-0005-0000-0000-000002000000}"/>
    <cellStyle name="Dziesiętny 2 3" xfId="26" xr:uid="{00000000-0005-0000-0000-000003000000}"/>
    <cellStyle name="Dziesiętny 2 4" xfId="13" xr:uid="{00000000-0005-0000-0000-000004000000}"/>
    <cellStyle name="Dziesiętny 3" xfId="2" xr:uid="{00000000-0005-0000-0000-000005000000}"/>
    <cellStyle name="Dziesiętny 3 2" xfId="27" xr:uid="{00000000-0005-0000-0000-000006000000}"/>
    <cellStyle name="Dziesiętny 3 3" xfId="12" xr:uid="{00000000-0005-0000-0000-000007000000}"/>
    <cellStyle name="Dziesiętny 4" xfId="25" xr:uid="{00000000-0005-0000-0000-000008000000}"/>
    <cellStyle name="Hiperłącze" xfId="3" builtinId="8"/>
    <cellStyle name="Hiperłącze 2" xfId="28" xr:uid="{00000000-0005-0000-0000-00000A000000}"/>
    <cellStyle name="Hiperłącze 3" xfId="33" xr:uid="{00000000-0005-0000-0000-00000B000000}"/>
    <cellStyle name="Normalny" xfId="0" builtinId="0"/>
    <cellStyle name="Normalny 2" xfId="4" xr:uid="{00000000-0005-0000-0000-00000D000000}"/>
    <cellStyle name="Normalny 3" xfId="5" xr:uid="{00000000-0005-0000-0000-00000E000000}"/>
    <cellStyle name="Normalny 3 2" xfId="15" xr:uid="{00000000-0005-0000-0000-00000F000000}"/>
    <cellStyle name="Normalny 4" xfId="6" xr:uid="{00000000-0005-0000-0000-000010000000}"/>
    <cellStyle name="Normalny 4 2" xfId="17" xr:uid="{00000000-0005-0000-0000-000011000000}"/>
    <cellStyle name="Normalny 4 3" xfId="29" xr:uid="{00000000-0005-0000-0000-000012000000}"/>
    <cellStyle name="Normalny 4 4" xfId="16" xr:uid="{00000000-0005-0000-0000-000013000000}"/>
    <cellStyle name="Normalny 5" xfId="18" xr:uid="{00000000-0005-0000-0000-000014000000}"/>
    <cellStyle name="Normalny 5 2" xfId="19" xr:uid="{00000000-0005-0000-0000-000015000000}"/>
    <cellStyle name="Normalny 6" xfId="20" xr:uid="{00000000-0005-0000-0000-000016000000}"/>
    <cellStyle name="Normalny 7" xfId="21" xr:uid="{00000000-0005-0000-0000-000017000000}"/>
    <cellStyle name="Normalny 8" xfId="11" xr:uid="{00000000-0005-0000-0000-000018000000}"/>
    <cellStyle name="Normalny 9" xfId="10" xr:uid="{00000000-0005-0000-0000-000019000000}"/>
    <cellStyle name="Procentowy" xfId="34" builtinId="5"/>
    <cellStyle name="Procentowy 2" xfId="7" xr:uid="{00000000-0005-0000-0000-00001B000000}"/>
    <cellStyle name="Procentowy 3" xfId="8" xr:uid="{00000000-0005-0000-0000-00001C000000}"/>
    <cellStyle name="Procentowy 3 2" xfId="23" xr:uid="{00000000-0005-0000-0000-00001D000000}"/>
    <cellStyle name="Procentowy 4" xfId="9" xr:uid="{00000000-0005-0000-0000-00001E000000}"/>
    <cellStyle name="Procentowy 4 2" xfId="31" xr:uid="{00000000-0005-0000-0000-00001F000000}"/>
    <cellStyle name="Procentowy 4 3" xfId="24" xr:uid="{00000000-0005-0000-0000-000020000000}"/>
    <cellStyle name="Procentowy 5" xfId="22" xr:uid="{00000000-0005-0000-0000-000021000000}"/>
    <cellStyle name="Procentowy 6" xfId="30" xr:uid="{00000000-0005-0000-0000-000022000000}"/>
  </cellStyles>
  <dxfs count="62"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5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MSOIS/PZPM%202012/CEP/12.2012/dane%20szczeg&#243;&#322;owe/raporty/PZPM_CEP_RAPORT_WSZYSTKIE_POJAZDY_GRUDZIE&#323;_2012_NOWE%20I%20U&#379;YWAN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ZPM%202019/CEP/2019.07/dane%20szczeg&#243;&#322;owe/raporty/PZPM_CEP_RAPORT_WSZYSTKIE_POJAZD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O i SD - tabele i wykresy"/>
      <sheetName val="SC pow 3,5T - tabele i wykresy "/>
      <sheetName val="PTW i ATV - tabele i wykresy"/>
      <sheetName val="SO i SO# - tabela (1)"/>
      <sheetName val="SO i SO# - tabela (2)"/>
      <sheetName val="SO# - tabela (1)"/>
      <sheetName val="SC-DOST i SS-DOST - tabela (1)"/>
      <sheetName val="SC-DOST i SS-DOST - tabela (2)"/>
      <sheetName val="SO i SC do 3.5T - tabela (1)"/>
      <sheetName val="SO i SC do 3.5T - tabela (2)"/>
      <sheetName val="SC pow 3.5T - tabela (1)"/>
      <sheetName val="SC pow 3.5T - tabela (2)"/>
      <sheetName val="SC od 3,5T segmenty - tabela1 "/>
      <sheetName val="SC od 3,5T segmenty - tabela2"/>
      <sheetName val="AUTOBUSY - tabela (1)"/>
      <sheetName val="AUTOBUSY - tabela (2)"/>
      <sheetName val="MC - tabela (1)"/>
      <sheetName val="MC - tabela (2)"/>
      <sheetName val="MP - tabela (1)"/>
      <sheetName val="MP - tabela (2)"/>
      <sheetName val="Samochodowy inny - tabela (1)"/>
      <sheetName val="Samochodowy inny - tabela (2)"/>
      <sheetName val="Ciągniki rolnicze - tabela (1)"/>
      <sheetName val="Ciągniki rolnicze - tabela (2)"/>
    </sheetNames>
    <sheetDataSet>
      <sheetData sheetId="0" refreshError="1">
        <row r="21">
          <cell r="E21" t="str">
            <v>Grudzień</v>
          </cell>
        </row>
        <row r="26">
          <cell r="E26">
            <v>2012</v>
          </cell>
        </row>
        <row r="59">
          <cell r="A59">
            <v>0</v>
          </cell>
        </row>
        <row r="60">
          <cell r="A60">
            <v>0</v>
          </cell>
        </row>
        <row r="61">
          <cell r="A6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 refreshError="1">
        <row r="16">
          <cell r="E16" t="str">
            <v>Lipiec</v>
          </cell>
        </row>
        <row r="21">
          <cell r="E21">
            <v>2019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/>
  <dimension ref="B1:P18"/>
  <sheetViews>
    <sheetView showGridLines="0" tabSelected="1" zoomScale="90" zoomScaleNormal="90" workbookViewId="0">
      <selection activeCell="C10" sqref="C10:H10"/>
    </sheetView>
  </sheetViews>
  <sheetFormatPr defaultColWidth="9.109375" defaultRowHeight="13.8"/>
  <cols>
    <col min="1" max="1" width="1.6640625" style="42" customWidth="1"/>
    <col min="2" max="2" width="32.33203125" style="42" customWidth="1"/>
    <col min="3" max="7" width="11" style="42" customWidth="1"/>
    <col min="8" max="8" width="12" style="42" customWidth="1"/>
    <col min="9" max="11" width="9.109375" style="42"/>
    <col min="12" max="12" width="24.109375" style="42" customWidth="1"/>
    <col min="13" max="15" width="9.109375" style="42"/>
    <col min="16" max="16" width="10.5546875" style="42" customWidth="1"/>
    <col min="17" max="17" width="11.44140625" style="42" customWidth="1"/>
    <col min="18" max="16384" width="9.109375" style="42"/>
  </cols>
  <sheetData>
    <row r="1" spans="2:8">
      <c r="D1" s="43"/>
      <c r="E1" s="43"/>
      <c r="F1" s="43"/>
      <c r="G1" s="43"/>
      <c r="H1" s="44">
        <v>45476</v>
      </c>
    </row>
    <row r="2" spans="2:8">
      <c r="B2" s="42" t="s">
        <v>71</v>
      </c>
      <c r="H2" s="45" t="s">
        <v>27</v>
      </c>
    </row>
    <row r="3" spans="2:8" ht="26.25" customHeight="1">
      <c r="B3" s="78" t="s">
        <v>25</v>
      </c>
      <c r="C3" s="79"/>
      <c r="D3" s="79"/>
      <c r="E3" s="79"/>
      <c r="F3" s="79"/>
      <c r="G3" s="79"/>
      <c r="H3" s="80"/>
    </row>
    <row r="4" spans="2:8" ht="26.25" customHeight="1">
      <c r="B4" s="46"/>
      <c r="C4" s="47" t="s">
        <v>93</v>
      </c>
      <c r="D4" s="47" t="s">
        <v>94</v>
      </c>
      <c r="E4" s="48" t="s">
        <v>8</v>
      </c>
      <c r="F4" s="47" t="s">
        <v>95</v>
      </c>
      <c r="G4" s="47" t="s">
        <v>96</v>
      </c>
      <c r="H4" s="48" t="s">
        <v>8</v>
      </c>
    </row>
    <row r="5" spans="2:8" ht="26.25" customHeight="1">
      <c r="B5" s="76" t="s">
        <v>9</v>
      </c>
      <c r="C5" s="49">
        <v>3221</v>
      </c>
      <c r="D5" s="49">
        <v>3184</v>
      </c>
      <c r="E5" s="50">
        <v>1.1620603015075393E-2</v>
      </c>
      <c r="F5" s="49">
        <v>15540</v>
      </c>
      <c r="G5" s="49">
        <v>17314</v>
      </c>
      <c r="H5" s="50">
        <v>-0.10246043664086868</v>
      </c>
    </row>
    <row r="6" spans="2:8" ht="26.25" customHeight="1">
      <c r="B6" s="51" t="s">
        <v>22</v>
      </c>
      <c r="C6" s="52">
        <v>940</v>
      </c>
      <c r="D6" s="52">
        <v>715</v>
      </c>
      <c r="E6" s="53">
        <v>0.31468531468531458</v>
      </c>
      <c r="F6" s="52">
        <v>3932</v>
      </c>
      <c r="G6" s="52">
        <v>3927</v>
      </c>
      <c r="H6" s="53">
        <v>1.2732365673542301E-3</v>
      </c>
    </row>
    <row r="7" spans="2:8" ht="26.25" customHeight="1">
      <c r="B7" s="51" t="s">
        <v>23</v>
      </c>
      <c r="C7" s="52">
        <v>115</v>
      </c>
      <c r="D7" s="52">
        <v>128</v>
      </c>
      <c r="E7" s="53">
        <v>-0.1015625</v>
      </c>
      <c r="F7" s="52">
        <v>477</v>
      </c>
      <c r="G7" s="52">
        <v>542</v>
      </c>
      <c r="H7" s="53">
        <v>-0.11992619926199266</v>
      </c>
    </row>
    <row r="8" spans="2:8" ht="26.25" customHeight="1">
      <c r="B8" s="51" t="s">
        <v>24</v>
      </c>
      <c r="C8" s="52">
        <v>2166</v>
      </c>
      <c r="D8" s="52">
        <v>2341</v>
      </c>
      <c r="E8" s="53">
        <v>-7.4754378470738958E-2</v>
      </c>
      <c r="F8" s="52">
        <v>11131</v>
      </c>
      <c r="G8" s="52">
        <v>12845</v>
      </c>
      <c r="H8" s="53">
        <v>-0.13343713507201249</v>
      </c>
    </row>
    <row r="9" spans="2:8" ht="26.25" customHeight="1">
      <c r="B9" s="76" t="s">
        <v>10</v>
      </c>
      <c r="C9" s="49">
        <v>233</v>
      </c>
      <c r="D9" s="49">
        <v>152</v>
      </c>
      <c r="E9" s="50">
        <v>0.53289473684210531</v>
      </c>
      <c r="F9" s="49">
        <v>1107</v>
      </c>
      <c r="G9" s="49">
        <v>730</v>
      </c>
      <c r="H9" s="50">
        <v>0.51643835616438349</v>
      </c>
    </row>
    <row r="10" spans="2:8" ht="26.25" customHeight="1">
      <c r="B10" s="54" t="s">
        <v>26</v>
      </c>
      <c r="C10" s="55">
        <v>3454</v>
      </c>
      <c r="D10" s="55">
        <v>3336</v>
      </c>
      <c r="E10" s="56">
        <v>3.537170263788969E-2</v>
      </c>
      <c r="F10" s="55">
        <v>16647</v>
      </c>
      <c r="G10" s="55">
        <v>18044</v>
      </c>
      <c r="H10" s="56">
        <v>-7.7421857681223671E-2</v>
      </c>
    </row>
    <row r="11" spans="2:8" ht="16.5" customHeight="1">
      <c r="B11" s="57" t="s">
        <v>49</v>
      </c>
    </row>
    <row r="12" spans="2:8" ht="15" customHeight="1"/>
    <row r="18" spans="16:16">
      <c r="P18" s="58"/>
    </row>
  </sheetData>
  <mergeCells count="1">
    <mergeCell ref="B3:H3"/>
  </mergeCells>
  <phoneticPr fontId="4" type="noConversion"/>
  <conditionalFormatting sqref="E5:E10 H5:H10">
    <cfRule type="cellIs" dxfId="61" priority="1" operator="lessThan">
      <formula>0</formula>
    </cfRule>
  </conditionalFormatting>
  <pageMargins left="0.7" right="0.7" top="0.75" bottom="0.75" header="0.3" footer="0.3"/>
  <pageSetup paperSize="9" scale="60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>
    <pageSetUpPr fitToPage="1"/>
  </sheetPr>
  <dimension ref="B1:O23"/>
  <sheetViews>
    <sheetView showGridLines="0" zoomScale="90" zoomScaleNormal="90" workbookViewId="0">
      <selection activeCell="D20" sqref="D20:O20"/>
    </sheetView>
  </sheetViews>
  <sheetFormatPr defaultColWidth="9.109375" defaultRowHeight="13.8"/>
  <cols>
    <col min="1" max="1" width="1.109375" style="42" customWidth="1"/>
    <col min="2" max="2" width="9.109375" style="42" customWidth="1"/>
    <col min="3" max="3" width="16.88671875" style="42" customWidth="1"/>
    <col min="4" max="4" width="9" style="42" customWidth="1"/>
    <col min="5" max="5" width="11" style="42" customWidth="1"/>
    <col min="6" max="6" width="9" style="42" customWidth="1"/>
    <col min="7" max="7" width="12.88671875" style="42" customWidth="1"/>
    <col min="8" max="9" width="9" style="42" customWidth="1"/>
    <col min="10" max="10" width="9.88671875" style="42" customWidth="1"/>
    <col min="11" max="14" width="9" style="42" customWidth="1"/>
    <col min="15" max="15" width="11.5546875" style="42" customWidth="1"/>
    <col min="16" max="16384" width="9.109375" style="42"/>
  </cols>
  <sheetData>
    <row r="1" spans="2:15">
      <c r="B1" s="42" t="s">
        <v>7</v>
      </c>
      <c r="E1" s="43"/>
      <c r="O1" s="44">
        <v>45476</v>
      </c>
    </row>
    <row r="2" spans="2:15" ht="14.4" customHeight="1">
      <c r="B2" s="109" t="s">
        <v>28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</row>
    <row r="3" spans="2:15" ht="14.4" customHeight="1">
      <c r="B3" s="110" t="s">
        <v>29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</row>
    <row r="4" spans="2:15" ht="14.4" customHeight="1" thickBo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5" t="s">
        <v>42</v>
      </c>
    </row>
    <row r="5" spans="2:15" ht="14.25" customHeight="1">
      <c r="B5" s="99" t="s">
        <v>0</v>
      </c>
      <c r="C5" s="101" t="s">
        <v>1</v>
      </c>
      <c r="D5" s="103" t="s">
        <v>98</v>
      </c>
      <c r="E5" s="104"/>
      <c r="F5" s="104"/>
      <c r="G5" s="104"/>
      <c r="H5" s="105"/>
      <c r="I5" s="108" t="s">
        <v>90</v>
      </c>
      <c r="J5" s="105"/>
      <c r="K5" s="108" t="s">
        <v>101</v>
      </c>
      <c r="L5" s="104"/>
      <c r="M5" s="104"/>
      <c r="N5" s="104"/>
      <c r="O5" s="114"/>
    </row>
    <row r="6" spans="2:15" ht="14.4" customHeight="1" thickBot="1">
      <c r="B6" s="100"/>
      <c r="C6" s="102"/>
      <c r="D6" s="115" t="s">
        <v>97</v>
      </c>
      <c r="E6" s="112"/>
      <c r="F6" s="112"/>
      <c r="G6" s="112"/>
      <c r="H6" s="116"/>
      <c r="I6" s="111" t="s">
        <v>91</v>
      </c>
      <c r="J6" s="116"/>
      <c r="K6" s="111" t="s">
        <v>102</v>
      </c>
      <c r="L6" s="112"/>
      <c r="M6" s="112"/>
      <c r="N6" s="112"/>
      <c r="O6" s="113"/>
    </row>
    <row r="7" spans="2:15" ht="14.4" customHeight="1">
      <c r="B7" s="100"/>
      <c r="C7" s="102"/>
      <c r="D7" s="95">
        <v>2024</v>
      </c>
      <c r="E7" s="96"/>
      <c r="F7" s="95">
        <v>2023</v>
      </c>
      <c r="G7" s="96"/>
      <c r="H7" s="85" t="s">
        <v>31</v>
      </c>
      <c r="I7" s="106">
        <v>2024</v>
      </c>
      <c r="J7" s="106" t="s">
        <v>99</v>
      </c>
      <c r="K7" s="95">
        <v>2024</v>
      </c>
      <c r="L7" s="96"/>
      <c r="M7" s="95">
        <v>2023</v>
      </c>
      <c r="N7" s="96"/>
      <c r="O7" s="85" t="s">
        <v>31</v>
      </c>
    </row>
    <row r="8" spans="2:15" ht="14.4" customHeight="1" thickBot="1">
      <c r="B8" s="87" t="s">
        <v>32</v>
      </c>
      <c r="C8" s="89" t="s">
        <v>33</v>
      </c>
      <c r="D8" s="97"/>
      <c r="E8" s="98"/>
      <c r="F8" s="97"/>
      <c r="G8" s="98"/>
      <c r="H8" s="86"/>
      <c r="I8" s="107"/>
      <c r="J8" s="107"/>
      <c r="K8" s="97"/>
      <c r="L8" s="98"/>
      <c r="M8" s="97"/>
      <c r="N8" s="98"/>
      <c r="O8" s="86"/>
    </row>
    <row r="9" spans="2:15" ht="14.25" customHeight="1">
      <c r="B9" s="87"/>
      <c r="C9" s="89"/>
      <c r="D9" s="6" t="s">
        <v>34</v>
      </c>
      <c r="E9" s="7" t="s">
        <v>2</v>
      </c>
      <c r="F9" s="6" t="s">
        <v>34</v>
      </c>
      <c r="G9" s="7" t="s">
        <v>2</v>
      </c>
      <c r="H9" s="91" t="s">
        <v>35</v>
      </c>
      <c r="I9" s="8" t="s">
        <v>34</v>
      </c>
      <c r="J9" s="93" t="s">
        <v>100</v>
      </c>
      <c r="K9" s="6" t="s">
        <v>34</v>
      </c>
      <c r="L9" s="7" t="s">
        <v>2</v>
      </c>
      <c r="M9" s="6" t="s">
        <v>34</v>
      </c>
      <c r="N9" s="7" t="s">
        <v>2</v>
      </c>
      <c r="O9" s="91" t="s">
        <v>35</v>
      </c>
    </row>
    <row r="10" spans="2:15" ht="14.4" customHeight="1" thickBot="1">
      <c r="B10" s="88"/>
      <c r="C10" s="90"/>
      <c r="D10" s="9" t="s">
        <v>36</v>
      </c>
      <c r="E10" s="10" t="s">
        <v>37</v>
      </c>
      <c r="F10" s="9" t="s">
        <v>36</v>
      </c>
      <c r="G10" s="10" t="s">
        <v>37</v>
      </c>
      <c r="H10" s="92"/>
      <c r="I10" s="11" t="s">
        <v>36</v>
      </c>
      <c r="J10" s="94"/>
      <c r="K10" s="9" t="s">
        <v>36</v>
      </c>
      <c r="L10" s="10" t="s">
        <v>37</v>
      </c>
      <c r="M10" s="9" t="s">
        <v>36</v>
      </c>
      <c r="N10" s="10" t="s">
        <v>37</v>
      </c>
      <c r="O10" s="92"/>
    </row>
    <row r="11" spans="2:15" ht="14.4" customHeight="1" thickBot="1">
      <c r="B11" s="12">
        <v>1</v>
      </c>
      <c r="C11" s="13" t="s">
        <v>13</v>
      </c>
      <c r="D11" s="14">
        <v>710</v>
      </c>
      <c r="E11" s="15">
        <v>0.22042843837317602</v>
      </c>
      <c r="F11" s="14">
        <v>500</v>
      </c>
      <c r="G11" s="15">
        <v>0.157035175879397</v>
      </c>
      <c r="H11" s="16">
        <v>0.41999999999999993</v>
      </c>
      <c r="I11" s="14">
        <v>670</v>
      </c>
      <c r="J11" s="16">
        <v>5.9701492537313383E-2</v>
      </c>
      <c r="K11" s="14">
        <v>3627</v>
      </c>
      <c r="L11" s="15">
        <v>0.23339768339768341</v>
      </c>
      <c r="M11" s="14">
        <v>2649</v>
      </c>
      <c r="N11" s="15">
        <v>0.15299757421739632</v>
      </c>
      <c r="O11" s="16">
        <v>0.36919592298980741</v>
      </c>
    </row>
    <row r="12" spans="2:15" ht="14.4" customHeight="1" thickBot="1">
      <c r="B12" s="59">
        <v>2</v>
      </c>
      <c r="C12" s="18" t="s">
        <v>11</v>
      </c>
      <c r="D12" s="19">
        <v>476</v>
      </c>
      <c r="E12" s="20">
        <v>0.14778019248680535</v>
      </c>
      <c r="F12" s="19">
        <v>645</v>
      </c>
      <c r="G12" s="20">
        <v>0.20257537688442212</v>
      </c>
      <c r="H12" s="21">
        <v>-0.26201550387596895</v>
      </c>
      <c r="I12" s="19">
        <v>618</v>
      </c>
      <c r="J12" s="21">
        <v>-0.22977346278317157</v>
      </c>
      <c r="K12" s="19">
        <v>2685</v>
      </c>
      <c r="L12" s="20">
        <v>0.17277992277992277</v>
      </c>
      <c r="M12" s="19">
        <v>3420</v>
      </c>
      <c r="N12" s="20">
        <v>0.19752801201339956</v>
      </c>
      <c r="O12" s="21">
        <v>-0.21491228070175439</v>
      </c>
    </row>
    <row r="13" spans="2:15" ht="14.4" customHeight="1" thickBot="1">
      <c r="B13" s="12">
        <v>3</v>
      </c>
      <c r="C13" s="13" t="s">
        <v>12</v>
      </c>
      <c r="D13" s="14">
        <v>420</v>
      </c>
      <c r="E13" s="15">
        <v>0.13039428748835766</v>
      </c>
      <c r="F13" s="14">
        <v>496</v>
      </c>
      <c r="G13" s="15">
        <v>0.15577889447236182</v>
      </c>
      <c r="H13" s="16">
        <v>-0.15322580645161288</v>
      </c>
      <c r="I13" s="14">
        <v>352</v>
      </c>
      <c r="J13" s="16">
        <v>0.19318181818181812</v>
      </c>
      <c r="K13" s="14">
        <v>2400</v>
      </c>
      <c r="L13" s="15">
        <v>0.15444015444015444</v>
      </c>
      <c r="M13" s="14">
        <v>3219</v>
      </c>
      <c r="N13" s="15">
        <v>0.18591890955296292</v>
      </c>
      <c r="O13" s="16">
        <v>-0.25442684063373722</v>
      </c>
    </row>
    <row r="14" spans="2:15" ht="14.4" customHeight="1" thickBot="1">
      <c r="B14" s="59">
        <v>4</v>
      </c>
      <c r="C14" s="18" t="s">
        <v>4</v>
      </c>
      <c r="D14" s="19">
        <v>426</v>
      </c>
      <c r="E14" s="20">
        <v>0.13225706302390561</v>
      </c>
      <c r="F14" s="19">
        <v>360</v>
      </c>
      <c r="G14" s="20">
        <v>0.11306532663316583</v>
      </c>
      <c r="H14" s="21">
        <v>0.18333333333333335</v>
      </c>
      <c r="I14" s="19">
        <v>327</v>
      </c>
      <c r="J14" s="21">
        <v>0.30275229357798161</v>
      </c>
      <c r="K14" s="19">
        <v>2218</v>
      </c>
      <c r="L14" s="20">
        <v>0.14272844272844273</v>
      </c>
      <c r="M14" s="19">
        <v>1814</v>
      </c>
      <c r="N14" s="20">
        <v>0.10477070578722421</v>
      </c>
      <c r="O14" s="21">
        <v>0.22271223814773977</v>
      </c>
    </row>
    <row r="15" spans="2:15" ht="14.4" customHeight="1" thickBot="1">
      <c r="B15" s="12">
        <v>5</v>
      </c>
      <c r="C15" s="13" t="s">
        <v>3</v>
      </c>
      <c r="D15" s="14">
        <v>660</v>
      </c>
      <c r="E15" s="15">
        <v>0.20490530891027631</v>
      </c>
      <c r="F15" s="14">
        <v>504</v>
      </c>
      <c r="G15" s="15">
        <v>0.15829145728643215</v>
      </c>
      <c r="H15" s="16">
        <v>0.30952380952380953</v>
      </c>
      <c r="I15" s="14">
        <v>257</v>
      </c>
      <c r="J15" s="16">
        <v>1.568093385214008</v>
      </c>
      <c r="K15" s="14">
        <v>2011</v>
      </c>
      <c r="L15" s="15">
        <v>0.12940797940797941</v>
      </c>
      <c r="M15" s="14">
        <v>3009</v>
      </c>
      <c r="N15" s="15">
        <v>0.17378999653459629</v>
      </c>
      <c r="O15" s="16">
        <v>-0.33167165171153212</v>
      </c>
    </row>
    <row r="16" spans="2:15" ht="14.4" customHeight="1" thickBot="1">
      <c r="B16" s="59">
        <v>6</v>
      </c>
      <c r="C16" s="18" t="s">
        <v>15</v>
      </c>
      <c r="D16" s="19">
        <v>359</v>
      </c>
      <c r="E16" s="20">
        <v>0.11145606954361999</v>
      </c>
      <c r="F16" s="19">
        <v>373</v>
      </c>
      <c r="G16" s="20">
        <v>0.11714824120603015</v>
      </c>
      <c r="H16" s="21">
        <v>-3.7533512064343189E-2</v>
      </c>
      <c r="I16" s="19">
        <v>283</v>
      </c>
      <c r="J16" s="21">
        <v>0.26855123674911652</v>
      </c>
      <c r="K16" s="19">
        <v>1598</v>
      </c>
      <c r="L16" s="20">
        <v>0.10283140283140284</v>
      </c>
      <c r="M16" s="19">
        <v>1512</v>
      </c>
      <c r="N16" s="20">
        <v>8.7328173732239806E-2</v>
      </c>
      <c r="O16" s="21">
        <v>5.6878306878306972E-2</v>
      </c>
    </row>
    <row r="17" spans="2:15" ht="14.4" customHeight="1" thickBot="1">
      <c r="B17" s="12">
        <v>7</v>
      </c>
      <c r="C17" s="13" t="s">
        <v>14</v>
      </c>
      <c r="D17" s="14">
        <v>101</v>
      </c>
      <c r="E17" s="15">
        <v>3.1356721515057438E-2</v>
      </c>
      <c r="F17" s="14">
        <v>192</v>
      </c>
      <c r="G17" s="15">
        <v>6.030150753768844E-2</v>
      </c>
      <c r="H17" s="16">
        <v>-0.47395833333333337</v>
      </c>
      <c r="I17" s="14">
        <v>92</v>
      </c>
      <c r="J17" s="16">
        <v>9.7826086956521729E-2</v>
      </c>
      <c r="K17" s="14">
        <v>619</v>
      </c>
      <c r="L17" s="15">
        <v>3.9832689832689831E-2</v>
      </c>
      <c r="M17" s="14">
        <v>1075</v>
      </c>
      <c r="N17" s="15">
        <v>6.2088483308305416E-2</v>
      </c>
      <c r="O17" s="16">
        <v>-0.42418604651162795</v>
      </c>
    </row>
    <row r="18" spans="2:15" ht="14.4" thickBot="1">
      <c r="B18" s="83" t="s">
        <v>63</v>
      </c>
      <c r="C18" s="84"/>
      <c r="D18" s="23">
        <f>SUM(D11:D17)</f>
        <v>3152</v>
      </c>
      <c r="E18" s="24">
        <f>D18/D20</f>
        <v>0.97857808134119839</v>
      </c>
      <c r="F18" s="23">
        <f>SUM(F11:F17)</f>
        <v>3070</v>
      </c>
      <c r="G18" s="24">
        <f>F18/F20</f>
        <v>0.96419597989949746</v>
      </c>
      <c r="H18" s="25">
        <f>D18/F18-1</f>
        <v>2.6710097719869763E-2</v>
      </c>
      <c r="I18" s="23">
        <f>SUM(I11:I17)</f>
        <v>2599</v>
      </c>
      <c r="J18" s="24">
        <f>D18/I18-1</f>
        <v>0.21277414390150051</v>
      </c>
      <c r="K18" s="23">
        <f>SUM(K11:K17)</f>
        <v>15158</v>
      </c>
      <c r="L18" s="24">
        <f>K18/K20</f>
        <v>0.97541827541827542</v>
      </c>
      <c r="M18" s="23">
        <f>SUM(M11:M17)</f>
        <v>16698</v>
      </c>
      <c r="N18" s="24">
        <f>M18/M20</f>
        <v>0.96442185514612455</v>
      </c>
      <c r="O18" s="25">
        <f>K18/M18-1</f>
        <v>-9.2226613965744386E-2</v>
      </c>
    </row>
    <row r="19" spans="2:15" ht="14.4" thickBot="1">
      <c r="B19" s="83" t="s">
        <v>38</v>
      </c>
      <c r="C19" s="84"/>
      <c r="D19" s="38">
        <f>D20-D18</f>
        <v>69</v>
      </c>
      <c r="E19" s="24">
        <f>D19/D20</f>
        <v>2.1421918658801616E-2</v>
      </c>
      <c r="F19" s="38">
        <f>F20-F18</f>
        <v>114</v>
      </c>
      <c r="G19" s="24">
        <f>F19/F20</f>
        <v>3.5804020100502515E-2</v>
      </c>
      <c r="H19" s="25">
        <f>D19/F19-1</f>
        <v>-0.39473684210526316</v>
      </c>
      <c r="I19" s="38">
        <f>I20-I18</f>
        <v>76</v>
      </c>
      <c r="J19" s="25">
        <f>D19/I19-1</f>
        <v>-9.210526315789469E-2</v>
      </c>
      <c r="K19" s="38">
        <f>K20-K18</f>
        <v>382</v>
      </c>
      <c r="L19" s="24">
        <f>K19/K20</f>
        <v>2.4581724581724581E-2</v>
      </c>
      <c r="M19" s="38">
        <f>M20-M18</f>
        <v>616</v>
      </c>
      <c r="N19" s="24">
        <f>M19/M20</f>
        <v>3.5578144853875476E-2</v>
      </c>
      <c r="O19" s="25">
        <f>K19/M19-1</f>
        <v>-0.37987012987012991</v>
      </c>
    </row>
    <row r="20" spans="2:15" ht="14.4" thickBot="1">
      <c r="B20" s="81" t="s">
        <v>39</v>
      </c>
      <c r="C20" s="82"/>
      <c r="D20" s="26">
        <v>3221</v>
      </c>
      <c r="E20" s="27">
        <v>1</v>
      </c>
      <c r="F20" s="26">
        <v>3184</v>
      </c>
      <c r="G20" s="27">
        <v>1</v>
      </c>
      <c r="H20" s="28">
        <v>1.1620603015075393E-2</v>
      </c>
      <c r="I20" s="26">
        <v>2675</v>
      </c>
      <c r="J20" s="28">
        <v>0.20411214953271029</v>
      </c>
      <c r="K20" s="26">
        <v>15540</v>
      </c>
      <c r="L20" s="27">
        <v>1</v>
      </c>
      <c r="M20" s="26">
        <v>17314</v>
      </c>
      <c r="N20" s="27">
        <v>1</v>
      </c>
      <c r="O20" s="28">
        <v>-0.10246043664086868</v>
      </c>
    </row>
    <row r="21" spans="2:15">
      <c r="B21" s="60" t="s">
        <v>49</v>
      </c>
    </row>
    <row r="22" spans="2:15">
      <c r="B22" s="1" t="s">
        <v>67</v>
      </c>
    </row>
    <row r="23" spans="2:15">
      <c r="B23" s="30" t="s">
        <v>68</v>
      </c>
    </row>
  </sheetData>
  <mergeCells count="26">
    <mergeCell ref="J7:J8"/>
    <mergeCell ref="I5:J5"/>
    <mergeCell ref="K7:L8"/>
    <mergeCell ref="B2:O2"/>
    <mergeCell ref="B3:O3"/>
    <mergeCell ref="K6:O6"/>
    <mergeCell ref="K5:O5"/>
    <mergeCell ref="D6:H6"/>
    <mergeCell ref="I6:J6"/>
    <mergeCell ref="M7:N8"/>
    <mergeCell ref="B20:C20"/>
    <mergeCell ref="B19:C19"/>
    <mergeCell ref="B18:C18"/>
    <mergeCell ref="O7:O8"/>
    <mergeCell ref="B8:B10"/>
    <mergeCell ref="C8:C10"/>
    <mergeCell ref="H9:H10"/>
    <mergeCell ref="J9:J10"/>
    <mergeCell ref="O9:O10"/>
    <mergeCell ref="D7:E8"/>
    <mergeCell ref="B5:B7"/>
    <mergeCell ref="C5:C7"/>
    <mergeCell ref="D5:H5"/>
    <mergeCell ref="F7:G8"/>
    <mergeCell ref="H7:H8"/>
    <mergeCell ref="I7:I8"/>
  </mergeCells>
  <phoneticPr fontId="4" type="noConversion"/>
  <conditionalFormatting sqref="D11:O17">
    <cfRule type="cellIs" dxfId="60" priority="3" operator="equal">
      <formula>0</formula>
    </cfRule>
  </conditionalFormatting>
  <conditionalFormatting sqref="H11:H19 O11:O19">
    <cfRule type="cellIs" dxfId="59" priority="1" operator="lessThan">
      <formula>0</formula>
    </cfRule>
  </conditionalFormatting>
  <conditionalFormatting sqref="J11:J17">
    <cfRule type="cellIs" dxfId="58" priority="7" operator="lessThan">
      <formula>0</formula>
    </cfRule>
  </conditionalFormatting>
  <conditionalFormatting sqref="J19">
    <cfRule type="cellIs" dxfId="57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pageSetUpPr fitToPage="1"/>
  </sheetPr>
  <dimension ref="B1:O87"/>
  <sheetViews>
    <sheetView showGridLines="0" zoomScale="90" zoomScaleNormal="90" workbookViewId="0">
      <selection activeCell="B1" sqref="B1"/>
    </sheetView>
  </sheetViews>
  <sheetFormatPr defaultColWidth="9.109375" defaultRowHeight="13.8"/>
  <cols>
    <col min="1" max="1" width="1.33203125" style="42" customWidth="1"/>
    <col min="2" max="2" width="15.44140625" style="42" bestFit="1" customWidth="1"/>
    <col min="3" max="3" width="17.88671875" style="42" customWidth="1"/>
    <col min="4" max="9" width="9" style="42" customWidth="1"/>
    <col min="10" max="10" width="9.6640625" style="42" customWidth="1"/>
    <col min="11" max="14" width="9" style="42" customWidth="1"/>
    <col min="15" max="15" width="11.5546875" style="42" customWidth="1"/>
    <col min="16" max="16384" width="9.109375" style="42"/>
  </cols>
  <sheetData>
    <row r="1" spans="2:15">
      <c r="B1" s="42" t="s">
        <v>7</v>
      </c>
      <c r="E1" s="43"/>
      <c r="O1" s="44">
        <v>45476</v>
      </c>
    </row>
    <row r="2" spans="2:15" ht="14.4" customHeight="1">
      <c r="B2" s="109" t="s">
        <v>28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61"/>
    </row>
    <row r="3" spans="2:15" ht="14.4" customHeight="1" thickBot="1">
      <c r="B3" s="110" t="s">
        <v>29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62" t="s">
        <v>42</v>
      </c>
    </row>
    <row r="4" spans="2:15" ht="14.4" customHeight="1">
      <c r="B4" s="99" t="s">
        <v>30</v>
      </c>
      <c r="C4" s="101" t="s">
        <v>1</v>
      </c>
      <c r="D4" s="103" t="s">
        <v>98</v>
      </c>
      <c r="E4" s="104"/>
      <c r="F4" s="104"/>
      <c r="G4" s="104"/>
      <c r="H4" s="105"/>
      <c r="I4" s="108" t="s">
        <v>90</v>
      </c>
      <c r="J4" s="105"/>
      <c r="K4" s="108" t="s">
        <v>101</v>
      </c>
      <c r="L4" s="104"/>
      <c r="M4" s="104"/>
      <c r="N4" s="104"/>
      <c r="O4" s="114"/>
    </row>
    <row r="5" spans="2:15" ht="14.4" customHeight="1" thickBot="1">
      <c r="B5" s="100"/>
      <c r="C5" s="102"/>
      <c r="D5" s="115" t="s">
        <v>97</v>
      </c>
      <c r="E5" s="112"/>
      <c r="F5" s="112"/>
      <c r="G5" s="112"/>
      <c r="H5" s="116"/>
      <c r="I5" s="111" t="s">
        <v>91</v>
      </c>
      <c r="J5" s="116"/>
      <c r="K5" s="111" t="s">
        <v>102</v>
      </c>
      <c r="L5" s="112"/>
      <c r="M5" s="112"/>
      <c r="N5" s="112"/>
      <c r="O5" s="113"/>
    </row>
    <row r="6" spans="2:15" ht="14.4" customHeight="1">
      <c r="B6" s="100"/>
      <c r="C6" s="102"/>
      <c r="D6" s="95">
        <v>2024</v>
      </c>
      <c r="E6" s="96"/>
      <c r="F6" s="95">
        <v>2023</v>
      </c>
      <c r="G6" s="96"/>
      <c r="H6" s="85" t="s">
        <v>31</v>
      </c>
      <c r="I6" s="106">
        <v>2024</v>
      </c>
      <c r="J6" s="106" t="s">
        <v>99</v>
      </c>
      <c r="K6" s="95">
        <v>2024</v>
      </c>
      <c r="L6" s="96"/>
      <c r="M6" s="95">
        <v>2023</v>
      </c>
      <c r="N6" s="96"/>
      <c r="O6" s="85" t="s">
        <v>31</v>
      </c>
    </row>
    <row r="7" spans="2:15" ht="14.4" customHeight="1" thickBot="1">
      <c r="B7" s="87" t="s">
        <v>30</v>
      </c>
      <c r="C7" s="89" t="s">
        <v>33</v>
      </c>
      <c r="D7" s="97"/>
      <c r="E7" s="98"/>
      <c r="F7" s="97"/>
      <c r="G7" s="98"/>
      <c r="H7" s="86"/>
      <c r="I7" s="107"/>
      <c r="J7" s="107"/>
      <c r="K7" s="97"/>
      <c r="L7" s="98"/>
      <c r="M7" s="97"/>
      <c r="N7" s="98"/>
      <c r="O7" s="86"/>
    </row>
    <row r="8" spans="2:15" ht="14.4" customHeight="1">
      <c r="B8" s="87"/>
      <c r="C8" s="89"/>
      <c r="D8" s="6" t="s">
        <v>34</v>
      </c>
      <c r="E8" s="7" t="s">
        <v>2</v>
      </c>
      <c r="F8" s="6" t="s">
        <v>34</v>
      </c>
      <c r="G8" s="7" t="s">
        <v>2</v>
      </c>
      <c r="H8" s="91" t="s">
        <v>35</v>
      </c>
      <c r="I8" s="8" t="s">
        <v>34</v>
      </c>
      <c r="J8" s="93" t="s">
        <v>100</v>
      </c>
      <c r="K8" s="6" t="s">
        <v>34</v>
      </c>
      <c r="L8" s="7" t="s">
        <v>2</v>
      </c>
      <c r="M8" s="6" t="s">
        <v>34</v>
      </c>
      <c r="N8" s="7" t="s">
        <v>2</v>
      </c>
      <c r="O8" s="91" t="s">
        <v>35</v>
      </c>
    </row>
    <row r="9" spans="2:15" ht="14.4" customHeight="1" thickBot="1">
      <c r="B9" s="88"/>
      <c r="C9" s="90"/>
      <c r="D9" s="9" t="s">
        <v>36</v>
      </c>
      <c r="E9" s="10" t="s">
        <v>37</v>
      </c>
      <c r="F9" s="9" t="s">
        <v>36</v>
      </c>
      <c r="G9" s="10" t="s">
        <v>37</v>
      </c>
      <c r="H9" s="92"/>
      <c r="I9" s="11" t="s">
        <v>36</v>
      </c>
      <c r="J9" s="94"/>
      <c r="K9" s="9" t="s">
        <v>36</v>
      </c>
      <c r="L9" s="10" t="s">
        <v>37</v>
      </c>
      <c r="M9" s="9" t="s">
        <v>36</v>
      </c>
      <c r="N9" s="10" t="s">
        <v>37</v>
      </c>
      <c r="O9" s="92"/>
    </row>
    <row r="10" spans="2:15" ht="14.4" customHeight="1" thickBot="1">
      <c r="B10" s="63"/>
      <c r="C10" s="13" t="s">
        <v>15</v>
      </c>
      <c r="D10" s="14">
        <v>282</v>
      </c>
      <c r="E10" s="15">
        <v>0.62389380530973448</v>
      </c>
      <c r="F10" s="14">
        <v>203</v>
      </c>
      <c r="G10" s="15">
        <v>0.60416666666666663</v>
      </c>
      <c r="H10" s="16">
        <v>0.38916256157635476</v>
      </c>
      <c r="I10" s="14">
        <v>175</v>
      </c>
      <c r="J10" s="16">
        <v>0.61142857142857143</v>
      </c>
      <c r="K10" s="14">
        <v>1131</v>
      </c>
      <c r="L10" s="15">
        <v>0.63503649635036497</v>
      </c>
      <c r="M10" s="14">
        <v>902</v>
      </c>
      <c r="N10" s="15">
        <v>0.5265615878575598</v>
      </c>
      <c r="O10" s="16">
        <v>0.25388026607538805</v>
      </c>
    </row>
    <row r="11" spans="2:15" ht="14.4" customHeight="1" thickBot="1">
      <c r="B11" s="64"/>
      <c r="C11" s="18" t="s">
        <v>12</v>
      </c>
      <c r="D11" s="19">
        <v>58</v>
      </c>
      <c r="E11" s="20">
        <v>0.12831858407079647</v>
      </c>
      <c r="F11" s="19">
        <v>35</v>
      </c>
      <c r="G11" s="20">
        <v>0.10416666666666667</v>
      </c>
      <c r="H11" s="21">
        <v>0.65714285714285725</v>
      </c>
      <c r="I11" s="19">
        <v>27</v>
      </c>
      <c r="J11" s="21">
        <v>1.1481481481481484</v>
      </c>
      <c r="K11" s="19">
        <v>226</v>
      </c>
      <c r="L11" s="20">
        <v>0.12689500280741156</v>
      </c>
      <c r="M11" s="19">
        <v>223</v>
      </c>
      <c r="N11" s="20">
        <v>0.13018096906012844</v>
      </c>
      <c r="O11" s="21">
        <v>1.3452914798206317E-2</v>
      </c>
    </row>
    <row r="12" spans="2:15" ht="14.4" customHeight="1" thickBot="1">
      <c r="B12" s="64"/>
      <c r="C12" s="13" t="s">
        <v>4</v>
      </c>
      <c r="D12" s="14">
        <v>45</v>
      </c>
      <c r="E12" s="15">
        <v>9.9557522123893807E-2</v>
      </c>
      <c r="F12" s="14">
        <v>24</v>
      </c>
      <c r="G12" s="15">
        <v>7.1428571428571425E-2</v>
      </c>
      <c r="H12" s="16">
        <v>0.875</v>
      </c>
      <c r="I12" s="14">
        <v>29</v>
      </c>
      <c r="J12" s="16">
        <v>0.55172413793103448</v>
      </c>
      <c r="K12" s="14">
        <v>114</v>
      </c>
      <c r="L12" s="15">
        <v>6.4008983717012913E-2</v>
      </c>
      <c r="M12" s="14">
        <v>164</v>
      </c>
      <c r="N12" s="15">
        <v>9.5738470519556335E-2</v>
      </c>
      <c r="O12" s="16">
        <v>-0.30487804878048785</v>
      </c>
    </row>
    <row r="13" spans="2:15" ht="14.4" customHeight="1" thickBot="1">
      <c r="B13" s="64"/>
      <c r="C13" s="65" t="s">
        <v>47</v>
      </c>
      <c r="D13" s="19">
        <v>24</v>
      </c>
      <c r="E13" s="20">
        <v>5.3097345132743362E-2</v>
      </c>
      <c r="F13" s="19">
        <v>36</v>
      </c>
      <c r="G13" s="20">
        <v>0.10714285714285714</v>
      </c>
      <c r="H13" s="21">
        <v>-0.33333333333333337</v>
      </c>
      <c r="I13" s="19">
        <v>20</v>
      </c>
      <c r="J13" s="21">
        <v>0.19999999999999996</v>
      </c>
      <c r="K13" s="19">
        <v>107</v>
      </c>
      <c r="L13" s="20">
        <v>6.0078607523863001E-2</v>
      </c>
      <c r="M13" s="19">
        <v>189</v>
      </c>
      <c r="N13" s="20">
        <v>0.11033274956217162</v>
      </c>
      <c r="O13" s="21">
        <v>-0.43386243386243384</v>
      </c>
    </row>
    <row r="14" spans="2:15" ht="14.4" customHeight="1" thickBot="1">
      <c r="B14" s="64"/>
      <c r="C14" s="66" t="s">
        <v>14</v>
      </c>
      <c r="D14" s="14">
        <v>8</v>
      </c>
      <c r="E14" s="15">
        <v>1.7699115044247787E-2</v>
      </c>
      <c r="F14" s="14">
        <v>8</v>
      </c>
      <c r="G14" s="15">
        <v>2.3809523809523808E-2</v>
      </c>
      <c r="H14" s="16">
        <v>0</v>
      </c>
      <c r="I14" s="14">
        <v>3</v>
      </c>
      <c r="J14" s="16">
        <v>1.6666666666666665</v>
      </c>
      <c r="K14" s="14">
        <v>44</v>
      </c>
      <c r="L14" s="15">
        <v>2.4705221785513758E-2</v>
      </c>
      <c r="M14" s="14">
        <v>37</v>
      </c>
      <c r="N14" s="15">
        <v>2.1599532983070636E-2</v>
      </c>
      <c r="O14" s="16">
        <v>0.18918918918918926</v>
      </c>
    </row>
    <row r="15" spans="2:15" ht="14.4" customHeight="1" thickBot="1">
      <c r="B15" s="64"/>
      <c r="C15" s="67" t="s">
        <v>3</v>
      </c>
      <c r="D15" s="19">
        <v>5</v>
      </c>
      <c r="E15" s="20">
        <v>1.1061946902654867E-2</v>
      </c>
      <c r="F15" s="19">
        <v>3</v>
      </c>
      <c r="G15" s="20">
        <v>8.9285714285714281E-3</v>
      </c>
      <c r="H15" s="21">
        <v>0.66666666666666674</v>
      </c>
      <c r="I15" s="19">
        <v>3</v>
      </c>
      <c r="J15" s="21">
        <v>0.66666666666666674</v>
      </c>
      <c r="K15" s="19">
        <v>37</v>
      </c>
      <c r="L15" s="20">
        <v>2.0774845592363842E-2</v>
      </c>
      <c r="M15" s="19">
        <v>66</v>
      </c>
      <c r="N15" s="20">
        <v>3.8528896672504379E-2</v>
      </c>
      <c r="O15" s="21">
        <v>-0.43939393939393945</v>
      </c>
    </row>
    <row r="16" spans="2:15" ht="14.4" customHeight="1" thickBot="1">
      <c r="B16" s="64"/>
      <c r="C16" s="13" t="s">
        <v>80</v>
      </c>
      <c r="D16" s="14">
        <v>8</v>
      </c>
      <c r="E16" s="15">
        <v>1.7699115044247787E-2</v>
      </c>
      <c r="F16" s="14">
        <v>5</v>
      </c>
      <c r="G16" s="15">
        <v>1.488095238095238E-2</v>
      </c>
      <c r="H16" s="16">
        <v>0.60000000000000009</v>
      </c>
      <c r="I16" s="14">
        <v>5</v>
      </c>
      <c r="J16" s="16">
        <v>0.60000000000000009</v>
      </c>
      <c r="K16" s="14">
        <v>22</v>
      </c>
      <c r="L16" s="15">
        <v>1.2352610892756879E-2</v>
      </c>
      <c r="M16" s="14">
        <v>17</v>
      </c>
      <c r="N16" s="15">
        <v>9.9241097489784005E-3</v>
      </c>
      <c r="O16" s="16">
        <v>0.29411764705882359</v>
      </c>
    </row>
    <row r="17" spans="2:15" ht="14.4" customHeight="1" thickBot="1">
      <c r="B17" s="68"/>
      <c r="C17" s="67" t="s">
        <v>38</v>
      </c>
      <c r="D17" s="19">
        <v>22</v>
      </c>
      <c r="E17" s="20">
        <v>4.8672566371681415E-2</v>
      </c>
      <c r="F17" s="19">
        <v>22</v>
      </c>
      <c r="G17" s="20">
        <v>6.5476190476190479E-2</v>
      </c>
      <c r="H17" s="21">
        <v>0</v>
      </c>
      <c r="I17" s="19">
        <v>22</v>
      </c>
      <c r="J17" s="21">
        <v>7.8853046594982074E-2</v>
      </c>
      <c r="K17" s="19">
        <v>100</v>
      </c>
      <c r="L17" s="20">
        <v>5.6148231330713082E-2</v>
      </c>
      <c r="M17" s="19">
        <v>115</v>
      </c>
      <c r="N17" s="20">
        <v>6.713368359603035E-2</v>
      </c>
      <c r="O17" s="21">
        <v>-0.13043478260869568</v>
      </c>
    </row>
    <row r="18" spans="2:15" ht="14.4" customHeight="1" thickBot="1">
      <c r="B18" s="22" t="s">
        <v>5</v>
      </c>
      <c r="C18" s="22" t="s">
        <v>39</v>
      </c>
      <c r="D18" s="23">
        <v>452</v>
      </c>
      <c r="E18" s="24">
        <v>0.99999999999999956</v>
      </c>
      <c r="F18" s="23">
        <v>336</v>
      </c>
      <c r="G18" s="24">
        <v>0.99999999999999967</v>
      </c>
      <c r="H18" s="25">
        <v>0.34523809523809534</v>
      </c>
      <c r="I18" s="23">
        <v>279</v>
      </c>
      <c r="J18" s="24">
        <v>0.62007168458781359</v>
      </c>
      <c r="K18" s="23">
        <v>1781</v>
      </c>
      <c r="L18" s="24">
        <v>0.99999999999999967</v>
      </c>
      <c r="M18" s="23">
        <v>1713</v>
      </c>
      <c r="N18" s="24">
        <v>0.99999999999999967</v>
      </c>
      <c r="O18" s="25">
        <v>3.9696438995913574E-2</v>
      </c>
    </row>
    <row r="19" spans="2:15" ht="14.4" customHeight="1" thickBot="1">
      <c r="B19" s="63"/>
      <c r="C19" s="13" t="s">
        <v>13</v>
      </c>
      <c r="D19" s="14">
        <v>710</v>
      </c>
      <c r="E19" s="15">
        <v>0.25659559089266354</v>
      </c>
      <c r="F19" s="14">
        <v>500</v>
      </c>
      <c r="G19" s="15">
        <v>0.17568517217146873</v>
      </c>
      <c r="H19" s="16">
        <v>0.41999999999999993</v>
      </c>
      <c r="I19" s="14">
        <v>670</v>
      </c>
      <c r="J19" s="16">
        <v>5.9701492537313383E-2</v>
      </c>
      <c r="K19" s="14">
        <v>3627</v>
      </c>
      <c r="L19" s="15">
        <v>0.2639161755075311</v>
      </c>
      <c r="M19" s="14">
        <v>2649</v>
      </c>
      <c r="N19" s="15">
        <v>0.16998203285420946</v>
      </c>
      <c r="O19" s="16">
        <v>0.36919592298980741</v>
      </c>
    </row>
    <row r="20" spans="2:15" ht="14.4" customHeight="1" thickBot="1">
      <c r="B20" s="64"/>
      <c r="C20" s="18" t="s">
        <v>11</v>
      </c>
      <c r="D20" s="19">
        <v>475</v>
      </c>
      <c r="E20" s="20">
        <v>0.17166606432959886</v>
      </c>
      <c r="F20" s="19">
        <v>641</v>
      </c>
      <c r="G20" s="20">
        <v>0.22522839072382292</v>
      </c>
      <c r="H20" s="21">
        <v>-0.2589703588143526</v>
      </c>
      <c r="I20" s="19">
        <v>613</v>
      </c>
      <c r="J20" s="21">
        <v>-0.22512234910277329</v>
      </c>
      <c r="K20" s="19">
        <v>2670</v>
      </c>
      <c r="L20" s="20">
        <v>0.19428072473259114</v>
      </c>
      <c r="M20" s="19">
        <v>3399</v>
      </c>
      <c r="N20" s="20">
        <v>0.21810831622176591</v>
      </c>
      <c r="O20" s="21">
        <v>-0.21447484554280671</v>
      </c>
    </row>
    <row r="21" spans="2:15" ht="14.4" customHeight="1" thickBot="1">
      <c r="B21" s="64"/>
      <c r="C21" s="13" t="s">
        <v>12</v>
      </c>
      <c r="D21" s="14">
        <v>362</v>
      </c>
      <c r="E21" s="15">
        <v>0.13082761113118901</v>
      </c>
      <c r="F21" s="14">
        <v>461</v>
      </c>
      <c r="G21" s="15">
        <v>0.16198172874209416</v>
      </c>
      <c r="H21" s="16">
        <v>-0.2147505422993492</v>
      </c>
      <c r="I21" s="14">
        <v>325</v>
      </c>
      <c r="J21" s="16">
        <v>0.11384615384615393</v>
      </c>
      <c r="K21" s="14">
        <v>2174</v>
      </c>
      <c r="L21" s="15">
        <v>0.15818962380848431</v>
      </c>
      <c r="M21" s="14">
        <v>2994</v>
      </c>
      <c r="N21" s="15">
        <v>0.19212012320328542</v>
      </c>
      <c r="O21" s="16">
        <v>-0.27388109552438211</v>
      </c>
    </row>
    <row r="22" spans="2:15" ht="14.4" customHeight="1" thickBot="1">
      <c r="B22" s="64"/>
      <c r="C22" s="65" t="s">
        <v>4</v>
      </c>
      <c r="D22" s="19">
        <v>379</v>
      </c>
      <c r="E22" s="20">
        <v>0.13697144922298518</v>
      </c>
      <c r="F22" s="19">
        <v>336</v>
      </c>
      <c r="G22" s="20">
        <v>0.11806043569922699</v>
      </c>
      <c r="H22" s="21">
        <v>0.12797619047619047</v>
      </c>
      <c r="I22" s="19">
        <v>298</v>
      </c>
      <c r="J22" s="21">
        <v>0.27181208053691286</v>
      </c>
      <c r="K22" s="19">
        <v>2097</v>
      </c>
      <c r="L22" s="20">
        <v>0.15258677144728225</v>
      </c>
      <c r="M22" s="19">
        <v>1649</v>
      </c>
      <c r="N22" s="20">
        <v>0.10581365503080083</v>
      </c>
      <c r="O22" s="21">
        <v>0.27167980594299568</v>
      </c>
    </row>
    <row r="23" spans="2:15" ht="14.4" customHeight="1" thickBot="1">
      <c r="B23" s="64"/>
      <c r="C23" s="66" t="s">
        <v>3</v>
      </c>
      <c r="D23" s="14">
        <v>655</v>
      </c>
      <c r="E23" s="15">
        <v>0.23671846765449947</v>
      </c>
      <c r="F23" s="14">
        <v>501</v>
      </c>
      <c r="G23" s="15">
        <v>0.17603654251581166</v>
      </c>
      <c r="H23" s="16">
        <v>0.30738522954091807</v>
      </c>
      <c r="I23" s="14">
        <v>254</v>
      </c>
      <c r="J23" s="16">
        <v>1.5787401574803148</v>
      </c>
      <c r="K23" s="14">
        <v>1974</v>
      </c>
      <c r="L23" s="15">
        <v>0.1436367605326348</v>
      </c>
      <c r="M23" s="14">
        <v>2943</v>
      </c>
      <c r="N23" s="15">
        <v>0.18884753593429157</v>
      </c>
      <c r="O23" s="16">
        <v>-0.32925586136595308</v>
      </c>
    </row>
    <row r="24" spans="2:15" ht="14.4" customHeight="1" thickBot="1">
      <c r="B24" s="64"/>
      <c r="C24" s="67" t="s">
        <v>14</v>
      </c>
      <c r="D24" s="19">
        <v>93</v>
      </c>
      <c r="E24" s="20">
        <v>3.3610408384531984E-2</v>
      </c>
      <c r="F24" s="19">
        <v>184</v>
      </c>
      <c r="G24" s="20">
        <v>6.4652143359100495E-2</v>
      </c>
      <c r="H24" s="21">
        <v>-0.49456521739130432</v>
      </c>
      <c r="I24" s="19">
        <v>89</v>
      </c>
      <c r="J24" s="21">
        <v>4.4943820224719211E-2</v>
      </c>
      <c r="K24" s="19">
        <v>574</v>
      </c>
      <c r="L24" s="20">
        <v>4.1766717601688132E-2</v>
      </c>
      <c r="M24" s="19">
        <v>1038</v>
      </c>
      <c r="N24" s="20">
        <v>6.6606776180698157E-2</v>
      </c>
      <c r="O24" s="21">
        <v>-0.44701348747591518</v>
      </c>
    </row>
    <row r="25" spans="2:15" ht="14.4" customHeight="1" thickBot="1">
      <c r="B25" s="64"/>
      <c r="C25" s="13" t="s">
        <v>15</v>
      </c>
      <c r="D25" s="14">
        <v>77</v>
      </c>
      <c r="E25" s="15">
        <v>2.7827972533429706E-2</v>
      </c>
      <c r="F25" s="14">
        <v>169</v>
      </c>
      <c r="G25" s="15">
        <v>5.9381588193956433E-2</v>
      </c>
      <c r="H25" s="16">
        <v>-0.54437869822485208</v>
      </c>
      <c r="I25" s="14">
        <v>106</v>
      </c>
      <c r="J25" s="16">
        <v>-0.27358490566037741</v>
      </c>
      <c r="K25" s="14">
        <v>461</v>
      </c>
      <c r="L25" s="15">
        <v>3.3544349850833148E-2</v>
      </c>
      <c r="M25" s="14">
        <v>604</v>
      </c>
      <c r="N25" s="15">
        <v>3.8757700205338808E-2</v>
      </c>
      <c r="O25" s="16">
        <v>-0.23675496688741726</v>
      </c>
    </row>
    <row r="26" spans="2:15" ht="14.4" customHeight="1" thickBot="1">
      <c r="B26" s="64"/>
      <c r="C26" s="67" t="s">
        <v>65</v>
      </c>
      <c r="D26" s="19">
        <v>16</v>
      </c>
      <c r="E26" s="20">
        <v>5.782435851102277E-3</v>
      </c>
      <c r="F26" s="19">
        <v>33</v>
      </c>
      <c r="G26" s="20">
        <v>1.1595221363316937E-2</v>
      </c>
      <c r="H26" s="21">
        <v>-0.51515151515151514</v>
      </c>
      <c r="I26" s="19">
        <v>38</v>
      </c>
      <c r="J26" s="21">
        <v>-0.57894736842105265</v>
      </c>
      <c r="K26" s="19">
        <v>147</v>
      </c>
      <c r="L26" s="20">
        <v>1.06963545077494E-2</v>
      </c>
      <c r="M26" s="19">
        <v>275</v>
      </c>
      <c r="N26" s="20">
        <v>1.7646303901437371E-2</v>
      </c>
      <c r="O26" s="21">
        <v>-0.46545454545454545</v>
      </c>
    </row>
    <row r="27" spans="2:15" ht="14.4" customHeight="1" thickBot="1">
      <c r="B27" s="68"/>
      <c r="C27" s="13" t="s">
        <v>38</v>
      </c>
      <c r="D27" s="14">
        <v>0</v>
      </c>
      <c r="E27" s="15">
        <v>0</v>
      </c>
      <c r="F27" s="14">
        <v>21</v>
      </c>
      <c r="G27" s="15">
        <v>7.3787772312016858E-3</v>
      </c>
      <c r="H27" s="16">
        <v>-1</v>
      </c>
      <c r="I27" s="14">
        <v>1</v>
      </c>
      <c r="J27" s="16">
        <v>-1</v>
      </c>
      <c r="K27" s="14">
        <v>19</v>
      </c>
      <c r="L27" s="15">
        <v>1.3825220112057045E-3</v>
      </c>
      <c r="M27" s="14">
        <v>33</v>
      </c>
      <c r="N27" s="15">
        <v>2.1175564681724848E-3</v>
      </c>
      <c r="O27" s="16">
        <v>-0.4242424242424242</v>
      </c>
    </row>
    <row r="28" spans="2:15" ht="14.4" customHeight="1" thickBot="1">
      <c r="B28" s="22" t="s">
        <v>6</v>
      </c>
      <c r="C28" s="22" t="s">
        <v>39</v>
      </c>
      <c r="D28" s="23">
        <v>2767</v>
      </c>
      <c r="E28" s="24">
        <v>1.0000000000000002</v>
      </c>
      <c r="F28" s="23">
        <v>2846</v>
      </c>
      <c r="G28" s="24">
        <v>1</v>
      </c>
      <c r="H28" s="25">
        <v>-2.7758257203092107E-2</v>
      </c>
      <c r="I28" s="23">
        <v>2394</v>
      </c>
      <c r="J28" s="24">
        <v>0.15580618212197161</v>
      </c>
      <c r="K28" s="23">
        <v>13743</v>
      </c>
      <c r="L28" s="24">
        <v>1.0000000000000002</v>
      </c>
      <c r="M28" s="23">
        <v>15584</v>
      </c>
      <c r="N28" s="24">
        <v>1.0000000000000002</v>
      </c>
      <c r="O28" s="25">
        <v>-0.11813398357289528</v>
      </c>
    </row>
    <row r="29" spans="2:15" ht="14.4" customHeight="1" thickBot="1">
      <c r="B29" s="22" t="s">
        <v>54</v>
      </c>
      <c r="C29" s="22" t="s">
        <v>39</v>
      </c>
      <c r="D29" s="23">
        <v>2</v>
      </c>
      <c r="E29" s="24">
        <v>1</v>
      </c>
      <c r="F29" s="23">
        <v>2</v>
      </c>
      <c r="G29" s="24">
        <v>1</v>
      </c>
      <c r="H29" s="25">
        <v>0</v>
      </c>
      <c r="I29" s="23">
        <v>2</v>
      </c>
      <c r="J29" s="24">
        <v>0</v>
      </c>
      <c r="K29" s="23">
        <v>16</v>
      </c>
      <c r="L29" s="24">
        <v>1</v>
      </c>
      <c r="M29" s="23">
        <v>17</v>
      </c>
      <c r="N29" s="24">
        <v>1</v>
      </c>
      <c r="O29" s="25">
        <v>-5.8823529411764719E-2</v>
      </c>
    </row>
    <row r="30" spans="2:15" ht="14.4" customHeight="1" thickBot="1">
      <c r="B30" s="81"/>
      <c r="C30" s="82" t="s">
        <v>39</v>
      </c>
      <c r="D30" s="26">
        <v>3221</v>
      </c>
      <c r="E30" s="27">
        <v>1</v>
      </c>
      <c r="F30" s="26">
        <v>3184</v>
      </c>
      <c r="G30" s="27">
        <v>1</v>
      </c>
      <c r="H30" s="28">
        <v>1.1620603015075393E-2</v>
      </c>
      <c r="I30" s="26">
        <v>2675</v>
      </c>
      <c r="J30" s="28">
        <v>0.20411214953271029</v>
      </c>
      <c r="K30" s="26">
        <v>15540</v>
      </c>
      <c r="L30" s="27">
        <v>1</v>
      </c>
      <c r="M30" s="26">
        <v>17314</v>
      </c>
      <c r="N30" s="27">
        <v>1</v>
      </c>
      <c r="O30" s="28">
        <v>-0.10246043664086868</v>
      </c>
    </row>
    <row r="31" spans="2:15" ht="14.4" customHeight="1">
      <c r="B31" s="1" t="s">
        <v>67</v>
      </c>
      <c r="C31" s="29"/>
      <c r="D31" s="1"/>
      <c r="E31" s="1"/>
      <c r="F31" s="1"/>
      <c r="G31" s="1"/>
    </row>
    <row r="32" spans="2:15">
      <c r="B32" s="30" t="s">
        <v>68</v>
      </c>
      <c r="C32" s="1"/>
      <c r="D32" s="1"/>
      <c r="E32" s="1"/>
      <c r="F32" s="1"/>
      <c r="G32" s="1"/>
    </row>
    <row r="34" spans="2:15">
      <c r="B34" s="109" t="s">
        <v>45</v>
      </c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61"/>
    </row>
    <row r="35" spans="2:15" ht="14.4" thickBot="1">
      <c r="B35" s="110" t="s">
        <v>46</v>
      </c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62" t="s">
        <v>42</v>
      </c>
    </row>
    <row r="36" spans="2:15" ht="14.4" customHeight="1">
      <c r="B36" s="99" t="s">
        <v>30</v>
      </c>
      <c r="C36" s="101" t="s">
        <v>1</v>
      </c>
      <c r="D36" s="103" t="s">
        <v>98</v>
      </c>
      <c r="E36" s="104"/>
      <c r="F36" s="104"/>
      <c r="G36" s="104"/>
      <c r="H36" s="105"/>
      <c r="I36" s="108" t="s">
        <v>90</v>
      </c>
      <c r="J36" s="105"/>
      <c r="K36" s="108" t="s">
        <v>101</v>
      </c>
      <c r="L36" s="104"/>
      <c r="M36" s="104"/>
      <c r="N36" s="104"/>
      <c r="O36" s="114"/>
    </row>
    <row r="37" spans="2:15" ht="14.4" customHeight="1" thickBot="1">
      <c r="B37" s="100"/>
      <c r="C37" s="102"/>
      <c r="D37" s="115" t="s">
        <v>97</v>
      </c>
      <c r="E37" s="112"/>
      <c r="F37" s="112"/>
      <c r="G37" s="112"/>
      <c r="H37" s="116"/>
      <c r="I37" s="111" t="s">
        <v>91</v>
      </c>
      <c r="J37" s="116"/>
      <c r="K37" s="111" t="s">
        <v>102</v>
      </c>
      <c r="L37" s="112"/>
      <c r="M37" s="112"/>
      <c r="N37" s="112"/>
      <c r="O37" s="113"/>
    </row>
    <row r="38" spans="2:15" ht="14.4" customHeight="1">
      <c r="B38" s="100"/>
      <c r="C38" s="102"/>
      <c r="D38" s="95">
        <v>2024</v>
      </c>
      <c r="E38" s="96"/>
      <c r="F38" s="95">
        <v>2023</v>
      </c>
      <c r="G38" s="96"/>
      <c r="H38" s="85" t="s">
        <v>31</v>
      </c>
      <c r="I38" s="106">
        <v>2024</v>
      </c>
      <c r="J38" s="106" t="s">
        <v>99</v>
      </c>
      <c r="K38" s="95">
        <v>2024</v>
      </c>
      <c r="L38" s="96"/>
      <c r="M38" s="95">
        <v>2023</v>
      </c>
      <c r="N38" s="96"/>
      <c r="O38" s="85" t="s">
        <v>31</v>
      </c>
    </row>
    <row r="39" spans="2:15" ht="18.75" customHeight="1" thickBot="1">
      <c r="B39" s="87" t="s">
        <v>30</v>
      </c>
      <c r="C39" s="89" t="s">
        <v>33</v>
      </c>
      <c r="D39" s="97"/>
      <c r="E39" s="98"/>
      <c r="F39" s="97"/>
      <c r="G39" s="98"/>
      <c r="H39" s="86"/>
      <c r="I39" s="107"/>
      <c r="J39" s="107"/>
      <c r="K39" s="97"/>
      <c r="L39" s="98"/>
      <c r="M39" s="97"/>
      <c r="N39" s="98"/>
      <c r="O39" s="86"/>
    </row>
    <row r="40" spans="2:15" ht="14.4" customHeight="1">
      <c r="B40" s="87"/>
      <c r="C40" s="89"/>
      <c r="D40" s="6" t="s">
        <v>34</v>
      </c>
      <c r="E40" s="7" t="s">
        <v>2</v>
      </c>
      <c r="F40" s="6" t="s">
        <v>34</v>
      </c>
      <c r="G40" s="7" t="s">
        <v>2</v>
      </c>
      <c r="H40" s="91" t="s">
        <v>35</v>
      </c>
      <c r="I40" s="8" t="s">
        <v>34</v>
      </c>
      <c r="J40" s="93" t="s">
        <v>100</v>
      </c>
      <c r="K40" s="6" t="s">
        <v>34</v>
      </c>
      <c r="L40" s="7" t="s">
        <v>2</v>
      </c>
      <c r="M40" s="6" t="s">
        <v>34</v>
      </c>
      <c r="N40" s="7" t="s">
        <v>2</v>
      </c>
      <c r="O40" s="91" t="s">
        <v>35</v>
      </c>
    </row>
    <row r="41" spans="2:15" ht="25.2" customHeight="1" thickBot="1">
      <c r="B41" s="88"/>
      <c r="C41" s="90"/>
      <c r="D41" s="9" t="s">
        <v>36</v>
      </c>
      <c r="E41" s="10" t="s">
        <v>37</v>
      </c>
      <c r="F41" s="9" t="s">
        <v>36</v>
      </c>
      <c r="G41" s="10" t="s">
        <v>37</v>
      </c>
      <c r="H41" s="92"/>
      <c r="I41" s="11" t="s">
        <v>36</v>
      </c>
      <c r="J41" s="94"/>
      <c r="K41" s="9" t="s">
        <v>36</v>
      </c>
      <c r="L41" s="10" t="s">
        <v>37</v>
      </c>
      <c r="M41" s="9" t="s">
        <v>36</v>
      </c>
      <c r="N41" s="10" t="s">
        <v>37</v>
      </c>
      <c r="O41" s="92"/>
    </row>
    <row r="42" spans="2:15" ht="14.4" thickBot="1">
      <c r="B42" s="63"/>
      <c r="C42" s="13" t="s">
        <v>4</v>
      </c>
      <c r="D42" s="14"/>
      <c r="E42" s="15"/>
      <c r="F42" s="14"/>
      <c r="G42" s="15"/>
      <c r="H42" s="16"/>
      <c r="I42" s="14"/>
      <c r="J42" s="16"/>
      <c r="K42" s="14">
        <v>1</v>
      </c>
      <c r="L42" s="15">
        <v>1</v>
      </c>
      <c r="M42" s="14">
        <v>1</v>
      </c>
      <c r="N42" s="15">
        <v>0.5</v>
      </c>
      <c r="O42" s="16">
        <v>0</v>
      </c>
    </row>
    <row r="43" spans="2:15" ht="14.4" thickBot="1">
      <c r="B43" s="69"/>
      <c r="C43" s="13" t="s">
        <v>15</v>
      </c>
      <c r="D43" s="14"/>
      <c r="E43" s="15"/>
      <c r="F43" s="14"/>
      <c r="G43" s="15"/>
      <c r="H43" s="16"/>
      <c r="I43" s="14"/>
      <c r="J43" s="16"/>
      <c r="K43" s="14">
        <v>0</v>
      </c>
      <c r="L43" s="15">
        <v>0</v>
      </c>
      <c r="M43" s="14">
        <v>1</v>
      </c>
      <c r="N43" s="15">
        <v>0.5</v>
      </c>
      <c r="O43" s="16">
        <v>-1</v>
      </c>
    </row>
    <row r="44" spans="2:15" ht="14.4" thickBot="1">
      <c r="B44" s="22" t="s">
        <v>5</v>
      </c>
      <c r="C44" s="22" t="s">
        <v>39</v>
      </c>
      <c r="D44" s="23">
        <v>0</v>
      </c>
      <c r="E44" s="24">
        <v>0</v>
      </c>
      <c r="F44" s="23">
        <v>0</v>
      </c>
      <c r="G44" s="24">
        <v>0</v>
      </c>
      <c r="H44" s="25"/>
      <c r="I44" s="23">
        <v>0</v>
      </c>
      <c r="J44" s="24">
        <v>0</v>
      </c>
      <c r="K44" s="23">
        <v>1</v>
      </c>
      <c r="L44" s="24">
        <v>1</v>
      </c>
      <c r="M44" s="23">
        <v>2</v>
      </c>
      <c r="N44" s="24">
        <v>1</v>
      </c>
      <c r="O44" s="25">
        <v>-0.5</v>
      </c>
    </row>
    <row r="45" spans="2:15" ht="14.4" thickBot="1">
      <c r="B45" s="63"/>
      <c r="C45" s="13" t="s">
        <v>13</v>
      </c>
      <c r="D45" s="14">
        <v>556</v>
      </c>
      <c r="E45" s="15">
        <v>0.25669436749769159</v>
      </c>
      <c r="F45" s="14">
        <v>429</v>
      </c>
      <c r="G45" s="15">
        <v>0.18325501922255447</v>
      </c>
      <c r="H45" s="16">
        <v>0.29603729603729612</v>
      </c>
      <c r="I45" s="14">
        <v>587</v>
      </c>
      <c r="J45" s="16">
        <v>-5.2810902896081813E-2</v>
      </c>
      <c r="K45" s="14">
        <v>3054</v>
      </c>
      <c r="L45" s="15">
        <v>0.27436887970532747</v>
      </c>
      <c r="M45" s="14">
        <v>2211</v>
      </c>
      <c r="N45" s="15">
        <v>0.1721292331646555</v>
      </c>
      <c r="O45" s="16">
        <v>0.38127544097693344</v>
      </c>
    </row>
    <row r="46" spans="2:15" ht="14.4" thickBot="1">
      <c r="B46" s="64"/>
      <c r="C46" s="18" t="s">
        <v>11</v>
      </c>
      <c r="D46" s="19">
        <v>373</v>
      </c>
      <c r="E46" s="20">
        <v>0.17220683287165281</v>
      </c>
      <c r="F46" s="19">
        <v>506</v>
      </c>
      <c r="G46" s="20">
        <v>0.21614694574967963</v>
      </c>
      <c r="H46" s="21">
        <v>-0.26284584980237158</v>
      </c>
      <c r="I46" s="19">
        <v>519</v>
      </c>
      <c r="J46" s="21">
        <v>-0.2813102119460501</v>
      </c>
      <c r="K46" s="19">
        <v>2180</v>
      </c>
      <c r="L46" s="20">
        <v>0.19584942952115714</v>
      </c>
      <c r="M46" s="19">
        <v>2734</v>
      </c>
      <c r="N46" s="20">
        <v>0.21284546516154146</v>
      </c>
      <c r="O46" s="21">
        <v>-0.20263350402340896</v>
      </c>
    </row>
    <row r="47" spans="2:15" ht="14.4" thickBot="1">
      <c r="B47" s="64"/>
      <c r="C47" s="13" t="s">
        <v>3</v>
      </c>
      <c r="D47" s="14">
        <v>568</v>
      </c>
      <c r="E47" s="15">
        <v>0.26223453370267774</v>
      </c>
      <c r="F47" s="14">
        <v>446</v>
      </c>
      <c r="G47" s="15">
        <v>0.19051687313114055</v>
      </c>
      <c r="H47" s="16">
        <v>0.27354260089686089</v>
      </c>
      <c r="I47" s="14">
        <v>211</v>
      </c>
      <c r="J47" s="16">
        <v>1.6919431279620851</v>
      </c>
      <c r="K47" s="14">
        <v>1709</v>
      </c>
      <c r="L47" s="15">
        <v>0.15353517204204473</v>
      </c>
      <c r="M47" s="14">
        <v>2692</v>
      </c>
      <c r="N47" s="15">
        <v>0.2095757103931491</v>
      </c>
      <c r="O47" s="16">
        <v>-0.36515601783060925</v>
      </c>
    </row>
    <row r="48" spans="2:15" ht="14.4" thickBot="1">
      <c r="B48" s="64"/>
      <c r="C48" s="65" t="s">
        <v>4</v>
      </c>
      <c r="D48" s="19">
        <v>271</v>
      </c>
      <c r="E48" s="20">
        <v>0.12511542012927054</v>
      </c>
      <c r="F48" s="19">
        <v>258</v>
      </c>
      <c r="G48" s="20">
        <v>0.11020931225971807</v>
      </c>
      <c r="H48" s="21">
        <v>5.0387596899224896E-2</v>
      </c>
      <c r="I48" s="19">
        <v>212</v>
      </c>
      <c r="J48" s="21">
        <v>0.27830188679245293</v>
      </c>
      <c r="K48" s="19">
        <v>1632</v>
      </c>
      <c r="L48" s="20">
        <v>0.14661755457730663</v>
      </c>
      <c r="M48" s="19">
        <v>1183</v>
      </c>
      <c r="N48" s="20">
        <v>9.2098092643051771E-2</v>
      </c>
      <c r="O48" s="21">
        <v>0.37954353338968727</v>
      </c>
    </row>
    <row r="49" spans="2:15" ht="14.4" thickBot="1">
      <c r="B49" s="64"/>
      <c r="C49" s="66" t="s">
        <v>12</v>
      </c>
      <c r="D49" s="14">
        <v>246</v>
      </c>
      <c r="E49" s="15">
        <v>0.11357340720221606</v>
      </c>
      <c r="F49" s="14">
        <v>383</v>
      </c>
      <c r="G49" s="15">
        <v>0.16360529688167449</v>
      </c>
      <c r="H49" s="16">
        <v>-0.35770234986945171</v>
      </c>
      <c r="I49" s="14">
        <v>220</v>
      </c>
      <c r="J49" s="16">
        <v>0.11818181818181817</v>
      </c>
      <c r="K49" s="14">
        <v>1600</v>
      </c>
      <c r="L49" s="15">
        <v>0.1437427005659869</v>
      </c>
      <c r="M49" s="14">
        <v>2481</v>
      </c>
      <c r="N49" s="15">
        <v>0.19314908524717789</v>
      </c>
      <c r="O49" s="16">
        <v>-0.35509875050382911</v>
      </c>
    </row>
    <row r="50" spans="2:15" ht="14.4" thickBot="1">
      <c r="B50" s="64"/>
      <c r="C50" s="67" t="s">
        <v>14</v>
      </c>
      <c r="D50" s="19">
        <v>68</v>
      </c>
      <c r="E50" s="20">
        <v>3.139427516158818E-2</v>
      </c>
      <c r="F50" s="19">
        <v>135</v>
      </c>
      <c r="G50" s="20">
        <v>5.7667663391712941E-2</v>
      </c>
      <c r="H50" s="21">
        <v>-0.49629629629629635</v>
      </c>
      <c r="I50" s="19">
        <v>62</v>
      </c>
      <c r="J50" s="21">
        <v>9.6774193548387011E-2</v>
      </c>
      <c r="K50" s="19">
        <v>427</v>
      </c>
      <c r="L50" s="20">
        <v>3.8361333213547746E-2</v>
      </c>
      <c r="M50" s="19">
        <v>770</v>
      </c>
      <c r="N50" s="20">
        <v>5.9945504087193457E-2</v>
      </c>
      <c r="O50" s="21">
        <v>-0.44545454545454544</v>
      </c>
    </row>
    <row r="51" spans="2:15" ht="14.4" thickBot="1">
      <c r="B51" s="64"/>
      <c r="C51" s="13" t="s">
        <v>15</v>
      </c>
      <c r="D51" s="14">
        <v>68</v>
      </c>
      <c r="E51" s="15">
        <v>3.139427516158818E-2</v>
      </c>
      <c r="F51" s="14">
        <v>150</v>
      </c>
      <c r="G51" s="15">
        <v>6.4075181546347712E-2</v>
      </c>
      <c r="H51" s="16">
        <v>-0.54666666666666663</v>
      </c>
      <c r="I51" s="14">
        <v>88</v>
      </c>
      <c r="J51" s="16">
        <v>-0.22727272727272729</v>
      </c>
      <c r="K51" s="14">
        <v>378</v>
      </c>
      <c r="L51" s="15">
        <v>3.3959213008714399E-2</v>
      </c>
      <c r="M51" s="14">
        <v>495</v>
      </c>
      <c r="N51" s="15">
        <v>3.8536395484624369E-2</v>
      </c>
      <c r="O51" s="16">
        <v>-0.23636363636363633</v>
      </c>
    </row>
    <row r="52" spans="2:15" ht="14.4" thickBot="1">
      <c r="B52" s="64"/>
      <c r="C52" s="67" t="s">
        <v>65</v>
      </c>
      <c r="D52" s="19">
        <v>16</v>
      </c>
      <c r="E52" s="20">
        <v>7.3868882733148658E-3</v>
      </c>
      <c r="F52" s="19">
        <v>33</v>
      </c>
      <c r="G52" s="20">
        <v>1.4096539940196497E-2</v>
      </c>
      <c r="H52" s="21">
        <v>-0.51515151515151514</v>
      </c>
      <c r="I52" s="19">
        <v>38</v>
      </c>
      <c r="J52" s="21">
        <v>-0.57894736842105265</v>
      </c>
      <c r="K52" s="19">
        <v>145</v>
      </c>
      <c r="L52" s="20">
        <v>1.3026682238792562E-2</v>
      </c>
      <c r="M52" s="19">
        <v>270</v>
      </c>
      <c r="N52" s="20">
        <v>2.1019852082522383E-2</v>
      </c>
      <c r="O52" s="21">
        <v>-0.46296296296296291</v>
      </c>
    </row>
    <row r="53" spans="2:15" ht="14.4" thickBot="1">
      <c r="B53" s="68"/>
      <c r="C53" s="13" t="s">
        <v>38</v>
      </c>
      <c r="D53" s="14">
        <v>0</v>
      </c>
      <c r="E53" s="15">
        <v>0</v>
      </c>
      <c r="F53" s="14">
        <v>0</v>
      </c>
      <c r="G53" s="15">
        <v>0</v>
      </c>
      <c r="H53" s="16"/>
      <c r="I53" s="14">
        <v>0</v>
      </c>
      <c r="J53" s="16"/>
      <c r="K53" s="14">
        <v>0</v>
      </c>
      <c r="L53" s="15">
        <v>0</v>
      </c>
      <c r="M53" s="14">
        <v>1</v>
      </c>
      <c r="N53" s="15">
        <v>7.7851304009342152E-5</v>
      </c>
      <c r="O53" s="16">
        <v>-1</v>
      </c>
    </row>
    <row r="54" spans="2:15" ht="14.4" thickBot="1">
      <c r="B54" s="22" t="s">
        <v>6</v>
      </c>
      <c r="C54" s="22" t="s">
        <v>39</v>
      </c>
      <c r="D54" s="23">
        <v>2166</v>
      </c>
      <c r="E54" s="24">
        <v>1</v>
      </c>
      <c r="F54" s="23">
        <v>2340</v>
      </c>
      <c r="G54" s="24">
        <v>0.99957283212302439</v>
      </c>
      <c r="H54" s="25">
        <v>-7.4358974358974317E-2</v>
      </c>
      <c r="I54" s="23">
        <v>1937</v>
      </c>
      <c r="J54" s="24">
        <v>0.11822405782137335</v>
      </c>
      <c r="K54" s="23">
        <v>11125</v>
      </c>
      <c r="L54" s="24">
        <v>0.99946096487287761</v>
      </c>
      <c r="M54" s="23">
        <v>12837</v>
      </c>
      <c r="N54" s="24">
        <v>0.99937718956792532</v>
      </c>
      <c r="O54" s="25">
        <v>-0.13336449326166555</v>
      </c>
    </row>
    <row r="55" spans="2:15" ht="14.4" thickBot="1">
      <c r="B55" s="22" t="s">
        <v>54</v>
      </c>
      <c r="C55" s="77" t="s">
        <v>39</v>
      </c>
      <c r="D55" s="23">
        <v>0</v>
      </c>
      <c r="E55" s="24">
        <v>1</v>
      </c>
      <c r="F55" s="23">
        <v>1</v>
      </c>
      <c r="G55" s="24">
        <v>1</v>
      </c>
      <c r="H55" s="25">
        <v>-1</v>
      </c>
      <c r="I55" s="23">
        <v>2</v>
      </c>
      <c r="J55" s="24">
        <v>-1</v>
      </c>
      <c r="K55" s="23">
        <v>5</v>
      </c>
      <c r="L55" s="24">
        <v>1</v>
      </c>
      <c r="M55" s="23">
        <v>6</v>
      </c>
      <c r="N55" s="24">
        <v>1</v>
      </c>
      <c r="O55" s="25">
        <v>-0.16666666666666663</v>
      </c>
    </row>
    <row r="56" spans="2:15" ht="14.4" thickBot="1">
      <c r="B56" s="117" t="s">
        <v>39</v>
      </c>
      <c r="C56" s="118" t="s">
        <v>39</v>
      </c>
      <c r="D56" s="26">
        <v>2166</v>
      </c>
      <c r="E56" s="27">
        <v>1</v>
      </c>
      <c r="F56" s="26">
        <v>2341</v>
      </c>
      <c r="G56" s="27">
        <v>1</v>
      </c>
      <c r="H56" s="28">
        <v>-7.4754378470738958E-2</v>
      </c>
      <c r="I56" s="26">
        <v>1939</v>
      </c>
      <c r="J56" s="28">
        <v>0.11707065497679214</v>
      </c>
      <c r="K56" s="26">
        <v>11131</v>
      </c>
      <c r="L56" s="27">
        <v>1</v>
      </c>
      <c r="M56" s="26">
        <v>12845</v>
      </c>
      <c r="N56" s="27">
        <v>1</v>
      </c>
      <c r="O56" s="28">
        <v>-0.13343713507201249</v>
      </c>
    </row>
    <row r="57" spans="2:15">
      <c r="B57" s="70" t="s">
        <v>49</v>
      </c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</row>
    <row r="58" spans="2:15"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</row>
    <row r="59" spans="2:15">
      <c r="B59" s="109" t="s">
        <v>52</v>
      </c>
      <c r="C59" s="109"/>
      <c r="D59" s="109"/>
      <c r="E59" s="109"/>
      <c r="F59" s="109"/>
      <c r="G59" s="109"/>
      <c r="H59" s="109"/>
      <c r="I59" s="109"/>
      <c r="J59" s="109"/>
      <c r="K59" s="109"/>
      <c r="L59" s="109"/>
      <c r="M59" s="109"/>
      <c r="N59" s="109"/>
      <c r="O59" s="61"/>
    </row>
    <row r="60" spans="2:15" ht="14.4" thickBot="1">
      <c r="B60" s="110" t="s">
        <v>53</v>
      </c>
      <c r="C60" s="110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62" t="s">
        <v>42</v>
      </c>
    </row>
    <row r="61" spans="2:15">
      <c r="B61" s="99" t="s">
        <v>30</v>
      </c>
      <c r="C61" s="101" t="s">
        <v>1</v>
      </c>
      <c r="D61" s="103" t="s">
        <v>98</v>
      </c>
      <c r="E61" s="104"/>
      <c r="F61" s="104"/>
      <c r="G61" s="104"/>
      <c r="H61" s="105"/>
      <c r="I61" s="108" t="s">
        <v>90</v>
      </c>
      <c r="J61" s="105"/>
      <c r="K61" s="108" t="s">
        <v>101</v>
      </c>
      <c r="L61" s="104"/>
      <c r="M61" s="104"/>
      <c r="N61" s="104"/>
      <c r="O61" s="114"/>
    </row>
    <row r="62" spans="2:15" ht="14.4" thickBot="1">
      <c r="B62" s="100"/>
      <c r="C62" s="102"/>
      <c r="D62" s="115" t="s">
        <v>97</v>
      </c>
      <c r="E62" s="112"/>
      <c r="F62" s="112"/>
      <c r="G62" s="112"/>
      <c r="H62" s="116"/>
      <c r="I62" s="111" t="s">
        <v>91</v>
      </c>
      <c r="J62" s="116"/>
      <c r="K62" s="111" t="s">
        <v>102</v>
      </c>
      <c r="L62" s="112"/>
      <c r="M62" s="112"/>
      <c r="N62" s="112"/>
      <c r="O62" s="113"/>
    </row>
    <row r="63" spans="2:15" ht="15" customHeight="1">
      <c r="B63" s="100"/>
      <c r="C63" s="102"/>
      <c r="D63" s="95">
        <v>2024</v>
      </c>
      <c r="E63" s="96"/>
      <c r="F63" s="95">
        <v>2023</v>
      </c>
      <c r="G63" s="96"/>
      <c r="H63" s="85" t="s">
        <v>31</v>
      </c>
      <c r="I63" s="106">
        <v>2024</v>
      </c>
      <c r="J63" s="106" t="s">
        <v>99</v>
      </c>
      <c r="K63" s="95">
        <v>2024</v>
      </c>
      <c r="L63" s="96"/>
      <c r="M63" s="95">
        <v>2023</v>
      </c>
      <c r="N63" s="96"/>
      <c r="O63" s="85" t="s">
        <v>31</v>
      </c>
    </row>
    <row r="64" spans="2:15" ht="14.4" customHeight="1" thickBot="1">
      <c r="B64" s="87" t="s">
        <v>30</v>
      </c>
      <c r="C64" s="89" t="s">
        <v>33</v>
      </c>
      <c r="D64" s="97"/>
      <c r="E64" s="98"/>
      <c r="F64" s="97"/>
      <c r="G64" s="98"/>
      <c r="H64" s="86"/>
      <c r="I64" s="107"/>
      <c r="J64" s="107"/>
      <c r="K64" s="97"/>
      <c r="L64" s="98"/>
      <c r="M64" s="97"/>
      <c r="N64" s="98"/>
      <c r="O64" s="86"/>
    </row>
    <row r="65" spans="2:15" ht="15" customHeight="1">
      <c r="B65" s="87"/>
      <c r="C65" s="89"/>
      <c r="D65" s="6" t="s">
        <v>34</v>
      </c>
      <c r="E65" s="7" t="s">
        <v>2</v>
      </c>
      <c r="F65" s="6" t="s">
        <v>34</v>
      </c>
      <c r="G65" s="7" t="s">
        <v>2</v>
      </c>
      <c r="H65" s="91" t="s">
        <v>35</v>
      </c>
      <c r="I65" s="8" t="s">
        <v>34</v>
      </c>
      <c r="J65" s="93" t="s">
        <v>100</v>
      </c>
      <c r="K65" s="6" t="s">
        <v>34</v>
      </c>
      <c r="L65" s="7" t="s">
        <v>2</v>
      </c>
      <c r="M65" s="6" t="s">
        <v>34</v>
      </c>
      <c r="N65" s="7" t="s">
        <v>2</v>
      </c>
      <c r="O65" s="91" t="s">
        <v>35</v>
      </c>
    </row>
    <row r="66" spans="2:15" ht="14.25" customHeight="1" thickBot="1">
      <c r="B66" s="88"/>
      <c r="C66" s="90"/>
      <c r="D66" s="9" t="s">
        <v>36</v>
      </c>
      <c r="E66" s="10" t="s">
        <v>37</v>
      </c>
      <c r="F66" s="9" t="s">
        <v>36</v>
      </c>
      <c r="G66" s="10" t="s">
        <v>37</v>
      </c>
      <c r="H66" s="92"/>
      <c r="I66" s="11" t="s">
        <v>36</v>
      </c>
      <c r="J66" s="94"/>
      <c r="K66" s="9" t="s">
        <v>36</v>
      </c>
      <c r="L66" s="10" t="s">
        <v>37</v>
      </c>
      <c r="M66" s="9" t="s">
        <v>36</v>
      </c>
      <c r="N66" s="10" t="s">
        <v>37</v>
      </c>
      <c r="O66" s="92"/>
    </row>
    <row r="67" spans="2:15" ht="14.4" thickBot="1">
      <c r="B67" s="63"/>
      <c r="C67" s="13" t="s">
        <v>15</v>
      </c>
      <c r="D67" s="14">
        <v>282</v>
      </c>
      <c r="E67" s="15">
        <v>0.62389380530973448</v>
      </c>
      <c r="F67" s="14">
        <v>203</v>
      </c>
      <c r="G67" s="15">
        <v>0.60416666666666663</v>
      </c>
      <c r="H67" s="16">
        <v>0.38916256157635476</v>
      </c>
      <c r="I67" s="14">
        <v>175</v>
      </c>
      <c r="J67" s="16">
        <v>0.61142857142857143</v>
      </c>
      <c r="K67" s="14">
        <v>1131</v>
      </c>
      <c r="L67" s="15">
        <v>0.63539325842696626</v>
      </c>
      <c r="M67" s="14">
        <v>901</v>
      </c>
      <c r="N67" s="15">
        <v>0.52659263588544714</v>
      </c>
      <c r="O67" s="16">
        <v>0.25527192008879029</v>
      </c>
    </row>
    <row r="68" spans="2:15" ht="14.4" thickBot="1">
      <c r="B68" s="64"/>
      <c r="C68" s="18" t="s">
        <v>12</v>
      </c>
      <c r="D68" s="19">
        <v>58</v>
      </c>
      <c r="E68" s="20">
        <v>0.12831858407079647</v>
      </c>
      <c r="F68" s="19">
        <v>35</v>
      </c>
      <c r="G68" s="20">
        <v>0.10416666666666667</v>
      </c>
      <c r="H68" s="21">
        <v>0.65714285714285725</v>
      </c>
      <c r="I68" s="19">
        <v>27</v>
      </c>
      <c r="J68" s="21">
        <v>1.1481481481481484</v>
      </c>
      <c r="K68" s="19">
        <v>226</v>
      </c>
      <c r="L68" s="20">
        <v>0.12696629213483146</v>
      </c>
      <c r="M68" s="19">
        <v>223</v>
      </c>
      <c r="N68" s="20">
        <v>0.13033313851548803</v>
      </c>
      <c r="O68" s="21">
        <v>1.3452914798206317E-2</v>
      </c>
    </row>
    <row r="69" spans="2:15" ht="14.4" thickBot="1">
      <c r="B69" s="64"/>
      <c r="C69" s="13" t="s">
        <v>4</v>
      </c>
      <c r="D69" s="14">
        <v>45</v>
      </c>
      <c r="E69" s="15">
        <v>9.9557522123893807E-2</v>
      </c>
      <c r="F69" s="14">
        <v>24</v>
      </c>
      <c r="G69" s="15">
        <v>7.1428571428571425E-2</v>
      </c>
      <c r="H69" s="16">
        <v>0.875</v>
      </c>
      <c r="I69" s="14"/>
      <c r="J69" s="16"/>
      <c r="K69" s="14">
        <v>113</v>
      </c>
      <c r="L69" s="15">
        <v>6.348314606741573E-2</v>
      </c>
      <c r="M69" s="14">
        <v>163</v>
      </c>
      <c r="N69" s="15">
        <v>9.5265926358854475E-2</v>
      </c>
      <c r="O69" s="16">
        <v>-0.30674846625766872</v>
      </c>
    </row>
    <row r="70" spans="2:15" ht="14.4" customHeight="1" thickBot="1">
      <c r="B70" s="64"/>
      <c r="C70" s="65" t="s">
        <v>47</v>
      </c>
      <c r="D70" s="19">
        <v>24</v>
      </c>
      <c r="E70" s="20">
        <v>5.3097345132743362E-2</v>
      </c>
      <c r="F70" s="19">
        <v>36</v>
      </c>
      <c r="G70" s="20">
        <v>0.10714285714285714</v>
      </c>
      <c r="H70" s="21">
        <v>-0.33333333333333337</v>
      </c>
      <c r="I70" s="19"/>
      <c r="J70" s="21"/>
      <c r="K70" s="19">
        <v>107</v>
      </c>
      <c r="L70" s="20">
        <v>6.0112359550561795E-2</v>
      </c>
      <c r="M70" s="19">
        <v>189</v>
      </c>
      <c r="N70" s="20">
        <v>0.11046171829339567</v>
      </c>
      <c r="O70" s="21">
        <v>-0.43386243386243384</v>
      </c>
    </row>
    <row r="71" spans="2:15" ht="14.4" customHeight="1" thickBot="1">
      <c r="B71" s="64"/>
      <c r="C71" s="66" t="s">
        <v>14</v>
      </c>
      <c r="D71" s="14">
        <v>8</v>
      </c>
      <c r="E71" s="15">
        <v>1.7699115044247787E-2</v>
      </c>
      <c r="F71" s="14">
        <v>8</v>
      </c>
      <c r="G71" s="15">
        <v>2.3809523809523808E-2</v>
      </c>
      <c r="H71" s="16">
        <v>0</v>
      </c>
      <c r="I71" s="14">
        <v>3</v>
      </c>
      <c r="J71" s="16">
        <v>1.6666666666666665</v>
      </c>
      <c r="K71" s="14">
        <v>44</v>
      </c>
      <c r="L71" s="15">
        <v>2.4719101123595506E-2</v>
      </c>
      <c r="M71" s="14">
        <v>37</v>
      </c>
      <c r="N71" s="15">
        <v>2.1624780829924022E-2</v>
      </c>
      <c r="O71" s="16">
        <v>0.18918918918918926</v>
      </c>
    </row>
    <row r="72" spans="2:15" ht="14.4" customHeight="1" thickBot="1">
      <c r="B72" s="64"/>
      <c r="C72" s="67" t="s">
        <v>3</v>
      </c>
      <c r="D72" s="19">
        <v>5</v>
      </c>
      <c r="E72" s="20">
        <v>1.1061946902654867E-2</v>
      </c>
      <c r="F72" s="19">
        <v>3</v>
      </c>
      <c r="G72" s="20">
        <v>8.9285714285714281E-3</v>
      </c>
      <c r="H72" s="21">
        <v>0.66666666666666674</v>
      </c>
      <c r="I72" s="19">
        <v>3</v>
      </c>
      <c r="J72" s="21">
        <v>0.66666666666666674</v>
      </c>
      <c r="K72" s="19">
        <v>37</v>
      </c>
      <c r="L72" s="20">
        <v>2.0786516853932586E-2</v>
      </c>
      <c r="M72" s="19">
        <v>66</v>
      </c>
      <c r="N72" s="20">
        <v>3.8573933372296899E-2</v>
      </c>
      <c r="O72" s="21">
        <v>-0.43939393939393945</v>
      </c>
    </row>
    <row r="73" spans="2:15" ht="14.4" customHeight="1" thickBot="1">
      <c r="B73" s="64"/>
      <c r="C73" s="13" t="s">
        <v>80</v>
      </c>
      <c r="D73" s="14">
        <v>8</v>
      </c>
      <c r="E73" s="15">
        <v>1.7699115044247787E-2</v>
      </c>
      <c r="F73" s="14">
        <v>5</v>
      </c>
      <c r="G73" s="15">
        <v>1.488095238095238E-2</v>
      </c>
      <c r="H73" s="16">
        <v>0.60000000000000009</v>
      </c>
      <c r="I73" s="14">
        <v>5</v>
      </c>
      <c r="J73" s="16">
        <v>0.60000000000000009</v>
      </c>
      <c r="K73" s="14">
        <v>22</v>
      </c>
      <c r="L73" s="15">
        <v>1.2359550561797753E-2</v>
      </c>
      <c r="M73" s="14">
        <v>17</v>
      </c>
      <c r="N73" s="15">
        <v>9.9357101110461726E-3</v>
      </c>
      <c r="O73" s="16">
        <v>0.29411764705882359</v>
      </c>
    </row>
    <row r="74" spans="2:15" ht="14.4" thickBot="1">
      <c r="B74" s="64"/>
      <c r="C74" s="67" t="s">
        <v>38</v>
      </c>
      <c r="D74" s="19">
        <v>22</v>
      </c>
      <c r="E74" s="20">
        <v>4.8672566371681422E-2</v>
      </c>
      <c r="F74" s="19">
        <v>22</v>
      </c>
      <c r="G74" s="20">
        <v>6.5476190476190479E-2</v>
      </c>
      <c r="H74" s="21">
        <v>0</v>
      </c>
      <c r="I74" s="19">
        <v>17</v>
      </c>
      <c r="J74" s="21">
        <v>0.29411764705882359</v>
      </c>
      <c r="K74" s="19">
        <v>100</v>
      </c>
      <c r="L74" s="20">
        <v>5.6179775280898875E-2</v>
      </c>
      <c r="M74" s="19">
        <v>115</v>
      </c>
      <c r="N74" s="20">
        <v>6.721215663354764E-2</v>
      </c>
      <c r="O74" s="21">
        <v>-0.13043478260869568</v>
      </c>
    </row>
    <row r="75" spans="2:15" ht="15" customHeight="1" thickBot="1">
      <c r="B75" s="22" t="s">
        <v>5</v>
      </c>
      <c r="C75" s="22" t="s">
        <v>39</v>
      </c>
      <c r="D75" s="23">
        <v>452</v>
      </c>
      <c r="E75" s="24">
        <v>0.99999999999999956</v>
      </c>
      <c r="F75" s="23">
        <v>336</v>
      </c>
      <c r="G75" s="24">
        <v>0.99999999999999967</v>
      </c>
      <c r="H75" s="25">
        <v>0.34523809523809534</v>
      </c>
      <c r="I75" s="23">
        <v>230</v>
      </c>
      <c r="J75" s="24">
        <v>1.8262433862433864</v>
      </c>
      <c r="K75" s="23">
        <v>1780</v>
      </c>
      <c r="L75" s="24">
        <v>0.99999999999999967</v>
      </c>
      <c r="M75" s="23">
        <v>1711</v>
      </c>
      <c r="N75" s="24">
        <v>1.0000000000000004</v>
      </c>
      <c r="O75" s="25">
        <v>4.0327293980128687E-2</v>
      </c>
    </row>
    <row r="76" spans="2:15" ht="14.4" thickBot="1">
      <c r="B76" s="63"/>
      <c r="C76" s="13" t="s">
        <v>12</v>
      </c>
      <c r="D76" s="14">
        <v>116</v>
      </c>
      <c r="E76" s="15">
        <v>0.1930116472545757</v>
      </c>
      <c r="F76" s="14">
        <v>78</v>
      </c>
      <c r="G76" s="15">
        <v>0.1541501976284585</v>
      </c>
      <c r="H76" s="16">
        <v>0.48717948717948723</v>
      </c>
      <c r="I76" s="14">
        <v>105</v>
      </c>
      <c r="J76" s="16">
        <v>0.10476190476190483</v>
      </c>
      <c r="K76" s="14">
        <v>574</v>
      </c>
      <c r="L76" s="15">
        <v>0.21925133689839571</v>
      </c>
      <c r="M76" s="14">
        <v>513</v>
      </c>
      <c r="N76" s="15">
        <v>0.18674918092464507</v>
      </c>
      <c r="O76" s="16">
        <v>0.11890838206627685</v>
      </c>
    </row>
    <row r="77" spans="2:15" ht="15" customHeight="1" thickBot="1">
      <c r="B77" s="64"/>
      <c r="C77" s="18" t="s">
        <v>13</v>
      </c>
      <c r="D77" s="19">
        <v>154</v>
      </c>
      <c r="E77" s="20">
        <v>0.2562396006655574</v>
      </c>
      <c r="F77" s="19">
        <v>71</v>
      </c>
      <c r="G77" s="20">
        <v>0.14031620553359683</v>
      </c>
      <c r="H77" s="21">
        <v>1.1690140845070425</v>
      </c>
      <c r="I77" s="19">
        <v>83</v>
      </c>
      <c r="J77" s="21">
        <v>0.85542168674698793</v>
      </c>
      <c r="K77" s="19">
        <v>573</v>
      </c>
      <c r="L77" s="20">
        <v>0.21886936592818945</v>
      </c>
      <c r="M77" s="19">
        <v>438</v>
      </c>
      <c r="N77" s="20">
        <v>0.15944666909355662</v>
      </c>
      <c r="O77" s="21">
        <v>0.30821917808219168</v>
      </c>
    </row>
    <row r="78" spans="2:15" ht="14.4" thickBot="1">
      <c r="B78" s="64"/>
      <c r="C78" s="13" t="s">
        <v>11</v>
      </c>
      <c r="D78" s="14">
        <v>102</v>
      </c>
      <c r="E78" s="15">
        <v>0.16971713810316139</v>
      </c>
      <c r="F78" s="14">
        <v>135</v>
      </c>
      <c r="G78" s="15">
        <v>0.26679841897233203</v>
      </c>
      <c r="H78" s="16">
        <v>-0.24444444444444446</v>
      </c>
      <c r="I78" s="14">
        <v>94</v>
      </c>
      <c r="J78" s="16">
        <v>8.5106382978723305E-2</v>
      </c>
      <c r="K78" s="14">
        <v>490</v>
      </c>
      <c r="L78" s="15">
        <v>0.18716577540106952</v>
      </c>
      <c r="M78" s="14">
        <v>665</v>
      </c>
      <c r="N78" s="15">
        <v>0.24208227156898435</v>
      </c>
      <c r="O78" s="16">
        <v>-0.26315789473684215</v>
      </c>
    </row>
    <row r="79" spans="2:15" ht="15" customHeight="1" thickBot="1">
      <c r="B79" s="64"/>
      <c r="C79" s="65" t="s">
        <v>4</v>
      </c>
      <c r="D79" s="19">
        <v>108</v>
      </c>
      <c r="E79" s="20">
        <v>0.17970049916805325</v>
      </c>
      <c r="F79" s="19">
        <v>78</v>
      </c>
      <c r="G79" s="20">
        <v>0.1541501976284585</v>
      </c>
      <c r="H79" s="21">
        <v>0.38461538461538458</v>
      </c>
      <c r="I79" s="19">
        <v>86</v>
      </c>
      <c r="J79" s="21">
        <v>0.2558139534883721</v>
      </c>
      <c r="K79" s="19">
        <v>465</v>
      </c>
      <c r="L79" s="20">
        <v>0.1776165011459129</v>
      </c>
      <c r="M79" s="19">
        <v>466</v>
      </c>
      <c r="N79" s="20">
        <v>0.16963960684382964</v>
      </c>
      <c r="O79" s="21">
        <v>-2.1459227467811592E-3</v>
      </c>
    </row>
    <row r="80" spans="2:15" ht="14.4" thickBot="1">
      <c r="B80" s="64"/>
      <c r="C80" s="66" t="s">
        <v>3</v>
      </c>
      <c r="D80" s="14">
        <v>87</v>
      </c>
      <c r="E80" s="15">
        <v>0.14475873544093179</v>
      </c>
      <c r="F80" s="14">
        <v>55</v>
      </c>
      <c r="G80" s="15">
        <v>0.10869565217391304</v>
      </c>
      <c r="H80" s="16">
        <v>0.58181818181818179</v>
      </c>
      <c r="I80" s="14">
        <v>43</v>
      </c>
      <c r="J80" s="16">
        <v>1.0232558139534884</v>
      </c>
      <c r="K80" s="14">
        <v>265</v>
      </c>
      <c r="L80" s="15">
        <v>0.10122230710466004</v>
      </c>
      <c r="M80" s="14">
        <v>251</v>
      </c>
      <c r="N80" s="15">
        <v>9.1372406261376049E-2</v>
      </c>
      <c r="O80" s="16">
        <v>5.5776892430278835E-2</v>
      </c>
    </row>
    <row r="81" spans="2:15" ht="15" customHeight="1" thickBot="1">
      <c r="B81" s="64"/>
      <c r="C81" s="67" t="s">
        <v>14</v>
      </c>
      <c r="D81" s="19">
        <v>25</v>
      </c>
      <c r="E81" s="20">
        <v>4.1597337770382693E-2</v>
      </c>
      <c r="F81" s="19">
        <v>49</v>
      </c>
      <c r="G81" s="20">
        <v>9.6837944664031617E-2</v>
      </c>
      <c r="H81" s="21">
        <v>-0.48979591836734693</v>
      </c>
      <c r="I81" s="19">
        <v>27</v>
      </c>
      <c r="J81" s="21">
        <v>-7.407407407407407E-2</v>
      </c>
      <c r="K81" s="19">
        <v>147</v>
      </c>
      <c r="L81" s="20">
        <v>5.6149732620320858E-2</v>
      </c>
      <c r="M81" s="19">
        <v>268</v>
      </c>
      <c r="N81" s="20">
        <v>9.7560975609756101E-2</v>
      </c>
      <c r="O81" s="21">
        <v>-0.45149253731343286</v>
      </c>
    </row>
    <row r="82" spans="2:15" ht="15" customHeight="1" thickBot="1">
      <c r="B82" s="64"/>
      <c r="C82" s="13" t="s">
        <v>15</v>
      </c>
      <c r="D82" s="14">
        <v>9</v>
      </c>
      <c r="E82" s="15">
        <v>1.4975041597337771E-2</v>
      </c>
      <c r="F82" s="14">
        <v>19</v>
      </c>
      <c r="G82" s="15">
        <v>3.7549407114624504E-2</v>
      </c>
      <c r="H82" s="16">
        <v>-0.52631578947368429</v>
      </c>
      <c r="I82" s="14">
        <v>18</v>
      </c>
      <c r="J82" s="16">
        <v>-0.5</v>
      </c>
      <c r="K82" s="14">
        <v>83</v>
      </c>
      <c r="L82" s="15">
        <v>3.1703590527119942E-2</v>
      </c>
      <c r="M82" s="14">
        <v>109</v>
      </c>
      <c r="N82" s="15">
        <v>3.967965052784856E-2</v>
      </c>
      <c r="O82" s="16">
        <v>-0.23853211009174313</v>
      </c>
    </row>
    <row r="83" spans="2:15" ht="15" customHeight="1" thickBot="1">
      <c r="B83" s="64"/>
      <c r="C83" s="67" t="s">
        <v>38</v>
      </c>
      <c r="D83" s="19">
        <v>0</v>
      </c>
      <c r="E83" s="20">
        <v>0</v>
      </c>
      <c r="F83" s="19">
        <v>21</v>
      </c>
      <c r="G83" s="20">
        <v>4.1501976284584984E-2</v>
      </c>
      <c r="H83" s="21">
        <v>-1</v>
      </c>
      <c r="I83" s="19">
        <v>1</v>
      </c>
      <c r="J83" s="21">
        <v>-1</v>
      </c>
      <c r="K83" s="19">
        <v>21</v>
      </c>
      <c r="L83" s="20">
        <v>8.0213903743315516E-3</v>
      </c>
      <c r="M83" s="19">
        <v>37</v>
      </c>
      <c r="N83" s="20">
        <v>1.3469239170003641E-2</v>
      </c>
      <c r="O83" s="21">
        <v>-0.43243243243243246</v>
      </c>
    </row>
    <row r="84" spans="2:15" ht="15" customHeight="1" thickBot="1">
      <c r="B84" s="22" t="s">
        <v>6</v>
      </c>
      <c r="C84" s="22" t="s">
        <v>39</v>
      </c>
      <c r="D84" s="23">
        <v>601</v>
      </c>
      <c r="E84" s="24">
        <v>1</v>
      </c>
      <c r="F84" s="23">
        <v>506</v>
      </c>
      <c r="G84" s="24">
        <v>1</v>
      </c>
      <c r="H84" s="25">
        <v>0.18774703557312256</v>
      </c>
      <c r="I84" s="23">
        <v>457</v>
      </c>
      <c r="J84" s="24">
        <v>0.3150984682713347</v>
      </c>
      <c r="K84" s="23">
        <v>2618</v>
      </c>
      <c r="L84" s="24">
        <v>1</v>
      </c>
      <c r="M84" s="23">
        <v>2747</v>
      </c>
      <c r="N84" s="24">
        <v>1</v>
      </c>
      <c r="O84" s="25">
        <v>-4.6960320349472173E-2</v>
      </c>
    </row>
    <row r="85" spans="2:15" ht="14.4" thickBot="1">
      <c r="B85" s="22" t="s">
        <v>54</v>
      </c>
      <c r="C85" s="22" t="s">
        <v>39</v>
      </c>
      <c r="D85" s="23">
        <v>2</v>
      </c>
      <c r="E85" s="24">
        <v>1</v>
      </c>
      <c r="F85" s="23">
        <v>1</v>
      </c>
      <c r="G85" s="24">
        <v>1</v>
      </c>
      <c r="H85" s="25">
        <v>1</v>
      </c>
      <c r="I85" s="23">
        <v>0</v>
      </c>
      <c r="J85" s="24"/>
      <c r="K85" s="23">
        <v>11</v>
      </c>
      <c r="L85" s="24">
        <v>1</v>
      </c>
      <c r="M85" s="23">
        <v>11</v>
      </c>
      <c r="N85" s="24">
        <v>1</v>
      </c>
      <c r="O85" s="25">
        <v>0</v>
      </c>
    </row>
    <row r="86" spans="2:15" ht="15" customHeight="1" thickBot="1">
      <c r="B86" s="81"/>
      <c r="C86" s="82" t="s">
        <v>39</v>
      </c>
      <c r="D86" s="26">
        <v>1055</v>
      </c>
      <c r="E86" s="27">
        <v>1</v>
      </c>
      <c r="F86" s="26">
        <v>843</v>
      </c>
      <c r="G86" s="27">
        <v>1</v>
      </c>
      <c r="H86" s="28">
        <v>0.25148279952550423</v>
      </c>
      <c r="I86" s="26">
        <v>736</v>
      </c>
      <c r="J86" s="28">
        <v>0.43342391304347827</v>
      </c>
      <c r="K86" s="26">
        <v>4409</v>
      </c>
      <c r="L86" s="27">
        <v>1</v>
      </c>
      <c r="M86" s="26">
        <v>4469</v>
      </c>
      <c r="N86" s="27">
        <v>1</v>
      </c>
      <c r="O86" s="28">
        <v>-1.342582233161782E-2</v>
      </c>
    </row>
    <row r="87" spans="2:15">
      <c r="B87" s="70" t="s">
        <v>49</v>
      </c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</row>
  </sheetData>
  <mergeCells count="72">
    <mergeCell ref="B56:C56"/>
    <mergeCell ref="B86:C86"/>
    <mergeCell ref="O63:O64"/>
    <mergeCell ref="B64:B66"/>
    <mergeCell ref="C64:C66"/>
    <mergeCell ref="H65:H66"/>
    <mergeCell ref="J65:J66"/>
    <mergeCell ref="O65:O66"/>
    <mergeCell ref="F63:G64"/>
    <mergeCell ref="H63:H64"/>
    <mergeCell ref="I63:I64"/>
    <mergeCell ref="J63:J64"/>
    <mergeCell ref="K62:O62"/>
    <mergeCell ref="D63:E64"/>
    <mergeCell ref="K63:L64"/>
    <mergeCell ref="M63:N64"/>
    <mergeCell ref="K5:O5"/>
    <mergeCell ref="D5:H5"/>
    <mergeCell ref="I5:J5"/>
    <mergeCell ref="B34:N34"/>
    <mergeCell ref="B35:N35"/>
    <mergeCell ref="F6:G7"/>
    <mergeCell ref="B30:C30"/>
    <mergeCell ref="I6:I7"/>
    <mergeCell ref="J6:J7"/>
    <mergeCell ref="K6:L7"/>
    <mergeCell ref="D6:E7"/>
    <mergeCell ref="B60:N60"/>
    <mergeCell ref="B61:B63"/>
    <mergeCell ref="C61:C63"/>
    <mergeCell ref="D61:H61"/>
    <mergeCell ref="I61:J61"/>
    <mergeCell ref="K61:O61"/>
    <mergeCell ref="D62:H62"/>
    <mergeCell ref="I62:J62"/>
    <mergeCell ref="B59:N59"/>
    <mergeCell ref="B2:N2"/>
    <mergeCell ref="M6:N7"/>
    <mergeCell ref="O6:O7"/>
    <mergeCell ref="B4:B6"/>
    <mergeCell ref="C4:C6"/>
    <mergeCell ref="B3:N3"/>
    <mergeCell ref="H6:H7"/>
    <mergeCell ref="D4:H4"/>
    <mergeCell ref="I4:J4"/>
    <mergeCell ref="K4:O4"/>
    <mergeCell ref="B7:B9"/>
    <mergeCell ref="C7:C9"/>
    <mergeCell ref="H8:H9"/>
    <mergeCell ref="J8:J9"/>
    <mergeCell ref="O8:O9"/>
    <mergeCell ref="H38:H39"/>
    <mergeCell ref="I38:I39"/>
    <mergeCell ref="J38:J39"/>
    <mergeCell ref="K38:L39"/>
    <mergeCell ref="M38:N39"/>
    <mergeCell ref="B36:B38"/>
    <mergeCell ref="C36:C38"/>
    <mergeCell ref="D36:H36"/>
    <mergeCell ref="I36:J36"/>
    <mergeCell ref="K36:O36"/>
    <mergeCell ref="D37:H37"/>
    <mergeCell ref="I37:J37"/>
    <mergeCell ref="K37:O37"/>
    <mergeCell ref="D38:E39"/>
    <mergeCell ref="F38:G39"/>
    <mergeCell ref="B39:B41"/>
    <mergeCell ref="C39:C41"/>
    <mergeCell ref="H40:H41"/>
    <mergeCell ref="J40:J41"/>
    <mergeCell ref="O40:O41"/>
    <mergeCell ref="O38:O39"/>
  </mergeCells>
  <phoneticPr fontId="4" type="noConversion"/>
  <conditionalFormatting sqref="D10:O17">
    <cfRule type="cellIs" dxfId="56" priority="37" operator="equal">
      <formula>0</formula>
    </cfRule>
  </conditionalFormatting>
  <conditionalFormatting sqref="D19:O27">
    <cfRule type="cellIs" dxfId="55" priority="42" operator="equal">
      <formula>0</formula>
    </cfRule>
  </conditionalFormatting>
  <conditionalFormatting sqref="D42:O43">
    <cfRule type="cellIs" dxfId="54" priority="32" operator="equal">
      <formula>0</formula>
    </cfRule>
  </conditionalFormatting>
  <conditionalFormatting sqref="D45:O53">
    <cfRule type="cellIs" dxfId="53" priority="21" operator="equal">
      <formula>0</formula>
    </cfRule>
  </conditionalFormatting>
  <conditionalFormatting sqref="D67:O74">
    <cfRule type="cellIs" dxfId="52" priority="9" operator="equal">
      <formula>0</formula>
    </cfRule>
  </conditionalFormatting>
  <conditionalFormatting sqref="D76:O83">
    <cfRule type="cellIs" dxfId="51" priority="3" operator="equal">
      <formula>0</formula>
    </cfRule>
  </conditionalFormatting>
  <conditionalFormatting sqref="H42:H55 O42:O55">
    <cfRule type="cellIs" dxfId="50" priority="19" operator="lessThan">
      <formula>0</formula>
    </cfRule>
  </conditionalFormatting>
  <conditionalFormatting sqref="H67:H85 O67:O85">
    <cfRule type="cellIs" dxfId="49" priority="1" operator="lessThan">
      <formula>0</formula>
    </cfRule>
  </conditionalFormatting>
  <conditionalFormatting sqref="J10:J17 H10:H29 O10:O29">
    <cfRule type="cellIs" dxfId="48" priority="41" operator="lessThan">
      <formula>0</formula>
    </cfRule>
  </conditionalFormatting>
  <conditionalFormatting sqref="J19:J27">
    <cfRule type="cellIs" dxfId="47" priority="46" operator="lessThan">
      <formula>0</formula>
    </cfRule>
  </conditionalFormatting>
  <conditionalFormatting sqref="J42:J43">
    <cfRule type="cellIs" dxfId="46" priority="36" operator="lessThan">
      <formula>0</formula>
    </cfRule>
  </conditionalFormatting>
  <conditionalFormatting sqref="J45:J53">
    <cfRule type="cellIs" dxfId="45" priority="25" operator="lessThan">
      <formula>0</formula>
    </cfRule>
  </conditionalFormatting>
  <conditionalFormatting sqref="J67:J74">
    <cfRule type="cellIs" dxfId="44" priority="13" operator="lessThan">
      <formula>0</formula>
    </cfRule>
  </conditionalFormatting>
  <conditionalFormatting sqref="J76:J83">
    <cfRule type="cellIs" dxfId="43" priority="7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P78"/>
  <sheetViews>
    <sheetView showGridLines="0" zoomScale="90" zoomScaleNormal="90" workbookViewId="0">
      <selection activeCell="B1" sqref="B1"/>
    </sheetView>
  </sheetViews>
  <sheetFormatPr defaultColWidth="9.109375" defaultRowHeight="13.8"/>
  <cols>
    <col min="1" max="1" width="1.109375" style="42" customWidth="1"/>
    <col min="2" max="2" width="15.44140625" style="42" bestFit="1" customWidth="1"/>
    <col min="3" max="3" width="18.6640625" style="42" customWidth="1"/>
    <col min="4" max="9" width="9" style="42" customWidth="1"/>
    <col min="10" max="10" width="11.88671875" style="42" customWidth="1"/>
    <col min="11" max="14" width="9" style="42" customWidth="1"/>
    <col min="15" max="15" width="11.6640625" style="42" customWidth="1"/>
    <col min="16" max="16384" width="9.109375" style="42"/>
  </cols>
  <sheetData>
    <row r="1" spans="2:15">
      <c r="B1" s="42" t="s">
        <v>7</v>
      </c>
      <c r="E1" s="43"/>
      <c r="O1" s="44">
        <v>45476</v>
      </c>
    </row>
    <row r="2" spans="2:15">
      <c r="B2" s="109" t="s">
        <v>28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61"/>
    </row>
    <row r="3" spans="2:15" ht="14.4" thickBot="1">
      <c r="B3" s="110" t="s">
        <v>29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71" t="s">
        <v>42</v>
      </c>
    </row>
    <row r="4" spans="2:15" ht="14.4" customHeight="1">
      <c r="B4" s="99" t="s">
        <v>30</v>
      </c>
      <c r="C4" s="101" t="s">
        <v>1</v>
      </c>
      <c r="D4" s="103" t="s">
        <v>98</v>
      </c>
      <c r="E4" s="104"/>
      <c r="F4" s="104"/>
      <c r="G4" s="104"/>
      <c r="H4" s="105"/>
      <c r="I4" s="108" t="s">
        <v>90</v>
      </c>
      <c r="J4" s="105"/>
      <c r="K4" s="108" t="s">
        <v>101</v>
      </c>
      <c r="L4" s="104"/>
      <c r="M4" s="104"/>
      <c r="N4" s="104"/>
      <c r="O4" s="114"/>
    </row>
    <row r="5" spans="2:15" ht="14.4" customHeight="1" thickBot="1">
      <c r="B5" s="100"/>
      <c r="C5" s="102"/>
      <c r="D5" s="115" t="s">
        <v>97</v>
      </c>
      <c r="E5" s="112"/>
      <c r="F5" s="112"/>
      <c r="G5" s="112"/>
      <c r="H5" s="116"/>
      <c r="I5" s="111" t="s">
        <v>91</v>
      </c>
      <c r="J5" s="116"/>
      <c r="K5" s="111" t="s">
        <v>102</v>
      </c>
      <c r="L5" s="112"/>
      <c r="M5" s="112"/>
      <c r="N5" s="112"/>
      <c r="O5" s="113"/>
    </row>
    <row r="6" spans="2:15" ht="14.4" customHeight="1">
      <c r="B6" s="100"/>
      <c r="C6" s="102"/>
      <c r="D6" s="95">
        <v>2024</v>
      </c>
      <c r="E6" s="96"/>
      <c r="F6" s="95">
        <v>2023</v>
      </c>
      <c r="G6" s="96"/>
      <c r="H6" s="85" t="s">
        <v>31</v>
      </c>
      <c r="I6" s="106">
        <v>2024</v>
      </c>
      <c r="J6" s="106" t="s">
        <v>99</v>
      </c>
      <c r="K6" s="95">
        <v>2024</v>
      </c>
      <c r="L6" s="96"/>
      <c r="M6" s="95">
        <v>2023</v>
      </c>
      <c r="N6" s="96"/>
      <c r="O6" s="85" t="s">
        <v>31</v>
      </c>
    </row>
    <row r="7" spans="2:15" ht="15" customHeight="1" thickBot="1">
      <c r="B7" s="87" t="s">
        <v>30</v>
      </c>
      <c r="C7" s="89" t="s">
        <v>33</v>
      </c>
      <c r="D7" s="97"/>
      <c r="E7" s="98"/>
      <c r="F7" s="97"/>
      <c r="G7" s="98"/>
      <c r="H7" s="86"/>
      <c r="I7" s="107"/>
      <c r="J7" s="107"/>
      <c r="K7" s="97"/>
      <c r="L7" s="98"/>
      <c r="M7" s="97"/>
      <c r="N7" s="98"/>
      <c r="O7" s="86"/>
    </row>
    <row r="8" spans="2:15" ht="15" customHeight="1">
      <c r="B8" s="87"/>
      <c r="C8" s="89"/>
      <c r="D8" s="6" t="s">
        <v>34</v>
      </c>
      <c r="E8" s="7" t="s">
        <v>2</v>
      </c>
      <c r="F8" s="6" t="s">
        <v>34</v>
      </c>
      <c r="G8" s="7" t="s">
        <v>2</v>
      </c>
      <c r="H8" s="91" t="s">
        <v>35</v>
      </c>
      <c r="I8" s="8" t="s">
        <v>34</v>
      </c>
      <c r="J8" s="93" t="s">
        <v>100</v>
      </c>
      <c r="K8" s="6" t="s">
        <v>34</v>
      </c>
      <c r="L8" s="7" t="s">
        <v>2</v>
      </c>
      <c r="M8" s="6" t="s">
        <v>34</v>
      </c>
      <c r="N8" s="7" t="s">
        <v>2</v>
      </c>
      <c r="O8" s="91" t="s">
        <v>35</v>
      </c>
    </row>
    <row r="9" spans="2:15" ht="15" customHeight="1" thickBot="1">
      <c r="B9" s="88"/>
      <c r="C9" s="90"/>
      <c r="D9" s="9" t="s">
        <v>36</v>
      </c>
      <c r="E9" s="10" t="s">
        <v>37</v>
      </c>
      <c r="F9" s="9" t="s">
        <v>36</v>
      </c>
      <c r="G9" s="10" t="s">
        <v>37</v>
      </c>
      <c r="H9" s="92"/>
      <c r="I9" s="11" t="s">
        <v>36</v>
      </c>
      <c r="J9" s="94"/>
      <c r="K9" s="9" t="s">
        <v>36</v>
      </c>
      <c r="L9" s="10" t="s">
        <v>37</v>
      </c>
      <c r="M9" s="9" t="s">
        <v>36</v>
      </c>
      <c r="N9" s="10" t="s">
        <v>37</v>
      </c>
      <c r="O9" s="92"/>
    </row>
    <row r="10" spans="2:15" ht="14.4" thickBot="1">
      <c r="B10" s="63"/>
      <c r="C10" s="13" t="s">
        <v>12</v>
      </c>
      <c r="D10" s="14">
        <v>29</v>
      </c>
      <c r="E10" s="15">
        <v>0.42028985507246375</v>
      </c>
      <c r="F10" s="14">
        <v>20</v>
      </c>
      <c r="G10" s="15">
        <v>0.35087719298245612</v>
      </c>
      <c r="H10" s="16">
        <v>0.44999999999999996</v>
      </c>
      <c r="I10" s="14">
        <v>17</v>
      </c>
      <c r="J10" s="16">
        <v>0.70588235294117641</v>
      </c>
      <c r="K10" s="14">
        <v>101</v>
      </c>
      <c r="L10" s="15">
        <v>0.36996336996336998</v>
      </c>
      <c r="M10" s="14">
        <v>142</v>
      </c>
      <c r="N10" s="15">
        <v>0.46405228758169936</v>
      </c>
      <c r="O10" s="16">
        <v>-0.28873239436619713</v>
      </c>
    </row>
    <row r="11" spans="2:15" ht="14.4" thickBot="1">
      <c r="B11" s="64"/>
      <c r="C11" s="18" t="s">
        <v>15</v>
      </c>
      <c r="D11" s="19">
        <v>8</v>
      </c>
      <c r="E11" s="20">
        <v>0.11594202898550725</v>
      </c>
      <c r="F11" s="19">
        <v>17</v>
      </c>
      <c r="G11" s="20">
        <v>0.2982456140350877</v>
      </c>
      <c r="H11" s="21">
        <v>-0.52941176470588236</v>
      </c>
      <c r="I11" s="19">
        <v>8</v>
      </c>
      <c r="J11" s="21">
        <v>0</v>
      </c>
      <c r="K11" s="19">
        <v>49</v>
      </c>
      <c r="L11" s="20">
        <v>0.17948717948717949</v>
      </c>
      <c r="M11" s="19">
        <v>57</v>
      </c>
      <c r="N11" s="20">
        <v>0.18627450980392157</v>
      </c>
      <c r="O11" s="21">
        <v>-0.14035087719298245</v>
      </c>
    </row>
    <row r="12" spans="2:15" ht="14.4" thickBot="1">
      <c r="B12" s="64"/>
      <c r="C12" s="13" t="s">
        <v>14</v>
      </c>
      <c r="D12" s="14">
        <v>5</v>
      </c>
      <c r="E12" s="15">
        <v>7.2463768115942032E-2</v>
      </c>
      <c r="F12" s="14">
        <v>3</v>
      </c>
      <c r="G12" s="15">
        <v>5.2631578947368418E-2</v>
      </c>
      <c r="H12" s="16">
        <v>0.66666666666666674</v>
      </c>
      <c r="I12" s="14">
        <v>1</v>
      </c>
      <c r="J12" s="16">
        <v>4</v>
      </c>
      <c r="K12" s="14">
        <v>22</v>
      </c>
      <c r="L12" s="15">
        <v>8.0586080586080591E-2</v>
      </c>
      <c r="M12" s="14">
        <v>6</v>
      </c>
      <c r="N12" s="15">
        <v>1.9607843137254902E-2</v>
      </c>
      <c r="O12" s="16">
        <v>2.6666666666666665</v>
      </c>
    </row>
    <row r="13" spans="2:15" ht="14.4" thickBot="1">
      <c r="B13" s="64"/>
      <c r="C13" s="65" t="s">
        <v>80</v>
      </c>
      <c r="D13" s="19">
        <v>8</v>
      </c>
      <c r="E13" s="20">
        <v>0.11594202898550725</v>
      </c>
      <c r="F13" s="19">
        <v>5</v>
      </c>
      <c r="G13" s="20">
        <v>8.771929824561403E-2</v>
      </c>
      <c r="H13" s="21">
        <v>0.60000000000000009</v>
      </c>
      <c r="I13" s="19">
        <v>5</v>
      </c>
      <c r="J13" s="21">
        <v>0.60000000000000009</v>
      </c>
      <c r="K13" s="19">
        <v>22</v>
      </c>
      <c r="L13" s="20">
        <v>8.0586080586080591E-2</v>
      </c>
      <c r="M13" s="19">
        <v>17</v>
      </c>
      <c r="N13" s="20">
        <v>5.5555555555555552E-2</v>
      </c>
      <c r="O13" s="21">
        <v>0.29411764705882359</v>
      </c>
    </row>
    <row r="14" spans="2:15" ht="14.4" thickBot="1">
      <c r="B14" s="64"/>
      <c r="C14" s="66" t="s">
        <v>73</v>
      </c>
      <c r="D14" s="14">
        <v>6</v>
      </c>
      <c r="E14" s="15">
        <v>8.6956521739130432E-2</v>
      </c>
      <c r="F14" s="14">
        <v>4</v>
      </c>
      <c r="G14" s="15">
        <v>7.0175438596491224E-2</v>
      </c>
      <c r="H14" s="16">
        <v>0.5</v>
      </c>
      <c r="I14" s="14">
        <v>3</v>
      </c>
      <c r="J14" s="16">
        <v>1</v>
      </c>
      <c r="K14" s="14">
        <v>21</v>
      </c>
      <c r="L14" s="15">
        <v>7.6923076923076927E-2</v>
      </c>
      <c r="M14" s="14">
        <v>21</v>
      </c>
      <c r="N14" s="15">
        <v>6.8627450980392163E-2</v>
      </c>
      <c r="O14" s="16">
        <v>0</v>
      </c>
    </row>
    <row r="15" spans="2:15" ht="14.4" thickBot="1">
      <c r="B15" s="64"/>
      <c r="C15" s="67" t="s">
        <v>19</v>
      </c>
      <c r="D15" s="19">
        <v>3</v>
      </c>
      <c r="E15" s="20">
        <v>4.3478260869565216E-2</v>
      </c>
      <c r="F15" s="19">
        <v>0</v>
      </c>
      <c r="G15" s="20">
        <v>0</v>
      </c>
      <c r="H15" s="21"/>
      <c r="I15" s="19">
        <v>5</v>
      </c>
      <c r="J15" s="21">
        <v>-0.4</v>
      </c>
      <c r="K15" s="19">
        <v>15</v>
      </c>
      <c r="L15" s="20">
        <v>5.4945054945054944E-2</v>
      </c>
      <c r="M15" s="19">
        <v>37</v>
      </c>
      <c r="N15" s="20">
        <v>0.12091503267973856</v>
      </c>
      <c r="O15" s="21">
        <v>-0.59459459459459452</v>
      </c>
    </row>
    <row r="16" spans="2:15" ht="14.4" thickBot="1">
      <c r="B16" s="64"/>
      <c r="C16" s="13" t="s">
        <v>20</v>
      </c>
      <c r="D16" s="14">
        <v>1</v>
      </c>
      <c r="E16" s="15">
        <v>1.4492753623188406E-2</v>
      </c>
      <c r="F16" s="14">
        <v>2</v>
      </c>
      <c r="G16" s="15">
        <v>3.5087719298245612E-2</v>
      </c>
      <c r="H16" s="16">
        <v>-0.5</v>
      </c>
      <c r="I16" s="14">
        <v>1</v>
      </c>
      <c r="J16" s="16">
        <v>0</v>
      </c>
      <c r="K16" s="14">
        <v>11</v>
      </c>
      <c r="L16" s="15">
        <v>4.0293040293040296E-2</v>
      </c>
      <c r="M16" s="14">
        <v>3</v>
      </c>
      <c r="N16" s="15">
        <v>9.8039215686274508E-3</v>
      </c>
      <c r="O16" s="16">
        <v>2.6666666666666665</v>
      </c>
    </row>
    <row r="17" spans="2:16" ht="14.4" thickBot="1">
      <c r="B17" s="64"/>
      <c r="C17" s="67" t="s">
        <v>38</v>
      </c>
      <c r="D17" s="19">
        <v>9</v>
      </c>
      <c r="E17" s="20">
        <v>0.13043478260869565</v>
      </c>
      <c r="F17" s="19">
        <v>6</v>
      </c>
      <c r="G17" s="20">
        <v>0.10526315789473684</v>
      </c>
      <c r="H17" s="21">
        <v>0.5</v>
      </c>
      <c r="I17" s="19">
        <v>3</v>
      </c>
      <c r="J17" s="21">
        <v>6.9767441860465115E-2</v>
      </c>
      <c r="K17" s="19">
        <v>32</v>
      </c>
      <c r="L17" s="20">
        <v>0.11721611721611722</v>
      </c>
      <c r="M17" s="19">
        <v>23</v>
      </c>
      <c r="N17" s="20">
        <v>7.5163398692810454E-2</v>
      </c>
      <c r="O17" s="21">
        <v>0.39130434782608692</v>
      </c>
    </row>
    <row r="18" spans="2:16" ht="14.4" thickBot="1">
      <c r="B18" s="22" t="s">
        <v>43</v>
      </c>
      <c r="C18" s="22" t="s">
        <v>39</v>
      </c>
      <c r="D18" s="23">
        <v>43</v>
      </c>
      <c r="E18" s="24">
        <v>1</v>
      </c>
      <c r="F18" s="23">
        <v>37</v>
      </c>
      <c r="G18" s="24">
        <v>1</v>
      </c>
      <c r="H18" s="25">
        <v>0.16216216216216206</v>
      </c>
      <c r="I18" s="23">
        <v>52</v>
      </c>
      <c r="J18" s="24">
        <v>-0.17307692307692313</v>
      </c>
      <c r="K18" s="23">
        <v>204</v>
      </c>
      <c r="L18" s="24">
        <v>1</v>
      </c>
      <c r="M18" s="23">
        <v>249</v>
      </c>
      <c r="N18" s="24">
        <v>1</v>
      </c>
      <c r="O18" s="25">
        <v>-0.18072289156626509</v>
      </c>
    </row>
    <row r="19" spans="2:16" ht="14.4" thickBot="1">
      <c r="B19" s="63"/>
      <c r="C19" s="13" t="s">
        <v>13</v>
      </c>
      <c r="D19" s="14">
        <v>710</v>
      </c>
      <c r="E19" s="15">
        <v>0.2253968253968254</v>
      </c>
      <c r="F19" s="14">
        <v>500</v>
      </c>
      <c r="G19" s="15">
        <v>0.16</v>
      </c>
      <c r="H19" s="16">
        <v>0.41999999999999993</v>
      </c>
      <c r="I19" s="14">
        <v>670</v>
      </c>
      <c r="J19" s="16">
        <v>5.9701492537313383E-2</v>
      </c>
      <c r="K19" s="14">
        <v>3627</v>
      </c>
      <c r="L19" s="15">
        <v>0.23782047078880073</v>
      </c>
      <c r="M19" s="14">
        <v>2649</v>
      </c>
      <c r="N19" s="15">
        <v>0.15590606791830969</v>
      </c>
      <c r="O19" s="16">
        <v>0.36919592298980741</v>
      </c>
    </row>
    <row r="20" spans="2:16" ht="14.4" thickBot="1">
      <c r="B20" s="64"/>
      <c r="C20" s="18" t="s">
        <v>11</v>
      </c>
      <c r="D20" s="19">
        <v>476</v>
      </c>
      <c r="E20" s="20">
        <v>0.15111111111111111</v>
      </c>
      <c r="F20" s="19">
        <v>644</v>
      </c>
      <c r="G20" s="20">
        <v>0.20608000000000001</v>
      </c>
      <c r="H20" s="21">
        <v>-0.26086956521739135</v>
      </c>
      <c r="I20" s="19">
        <v>618</v>
      </c>
      <c r="J20" s="21">
        <v>-0.22977346278317157</v>
      </c>
      <c r="K20" s="19">
        <v>2685</v>
      </c>
      <c r="L20" s="20">
        <v>0.176054029243984</v>
      </c>
      <c r="M20" s="19">
        <v>3415</v>
      </c>
      <c r="N20" s="20">
        <v>0.20098875875463482</v>
      </c>
      <c r="O20" s="21">
        <v>-0.21376281112737916</v>
      </c>
    </row>
    <row r="21" spans="2:16" ht="14.4" thickBot="1">
      <c r="B21" s="64"/>
      <c r="C21" s="13" t="s">
        <v>12</v>
      </c>
      <c r="D21" s="14">
        <v>391</v>
      </c>
      <c r="E21" s="15">
        <v>0.12412698412698413</v>
      </c>
      <c r="F21" s="14">
        <v>476</v>
      </c>
      <c r="G21" s="15">
        <v>0.15232000000000001</v>
      </c>
      <c r="H21" s="16">
        <v>-0.1785714285714286</v>
      </c>
      <c r="I21" s="14">
        <v>335</v>
      </c>
      <c r="J21" s="16">
        <v>0.16716417910447756</v>
      </c>
      <c r="K21" s="14">
        <v>2299</v>
      </c>
      <c r="L21" s="15">
        <v>0.15074421349419712</v>
      </c>
      <c r="M21" s="14">
        <v>3075</v>
      </c>
      <c r="N21" s="15">
        <v>0.18097816491083515</v>
      </c>
      <c r="O21" s="16">
        <v>-0.25235772357723574</v>
      </c>
    </row>
    <row r="22" spans="2:16" ht="14.4" thickBot="1">
      <c r="B22" s="64"/>
      <c r="C22" s="65" t="s">
        <v>4</v>
      </c>
      <c r="D22" s="19">
        <v>423</v>
      </c>
      <c r="E22" s="20">
        <v>0.13428571428571429</v>
      </c>
      <c r="F22" s="19">
        <v>356</v>
      </c>
      <c r="G22" s="20">
        <v>0.11391999999999999</v>
      </c>
      <c r="H22" s="21">
        <v>0.1882022471910112</v>
      </c>
      <c r="I22" s="19">
        <v>327</v>
      </c>
      <c r="J22" s="21">
        <v>0.29357798165137616</v>
      </c>
      <c r="K22" s="19">
        <v>2208</v>
      </c>
      <c r="L22" s="20">
        <v>0.1447773916464494</v>
      </c>
      <c r="M22" s="19">
        <v>1807</v>
      </c>
      <c r="N22" s="20">
        <v>0.1063504208110176</v>
      </c>
      <c r="O22" s="21">
        <v>0.22191477587161046</v>
      </c>
    </row>
    <row r="23" spans="2:16" ht="14.4" thickBot="1">
      <c r="B23" s="64"/>
      <c r="C23" s="66" t="s">
        <v>3</v>
      </c>
      <c r="D23" s="14">
        <v>660</v>
      </c>
      <c r="E23" s="15">
        <v>0.20952380952380953</v>
      </c>
      <c r="F23" s="14">
        <v>504</v>
      </c>
      <c r="G23" s="15">
        <v>0.16128000000000001</v>
      </c>
      <c r="H23" s="16">
        <v>0.30952380952380953</v>
      </c>
      <c r="I23" s="14">
        <v>257</v>
      </c>
      <c r="J23" s="16">
        <v>1.568093385214008</v>
      </c>
      <c r="K23" s="14">
        <v>2011</v>
      </c>
      <c r="L23" s="15">
        <v>0.13186020588813849</v>
      </c>
      <c r="M23" s="14">
        <v>3009</v>
      </c>
      <c r="N23" s="15">
        <v>0.17709375551762699</v>
      </c>
      <c r="O23" s="16">
        <v>-0.33167165171153212</v>
      </c>
    </row>
    <row r="24" spans="2:16" ht="14.4" thickBot="1">
      <c r="B24" s="64"/>
      <c r="C24" s="67" t="s">
        <v>15</v>
      </c>
      <c r="D24" s="19">
        <v>351</v>
      </c>
      <c r="E24" s="20">
        <v>0.11142857142857143</v>
      </c>
      <c r="F24" s="19">
        <v>355</v>
      </c>
      <c r="G24" s="20">
        <v>0.11360000000000001</v>
      </c>
      <c r="H24" s="21">
        <v>-1.1267605633802802E-2</v>
      </c>
      <c r="I24" s="19">
        <v>273</v>
      </c>
      <c r="J24" s="21">
        <v>0.28571428571428581</v>
      </c>
      <c r="K24" s="19">
        <v>1543</v>
      </c>
      <c r="L24" s="20">
        <v>0.10117369352829322</v>
      </c>
      <c r="M24" s="19">
        <v>1449</v>
      </c>
      <c r="N24" s="20">
        <v>8.5280442587252078E-2</v>
      </c>
      <c r="O24" s="21">
        <v>6.4872325741891057E-2</v>
      </c>
    </row>
    <row r="25" spans="2:16" ht="14.4" thickBot="1">
      <c r="B25" s="64"/>
      <c r="C25" s="13" t="s">
        <v>14</v>
      </c>
      <c r="D25" s="14">
        <v>96</v>
      </c>
      <c r="E25" s="15">
        <v>3.0476190476190476E-2</v>
      </c>
      <c r="F25" s="14">
        <v>189</v>
      </c>
      <c r="G25" s="15">
        <v>6.0479999999999999E-2</v>
      </c>
      <c r="H25" s="16">
        <v>-0.49206349206349209</v>
      </c>
      <c r="I25" s="14">
        <v>91</v>
      </c>
      <c r="J25" s="16">
        <v>5.4945054945054972E-2</v>
      </c>
      <c r="K25" s="14">
        <v>596</v>
      </c>
      <c r="L25" s="15">
        <v>3.9079404629204645E-2</v>
      </c>
      <c r="M25" s="14">
        <v>1069</v>
      </c>
      <c r="N25" s="15">
        <v>6.2915661232417167E-2</v>
      </c>
      <c r="O25" s="16">
        <v>-0.44246959775491113</v>
      </c>
    </row>
    <row r="26" spans="2:16" ht="14.4" thickBot="1">
      <c r="B26" s="64"/>
      <c r="C26" s="67" t="s">
        <v>65</v>
      </c>
      <c r="D26" s="19">
        <v>16</v>
      </c>
      <c r="E26" s="20">
        <v>5.0793650793650794E-3</v>
      </c>
      <c r="F26" s="19">
        <v>33</v>
      </c>
      <c r="G26" s="20">
        <v>1.056E-2</v>
      </c>
      <c r="H26" s="21">
        <v>-0.51515151515151514</v>
      </c>
      <c r="I26" s="19">
        <v>38</v>
      </c>
      <c r="J26" s="21">
        <v>-0.57894736842105265</v>
      </c>
      <c r="K26" s="19">
        <v>147</v>
      </c>
      <c r="L26" s="20">
        <v>9.6387122155924196E-3</v>
      </c>
      <c r="M26" s="19">
        <v>275</v>
      </c>
      <c r="N26" s="20">
        <v>1.6185039138367371E-2</v>
      </c>
      <c r="O26" s="21">
        <v>-0.46545454545454545</v>
      </c>
    </row>
    <row r="27" spans="2:16" ht="14.4" thickBot="1">
      <c r="B27" s="68"/>
      <c r="C27" s="13" t="s">
        <v>38</v>
      </c>
      <c r="D27" s="14">
        <f>+D28-SUM(D19:D26)</f>
        <v>27</v>
      </c>
      <c r="E27" s="15">
        <f>+E28-SUM(E19:E26)</f>
        <v>8.5714285714285632E-3</v>
      </c>
      <c r="F27" s="14">
        <f>+F28-SUM(F19:F26)</f>
        <v>68</v>
      </c>
      <c r="G27" s="15">
        <f>+G28-SUM(G19:G26)</f>
        <v>2.1760000000000002E-2</v>
      </c>
      <c r="H27" s="16">
        <f>+D27/F27-1</f>
        <v>-0.60294117647058831</v>
      </c>
      <c r="I27" s="14">
        <f>+I28-SUM(I20:I26)</f>
        <v>691</v>
      </c>
      <c r="J27" s="16">
        <f>+D27/I27-1</f>
        <v>-0.96092619392185241</v>
      </c>
      <c r="K27" s="14">
        <f>+K28-SUM(K19:K26)</f>
        <v>135</v>
      </c>
      <c r="L27" s="15">
        <f>+L28-SUM(L19:L26)</f>
        <v>8.8518785653399767E-3</v>
      </c>
      <c r="M27" s="14">
        <f>+M28-SUM(M19:M26)</f>
        <v>243</v>
      </c>
      <c r="N27" s="15">
        <f>+N28-SUM(N19:N26)</f>
        <v>1.4301689129539108E-2</v>
      </c>
      <c r="O27" s="16">
        <f>+K27/M27-1</f>
        <v>-0.44444444444444442</v>
      </c>
    </row>
    <row r="28" spans="2:16" ht="14.4" thickBot="1">
      <c r="B28" s="22" t="s">
        <v>44</v>
      </c>
      <c r="C28" s="22" t="s">
        <v>39</v>
      </c>
      <c r="D28" s="23">
        <v>3150</v>
      </c>
      <c r="E28" s="24">
        <v>1</v>
      </c>
      <c r="F28" s="23">
        <v>3125</v>
      </c>
      <c r="G28" s="24">
        <v>1</v>
      </c>
      <c r="H28" s="25">
        <v>8.0000000000000071E-3</v>
      </c>
      <c r="I28" s="23">
        <v>2630</v>
      </c>
      <c r="J28" s="24">
        <v>0.19771863117870714</v>
      </c>
      <c r="K28" s="23">
        <v>15251</v>
      </c>
      <c r="L28" s="24">
        <v>1</v>
      </c>
      <c r="M28" s="23">
        <v>16991</v>
      </c>
      <c r="N28" s="24">
        <v>1</v>
      </c>
      <c r="O28" s="25">
        <v>-0.10240715673003353</v>
      </c>
    </row>
    <row r="29" spans="2:16" ht="14.4" thickBot="1">
      <c r="B29" s="22" t="s">
        <v>54</v>
      </c>
      <c r="C29" s="22" t="s">
        <v>39</v>
      </c>
      <c r="D29" s="23">
        <v>2</v>
      </c>
      <c r="E29" s="24">
        <v>1</v>
      </c>
      <c r="F29" s="23">
        <v>2</v>
      </c>
      <c r="G29" s="24">
        <v>1</v>
      </c>
      <c r="H29" s="25">
        <v>0</v>
      </c>
      <c r="I29" s="23">
        <v>2</v>
      </c>
      <c r="J29" s="24">
        <v>0</v>
      </c>
      <c r="K29" s="23">
        <v>16</v>
      </c>
      <c r="L29" s="24">
        <v>1</v>
      </c>
      <c r="M29" s="23">
        <v>17</v>
      </c>
      <c r="N29" s="24">
        <v>1</v>
      </c>
      <c r="O29" s="25">
        <v>-5.8823529411764719E-2</v>
      </c>
      <c r="P29" s="33"/>
    </row>
    <row r="30" spans="2:16" ht="14.4" thickBot="1">
      <c r="B30" s="81"/>
      <c r="C30" s="82" t="s">
        <v>39</v>
      </c>
      <c r="D30" s="26">
        <v>3221</v>
      </c>
      <c r="E30" s="27">
        <v>1</v>
      </c>
      <c r="F30" s="26">
        <v>3184</v>
      </c>
      <c r="G30" s="27">
        <v>1</v>
      </c>
      <c r="H30" s="28">
        <v>1.1620603015075393E-2</v>
      </c>
      <c r="I30" s="26">
        <v>2675</v>
      </c>
      <c r="J30" s="28">
        <v>0.20411214953271029</v>
      </c>
      <c r="K30" s="26">
        <v>15540</v>
      </c>
      <c r="L30" s="27">
        <v>1</v>
      </c>
      <c r="M30" s="26">
        <v>17314</v>
      </c>
      <c r="N30" s="27">
        <v>1</v>
      </c>
      <c r="O30" s="28">
        <v>-0.10246043664086868</v>
      </c>
      <c r="P30" s="33"/>
    </row>
    <row r="31" spans="2:16" ht="14.4" customHeight="1">
      <c r="B31" s="1" t="s">
        <v>67</v>
      </c>
      <c r="C31" s="29"/>
      <c r="D31" s="1"/>
      <c r="E31" s="1"/>
      <c r="F31" s="1"/>
      <c r="G31" s="1"/>
    </row>
    <row r="32" spans="2:16">
      <c r="B32" s="30" t="s">
        <v>68</v>
      </c>
      <c r="C32" s="1"/>
      <c r="D32" s="1"/>
      <c r="E32" s="1"/>
      <c r="F32" s="1"/>
      <c r="G32" s="1"/>
    </row>
    <row r="33" spans="2:15" ht="14.25" customHeight="1"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</row>
    <row r="34" spans="2:15"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</row>
    <row r="35" spans="2:15">
      <c r="B35" s="109" t="s">
        <v>45</v>
      </c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61"/>
    </row>
    <row r="36" spans="2:15" ht="14.4" thickBot="1">
      <c r="B36" s="110" t="s">
        <v>46</v>
      </c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62" t="s">
        <v>42</v>
      </c>
    </row>
    <row r="37" spans="2:15" ht="14.4" customHeight="1">
      <c r="B37" s="99" t="s">
        <v>30</v>
      </c>
      <c r="C37" s="101" t="s">
        <v>1</v>
      </c>
      <c r="D37" s="103" t="s">
        <v>98</v>
      </c>
      <c r="E37" s="104"/>
      <c r="F37" s="104"/>
      <c r="G37" s="104"/>
      <c r="H37" s="105"/>
      <c r="I37" s="108" t="s">
        <v>90</v>
      </c>
      <c r="J37" s="105"/>
      <c r="K37" s="108" t="s">
        <v>101</v>
      </c>
      <c r="L37" s="104"/>
      <c r="M37" s="104"/>
      <c r="N37" s="104"/>
      <c r="O37" s="114"/>
    </row>
    <row r="38" spans="2:15" ht="14.4" customHeight="1" thickBot="1">
      <c r="B38" s="100"/>
      <c r="C38" s="102"/>
      <c r="D38" s="115" t="s">
        <v>97</v>
      </c>
      <c r="E38" s="112"/>
      <c r="F38" s="112"/>
      <c r="G38" s="112"/>
      <c r="H38" s="116"/>
      <c r="I38" s="111" t="s">
        <v>91</v>
      </c>
      <c r="J38" s="116"/>
      <c r="K38" s="111" t="s">
        <v>102</v>
      </c>
      <c r="L38" s="112"/>
      <c r="M38" s="112"/>
      <c r="N38" s="112"/>
      <c r="O38" s="113"/>
    </row>
    <row r="39" spans="2:15" ht="14.4" customHeight="1">
      <c r="B39" s="100"/>
      <c r="C39" s="102"/>
      <c r="D39" s="95">
        <v>2024</v>
      </c>
      <c r="E39" s="96"/>
      <c r="F39" s="95">
        <v>2023</v>
      </c>
      <c r="G39" s="96"/>
      <c r="H39" s="85" t="s">
        <v>31</v>
      </c>
      <c r="I39" s="106">
        <v>2024</v>
      </c>
      <c r="J39" s="106" t="s">
        <v>99</v>
      </c>
      <c r="K39" s="95">
        <v>2024</v>
      </c>
      <c r="L39" s="96"/>
      <c r="M39" s="95">
        <v>2023</v>
      </c>
      <c r="N39" s="96"/>
      <c r="O39" s="85" t="s">
        <v>31</v>
      </c>
    </row>
    <row r="40" spans="2:15" ht="14.4" customHeight="1" thickBot="1">
      <c r="B40" s="87" t="s">
        <v>30</v>
      </c>
      <c r="C40" s="89" t="s">
        <v>33</v>
      </c>
      <c r="D40" s="97"/>
      <c r="E40" s="98"/>
      <c r="F40" s="97"/>
      <c r="G40" s="98"/>
      <c r="H40" s="86"/>
      <c r="I40" s="107"/>
      <c r="J40" s="107"/>
      <c r="K40" s="97"/>
      <c r="L40" s="98"/>
      <c r="M40" s="97"/>
      <c r="N40" s="98"/>
      <c r="O40" s="86"/>
    </row>
    <row r="41" spans="2:15" ht="14.4" customHeight="1">
      <c r="B41" s="87"/>
      <c r="C41" s="89"/>
      <c r="D41" s="6" t="s">
        <v>34</v>
      </c>
      <c r="E41" s="7" t="s">
        <v>2</v>
      </c>
      <c r="F41" s="6" t="s">
        <v>34</v>
      </c>
      <c r="G41" s="7" t="s">
        <v>2</v>
      </c>
      <c r="H41" s="91" t="s">
        <v>35</v>
      </c>
      <c r="I41" s="8" t="s">
        <v>34</v>
      </c>
      <c r="J41" s="93" t="s">
        <v>100</v>
      </c>
      <c r="K41" s="6" t="s">
        <v>34</v>
      </c>
      <c r="L41" s="7" t="s">
        <v>2</v>
      </c>
      <c r="M41" s="6" t="s">
        <v>34</v>
      </c>
      <c r="N41" s="7" t="s">
        <v>2</v>
      </c>
      <c r="O41" s="91" t="s">
        <v>35</v>
      </c>
    </row>
    <row r="42" spans="2:15" ht="14.4" customHeight="1" thickBot="1">
      <c r="B42" s="88"/>
      <c r="C42" s="90"/>
      <c r="D42" s="9" t="s">
        <v>36</v>
      </c>
      <c r="E42" s="10" t="s">
        <v>37</v>
      </c>
      <c r="F42" s="9" t="s">
        <v>36</v>
      </c>
      <c r="G42" s="10" t="s">
        <v>37</v>
      </c>
      <c r="H42" s="92"/>
      <c r="I42" s="11" t="s">
        <v>36</v>
      </c>
      <c r="J42" s="94"/>
      <c r="K42" s="9" t="s">
        <v>36</v>
      </c>
      <c r="L42" s="10" t="s">
        <v>37</v>
      </c>
      <c r="M42" s="9" t="s">
        <v>36</v>
      </c>
      <c r="N42" s="10" t="s">
        <v>37</v>
      </c>
      <c r="O42" s="92"/>
    </row>
    <row r="43" spans="2:15" ht="14.4" customHeight="1" thickBot="1">
      <c r="B43" s="63"/>
      <c r="C43" s="13"/>
      <c r="D43" s="14"/>
      <c r="E43" s="15"/>
      <c r="F43" s="14"/>
      <c r="G43" s="15"/>
      <c r="H43" s="16"/>
      <c r="I43" s="14"/>
      <c r="J43" s="16"/>
      <c r="K43" s="14"/>
      <c r="L43" s="15"/>
      <c r="M43" s="14"/>
      <c r="N43" s="15"/>
      <c r="O43" s="16"/>
    </row>
    <row r="44" spans="2:15" ht="14.4" thickBot="1">
      <c r="B44" s="22" t="s">
        <v>43</v>
      </c>
      <c r="C44" s="22" t="s">
        <v>39</v>
      </c>
      <c r="D44" s="23"/>
      <c r="E44" s="24"/>
      <c r="F44" s="23"/>
      <c r="G44" s="24"/>
      <c r="H44" s="25"/>
      <c r="I44" s="23"/>
      <c r="J44" s="24"/>
      <c r="K44" s="23"/>
      <c r="L44" s="24"/>
      <c r="M44" s="23"/>
      <c r="N44" s="24"/>
      <c r="O44" s="25"/>
    </row>
    <row r="45" spans="2:15" ht="14.4" thickBot="1">
      <c r="B45" s="63"/>
      <c r="C45" s="13" t="s">
        <v>13</v>
      </c>
      <c r="D45" s="14">
        <v>556</v>
      </c>
      <c r="E45" s="15">
        <v>0.25669436749769159</v>
      </c>
      <c r="F45" s="14">
        <v>429</v>
      </c>
      <c r="G45" s="15">
        <v>0.18333333333333332</v>
      </c>
      <c r="H45" s="16">
        <v>0.29603729603729612</v>
      </c>
      <c r="I45" s="14">
        <v>587</v>
      </c>
      <c r="J45" s="16">
        <v>-5.2810902896081813E-2</v>
      </c>
      <c r="K45" s="14">
        <v>3054</v>
      </c>
      <c r="L45" s="15">
        <v>0.27449218047815926</v>
      </c>
      <c r="M45" s="14">
        <v>2211</v>
      </c>
      <c r="N45" s="15">
        <v>0.17220967365059583</v>
      </c>
      <c r="O45" s="16">
        <v>0.38127544097693344</v>
      </c>
    </row>
    <row r="46" spans="2:15" ht="14.4" thickBot="1">
      <c r="B46" s="64"/>
      <c r="C46" s="18" t="s">
        <v>11</v>
      </c>
      <c r="D46" s="19">
        <v>373</v>
      </c>
      <c r="E46" s="20">
        <v>0.17220683287165281</v>
      </c>
      <c r="F46" s="19">
        <v>506</v>
      </c>
      <c r="G46" s="20">
        <v>0.21623931623931625</v>
      </c>
      <c r="H46" s="21">
        <v>-0.26284584980237158</v>
      </c>
      <c r="I46" s="19">
        <v>519</v>
      </c>
      <c r="J46" s="21">
        <v>-0.2813102119460501</v>
      </c>
      <c r="K46" s="19">
        <v>2180</v>
      </c>
      <c r="L46" s="20">
        <v>0.19593744382527414</v>
      </c>
      <c r="M46" s="19">
        <v>2734</v>
      </c>
      <c r="N46" s="20">
        <v>0.21294493340602852</v>
      </c>
      <c r="O46" s="21">
        <v>-0.20263350402340896</v>
      </c>
    </row>
    <row r="47" spans="2:15" ht="15" customHeight="1" thickBot="1">
      <c r="B47" s="64"/>
      <c r="C47" s="13" t="s">
        <v>3</v>
      </c>
      <c r="D47" s="14">
        <v>568</v>
      </c>
      <c r="E47" s="15">
        <v>0.26223453370267774</v>
      </c>
      <c r="F47" s="14">
        <v>446</v>
      </c>
      <c r="G47" s="15">
        <v>0.19059829059829059</v>
      </c>
      <c r="H47" s="16">
        <v>0.27354260089686089</v>
      </c>
      <c r="I47" s="14">
        <v>211</v>
      </c>
      <c r="J47" s="16">
        <v>1.6919431279620851</v>
      </c>
      <c r="K47" s="14">
        <v>1709</v>
      </c>
      <c r="L47" s="15">
        <v>0.15360417041164839</v>
      </c>
      <c r="M47" s="14">
        <v>2692</v>
      </c>
      <c r="N47" s="15">
        <v>0.20967365059584081</v>
      </c>
      <c r="O47" s="16">
        <v>-0.36515601783060925</v>
      </c>
    </row>
    <row r="48" spans="2:15" ht="14.4" thickBot="1">
      <c r="B48" s="64"/>
      <c r="C48" s="65" t="s">
        <v>4</v>
      </c>
      <c r="D48" s="19">
        <v>271</v>
      </c>
      <c r="E48" s="20">
        <v>0.12511542012927054</v>
      </c>
      <c r="F48" s="19">
        <v>258</v>
      </c>
      <c r="G48" s="20">
        <v>0.11025641025641025</v>
      </c>
      <c r="H48" s="21">
        <v>5.0387596899224896E-2</v>
      </c>
      <c r="I48" s="19">
        <v>212</v>
      </c>
      <c r="J48" s="21">
        <v>0.27830188679245293</v>
      </c>
      <c r="K48" s="19">
        <v>1633</v>
      </c>
      <c r="L48" s="20">
        <v>0.14677332374618013</v>
      </c>
      <c r="M48" s="19">
        <v>1184</v>
      </c>
      <c r="N48" s="20">
        <v>9.2219020172910657E-2</v>
      </c>
      <c r="O48" s="21">
        <v>0.37922297297297303</v>
      </c>
    </row>
    <row r="49" spans="2:15" ht="15" customHeight="1" thickBot="1">
      <c r="B49" s="64"/>
      <c r="C49" s="66" t="s">
        <v>12</v>
      </c>
      <c r="D49" s="14">
        <v>246</v>
      </c>
      <c r="E49" s="15">
        <v>0.11357340720221606</v>
      </c>
      <c r="F49" s="14">
        <v>383</v>
      </c>
      <c r="G49" s="15">
        <v>0.16367521367521368</v>
      </c>
      <c r="H49" s="16">
        <v>-0.35770234986945171</v>
      </c>
      <c r="I49" s="14">
        <v>220</v>
      </c>
      <c r="J49" s="16">
        <v>0.11818181818181817</v>
      </c>
      <c r="K49" s="14">
        <v>1600</v>
      </c>
      <c r="L49" s="15">
        <v>0.14380729822038468</v>
      </c>
      <c r="M49" s="14">
        <v>2481</v>
      </c>
      <c r="N49" s="15">
        <v>0.19323934885894539</v>
      </c>
      <c r="O49" s="16">
        <v>-0.35509875050382911</v>
      </c>
    </row>
    <row r="50" spans="2:15" ht="14.4" thickBot="1">
      <c r="B50" s="64"/>
      <c r="C50" s="67" t="s">
        <v>14</v>
      </c>
      <c r="D50" s="19">
        <v>68</v>
      </c>
      <c r="E50" s="20">
        <v>3.139427516158818E-2</v>
      </c>
      <c r="F50" s="19">
        <v>135</v>
      </c>
      <c r="G50" s="20">
        <v>5.7692307692307696E-2</v>
      </c>
      <c r="H50" s="21">
        <v>-0.49629629629629635</v>
      </c>
      <c r="I50" s="19">
        <v>62</v>
      </c>
      <c r="J50" s="21">
        <v>9.6774193548387011E-2</v>
      </c>
      <c r="K50" s="19">
        <v>427</v>
      </c>
      <c r="L50" s="20">
        <v>3.8378572712565159E-2</v>
      </c>
      <c r="M50" s="19">
        <v>770</v>
      </c>
      <c r="N50" s="20">
        <v>5.9973518186774669E-2</v>
      </c>
      <c r="O50" s="21">
        <v>-0.44545454545454544</v>
      </c>
    </row>
    <row r="51" spans="2:15" ht="14.4" thickBot="1">
      <c r="B51" s="64"/>
      <c r="C51" s="13" t="s">
        <v>15</v>
      </c>
      <c r="D51" s="14">
        <v>68</v>
      </c>
      <c r="E51" s="15">
        <v>3.139427516158818E-2</v>
      </c>
      <c r="F51" s="14">
        <v>150</v>
      </c>
      <c r="G51" s="15">
        <v>6.4102564102564097E-2</v>
      </c>
      <c r="H51" s="16">
        <v>-0.54666666666666663</v>
      </c>
      <c r="I51" s="14">
        <v>88</v>
      </c>
      <c r="J51" s="16">
        <v>-0.22727272727272729</v>
      </c>
      <c r="K51" s="14">
        <v>378</v>
      </c>
      <c r="L51" s="15">
        <v>3.3974474204565883E-2</v>
      </c>
      <c r="M51" s="14">
        <v>496</v>
      </c>
      <c r="N51" s="15">
        <v>3.8632292234597708E-2</v>
      </c>
      <c r="O51" s="16">
        <v>-0.23790322580645162</v>
      </c>
    </row>
    <row r="52" spans="2:15" ht="14.4" thickBot="1">
      <c r="B52" s="64"/>
      <c r="C52" s="67" t="s">
        <v>65</v>
      </c>
      <c r="D52" s="19">
        <v>16</v>
      </c>
      <c r="E52" s="20">
        <v>7.3868882733148658E-3</v>
      </c>
      <c r="F52" s="19">
        <v>33</v>
      </c>
      <c r="G52" s="20">
        <v>1.4102564102564103E-2</v>
      </c>
      <c r="H52" s="21">
        <v>-0.51515151515151514</v>
      </c>
      <c r="I52" s="19">
        <v>38</v>
      </c>
      <c r="J52" s="21">
        <v>-0.57894736842105265</v>
      </c>
      <c r="K52" s="19">
        <v>145</v>
      </c>
      <c r="L52" s="20">
        <v>1.3032536401222362E-2</v>
      </c>
      <c r="M52" s="19">
        <v>270</v>
      </c>
      <c r="N52" s="20">
        <v>2.1029675208349561E-2</v>
      </c>
      <c r="O52" s="21">
        <v>-0.46296296296296291</v>
      </c>
    </row>
    <row r="53" spans="2:15" ht="14.4" thickBot="1">
      <c r="B53" s="68"/>
      <c r="C53" s="13" t="s">
        <v>38</v>
      </c>
      <c r="D53" s="14">
        <v>0</v>
      </c>
      <c r="E53" s="15">
        <v>0</v>
      </c>
      <c r="F53" s="14">
        <v>0</v>
      </c>
      <c r="G53" s="15">
        <v>0</v>
      </c>
      <c r="H53" s="16"/>
      <c r="I53" s="14">
        <v>0</v>
      </c>
      <c r="J53" s="16"/>
      <c r="K53" s="14">
        <v>0</v>
      </c>
      <c r="L53" s="15">
        <v>0</v>
      </c>
      <c r="M53" s="14">
        <v>1</v>
      </c>
      <c r="N53" s="15">
        <v>7.7887685956850222E-5</v>
      </c>
      <c r="O53" s="16">
        <v>-1</v>
      </c>
    </row>
    <row r="54" spans="2:15" ht="14.4" thickBot="1">
      <c r="B54" s="22" t="s">
        <v>44</v>
      </c>
      <c r="C54" s="22" t="s">
        <v>39</v>
      </c>
      <c r="D54" s="23">
        <v>2166</v>
      </c>
      <c r="E54" s="24">
        <v>1</v>
      </c>
      <c r="F54" s="23">
        <v>2340</v>
      </c>
      <c r="G54" s="24">
        <v>1</v>
      </c>
      <c r="H54" s="25">
        <v>-7.4358974358974317E-2</v>
      </c>
      <c r="I54" s="23">
        <v>1937</v>
      </c>
      <c r="J54" s="24">
        <v>0.11822405782137335</v>
      </c>
      <c r="K54" s="23">
        <v>11126</v>
      </c>
      <c r="L54" s="24">
        <v>1</v>
      </c>
      <c r="M54" s="23">
        <v>12839</v>
      </c>
      <c r="N54" s="24">
        <v>1</v>
      </c>
      <c r="O54" s="25">
        <v>-0.13342160604408448</v>
      </c>
    </row>
    <row r="55" spans="2:15" ht="14.4" thickBot="1">
      <c r="B55" s="22" t="s">
        <v>54</v>
      </c>
      <c r="C55" s="22" t="s">
        <v>39</v>
      </c>
      <c r="D55" s="23">
        <v>0</v>
      </c>
      <c r="E55" s="24">
        <v>1</v>
      </c>
      <c r="F55" s="23">
        <v>1</v>
      </c>
      <c r="G55" s="24">
        <v>1</v>
      </c>
      <c r="H55" s="25">
        <v>-1</v>
      </c>
      <c r="I55" s="23">
        <v>2</v>
      </c>
      <c r="J55" s="24">
        <v>-1</v>
      </c>
      <c r="K55" s="23">
        <v>5</v>
      </c>
      <c r="L55" s="24">
        <v>1</v>
      </c>
      <c r="M55" s="23">
        <v>6</v>
      </c>
      <c r="N55" s="24">
        <v>1</v>
      </c>
      <c r="O55" s="25">
        <v>-0.16666666666666663</v>
      </c>
    </row>
    <row r="56" spans="2:15" ht="14.4" thickBot="1">
      <c r="B56" s="81"/>
      <c r="C56" s="82" t="s">
        <v>39</v>
      </c>
      <c r="D56" s="26">
        <v>2166</v>
      </c>
      <c r="E56" s="27">
        <v>1</v>
      </c>
      <c r="F56" s="26">
        <v>2341</v>
      </c>
      <c r="G56" s="27">
        <v>1</v>
      </c>
      <c r="H56" s="28">
        <v>-7.4754378470738958E-2</v>
      </c>
      <c r="I56" s="26">
        <v>1939</v>
      </c>
      <c r="J56" s="28">
        <v>0.11707065497679214</v>
      </c>
      <c r="K56" s="26">
        <v>11131</v>
      </c>
      <c r="L56" s="27">
        <v>1</v>
      </c>
      <c r="M56" s="26">
        <v>12845</v>
      </c>
      <c r="N56" s="27">
        <v>1</v>
      </c>
      <c r="O56" s="28">
        <v>-0.13343713507201249</v>
      </c>
    </row>
    <row r="57" spans="2:15">
      <c r="B57" s="1" t="s">
        <v>67</v>
      </c>
      <c r="C57" s="29"/>
      <c r="D57" s="1"/>
      <c r="E57" s="1"/>
      <c r="F57" s="1"/>
      <c r="G57" s="1"/>
      <c r="H57" s="72"/>
      <c r="I57" s="72"/>
      <c r="J57" s="72"/>
      <c r="K57" s="72"/>
      <c r="L57" s="72"/>
      <c r="M57" s="72"/>
      <c r="N57" s="72"/>
      <c r="O57" s="72"/>
    </row>
    <row r="58" spans="2:15">
      <c r="B58" s="30" t="s">
        <v>68</v>
      </c>
      <c r="C58" s="1"/>
      <c r="D58" s="1"/>
      <c r="E58" s="1"/>
      <c r="F58" s="1"/>
      <c r="G58" s="1"/>
    </row>
    <row r="60" spans="2:15">
      <c r="B60" s="109" t="s">
        <v>52</v>
      </c>
      <c r="C60" s="109"/>
      <c r="D60" s="109"/>
      <c r="E60" s="109"/>
      <c r="F60" s="109"/>
      <c r="G60" s="109"/>
      <c r="H60" s="109"/>
      <c r="I60" s="109"/>
      <c r="J60" s="109"/>
      <c r="K60" s="109"/>
      <c r="L60" s="109"/>
      <c r="M60" s="109"/>
      <c r="N60" s="109"/>
      <c r="O60" s="61"/>
    </row>
    <row r="61" spans="2:15" ht="14.4" thickBot="1">
      <c r="B61" s="110" t="s">
        <v>53</v>
      </c>
      <c r="C61" s="110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62" t="s">
        <v>42</v>
      </c>
    </row>
    <row r="62" spans="2:15">
      <c r="B62" s="99" t="s">
        <v>30</v>
      </c>
      <c r="C62" s="101" t="s">
        <v>1</v>
      </c>
      <c r="D62" s="103" t="s">
        <v>98</v>
      </c>
      <c r="E62" s="104"/>
      <c r="F62" s="104"/>
      <c r="G62" s="104"/>
      <c r="H62" s="105"/>
      <c r="I62" s="108" t="s">
        <v>90</v>
      </c>
      <c r="J62" s="105"/>
      <c r="K62" s="108" t="s">
        <v>101</v>
      </c>
      <c r="L62" s="104"/>
      <c r="M62" s="104"/>
      <c r="N62" s="104"/>
      <c r="O62" s="114"/>
    </row>
    <row r="63" spans="2:15" ht="14.4" thickBot="1">
      <c r="B63" s="100"/>
      <c r="C63" s="102"/>
      <c r="D63" s="115" t="s">
        <v>97</v>
      </c>
      <c r="E63" s="112"/>
      <c r="F63" s="112"/>
      <c r="G63" s="112"/>
      <c r="H63" s="116"/>
      <c r="I63" s="111" t="s">
        <v>91</v>
      </c>
      <c r="J63" s="116"/>
      <c r="K63" s="111" t="s">
        <v>102</v>
      </c>
      <c r="L63" s="112"/>
      <c r="M63" s="112"/>
      <c r="N63" s="112"/>
      <c r="O63" s="113"/>
    </row>
    <row r="64" spans="2:15" ht="15" customHeight="1">
      <c r="B64" s="100"/>
      <c r="C64" s="102"/>
      <c r="D64" s="95">
        <v>2024</v>
      </c>
      <c r="E64" s="96"/>
      <c r="F64" s="95">
        <v>2023</v>
      </c>
      <c r="G64" s="96"/>
      <c r="H64" s="85" t="s">
        <v>31</v>
      </c>
      <c r="I64" s="106">
        <v>2024</v>
      </c>
      <c r="J64" s="106" t="s">
        <v>99</v>
      </c>
      <c r="K64" s="95">
        <v>2024</v>
      </c>
      <c r="L64" s="96"/>
      <c r="M64" s="95">
        <v>2023</v>
      </c>
      <c r="N64" s="96"/>
      <c r="O64" s="85" t="s">
        <v>31</v>
      </c>
    </row>
    <row r="65" spans="2:15" ht="15" customHeight="1" thickBot="1">
      <c r="B65" s="87" t="s">
        <v>30</v>
      </c>
      <c r="C65" s="89" t="s">
        <v>33</v>
      </c>
      <c r="D65" s="97"/>
      <c r="E65" s="98"/>
      <c r="F65" s="97"/>
      <c r="G65" s="98"/>
      <c r="H65" s="86"/>
      <c r="I65" s="107"/>
      <c r="J65" s="107"/>
      <c r="K65" s="97"/>
      <c r="L65" s="98"/>
      <c r="M65" s="97"/>
      <c r="N65" s="98"/>
      <c r="O65" s="86"/>
    </row>
    <row r="66" spans="2:15" ht="15" customHeight="1">
      <c r="B66" s="87"/>
      <c r="C66" s="89"/>
      <c r="D66" s="6" t="s">
        <v>34</v>
      </c>
      <c r="E66" s="7" t="s">
        <v>2</v>
      </c>
      <c r="F66" s="6" t="s">
        <v>34</v>
      </c>
      <c r="G66" s="7" t="s">
        <v>2</v>
      </c>
      <c r="H66" s="91" t="s">
        <v>35</v>
      </c>
      <c r="I66" s="8" t="s">
        <v>34</v>
      </c>
      <c r="J66" s="93" t="s">
        <v>100</v>
      </c>
      <c r="K66" s="6" t="s">
        <v>34</v>
      </c>
      <c r="L66" s="7" t="s">
        <v>2</v>
      </c>
      <c r="M66" s="6" t="s">
        <v>34</v>
      </c>
      <c r="N66" s="7" t="s">
        <v>2</v>
      </c>
      <c r="O66" s="91" t="s">
        <v>35</v>
      </c>
    </row>
    <row r="67" spans="2:15" ht="27" thickBot="1">
      <c r="B67" s="88"/>
      <c r="C67" s="90"/>
      <c r="D67" s="9" t="s">
        <v>36</v>
      </c>
      <c r="E67" s="10" t="s">
        <v>37</v>
      </c>
      <c r="F67" s="9" t="s">
        <v>36</v>
      </c>
      <c r="G67" s="10" t="s">
        <v>37</v>
      </c>
      <c r="H67" s="92"/>
      <c r="I67" s="11" t="s">
        <v>36</v>
      </c>
      <c r="J67" s="94"/>
      <c r="K67" s="9" t="s">
        <v>36</v>
      </c>
      <c r="L67" s="10" t="s">
        <v>37</v>
      </c>
      <c r="M67" s="9" t="s">
        <v>36</v>
      </c>
      <c r="N67" s="10" t="s">
        <v>37</v>
      </c>
      <c r="O67" s="92"/>
    </row>
    <row r="68" spans="2:15" ht="14.4" thickBot="1">
      <c r="B68" s="63"/>
      <c r="C68" s="13" t="s">
        <v>15</v>
      </c>
      <c r="D68" s="14">
        <v>291</v>
      </c>
      <c r="E68" s="15">
        <v>0.27582938388625594</v>
      </c>
      <c r="F68" s="14">
        <v>222</v>
      </c>
      <c r="G68" s="15">
        <v>0.26334519572953735</v>
      </c>
      <c r="H68" s="16">
        <v>0.31081081081081074</v>
      </c>
      <c r="I68" s="14">
        <v>193</v>
      </c>
      <c r="J68" s="16">
        <v>0.50777202072538863</v>
      </c>
      <c r="K68" s="14">
        <v>1215</v>
      </c>
      <c r="L68" s="15">
        <v>0.27557269222045816</v>
      </c>
      <c r="M68" s="14">
        <v>1011</v>
      </c>
      <c r="N68" s="15">
        <v>0.22622510628776013</v>
      </c>
      <c r="O68" s="16">
        <v>0.20178041543026715</v>
      </c>
    </row>
    <row r="69" spans="2:15" ht="14.4" thickBot="1">
      <c r="B69" s="64"/>
      <c r="C69" s="18" t="s">
        <v>12</v>
      </c>
      <c r="D69" s="19">
        <v>174</v>
      </c>
      <c r="E69" s="20">
        <v>0.16492890995260664</v>
      </c>
      <c r="F69" s="19">
        <v>113</v>
      </c>
      <c r="G69" s="20">
        <v>0.13404507710557534</v>
      </c>
      <c r="H69" s="21">
        <v>0.53982300884955747</v>
      </c>
      <c r="I69" s="19">
        <v>132</v>
      </c>
      <c r="J69" s="21">
        <v>0.31818181818181812</v>
      </c>
      <c r="K69" s="19">
        <v>800</v>
      </c>
      <c r="L69" s="20">
        <v>0.18144704014515764</v>
      </c>
      <c r="M69" s="19">
        <v>737</v>
      </c>
      <c r="N69" s="20">
        <v>0.16491385097337211</v>
      </c>
      <c r="O69" s="21">
        <v>8.5481682496607814E-2</v>
      </c>
    </row>
    <row r="70" spans="2:15" ht="14.4" thickBot="1">
      <c r="B70" s="64"/>
      <c r="C70" s="13" t="s">
        <v>4</v>
      </c>
      <c r="D70" s="14">
        <v>155</v>
      </c>
      <c r="E70" s="15">
        <v>0.14691943127962084</v>
      </c>
      <c r="F70" s="14">
        <v>102</v>
      </c>
      <c r="G70" s="15">
        <v>0.12099644128113879</v>
      </c>
      <c r="H70" s="16">
        <v>0.51960784313725483</v>
      </c>
      <c r="I70" s="14">
        <v>115</v>
      </c>
      <c r="J70" s="16">
        <v>0.34782608695652173</v>
      </c>
      <c r="K70" s="14">
        <v>585</v>
      </c>
      <c r="L70" s="15">
        <v>0.13268314810614651</v>
      </c>
      <c r="M70" s="14">
        <v>630</v>
      </c>
      <c r="N70" s="15">
        <v>0.14097113448198703</v>
      </c>
      <c r="O70" s="16">
        <v>-7.1428571428571397E-2</v>
      </c>
    </row>
    <row r="71" spans="2:15" ht="14.4" thickBot="1">
      <c r="B71" s="64"/>
      <c r="C71" s="65" t="s">
        <v>13</v>
      </c>
      <c r="D71" s="19">
        <v>154</v>
      </c>
      <c r="E71" s="20">
        <v>0.14597156398104266</v>
      </c>
      <c r="F71" s="19">
        <v>71</v>
      </c>
      <c r="G71" s="20">
        <v>8.4223013048635831E-2</v>
      </c>
      <c r="H71" s="21">
        <v>1.1690140845070425</v>
      </c>
      <c r="I71" s="19">
        <v>83</v>
      </c>
      <c r="J71" s="21">
        <v>0.85542168674698793</v>
      </c>
      <c r="K71" s="19">
        <v>573</v>
      </c>
      <c r="L71" s="20">
        <v>0.12996144250396915</v>
      </c>
      <c r="M71" s="19">
        <v>438</v>
      </c>
      <c r="N71" s="20">
        <v>9.8008503020810031E-2</v>
      </c>
      <c r="O71" s="21">
        <v>0.30821917808219168</v>
      </c>
    </row>
    <row r="72" spans="2:15" ht="14.4" thickBot="1">
      <c r="B72" s="64"/>
      <c r="C72" s="66" t="s">
        <v>11</v>
      </c>
      <c r="D72" s="14">
        <v>103</v>
      </c>
      <c r="E72" s="15">
        <v>9.7630331753554497E-2</v>
      </c>
      <c r="F72" s="14">
        <v>139</v>
      </c>
      <c r="G72" s="15">
        <v>0.16488730723606168</v>
      </c>
      <c r="H72" s="16">
        <v>-0.25899280575539574</v>
      </c>
      <c r="I72" s="14">
        <v>99</v>
      </c>
      <c r="J72" s="16">
        <v>4.0404040404040442E-2</v>
      </c>
      <c r="K72" s="14">
        <v>505</v>
      </c>
      <c r="L72" s="15">
        <v>0.11453844409163076</v>
      </c>
      <c r="M72" s="14">
        <v>686</v>
      </c>
      <c r="N72" s="15">
        <v>0.15350190199149699</v>
      </c>
      <c r="O72" s="16">
        <v>-0.26384839650145775</v>
      </c>
    </row>
    <row r="73" spans="2:15" ht="14.4" thickBot="1">
      <c r="B73" s="64"/>
      <c r="C73" s="67" t="s">
        <v>3</v>
      </c>
      <c r="D73" s="19">
        <v>92</v>
      </c>
      <c r="E73" s="20">
        <v>8.7203791469194311E-2</v>
      </c>
      <c r="F73" s="19">
        <v>58</v>
      </c>
      <c r="G73" s="20">
        <v>6.8801897983392646E-2</v>
      </c>
      <c r="H73" s="21">
        <v>0.5862068965517242</v>
      </c>
      <c r="I73" s="19">
        <v>46</v>
      </c>
      <c r="J73" s="21">
        <v>1</v>
      </c>
      <c r="K73" s="19">
        <v>302</v>
      </c>
      <c r="L73" s="20">
        <v>6.8496257654796999E-2</v>
      </c>
      <c r="M73" s="19">
        <v>317</v>
      </c>
      <c r="N73" s="20">
        <v>7.0933094652047432E-2</v>
      </c>
      <c r="O73" s="21">
        <v>-4.7318611987381742E-2</v>
      </c>
    </row>
    <row r="74" spans="2:15" ht="14.4" thickBot="1">
      <c r="B74" s="64"/>
      <c r="C74" s="13" t="s">
        <v>14</v>
      </c>
      <c r="D74" s="14">
        <v>33</v>
      </c>
      <c r="E74" s="15">
        <v>3.1279620853080566E-2</v>
      </c>
      <c r="F74" s="14">
        <v>57</v>
      </c>
      <c r="G74" s="15">
        <v>6.7615658362989328E-2</v>
      </c>
      <c r="H74" s="16">
        <v>-0.42105263157894735</v>
      </c>
      <c r="I74" s="14">
        <v>30</v>
      </c>
      <c r="J74" s="16">
        <v>0.10000000000000009</v>
      </c>
      <c r="K74" s="14">
        <v>192</v>
      </c>
      <c r="L74" s="15">
        <v>4.3547289634837831E-2</v>
      </c>
      <c r="M74" s="14">
        <v>305</v>
      </c>
      <c r="N74" s="15">
        <v>6.8247930185723879E-2</v>
      </c>
      <c r="O74" s="16">
        <v>-0.37049180327868847</v>
      </c>
    </row>
    <row r="75" spans="2:15" ht="14.4" thickBot="1">
      <c r="B75" s="64"/>
      <c r="C75" s="67" t="s">
        <v>38</v>
      </c>
      <c r="D75" s="19">
        <f>+D76-SUM(D68:D74)</f>
        <v>53</v>
      </c>
      <c r="E75" s="20">
        <f>+E76-SUM(E68:E74)</f>
        <v>5.0236966824644513E-2</v>
      </c>
      <c r="F75" s="19">
        <f>+F76-SUM(F68:F74)</f>
        <v>81</v>
      </c>
      <c r="G75" s="20">
        <f>+G76-SUM(G68:G74)</f>
        <v>9.6085409252668952E-2</v>
      </c>
      <c r="H75" s="21">
        <f>+D75/F75-1</f>
        <v>-0.34567901234567899</v>
      </c>
      <c r="I75" s="19">
        <f>+I76-SUM(I68:I74)</f>
        <v>38</v>
      </c>
      <c r="J75" s="21">
        <f>+D75/I75-1</f>
        <v>0.39473684210526305</v>
      </c>
      <c r="K75" s="19">
        <f>+K76-SUM(K68:K74)</f>
        <v>237</v>
      </c>
      <c r="L75" s="20">
        <f>+L76-SUM(L68:L74)</f>
        <v>5.3753685643003091E-2</v>
      </c>
      <c r="M75" s="19">
        <f>+M76-SUM(M68:M74)</f>
        <v>345</v>
      </c>
      <c r="N75" s="20">
        <f>+N76-SUM(N68:N74)</f>
        <v>7.7198478406802384E-2</v>
      </c>
      <c r="O75" s="21">
        <f>+K75/M75-1</f>
        <v>-0.31304347826086953</v>
      </c>
    </row>
    <row r="76" spans="2:15" ht="14.4" thickBot="1">
      <c r="B76" s="81"/>
      <c r="C76" s="82" t="s">
        <v>39</v>
      </c>
      <c r="D76" s="26">
        <v>1055</v>
      </c>
      <c r="E76" s="27">
        <v>1</v>
      </c>
      <c r="F76" s="26">
        <v>843</v>
      </c>
      <c r="G76" s="27">
        <v>1</v>
      </c>
      <c r="H76" s="28">
        <v>0.25148279952550423</v>
      </c>
      <c r="I76" s="26">
        <v>736</v>
      </c>
      <c r="J76" s="28">
        <v>0.43342391304347827</v>
      </c>
      <c r="K76" s="26">
        <v>4409</v>
      </c>
      <c r="L76" s="27">
        <v>1</v>
      </c>
      <c r="M76" s="26">
        <v>4469</v>
      </c>
      <c r="N76" s="27">
        <v>1</v>
      </c>
      <c r="O76" s="28">
        <v>-1.342582233161782E-2</v>
      </c>
    </row>
    <row r="77" spans="2:15">
      <c r="B77" s="1" t="s">
        <v>49</v>
      </c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</row>
    <row r="78" spans="2:15">
      <c r="B78" s="30"/>
    </row>
  </sheetData>
  <mergeCells count="72">
    <mergeCell ref="B30:C30"/>
    <mergeCell ref="B56:C56"/>
    <mergeCell ref="B76:C76"/>
    <mergeCell ref="B2:N2"/>
    <mergeCell ref="B3:N3"/>
    <mergeCell ref="B4:B6"/>
    <mergeCell ref="C4:C6"/>
    <mergeCell ref="D4:H4"/>
    <mergeCell ref="I4:J4"/>
    <mergeCell ref="K4:O4"/>
    <mergeCell ref="D5:H5"/>
    <mergeCell ref="I5:J5"/>
    <mergeCell ref="K5:O5"/>
    <mergeCell ref="M6:N7"/>
    <mergeCell ref="O6:O7"/>
    <mergeCell ref="B7:B9"/>
    <mergeCell ref="C7:C9"/>
    <mergeCell ref="H8:H9"/>
    <mergeCell ref="J8:J9"/>
    <mergeCell ref="O8:O9"/>
    <mergeCell ref="D6:E7"/>
    <mergeCell ref="F6:G7"/>
    <mergeCell ref="H6:H7"/>
    <mergeCell ref="I6:I7"/>
    <mergeCell ref="J6:J7"/>
    <mergeCell ref="K6:L7"/>
    <mergeCell ref="B35:N35"/>
    <mergeCell ref="B36:N36"/>
    <mergeCell ref="B37:B39"/>
    <mergeCell ref="C37:C39"/>
    <mergeCell ref="D38:H38"/>
    <mergeCell ref="I38:J38"/>
    <mergeCell ref="K38:O38"/>
    <mergeCell ref="M39:N40"/>
    <mergeCell ref="O39:O40"/>
    <mergeCell ref="B40:B42"/>
    <mergeCell ref="C40:C42"/>
    <mergeCell ref="H41:H42"/>
    <mergeCell ref="J41:J42"/>
    <mergeCell ref="O41:O42"/>
    <mergeCell ref="D39:E40"/>
    <mergeCell ref="F39:G40"/>
    <mergeCell ref="H39:H40"/>
    <mergeCell ref="I39:I40"/>
    <mergeCell ref="J39:J40"/>
    <mergeCell ref="K39:L40"/>
    <mergeCell ref="B60:N60"/>
    <mergeCell ref="K64:L65"/>
    <mergeCell ref="B61:N61"/>
    <mergeCell ref="B62:B64"/>
    <mergeCell ref="C62:C64"/>
    <mergeCell ref="B65:B67"/>
    <mergeCell ref="C65:C67"/>
    <mergeCell ref="H66:H67"/>
    <mergeCell ref="J66:J67"/>
    <mergeCell ref="M64:N65"/>
    <mergeCell ref="O64:O65"/>
    <mergeCell ref="O66:O67"/>
    <mergeCell ref="D37:H37"/>
    <mergeCell ref="I37:J37"/>
    <mergeCell ref="K37:O37"/>
    <mergeCell ref="D62:H62"/>
    <mergeCell ref="I62:J62"/>
    <mergeCell ref="K62:O62"/>
    <mergeCell ref="D63:H63"/>
    <mergeCell ref="I63:J63"/>
    <mergeCell ref="K63:O63"/>
    <mergeCell ref="D64:E65"/>
    <mergeCell ref="F64:G65"/>
    <mergeCell ref="H64:H65"/>
    <mergeCell ref="I64:I65"/>
    <mergeCell ref="J64:J65"/>
  </mergeCells>
  <conditionalFormatting sqref="D10:O17">
    <cfRule type="cellIs" dxfId="42" priority="34" operator="equal">
      <formula>0</formula>
    </cfRule>
  </conditionalFormatting>
  <conditionalFormatting sqref="D19:O27">
    <cfRule type="cellIs" dxfId="41" priority="24" operator="equal">
      <formula>0</formula>
    </cfRule>
  </conditionalFormatting>
  <conditionalFormatting sqref="D43:O43">
    <cfRule type="cellIs" dxfId="40" priority="19" operator="equal">
      <formula>0</formula>
    </cfRule>
  </conditionalFormatting>
  <conditionalFormatting sqref="D45:O53">
    <cfRule type="cellIs" dxfId="39" priority="8" operator="equal">
      <formula>0</formula>
    </cfRule>
  </conditionalFormatting>
  <conditionalFormatting sqref="D68:O75">
    <cfRule type="cellIs" dxfId="38" priority="1" operator="equal">
      <formula>0</formula>
    </cfRule>
  </conditionalFormatting>
  <conditionalFormatting sqref="H10:H29 O10:O29 J19:J27">
    <cfRule type="cellIs" dxfId="37" priority="28" operator="lessThan">
      <formula>0</formula>
    </cfRule>
  </conditionalFormatting>
  <conditionalFormatting sqref="H43:H55 O43:O55">
    <cfRule type="cellIs" dxfId="36" priority="6" operator="lessThan">
      <formula>0</formula>
    </cfRule>
  </conditionalFormatting>
  <conditionalFormatting sqref="H68:H75 J68:J75 O68:O75">
    <cfRule type="cellIs" dxfId="35" priority="5" operator="lessThan">
      <formula>0</formula>
    </cfRule>
  </conditionalFormatting>
  <conditionalFormatting sqref="J10:J17">
    <cfRule type="cellIs" dxfId="34" priority="38" operator="lessThan">
      <formula>0</formula>
    </cfRule>
  </conditionalFormatting>
  <conditionalFormatting sqref="J43">
    <cfRule type="cellIs" dxfId="33" priority="23" operator="lessThan">
      <formula>0</formula>
    </cfRule>
  </conditionalFormatting>
  <conditionalFormatting sqref="J45:J53">
    <cfRule type="cellIs" dxfId="32" priority="1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horizontalDpi="4294967292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>
    <pageSetUpPr fitToPage="1"/>
  </sheetPr>
  <dimension ref="B1:O22"/>
  <sheetViews>
    <sheetView showGridLines="0" zoomScale="90" zoomScaleNormal="90" workbookViewId="0">
      <selection activeCell="B1" sqref="B1"/>
    </sheetView>
  </sheetViews>
  <sheetFormatPr defaultColWidth="9.109375" defaultRowHeight="13.8"/>
  <cols>
    <col min="1" max="1" width="1.109375" style="42" customWidth="1"/>
    <col min="2" max="2" width="9.109375" style="42" customWidth="1"/>
    <col min="3" max="3" width="18.44140625" style="42" customWidth="1"/>
    <col min="4" max="9" width="9" style="42" customWidth="1"/>
    <col min="10" max="10" width="11" style="42" customWidth="1"/>
    <col min="11" max="14" width="9" style="42" customWidth="1"/>
    <col min="15" max="15" width="11.44140625" style="42" customWidth="1"/>
    <col min="16" max="16384" width="9.109375" style="42"/>
  </cols>
  <sheetData>
    <row r="1" spans="2:15">
      <c r="B1" s="42" t="s">
        <v>7</v>
      </c>
      <c r="E1" s="43"/>
      <c r="O1" s="44">
        <v>45476</v>
      </c>
    </row>
    <row r="2" spans="2:15">
      <c r="B2" s="109" t="s">
        <v>41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73"/>
    </row>
    <row r="3" spans="2:15" ht="14.4" thickBot="1">
      <c r="B3" s="110" t="s">
        <v>40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71" t="s">
        <v>83</v>
      </c>
    </row>
    <row r="4" spans="2:15" ht="15" customHeight="1">
      <c r="B4" s="99" t="s">
        <v>0</v>
      </c>
      <c r="C4" s="101" t="s">
        <v>1</v>
      </c>
      <c r="D4" s="103" t="s">
        <v>98</v>
      </c>
      <c r="E4" s="104"/>
      <c r="F4" s="104"/>
      <c r="G4" s="104"/>
      <c r="H4" s="105"/>
      <c r="I4" s="108" t="s">
        <v>90</v>
      </c>
      <c r="J4" s="105"/>
      <c r="K4" s="108" t="s">
        <v>101</v>
      </c>
      <c r="L4" s="104"/>
      <c r="M4" s="104"/>
      <c r="N4" s="104"/>
      <c r="O4" s="114"/>
    </row>
    <row r="5" spans="2:15" ht="14.4" thickBot="1">
      <c r="B5" s="100"/>
      <c r="C5" s="102"/>
      <c r="D5" s="115" t="s">
        <v>97</v>
      </c>
      <c r="E5" s="112"/>
      <c r="F5" s="112"/>
      <c r="G5" s="112"/>
      <c r="H5" s="116"/>
      <c r="I5" s="111" t="s">
        <v>91</v>
      </c>
      <c r="J5" s="116"/>
      <c r="K5" s="111" t="s">
        <v>102</v>
      </c>
      <c r="L5" s="112"/>
      <c r="M5" s="112"/>
      <c r="N5" s="112"/>
      <c r="O5" s="113"/>
    </row>
    <row r="6" spans="2:15" ht="19.5" customHeight="1">
      <c r="B6" s="100"/>
      <c r="C6" s="102"/>
      <c r="D6" s="95">
        <v>2024</v>
      </c>
      <c r="E6" s="96"/>
      <c r="F6" s="95">
        <v>2023</v>
      </c>
      <c r="G6" s="96"/>
      <c r="H6" s="85" t="s">
        <v>31</v>
      </c>
      <c r="I6" s="106">
        <v>2024</v>
      </c>
      <c r="J6" s="106" t="s">
        <v>99</v>
      </c>
      <c r="K6" s="95">
        <v>2024</v>
      </c>
      <c r="L6" s="96"/>
      <c r="M6" s="95">
        <v>2023</v>
      </c>
      <c r="N6" s="96"/>
      <c r="O6" s="85" t="s">
        <v>31</v>
      </c>
    </row>
    <row r="7" spans="2:15" ht="19.5" customHeight="1" thickBot="1">
      <c r="B7" s="87" t="s">
        <v>32</v>
      </c>
      <c r="C7" s="89" t="s">
        <v>33</v>
      </c>
      <c r="D7" s="97"/>
      <c r="E7" s="98"/>
      <c r="F7" s="97"/>
      <c r="G7" s="98"/>
      <c r="H7" s="86"/>
      <c r="I7" s="107"/>
      <c r="J7" s="107"/>
      <c r="K7" s="97"/>
      <c r="L7" s="98"/>
      <c r="M7" s="97"/>
      <c r="N7" s="98"/>
      <c r="O7" s="86"/>
    </row>
    <row r="8" spans="2:15" ht="15" customHeight="1">
      <c r="B8" s="87"/>
      <c r="C8" s="89"/>
      <c r="D8" s="6" t="s">
        <v>34</v>
      </c>
      <c r="E8" s="7" t="s">
        <v>2</v>
      </c>
      <c r="F8" s="6" t="s">
        <v>34</v>
      </c>
      <c r="G8" s="7" t="s">
        <v>2</v>
      </c>
      <c r="H8" s="91" t="s">
        <v>35</v>
      </c>
      <c r="I8" s="8" t="s">
        <v>34</v>
      </c>
      <c r="J8" s="93" t="s">
        <v>100</v>
      </c>
      <c r="K8" s="6" t="s">
        <v>34</v>
      </c>
      <c r="L8" s="7" t="s">
        <v>2</v>
      </c>
      <c r="M8" s="6" t="s">
        <v>34</v>
      </c>
      <c r="N8" s="7" t="s">
        <v>2</v>
      </c>
      <c r="O8" s="91" t="s">
        <v>35</v>
      </c>
    </row>
    <row r="9" spans="2:15" ht="15" customHeight="1" thickBot="1">
      <c r="B9" s="88"/>
      <c r="C9" s="90"/>
      <c r="D9" s="9" t="s">
        <v>36</v>
      </c>
      <c r="E9" s="10" t="s">
        <v>37</v>
      </c>
      <c r="F9" s="9" t="s">
        <v>36</v>
      </c>
      <c r="G9" s="10" t="s">
        <v>37</v>
      </c>
      <c r="H9" s="92"/>
      <c r="I9" s="11" t="s">
        <v>36</v>
      </c>
      <c r="J9" s="94"/>
      <c r="K9" s="9" t="s">
        <v>36</v>
      </c>
      <c r="L9" s="10" t="s">
        <v>37</v>
      </c>
      <c r="M9" s="9" t="s">
        <v>36</v>
      </c>
      <c r="N9" s="10" t="s">
        <v>37</v>
      </c>
      <c r="O9" s="92"/>
    </row>
    <row r="10" spans="2:15" ht="14.4" thickBot="1">
      <c r="B10" s="12">
        <v>1</v>
      </c>
      <c r="C10" s="13" t="s">
        <v>12</v>
      </c>
      <c r="D10" s="14">
        <v>34</v>
      </c>
      <c r="E10" s="15">
        <v>0.14592274678111589</v>
      </c>
      <c r="F10" s="14">
        <v>45</v>
      </c>
      <c r="G10" s="15">
        <v>0.29605263157894735</v>
      </c>
      <c r="H10" s="16">
        <v>-0.24444444444444446</v>
      </c>
      <c r="I10" s="14">
        <v>77</v>
      </c>
      <c r="J10" s="16">
        <v>-0.55844155844155852</v>
      </c>
      <c r="K10" s="14">
        <v>415</v>
      </c>
      <c r="L10" s="15">
        <v>0.3748870822041554</v>
      </c>
      <c r="M10" s="14">
        <v>318</v>
      </c>
      <c r="N10" s="15">
        <v>0.43561643835616437</v>
      </c>
      <c r="O10" s="16">
        <v>0.30503144654088055</v>
      </c>
    </row>
    <row r="11" spans="2:15" ht="14.4" thickBot="1">
      <c r="B11" s="59">
        <v>2</v>
      </c>
      <c r="C11" s="18" t="s">
        <v>19</v>
      </c>
      <c r="D11" s="19">
        <v>13</v>
      </c>
      <c r="E11" s="20">
        <v>5.5793991416309016E-2</v>
      </c>
      <c r="F11" s="19">
        <v>0</v>
      </c>
      <c r="G11" s="20">
        <v>0</v>
      </c>
      <c r="H11" s="21"/>
      <c r="I11" s="19">
        <v>19</v>
      </c>
      <c r="J11" s="21">
        <v>-0.31578947368421051</v>
      </c>
      <c r="K11" s="19">
        <v>105</v>
      </c>
      <c r="L11" s="20">
        <v>9.4850948509485097E-2</v>
      </c>
      <c r="M11" s="19">
        <v>0</v>
      </c>
      <c r="N11" s="20">
        <v>0</v>
      </c>
      <c r="O11" s="21"/>
    </row>
    <row r="12" spans="2:15" ht="14.4" thickBot="1">
      <c r="B12" s="12">
        <v>3</v>
      </c>
      <c r="C12" s="13" t="s">
        <v>4</v>
      </c>
      <c r="D12" s="14">
        <v>8</v>
      </c>
      <c r="E12" s="15">
        <v>3.4334763948497854E-2</v>
      </c>
      <c r="F12" s="14">
        <v>15</v>
      </c>
      <c r="G12" s="15">
        <v>9.8684210526315791E-2</v>
      </c>
      <c r="H12" s="16">
        <v>-0.46666666666666667</v>
      </c>
      <c r="I12" s="14">
        <v>23</v>
      </c>
      <c r="J12" s="16">
        <v>-0.65217391304347827</v>
      </c>
      <c r="K12" s="14">
        <v>100</v>
      </c>
      <c r="L12" s="15">
        <v>9.0334236675700091E-2</v>
      </c>
      <c r="M12" s="14">
        <v>68</v>
      </c>
      <c r="N12" s="15">
        <v>9.3150684931506855E-2</v>
      </c>
      <c r="O12" s="16">
        <v>0.47058823529411775</v>
      </c>
    </row>
    <row r="13" spans="2:15" ht="14.4" thickBot="1">
      <c r="B13" s="59">
        <v>4</v>
      </c>
      <c r="C13" s="18" t="s">
        <v>15</v>
      </c>
      <c r="D13" s="19">
        <v>11</v>
      </c>
      <c r="E13" s="20">
        <v>4.7210300429184553E-2</v>
      </c>
      <c r="F13" s="19">
        <v>18</v>
      </c>
      <c r="G13" s="20">
        <v>0.11842105263157894</v>
      </c>
      <c r="H13" s="21">
        <v>-0.38888888888888884</v>
      </c>
      <c r="I13" s="19">
        <v>14</v>
      </c>
      <c r="J13" s="21">
        <v>-0.2142857142857143</v>
      </c>
      <c r="K13" s="19">
        <v>89</v>
      </c>
      <c r="L13" s="20">
        <v>8.0397470641373078E-2</v>
      </c>
      <c r="M13" s="19">
        <v>80</v>
      </c>
      <c r="N13" s="20">
        <v>0.1095890410958904</v>
      </c>
      <c r="O13" s="21">
        <v>0.11250000000000004</v>
      </c>
    </row>
    <row r="14" spans="2:15" ht="14.4" thickBot="1">
      <c r="B14" s="12">
        <v>5</v>
      </c>
      <c r="C14" s="13" t="s">
        <v>50</v>
      </c>
      <c r="D14" s="14">
        <v>9</v>
      </c>
      <c r="E14" s="15">
        <v>3.8626609442060089E-2</v>
      </c>
      <c r="F14" s="14">
        <v>35</v>
      </c>
      <c r="G14" s="15">
        <v>0.23026315789473684</v>
      </c>
      <c r="H14" s="16">
        <v>-0.74285714285714288</v>
      </c>
      <c r="I14" s="14">
        <v>5</v>
      </c>
      <c r="J14" s="16">
        <v>0.8</v>
      </c>
      <c r="K14" s="14">
        <v>84</v>
      </c>
      <c r="L14" s="15">
        <v>7.5880758807588072E-2</v>
      </c>
      <c r="M14" s="14">
        <v>106</v>
      </c>
      <c r="N14" s="15">
        <v>0.14520547945205478</v>
      </c>
      <c r="O14" s="16">
        <v>-0.20754716981132071</v>
      </c>
    </row>
    <row r="15" spans="2:15" ht="14.4" thickBot="1">
      <c r="B15" s="83" t="s">
        <v>51</v>
      </c>
      <c r="C15" s="84"/>
      <c r="D15" s="23">
        <f>SUM(D10:D14)</f>
        <v>75</v>
      </c>
      <c r="E15" s="24">
        <f>D15/D17</f>
        <v>0.32188841201716739</v>
      </c>
      <c r="F15" s="23">
        <f>SUM(F10:F14)</f>
        <v>113</v>
      </c>
      <c r="G15" s="24">
        <f>F15/F17</f>
        <v>0.74342105263157898</v>
      </c>
      <c r="H15" s="25">
        <f>D15/F15-1</f>
        <v>-0.33628318584070793</v>
      </c>
      <c r="I15" s="23">
        <f>SUM(I10:I14)</f>
        <v>138</v>
      </c>
      <c r="J15" s="24">
        <f>D15/I15-1</f>
        <v>-0.45652173913043481</v>
      </c>
      <c r="K15" s="23">
        <f>SUM(K10:K14)</f>
        <v>793</v>
      </c>
      <c r="L15" s="24">
        <f>K15/K17</f>
        <v>0.71635049683830176</v>
      </c>
      <c r="M15" s="23">
        <f>SUM(M10:M14)</f>
        <v>572</v>
      </c>
      <c r="N15" s="24">
        <f>M15/M17</f>
        <v>0.78356164383561644</v>
      </c>
      <c r="O15" s="25">
        <f>K15/M15-1</f>
        <v>0.38636363636363646</v>
      </c>
    </row>
    <row r="16" spans="2:15" ht="14.4" thickBot="1">
      <c r="B16" s="83" t="s">
        <v>38</v>
      </c>
      <c r="C16" s="84"/>
      <c r="D16" s="38">
        <f>D17-D15</f>
        <v>158</v>
      </c>
      <c r="E16" s="24">
        <f t="shared" ref="E16:N16" si="0">E17-E15</f>
        <v>0.67811158798283255</v>
      </c>
      <c r="F16" s="38">
        <f t="shared" si="0"/>
        <v>39</v>
      </c>
      <c r="G16" s="24">
        <f t="shared" si="0"/>
        <v>0.25657894736842102</v>
      </c>
      <c r="H16" s="25">
        <f>D16/F16-1</f>
        <v>3.0512820512820511</v>
      </c>
      <c r="I16" s="38">
        <f t="shared" si="0"/>
        <v>26</v>
      </c>
      <c r="J16" s="25">
        <f>D16/I16-1</f>
        <v>5.0769230769230766</v>
      </c>
      <c r="K16" s="38">
        <f t="shared" si="0"/>
        <v>314</v>
      </c>
      <c r="L16" s="24">
        <f t="shared" si="0"/>
        <v>0.28364950316169824</v>
      </c>
      <c r="M16" s="38">
        <f t="shared" si="0"/>
        <v>158</v>
      </c>
      <c r="N16" s="24">
        <f t="shared" si="0"/>
        <v>0.21643835616438345</v>
      </c>
      <c r="O16" s="25">
        <f>K16/M16-1</f>
        <v>0.98734177215189867</v>
      </c>
    </row>
    <row r="17" spans="2:15" ht="14.4" thickBot="1">
      <c r="B17" s="81" t="s">
        <v>39</v>
      </c>
      <c r="C17" s="82"/>
      <c r="D17" s="26">
        <v>233</v>
      </c>
      <c r="E17" s="27">
        <v>1</v>
      </c>
      <c r="F17" s="26">
        <v>152</v>
      </c>
      <c r="G17" s="27">
        <v>1</v>
      </c>
      <c r="H17" s="28">
        <v>0.53289473684210531</v>
      </c>
      <c r="I17" s="26">
        <v>164</v>
      </c>
      <c r="J17" s="28">
        <v>0.4207317073170731</v>
      </c>
      <c r="K17" s="26">
        <v>1107</v>
      </c>
      <c r="L17" s="27">
        <v>1</v>
      </c>
      <c r="M17" s="26">
        <v>730</v>
      </c>
      <c r="N17" s="27">
        <v>0.99999999999999989</v>
      </c>
      <c r="O17" s="28">
        <v>0.51643835616438349</v>
      </c>
    </row>
    <row r="18" spans="2:15">
      <c r="B18" s="42" t="s">
        <v>69</v>
      </c>
    </row>
    <row r="19" spans="2:15">
      <c r="B19" s="74" t="s">
        <v>87</v>
      </c>
    </row>
    <row r="20" spans="2:15">
      <c r="B20" s="30" t="s">
        <v>70</v>
      </c>
      <c r="C20" s="1"/>
      <c r="D20" s="1"/>
      <c r="E20" s="1"/>
      <c r="F20" s="1"/>
      <c r="G20" s="1"/>
    </row>
    <row r="21" spans="2:15">
      <c r="B21" s="75" t="s">
        <v>88</v>
      </c>
    </row>
    <row r="22" spans="2:15">
      <c r="B22" s="75"/>
    </row>
  </sheetData>
  <mergeCells count="26">
    <mergeCell ref="B2:N2"/>
    <mergeCell ref="M6:N7"/>
    <mergeCell ref="O6:O7"/>
    <mergeCell ref="B4:B6"/>
    <mergeCell ref="C4:C6"/>
    <mergeCell ref="B3:N3"/>
    <mergeCell ref="H6:H7"/>
    <mergeCell ref="I6:I7"/>
    <mergeCell ref="J6:J7"/>
    <mergeCell ref="K6:L7"/>
    <mergeCell ref="B7:B9"/>
    <mergeCell ref="C7:C9"/>
    <mergeCell ref="H8:H9"/>
    <mergeCell ref="J8:J9"/>
    <mergeCell ref="O8:O9"/>
    <mergeCell ref="D6:E7"/>
    <mergeCell ref="K4:O4"/>
    <mergeCell ref="F6:G7"/>
    <mergeCell ref="D5:H5"/>
    <mergeCell ref="I5:J5"/>
    <mergeCell ref="K5:O5"/>
    <mergeCell ref="B17:C17"/>
    <mergeCell ref="B15:C15"/>
    <mergeCell ref="B16:C16"/>
    <mergeCell ref="D4:H4"/>
    <mergeCell ref="I4:J4"/>
  </mergeCells>
  <phoneticPr fontId="4" type="noConversion"/>
  <conditionalFormatting sqref="D10:O14">
    <cfRule type="cellIs" dxfId="31" priority="3" operator="equal">
      <formula>0</formula>
    </cfRule>
  </conditionalFormatting>
  <conditionalFormatting sqref="H10:H16 O10:O16">
    <cfRule type="cellIs" dxfId="30" priority="1" operator="lessThan">
      <formula>0</formula>
    </cfRule>
  </conditionalFormatting>
  <conditionalFormatting sqref="J10:J14">
    <cfRule type="cellIs" dxfId="29" priority="7" operator="lessThan">
      <formula>0</formula>
    </cfRule>
  </conditionalFormatting>
  <conditionalFormatting sqref="J16">
    <cfRule type="cellIs" dxfId="28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BDCA1-5D51-4BBB-9859-80E5AF762A43}">
  <sheetPr>
    <pageSetUpPr fitToPage="1"/>
  </sheetPr>
  <dimension ref="B1:V66"/>
  <sheetViews>
    <sheetView showGridLines="0" workbookViewId="0"/>
  </sheetViews>
  <sheetFormatPr defaultColWidth="9.109375" defaultRowHeight="13.8"/>
  <cols>
    <col min="1" max="1" width="2" style="1" customWidth="1"/>
    <col min="2" max="2" width="8.109375" style="1" customWidth="1"/>
    <col min="3" max="3" width="19.109375" style="1" customWidth="1"/>
    <col min="4" max="12" width="10.109375" style="1" customWidth="1"/>
    <col min="13" max="14" width="4.44140625" style="1" customWidth="1"/>
    <col min="15" max="15" width="13.33203125" style="1" customWidth="1"/>
    <col min="16" max="16" width="19.109375" style="1" customWidth="1"/>
    <col min="17" max="17" width="10.44140625" style="1" customWidth="1"/>
    <col min="18" max="22" width="10.5546875" style="1" customWidth="1"/>
    <col min="23" max="23" width="11.6640625" style="1" customWidth="1"/>
    <col min="24" max="16384" width="9.109375" style="1"/>
  </cols>
  <sheetData>
    <row r="1" spans="2:22">
      <c r="B1" s="1" t="s">
        <v>7</v>
      </c>
      <c r="D1" s="2"/>
      <c r="O1" s="3"/>
      <c r="V1" s="3">
        <v>45475</v>
      </c>
    </row>
    <row r="2" spans="2:22" ht="14.4" customHeight="1">
      <c r="B2" s="109" t="s">
        <v>103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19"/>
      <c r="N2" s="29"/>
      <c r="O2" s="109" t="s">
        <v>104</v>
      </c>
      <c r="P2" s="109"/>
      <c r="Q2" s="109"/>
      <c r="R2" s="109"/>
      <c r="S2" s="109"/>
      <c r="T2" s="109"/>
      <c r="U2" s="109"/>
      <c r="V2" s="109"/>
    </row>
    <row r="3" spans="2:22" ht="14.4" customHeight="1">
      <c r="B3" s="110" t="s">
        <v>105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9"/>
      <c r="N3" s="29"/>
      <c r="O3" s="110" t="s">
        <v>106</v>
      </c>
      <c r="P3" s="110"/>
      <c r="Q3" s="110"/>
      <c r="R3" s="110"/>
      <c r="S3" s="110"/>
      <c r="T3" s="110"/>
      <c r="U3" s="110"/>
      <c r="V3" s="110"/>
    </row>
    <row r="4" spans="2:22" ht="14.4" customHeight="1" thickBot="1">
      <c r="B4" s="32"/>
      <c r="C4" s="32"/>
      <c r="D4" s="32"/>
      <c r="E4" s="32"/>
      <c r="F4" s="32"/>
      <c r="G4" s="32"/>
      <c r="H4" s="32"/>
      <c r="I4" s="32"/>
      <c r="J4" s="32"/>
      <c r="K4" s="33"/>
      <c r="L4" s="5" t="s">
        <v>42</v>
      </c>
      <c r="M4" s="119"/>
      <c r="O4" s="32"/>
      <c r="P4" s="32"/>
      <c r="Q4" s="32"/>
      <c r="R4" s="32"/>
      <c r="S4" s="32"/>
      <c r="T4" s="32"/>
      <c r="U4" s="33"/>
      <c r="V4" s="5" t="s">
        <v>42</v>
      </c>
    </row>
    <row r="5" spans="2:22" ht="14.4" customHeight="1">
      <c r="B5" s="101" t="s">
        <v>0</v>
      </c>
      <c r="C5" s="101" t="s">
        <v>1</v>
      </c>
      <c r="D5" s="103" t="s">
        <v>98</v>
      </c>
      <c r="E5" s="104"/>
      <c r="F5" s="104"/>
      <c r="G5" s="104"/>
      <c r="H5" s="104"/>
      <c r="I5" s="114"/>
      <c r="J5" s="103" t="s">
        <v>90</v>
      </c>
      <c r="K5" s="104"/>
      <c r="L5" s="114"/>
      <c r="M5" s="119"/>
      <c r="O5" s="101" t="s">
        <v>0</v>
      </c>
      <c r="P5" s="101" t="s">
        <v>1</v>
      </c>
      <c r="Q5" s="103" t="s">
        <v>107</v>
      </c>
      <c r="R5" s="104"/>
      <c r="S5" s="104"/>
      <c r="T5" s="104"/>
      <c r="U5" s="104"/>
      <c r="V5" s="114"/>
    </row>
    <row r="6" spans="2:22" ht="14.4" customHeight="1" thickBot="1">
      <c r="B6" s="102"/>
      <c r="C6" s="102"/>
      <c r="D6" s="115" t="s">
        <v>97</v>
      </c>
      <c r="E6" s="112"/>
      <c r="F6" s="112"/>
      <c r="G6" s="112"/>
      <c r="H6" s="112"/>
      <c r="I6" s="113"/>
      <c r="J6" s="115" t="s">
        <v>91</v>
      </c>
      <c r="K6" s="112"/>
      <c r="L6" s="113"/>
      <c r="M6" s="119"/>
      <c r="O6" s="102"/>
      <c r="P6" s="102"/>
      <c r="Q6" s="115" t="s">
        <v>102</v>
      </c>
      <c r="R6" s="112"/>
      <c r="S6" s="112"/>
      <c r="T6" s="112"/>
      <c r="U6" s="112"/>
      <c r="V6" s="113"/>
    </row>
    <row r="7" spans="2:22" ht="14.4" customHeight="1">
      <c r="B7" s="102"/>
      <c r="C7" s="102"/>
      <c r="D7" s="95">
        <v>2024</v>
      </c>
      <c r="E7" s="96"/>
      <c r="F7" s="95">
        <v>2023</v>
      </c>
      <c r="G7" s="96"/>
      <c r="H7" s="85" t="s">
        <v>31</v>
      </c>
      <c r="I7" s="85" t="s">
        <v>56</v>
      </c>
      <c r="J7" s="85">
        <v>2023</v>
      </c>
      <c r="K7" s="85" t="s">
        <v>108</v>
      </c>
      <c r="L7" s="85" t="s">
        <v>109</v>
      </c>
      <c r="M7" s="119"/>
      <c r="O7" s="102"/>
      <c r="P7" s="102"/>
      <c r="Q7" s="95">
        <v>2024</v>
      </c>
      <c r="R7" s="96"/>
      <c r="S7" s="95">
        <v>2023</v>
      </c>
      <c r="T7" s="96"/>
      <c r="U7" s="85" t="s">
        <v>31</v>
      </c>
      <c r="V7" s="85" t="s">
        <v>74</v>
      </c>
    </row>
    <row r="8" spans="2:22" ht="14.4" customHeight="1" thickBot="1">
      <c r="B8" s="89" t="s">
        <v>32</v>
      </c>
      <c r="C8" s="89" t="s">
        <v>33</v>
      </c>
      <c r="D8" s="97"/>
      <c r="E8" s="98"/>
      <c r="F8" s="97"/>
      <c r="G8" s="98"/>
      <c r="H8" s="86"/>
      <c r="I8" s="86"/>
      <c r="J8" s="86"/>
      <c r="K8" s="86"/>
      <c r="L8" s="86"/>
      <c r="M8" s="119"/>
      <c r="O8" s="89" t="s">
        <v>32</v>
      </c>
      <c r="P8" s="89" t="s">
        <v>33</v>
      </c>
      <c r="Q8" s="97"/>
      <c r="R8" s="98"/>
      <c r="S8" s="97"/>
      <c r="T8" s="98"/>
      <c r="U8" s="86"/>
      <c r="V8" s="86"/>
    </row>
    <row r="9" spans="2:22" ht="14.4" customHeight="1">
      <c r="B9" s="89"/>
      <c r="C9" s="89"/>
      <c r="D9" s="6" t="s">
        <v>34</v>
      </c>
      <c r="E9" s="7" t="s">
        <v>2</v>
      </c>
      <c r="F9" s="6" t="s">
        <v>34</v>
      </c>
      <c r="G9" s="7" t="s">
        <v>2</v>
      </c>
      <c r="H9" s="91" t="s">
        <v>35</v>
      </c>
      <c r="I9" s="91" t="s">
        <v>57</v>
      </c>
      <c r="J9" s="91" t="s">
        <v>34</v>
      </c>
      <c r="K9" s="91" t="s">
        <v>100</v>
      </c>
      <c r="L9" s="91" t="s">
        <v>110</v>
      </c>
      <c r="M9" s="119"/>
      <c r="O9" s="89"/>
      <c r="P9" s="89"/>
      <c r="Q9" s="6" t="s">
        <v>34</v>
      </c>
      <c r="R9" s="7" t="s">
        <v>2</v>
      </c>
      <c r="S9" s="6" t="s">
        <v>34</v>
      </c>
      <c r="T9" s="7" t="s">
        <v>2</v>
      </c>
      <c r="U9" s="91" t="s">
        <v>35</v>
      </c>
      <c r="V9" s="91" t="s">
        <v>75</v>
      </c>
    </row>
    <row r="10" spans="2:22" ht="14.4" customHeight="1" thickBot="1">
      <c r="B10" s="90"/>
      <c r="C10" s="90"/>
      <c r="D10" s="9" t="s">
        <v>36</v>
      </c>
      <c r="E10" s="10" t="s">
        <v>37</v>
      </c>
      <c r="F10" s="9" t="s">
        <v>36</v>
      </c>
      <c r="G10" s="10" t="s">
        <v>37</v>
      </c>
      <c r="H10" s="92"/>
      <c r="I10" s="92"/>
      <c r="J10" s="92" t="s">
        <v>36</v>
      </c>
      <c r="K10" s="92"/>
      <c r="L10" s="92"/>
      <c r="M10" s="119"/>
      <c r="O10" s="90"/>
      <c r="P10" s="90"/>
      <c r="Q10" s="9" t="s">
        <v>36</v>
      </c>
      <c r="R10" s="10" t="s">
        <v>37</v>
      </c>
      <c r="S10" s="9" t="s">
        <v>36</v>
      </c>
      <c r="T10" s="10" t="s">
        <v>37</v>
      </c>
      <c r="U10" s="92"/>
      <c r="V10" s="92"/>
    </row>
    <row r="11" spans="2:22" ht="14.4" customHeight="1" thickBot="1">
      <c r="B11" s="12">
        <v>1</v>
      </c>
      <c r="C11" s="13" t="s">
        <v>14</v>
      </c>
      <c r="D11" s="14">
        <v>1754</v>
      </c>
      <c r="E11" s="15">
        <v>0.26066280279387727</v>
      </c>
      <c r="F11" s="14">
        <v>1208</v>
      </c>
      <c r="G11" s="15">
        <v>0.20016570008285003</v>
      </c>
      <c r="H11" s="16">
        <v>0.45198675496688745</v>
      </c>
      <c r="I11" s="34">
        <v>0</v>
      </c>
      <c r="J11" s="14">
        <v>1053</v>
      </c>
      <c r="K11" s="16">
        <v>0.66571699905033244</v>
      </c>
      <c r="L11" s="34">
        <v>0</v>
      </c>
      <c r="M11" s="119"/>
      <c r="O11" s="12">
        <v>1</v>
      </c>
      <c r="P11" s="13" t="s">
        <v>14</v>
      </c>
      <c r="Q11" s="14">
        <v>6896</v>
      </c>
      <c r="R11" s="15">
        <v>0.2097004713395165</v>
      </c>
      <c r="S11" s="14">
        <v>6844</v>
      </c>
      <c r="T11" s="15">
        <v>0.21698053389131952</v>
      </c>
      <c r="U11" s="16">
        <v>7.5978959672706736E-3</v>
      </c>
      <c r="V11" s="34">
        <v>0</v>
      </c>
    </row>
    <row r="12" spans="2:22" ht="14.4" customHeight="1" thickBot="1">
      <c r="B12" s="17">
        <v>2</v>
      </c>
      <c r="C12" s="18" t="s">
        <v>19</v>
      </c>
      <c r="D12" s="19">
        <v>893</v>
      </c>
      <c r="E12" s="20">
        <v>0.13270916926735027</v>
      </c>
      <c r="F12" s="19">
        <v>752</v>
      </c>
      <c r="G12" s="20">
        <v>0.12460646230323115</v>
      </c>
      <c r="H12" s="21">
        <v>0.1875</v>
      </c>
      <c r="I12" s="35">
        <v>1</v>
      </c>
      <c r="J12" s="19">
        <v>740</v>
      </c>
      <c r="K12" s="21">
        <v>0.20675675675675675</v>
      </c>
      <c r="L12" s="35">
        <v>0</v>
      </c>
      <c r="M12" s="119"/>
      <c r="O12" s="17">
        <v>2</v>
      </c>
      <c r="P12" s="18" t="s">
        <v>19</v>
      </c>
      <c r="Q12" s="19">
        <v>4494</v>
      </c>
      <c r="R12" s="20">
        <v>0.13665805078303178</v>
      </c>
      <c r="S12" s="19">
        <v>4689</v>
      </c>
      <c r="T12" s="20">
        <v>0.14865893094921057</v>
      </c>
      <c r="U12" s="21">
        <v>-4.1586692258477331E-2</v>
      </c>
      <c r="V12" s="35">
        <v>0</v>
      </c>
    </row>
    <row r="13" spans="2:22" ht="14.4" customHeight="1" thickBot="1">
      <c r="B13" s="12">
        <v>3</v>
      </c>
      <c r="C13" s="13" t="s">
        <v>15</v>
      </c>
      <c r="D13" s="14">
        <v>775</v>
      </c>
      <c r="E13" s="15">
        <v>0.11517313122306434</v>
      </c>
      <c r="F13" s="14">
        <v>620</v>
      </c>
      <c r="G13" s="15">
        <v>0.10273405136702568</v>
      </c>
      <c r="H13" s="16">
        <v>0.25</v>
      </c>
      <c r="I13" s="34">
        <v>2</v>
      </c>
      <c r="J13" s="14">
        <v>450</v>
      </c>
      <c r="K13" s="16">
        <v>0.72222222222222232</v>
      </c>
      <c r="L13" s="34">
        <v>1</v>
      </c>
      <c r="M13" s="119"/>
      <c r="O13" s="12">
        <v>3</v>
      </c>
      <c r="P13" s="13" t="s">
        <v>16</v>
      </c>
      <c r="Q13" s="14">
        <v>3766</v>
      </c>
      <c r="R13" s="15">
        <v>0.11452029800821042</v>
      </c>
      <c r="S13" s="14">
        <v>3658</v>
      </c>
      <c r="T13" s="15">
        <v>0.11597235432122249</v>
      </c>
      <c r="U13" s="16">
        <v>2.9524330235101148E-2</v>
      </c>
      <c r="V13" s="34">
        <v>0</v>
      </c>
    </row>
    <row r="14" spans="2:22" ht="14.4" customHeight="1" thickBot="1">
      <c r="B14" s="17">
        <v>4</v>
      </c>
      <c r="C14" s="18" t="s">
        <v>20</v>
      </c>
      <c r="D14" s="19">
        <v>622</v>
      </c>
      <c r="E14" s="20">
        <v>9.243572596225294E-2</v>
      </c>
      <c r="F14" s="19">
        <v>427</v>
      </c>
      <c r="G14" s="20">
        <v>7.0753935376967683E-2</v>
      </c>
      <c r="H14" s="21">
        <v>0.45667447306791575</v>
      </c>
      <c r="I14" s="35">
        <v>3</v>
      </c>
      <c r="J14" s="19">
        <v>503</v>
      </c>
      <c r="K14" s="21">
        <v>0.23658051689860837</v>
      </c>
      <c r="L14" s="35">
        <v>-1</v>
      </c>
      <c r="M14" s="119"/>
      <c r="O14" s="17">
        <v>4</v>
      </c>
      <c r="P14" s="18" t="s">
        <v>48</v>
      </c>
      <c r="Q14" s="19">
        <v>3597</v>
      </c>
      <c r="R14" s="20">
        <v>0.10938117682834118</v>
      </c>
      <c r="S14" s="19">
        <v>3205</v>
      </c>
      <c r="T14" s="20">
        <v>0.10161055101134994</v>
      </c>
      <c r="U14" s="21">
        <v>0.12230889235569431</v>
      </c>
      <c r="V14" s="35">
        <v>0</v>
      </c>
    </row>
    <row r="15" spans="2:22" ht="14.4" customHeight="1" thickBot="1">
      <c r="B15" s="12">
        <v>5</v>
      </c>
      <c r="C15" s="13" t="s">
        <v>48</v>
      </c>
      <c r="D15" s="14">
        <v>614</v>
      </c>
      <c r="E15" s="15">
        <v>9.1246842027047109E-2</v>
      </c>
      <c r="F15" s="14">
        <v>771</v>
      </c>
      <c r="G15" s="15">
        <v>0.12775476387738194</v>
      </c>
      <c r="H15" s="16">
        <v>-0.2036316472114138</v>
      </c>
      <c r="I15" s="34">
        <v>-3</v>
      </c>
      <c r="J15" s="14">
        <v>398</v>
      </c>
      <c r="K15" s="16">
        <v>0.54271356783919589</v>
      </c>
      <c r="L15" s="34">
        <v>1</v>
      </c>
      <c r="M15" s="119"/>
      <c r="O15" s="12">
        <v>5</v>
      </c>
      <c r="P15" s="13" t="s">
        <v>20</v>
      </c>
      <c r="Q15" s="14">
        <v>3032</v>
      </c>
      <c r="R15" s="15">
        <v>9.2200091227003192E-2</v>
      </c>
      <c r="S15" s="14">
        <v>2364</v>
      </c>
      <c r="T15" s="15">
        <v>7.4947688795891199E-2</v>
      </c>
      <c r="U15" s="16">
        <v>0.28257191201353637</v>
      </c>
      <c r="V15" s="34">
        <v>2</v>
      </c>
    </row>
    <row r="16" spans="2:22" ht="14.4" customHeight="1" thickBot="1">
      <c r="B16" s="17">
        <v>6</v>
      </c>
      <c r="C16" s="18" t="s">
        <v>12</v>
      </c>
      <c r="D16" s="19">
        <v>529</v>
      </c>
      <c r="E16" s="20">
        <v>7.8614950215485216E-2</v>
      </c>
      <c r="F16" s="19">
        <v>520</v>
      </c>
      <c r="G16" s="20">
        <v>8.6164043082021538E-2</v>
      </c>
      <c r="H16" s="21">
        <v>1.7307692307692246E-2</v>
      </c>
      <c r="I16" s="35">
        <v>0</v>
      </c>
      <c r="J16" s="19">
        <v>421</v>
      </c>
      <c r="K16" s="21">
        <v>0.25653206650831351</v>
      </c>
      <c r="L16" s="35">
        <v>-1</v>
      </c>
      <c r="M16" s="119"/>
      <c r="O16" s="17">
        <v>6</v>
      </c>
      <c r="P16" s="18" t="s">
        <v>12</v>
      </c>
      <c r="Q16" s="19">
        <v>2945</v>
      </c>
      <c r="R16" s="20">
        <v>8.9554508134407781E-2</v>
      </c>
      <c r="S16" s="19">
        <v>2747</v>
      </c>
      <c r="T16" s="20">
        <v>8.7090228901147676E-2</v>
      </c>
      <c r="U16" s="21">
        <v>7.2078631234073542E-2</v>
      </c>
      <c r="V16" s="35">
        <v>-1</v>
      </c>
    </row>
    <row r="17" spans="2:22" ht="14.4" customHeight="1" thickBot="1">
      <c r="B17" s="12">
        <v>7</v>
      </c>
      <c r="C17" s="13" t="s">
        <v>16</v>
      </c>
      <c r="D17" s="14">
        <v>438</v>
      </c>
      <c r="E17" s="15">
        <v>6.5091395452518949E-2</v>
      </c>
      <c r="F17" s="14">
        <v>736</v>
      </c>
      <c r="G17" s="15">
        <v>0.12195526097763049</v>
      </c>
      <c r="H17" s="16">
        <v>-0.40489130434782605</v>
      </c>
      <c r="I17" s="34">
        <v>-3</v>
      </c>
      <c r="J17" s="14">
        <v>369</v>
      </c>
      <c r="K17" s="16">
        <v>0.18699186991869921</v>
      </c>
      <c r="L17" s="34">
        <v>0</v>
      </c>
      <c r="M17" s="119"/>
      <c r="O17" s="12">
        <v>7</v>
      </c>
      <c r="P17" s="13" t="s">
        <v>15</v>
      </c>
      <c r="Q17" s="14">
        <v>2919</v>
      </c>
      <c r="R17" s="15">
        <v>8.8763874106735599E-2</v>
      </c>
      <c r="S17" s="14">
        <v>2629</v>
      </c>
      <c r="T17" s="15">
        <v>8.3349185213366303E-2</v>
      </c>
      <c r="U17" s="16">
        <v>0.11030810193990104</v>
      </c>
      <c r="V17" s="34">
        <v>-1</v>
      </c>
    </row>
    <row r="18" spans="2:22" ht="14.4" customHeight="1" thickBot="1">
      <c r="B18" s="17">
        <v>8</v>
      </c>
      <c r="C18" s="18" t="s">
        <v>21</v>
      </c>
      <c r="D18" s="19">
        <v>229</v>
      </c>
      <c r="E18" s="20">
        <v>3.4031802645266757E-2</v>
      </c>
      <c r="F18" s="19">
        <v>312</v>
      </c>
      <c r="G18" s="20">
        <v>5.1698425849212921E-2</v>
      </c>
      <c r="H18" s="21">
        <v>-0.26602564102564108</v>
      </c>
      <c r="I18" s="35">
        <v>0</v>
      </c>
      <c r="J18" s="19">
        <v>140</v>
      </c>
      <c r="K18" s="21">
        <v>0.63571428571428568</v>
      </c>
      <c r="L18" s="35">
        <v>1</v>
      </c>
      <c r="M18" s="119"/>
      <c r="O18" s="17">
        <v>8</v>
      </c>
      <c r="P18" s="18" t="s">
        <v>21</v>
      </c>
      <c r="Q18" s="19">
        <v>1319</v>
      </c>
      <c r="R18" s="20">
        <v>4.0109472403831531E-2</v>
      </c>
      <c r="S18" s="19">
        <v>1512</v>
      </c>
      <c r="T18" s="20">
        <v>4.7936085219707054E-2</v>
      </c>
      <c r="U18" s="21">
        <v>-0.12764550264550267</v>
      </c>
      <c r="V18" s="35">
        <v>0</v>
      </c>
    </row>
    <row r="19" spans="2:22" ht="14.4" customHeight="1" thickBot="1">
      <c r="B19" s="12">
        <v>9</v>
      </c>
      <c r="C19" s="13" t="s">
        <v>79</v>
      </c>
      <c r="D19" s="14">
        <v>171</v>
      </c>
      <c r="E19" s="15">
        <v>2.5412394115024519E-2</v>
      </c>
      <c r="F19" s="14">
        <v>22</v>
      </c>
      <c r="G19" s="15">
        <v>3.6454018227009112E-3</v>
      </c>
      <c r="H19" s="16">
        <v>6.7727272727272725</v>
      </c>
      <c r="I19" s="34">
        <v>6</v>
      </c>
      <c r="J19" s="14">
        <v>81</v>
      </c>
      <c r="K19" s="16">
        <v>1.1111111111111112</v>
      </c>
      <c r="L19" s="34">
        <v>3</v>
      </c>
      <c r="M19" s="119"/>
      <c r="O19" s="12">
        <v>9</v>
      </c>
      <c r="P19" s="13" t="s">
        <v>18</v>
      </c>
      <c r="Q19" s="14">
        <v>890</v>
      </c>
      <c r="R19" s="15">
        <v>2.7064010947240383E-2</v>
      </c>
      <c r="S19" s="14">
        <v>1186</v>
      </c>
      <c r="T19" s="15">
        <v>3.7600659438209373E-2</v>
      </c>
      <c r="U19" s="16">
        <v>-0.24957841483979759</v>
      </c>
      <c r="V19" s="34">
        <v>0</v>
      </c>
    </row>
    <row r="20" spans="2:22" ht="14.4" customHeight="1" thickBot="1">
      <c r="B20" s="17">
        <v>10</v>
      </c>
      <c r="C20" s="18" t="s">
        <v>18</v>
      </c>
      <c r="D20" s="19">
        <v>165</v>
      </c>
      <c r="E20" s="20">
        <v>2.4520731163620153E-2</v>
      </c>
      <c r="F20" s="19">
        <v>193</v>
      </c>
      <c r="G20" s="20">
        <v>3.1980115990057997E-2</v>
      </c>
      <c r="H20" s="21">
        <v>-0.14507772020725385</v>
      </c>
      <c r="I20" s="35">
        <v>0</v>
      </c>
      <c r="J20" s="19">
        <v>156</v>
      </c>
      <c r="K20" s="21">
        <v>5.7692307692307709E-2</v>
      </c>
      <c r="L20" s="35">
        <v>-2</v>
      </c>
      <c r="M20" s="119"/>
      <c r="O20" s="17">
        <v>10</v>
      </c>
      <c r="P20" s="18" t="s">
        <v>17</v>
      </c>
      <c r="Q20" s="19">
        <v>696</v>
      </c>
      <c r="R20" s="20">
        <v>2.1164664740763266E-2</v>
      </c>
      <c r="S20" s="19">
        <v>976</v>
      </c>
      <c r="T20" s="20">
        <v>3.0942869824361171E-2</v>
      </c>
      <c r="U20" s="21">
        <v>-0.28688524590163933</v>
      </c>
      <c r="V20" s="35">
        <v>0</v>
      </c>
    </row>
    <row r="21" spans="2:22" ht="14.4" customHeight="1" thickBot="1">
      <c r="B21" s="12">
        <v>11</v>
      </c>
      <c r="C21" s="13" t="s">
        <v>4</v>
      </c>
      <c r="D21" s="14">
        <v>121</v>
      </c>
      <c r="E21" s="15">
        <v>1.7981869519988113E-2</v>
      </c>
      <c r="F21" s="14">
        <v>64</v>
      </c>
      <c r="G21" s="15">
        <v>1.0604805302402652E-2</v>
      </c>
      <c r="H21" s="16">
        <v>0.890625</v>
      </c>
      <c r="I21" s="34">
        <v>0</v>
      </c>
      <c r="J21" s="14">
        <v>106</v>
      </c>
      <c r="K21" s="16">
        <v>0.14150943396226423</v>
      </c>
      <c r="L21" s="34">
        <v>0</v>
      </c>
      <c r="M21" s="119"/>
      <c r="O21" s="12">
        <v>11</v>
      </c>
      <c r="P21" s="13" t="s">
        <v>79</v>
      </c>
      <c r="Q21" s="14">
        <v>507</v>
      </c>
      <c r="R21" s="15">
        <v>1.5417363539607725E-2</v>
      </c>
      <c r="S21" s="14">
        <v>168</v>
      </c>
      <c r="T21" s="15">
        <v>5.3262316910785623E-3</v>
      </c>
      <c r="U21" s="16">
        <v>2.0178571428571428</v>
      </c>
      <c r="V21" s="34">
        <v>2</v>
      </c>
    </row>
    <row r="22" spans="2:22" ht="14.4" customHeight="1" thickBot="1">
      <c r="B22" s="17">
        <v>12</v>
      </c>
      <c r="C22" s="18" t="s">
        <v>17</v>
      </c>
      <c r="D22" s="19">
        <v>113</v>
      </c>
      <c r="E22" s="20">
        <v>1.6792985584782285E-2</v>
      </c>
      <c r="F22" s="19">
        <v>196</v>
      </c>
      <c r="G22" s="20">
        <v>3.2477216238608123E-2</v>
      </c>
      <c r="H22" s="21">
        <v>-0.42346938775510201</v>
      </c>
      <c r="I22" s="35">
        <v>-3</v>
      </c>
      <c r="J22" s="19">
        <v>127</v>
      </c>
      <c r="K22" s="21">
        <v>-0.11023622047244097</v>
      </c>
      <c r="L22" s="35">
        <v>-2</v>
      </c>
      <c r="M22" s="119"/>
      <c r="O22" s="17">
        <v>12</v>
      </c>
      <c r="P22" s="18" t="s">
        <v>4</v>
      </c>
      <c r="Q22" s="19">
        <v>420</v>
      </c>
      <c r="R22" s="20">
        <v>1.2771780447012316E-2</v>
      </c>
      <c r="S22" s="19">
        <v>411</v>
      </c>
      <c r="T22" s="20">
        <v>1.303024538710291E-2</v>
      </c>
      <c r="U22" s="21">
        <v>2.1897810218978186E-2</v>
      </c>
      <c r="V22" s="35">
        <v>-1</v>
      </c>
    </row>
    <row r="23" spans="2:22" ht="14.4" customHeight="1" thickBot="1">
      <c r="B23" s="12">
        <v>13</v>
      </c>
      <c r="C23" s="13" t="s">
        <v>72</v>
      </c>
      <c r="D23" s="14">
        <v>63</v>
      </c>
      <c r="E23" s="15">
        <v>9.3624609897458768E-3</v>
      </c>
      <c r="F23" s="14">
        <v>42</v>
      </c>
      <c r="G23" s="15">
        <v>6.9594034797017396E-3</v>
      </c>
      <c r="H23" s="16">
        <v>0.5</v>
      </c>
      <c r="I23" s="34">
        <v>-1</v>
      </c>
      <c r="J23" s="14">
        <v>45</v>
      </c>
      <c r="K23" s="16">
        <v>0.39999999999999991</v>
      </c>
      <c r="L23" s="34">
        <v>0</v>
      </c>
      <c r="M23" s="119"/>
      <c r="O23" s="12">
        <v>13</v>
      </c>
      <c r="P23" s="13" t="s">
        <v>72</v>
      </c>
      <c r="Q23" s="14">
        <v>310</v>
      </c>
      <c r="R23" s="15">
        <v>9.4267903299376614E-3</v>
      </c>
      <c r="S23" s="14">
        <v>247</v>
      </c>
      <c r="T23" s="15">
        <v>7.830828736288124E-3</v>
      </c>
      <c r="U23" s="16">
        <v>0.25506072874493935</v>
      </c>
      <c r="V23" s="34">
        <v>-1</v>
      </c>
    </row>
    <row r="24" spans="2:22" ht="14.4" customHeight="1" thickBot="1">
      <c r="B24" s="17">
        <v>14</v>
      </c>
      <c r="C24" s="18" t="s">
        <v>81</v>
      </c>
      <c r="D24" s="19">
        <v>52</v>
      </c>
      <c r="E24" s="20">
        <v>7.7277455788378659E-3</v>
      </c>
      <c r="F24" s="19">
        <v>24</v>
      </c>
      <c r="G24" s="20">
        <v>3.9768019884009942E-3</v>
      </c>
      <c r="H24" s="21">
        <v>1.1666666666666665</v>
      </c>
      <c r="I24" s="35">
        <v>0</v>
      </c>
      <c r="J24" s="19">
        <v>44</v>
      </c>
      <c r="K24" s="21">
        <v>0.18181818181818188</v>
      </c>
      <c r="L24" s="35">
        <v>0</v>
      </c>
      <c r="M24" s="119"/>
      <c r="O24" s="17">
        <v>14</v>
      </c>
      <c r="P24" s="18" t="s">
        <v>81</v>
      </c>
      <c r="Q24" s="19">
        <v>203</v>
      </c>
      <c r="R24" s="20">
        <v>6.1730272160559528E-3</v>
      </c>
      <c r="S24" s="19">
        <v>107</v>
      </c>
      <c r="T24" s="20">
        <v>3.3923023270559889E-3</v>
      </c>
      <c r="U24" s="21">
        <v>0.89719626168224309</v>
      </c>
      <c r="V24" s="35">
        <v>1</v>
      </c>
    </row>
    <row r="25" spans="2:22" ht="14.4" customHeight="1" thickBot="1">
      <c r="B25" s="12">
        <v>15</v>
      </c>
      <c r="C25" s="13" t="s">
        <v>82</v>
      </c>
      <c r="D25" s="14">
        <v>37</v>
      </c>
      <c r="E25" s="15">
        <v>5.498588200326943E-3</v>
      </c>
      <c r="F25" s="14">
        <v>40</v>
      </c>
      <c r="G25" s="15">
        <v>6.6280033140016566E-3</v>
      </c>
      <c r="H25" s="16">
        <v>-7.4999999999999956E-2</v>
      </c>
      <c r="I25" s="34">
        <v>-2</v>
      </c>
      <c r="J25" s="14">
        <v>11</v>
      </c>
      <c r="K25" s="16">
        <v>2.3636363636363638</v>
      </c>
      <c r="L25" s="34">
        <v>1</v>
      </c>
      <c r="M25" s="119"/>
      <c r="O25" s="12">
        <v>15</v>
      </c>
      <c r="P25" s="13" t="s">
        <v>82</v>
      </c>
      <c r="Q25" s="14">
        <v>108</v>
      </c>
      <c r="R25" s="15">
        <v>3.2841721149460242E-3</v>
      </c>
      <c r="S25" s="14">
        <v>112</v>
      </c>
      <c r="T25" s="15">
        <v>3.5508211273857079E-3</v>
      </c>
      <c r="U25" s="16">
        <v>-3.5714285714285698E-2</v>
      </c>
      <c r="V25" s="34">
        <v>-1</v>
      </c>
    </row>
    <row r="26" spans="2:22" ht="15" thickBot="1">
      <c r="B26" s="83" t="s">
        <v>111</v>
      </c>
      <c r="C26" s="84"/>
      <c r="D26" s="23">
        <f>SUM(D11:D25)</f>
        <v>6576</v>
      </c>
      <c r="E26" s="24">
        <f>D26/D28</f>
        <v>0.97726259473918864</v>
      </c>
      <c r="F26" s="23">
        <f>SUM(F11:F25)</f>
        <v>5927</v>
      </c>
      <c r="G26" s="24">
        <f>F26/F28</f>
        <v>0.98210439105219549</v>
      </c>
      <c r="H26" s="25">
        <f>D26/F26-1</f>
        <v>0.10949890332377255</v>
      </c>
      <c r="I26" s="36"/>
      <c r="J26" s="23">
        <f>SUM(J11:J25)</f>
        <v>4644</v>
      </c>
      <c r="K26" s="24">
        <f>E26/J26-1</f>
        <v>-0.99978956447141709</v>
      </c>
      <c r="L26" s="23"/>
      <c r="M26" s="119"/>
      <c r="O26" s="83" t="s">
        <v>111</v>
      </c>
      <c r="P26" s="84"/>
      <c r="Q26" s="23">
        <f>SUM(Q11:Q25)</f>
        <v>32102</v>
      </c>
      <c r="R26" s="24">
        <f>Q26/Q28</f>
        <v>0.97618975216664128</v>
      </c>
      <c r="S26" s="23">
        <f>SUM(S11:S25)</f>
        <v>30855</v>
      </c>
      <c r="T26" s="24">
        <f>S26/S28</f>
        <v>0.97821951683469655</v>
      </c>
      <c r="U26" s="25">
        <f>Q26/S26-1</f>
        <v>4.0414843623399754E-2</v>
      </c>
      <c r="V26" s="36"/>
    </row>
    <row r="27" spans="2:22" ht="15" thickBot="1">
      <c r="B27" s="83" t="s">
        <v>38</v>
      </c>
      <c r="C27" s="84"/>
      <c r="D27" s="23">
        <f>D28-SUM(D11:D25)</f>
        <v>153</v>
      </c>
      <c r="E27" s="24">
        <f>D27/D28</f>
        <v>2.2737405260811413E-2</v>
      </c>
      <c r="F27" s="23">
        <f>F28-SUM(F11:F25)</f>
        <v>108</v>
      </c>
      <c r="G27" s="24">
        <f>F27/F28</f>
        <v>1.7895608947804474E-2</v>
      </c>
      <c r="H27" s="25">
        <f>D27/F27-1</f>
        <v>0.41666666666666674</v>
      </c>
      <c r="I27" s="36"/>
      <c r="J27" s="23">
        <f>J28-SUM(J11:J25)</f>
        <v>137</v>
      </c>
      <c r="K27" s="24">
        <f>E27/J27-1</f>
        <v>-0.99983403353824229</v>
      </c>
      <c r="L27" s="23"/>
      <c r="M27" s="119"/>
      <c r="O27" s="83" t="s">
        <v>38</v>
      </c>
      <c r="P27" s="84"/>
      <c r="Q27" s="23">
        <f>Q28-SUM(Q11:Q25)</f>
        <v>783</v>
      </c>
      <c r="R27" s="24">
        <f>Q27/Q28</f>
        <v>2.3810247833358673E-2</v>
      </c>
      <c r="S27" s="23">
        <f>S28-SUM(S11:S25)</f>
        <v>687</v>
      </c>
      <c r="T27" s="24">
        <f>S27/S28</f>
        <v>2.1780483165303406E-2</v>
      </c>
      <c r="U27" s="25">
        <f>Q27/S27-1</f>
        <v>0.13973799126637565</v>
      </c>
      <c r="V27" s="37"/>
    </row>
    <row r="28" spans="2:22" ht="15" thickBot="1">
      <c r="B28" s="81" t="s">
        <v>62</v>
      </c>
      <c r="C28" s="82"/>
      <c r="D28" s="26">
        <v>6729</v>
      </c>
      <c r="E28" s="27">
        <v>1</v>
      </c>
      <c r="F28" s="26">
        <v>6035</v>
      </c>
      <c r="G28" s="27">
        <v>1</v>
      </c>
      <c r="H28" s="28">
        <v>0.11499585749792884</v>
      </c>
      <c r="I28" s="39"/>
      <c r="J28" s="26">
        <v>4781</v>
      </c>
      <c r="K28" s="28">
        <v>0.40744614097469145</v>
      </c>
      <c r="L28" s="26"/>
      <c r="M28" s="119"/>
      <c r="N28" s="33"/>
      <c r="O28" s="81" t="s">
        <v>62</v>
      </c>
      <c r="P28" s="82"/>
      <c r="Q28" s="26">
        <v>32885</v>
      </c>
      <c r="R28" s="27">
        <v>1</v>
      </c>
      <c r="S28" s="26">
        <v>31542</v>
      </c>
      <c r="T28" s="27">
        <v>1</v>
      </c>
      <c r="U28" s="28">
        <v>4.2578149768562445E-2</v>
      </c>
      <c r="V28" s="39"/>
    </row>
    <row r="29" spans="2:22" ht="14.4">
      <c r="B29" s="40" t="s">
        <v>67</v>
      </c>
      <c r="M29" s="119"/>
      <c r="O29" s="40" t="s">
        <v>67</v>
      </c>
    </row>
    <row r="30" spans="2:22" ht="14.4">
      <c r="B30" s="41" t="s">
        <v>68</v>
      </c>
      <c r="M30" s="119"/>
      <c r="O30" s="41" t="s">
        <v>68</v>
      </c>
    </row>
    <row r="31" spans="2:22">
      <c r="B31" s="30"/>
    </row>
    <row r="32" spans="2:22">
      <c r="B32" s="31"/>
    </row>
    <row r="33" spans="2:22" ht="15" customHeight="1">
      <c r="B33" s="109" t="s">
        <v>112</v>
      </c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29"/>
      <c r="O33" s="109" t="s">
        <v>84</v>
      </c>
      <c r="P33" s="109"/>
      <c r="Q33" s="109"/>
      <c r="R33" s="109"/>
      <c r="S33" s="109"/>
      <c r="T33" s="109"/>
      <c r="U33" s="109"/>
      <c r="V33" s="109"/>
    </row>
    <row r="34" spans="2:22" ht="15" customHeight="1">
      <c r="B34" s="110" t="s">
        <v>113</v>
      </c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29"/>
      <c r="O34" s="110" t="s">
        <v>85</v>
      </c>
      <c r="P34" s="110"/>
      <c r="Q34" s="110"/>
      <c r="R34" s="110"/>
      <c r="S34" s="110"/>
      <c r="T34" s="110"/>
      <c r="U34" s="110"/>
      <c r="V34" s="110"/>
    </row>
    <row r="35" spans="2:22" ht="15" customHeight="1" thickBot="1">
      <c r="B35" s="32"/>
      <c r="C35" s="32"/>
      <c r="D35" s="32"/>
      <c r="E35" s="32"/>
      <c r="F35" s="32"/>
      <c r="G35" s="32"/>
      <c r="H35" s="32"/>
      <c r="I35" s="32"/>
      <c r="J35" s="32"/>
      <c r="K35" s="33"/>
      <c r="L35" s="5" t="s">
        <v>42</v>
      </c>
      <c r="O35" s="32"/>
      <c r="P35" s="32"/>
      <c r="Q35" s="32"/>
      <c r="R35" s="32"/>
      <c r="S35" s="32"/>
      <c r="T35" s="32"/>
      <c r="U35" s="32"/>
      <c r="V35" s="5" t="s">
        <v>42</v>
      </c>
    </row>
    <row r="36" spans="2:22">
      <c r="B36" s="99" t="s">
        <v>0</v>
      </c>
      <c r="C36" s="101" t="s">
        <v>55</v>
      </c>
      <c r="D36" s="103" t="s">
        <v>98</v>
      </c>
      <c r="E36" s="104"/>
      <c r="F36" s="104"/>
      <c r="G36" s="104"/>
      <c r="H36" s="104"/>
      <c r="I36" s="114"/>
      <c r="J36" s="103" t="s">
        <v>90</v>
      </c>
      <c r="K36" s="104"/>
      <c r="L36" s="114"/>
      <c r="O36" s="99" t="s">
        <v>0</v>
      </c>
      <c r="P36" s="101" t="s">
        <v>55</v>
      </c>
      <c r="Q36" s="103" t="s">
        <v>107</v>
      </c>
      <c r="R36" s="104"/>
      <c r="S36" s="104"/>
      <c r="T36" s="104"/>
      <c r="U36" s="104"/>
      <c r="V36" s="114"/>
    </row>
    <row r="37" spans="2:22" ht="15" customHeight="1" thickBot="1">
      <c r="B37" s="100"/>
      <c r="C37" s="102"/>
      <c r="D37" s="115" t="s">
        <v>97</v>
      </c>
      <c r="E37" s="112"/>
      <c r="F37" s="112"/>
      <c r="G37" s="112"/>
      <c r="H37" s="112"/>
      <c r="I37" s="113"/>
      <c r="J37" s="115" t="s">
        <v>91</v>
      </c>
      <c r="K37" s="112"/>
      <c r="L37" s="113"/>
      <c r="O37" s="100"/>
      <c r="P37" s="102"/>
      <c r="Q37" s="115" t="s">
        <v>102</v>
      </c>
      <c r="R37" s="112"/>
      <c r="S37" s="112"/>
      <c r="T37" s="112"/>
      <c r="U37" s="112"/>
      <c r="V37" s="113"/>
    </row>
    <row r="38" spans="2:22" ht="15" customHeight="1">
      <c r="B38" s="100"/>
      <c r="C38" s="102"/>
      <c r="D38" s="95">
        <v>2024</v>
      </c>
      <c r="E38" s="96"/>
      <c r="F38" s="95">
        <v>2023</v>
      </c>
      <c r="G38" s="96"/>
      <c r="H38" s="85" t="s">
        <v>31</v>
      </c>
      <c r="I38" s="85" t="s">
        <v>56</v>
      </c>
      <c r="J38" s="85">
        <v>2023</v>
      </c>
      <c r="K38" s="85" t="s">
        <v>108</v>
      </c>
      <c r="L38" s="85" t="s">
        <v>109</v>
      </c>
      <c r="O38" s="100"/>
      <c r="P38" s="102"/>
      <c r="Q38" s="95">
        <v>2024</v>
      </c>
      <c r="R38" s="96"/>
      <c r="S38" s="95">
        <v>2023</v>
      </c>
      <c r="T38" s="96"/>
      <c r="U38" s="85" t="s">
        <v>31</v>
      </c>
      <c r="V38" s="85" t="s">
        <v>74</v>
      </c>
    </row>
    <row r="39" spans="2:22" ht="14.4" customHeight="1" thickBot="1">
      <c r="B39" s="87" t="s">
        <v>32</v>
      </c>
      <c r="C39" s="89" t="s">
        <v>55</v>
      </c>
      <c r="D39" s="97"/>
      <c r="E39" s="98"/>
      <c r="F39" s="97"/>
      <c r="G39" s="98"/>
      <c r="H39" s="86"/>
      <c r="I39" s="86"/>
      <c r="J39" s="86"/>
      <c r="K39" s="86"/>
      <c r="L39" s="86"/>
      <c r="O39" s="87" t="s">
        <v>32</v>
      </c>
      <c r="P39" s="89" t="s">
        <v>55</v>
      </c>
      <c r="Q39" s="97"/>
      <c r="R39" s="98"/>
      <c r="S39" s="97"/>
      <c r="T39" s="98"/>
      <c r="U39" s="86"/>
      <c r="V39" s="86"/>
    </row>
    <row r="40" spans="2:22" ht="15" customHeight="1">
      <c r="B40" s="87"/>
      <c r="C40" s="89"/>
      <c r="D40" s="6" t="s">
        <v>34</v>
      </c>
      <c r="E40" s="7" t="s">
        <v>2</v>
      </c>
      <c r="F40" s="6" t="s">
        <v>34</v>
      </c>
      <c r="G40" s="7" t="s">
        <v>2</v>
      </c>
      <c r="H40" s="91" t="s">
        <v>35</v>
      </c>
      <c r="I40" s="91" t="s">
        <v>57</v>
      </c>
      <c r="J40" s="91" t="s">
        <v>34</v>
      </c>
      <c r="K40" s="91" t="s">
        <v>100</v>
      </c>
      <c r="L40" s="91" t="s">
        <v>110</v>
      </c>
      <c r="O40" s="87"/>
      <c r="P40" s="89"/>
      <c r="Q40" s="6" t="s">
        <v>34</v>
      </c>
      <c r="R40" s="7" t="s">
        <v>2</v>
      </c>
      <c r="S40" s="6" t="s">
        <v>34</v>
      </c>
      <c r="T40" s="7" t="s">
        <v>2</v>
      </c>
      <c r="U40" s="91" t="s">
        <v>35</v>
      </c>
      <c r="V40" s="91" t="s">
        <v>75</v>
      </c>
    </row>
    <row r="41" spans="2:22" ht="14.25" customHeight="1" thickBot="1">
      <c r="B41" s="88"/>
      <c r="C41" s="90"/>
      <c r="D41" s="9" t="s">
        <v>36</v>
      </c>
      <c r="E41" s="10" t="s">
        <v>37</v>
      </c>
      <c r="F41" s="9" t="s">
        <v>36</v>
      </c>
      <c r="G41" s="10" t="s">
        <v>37</v>
      </c>
      <c r="H41" s="92"/>
      <c r="I41" s="92"/>
      <c r="J41" s="92" t="s">
        <v>36</v>
      </c>
      <c r="K41" s="92"/>
      <c r="L41" s="92"/>
      <c r="O41" s="88"/>
      <c r="P41" s="90"/>
      <c r="Q41" s="9" t="s">
        <v>36</v>
      </c>
      <c r="R41" s="10" t="s">
        <v>37</v>
      </c>
      <c r="S41" s="9" t="s">
        <v>36</v>
      </c>
      <c r="T41" s="10" t="s">
        <v>37</v>
      </c>
      <c r="U41" s="92"/>
      <c r="V41" s="92"/>
    </row>
    <row r="42" spans="2:22" ht="14.4" thickBot="1">
      <c r="B42" s="12">
        <v>1</v>
      </c>
      <c r="C42" s="13" t="s">
        <v>58</v>
      </c>
      <c r="D42" s="14">
        <v>1207</v>
      </c>
      <c r="E42" s="15">
        <v>0.17937286372417893</v>
      </c>
      <c r="F42" s="14">
        <v>957</v>
      </c>
      <c r="G42" s="15">
        <v>0.15857497928748965</v>
      </c>
      <c r="H42" s="16">
        <v>0.26123301985370961</v>
      </c>
      <c r="I42" s="34">
        <v>0</v>
      </c>
      <c r="J42" s="14">
        <v>748</v>
      </c>
      <c r="K42" s="16">
        <v>0.61363636363636354</v>
      </c>
      <c r="L42" s="34">
        <v>0</v>
      </c>
      <c r="O42" s="12">
        <v>1</v>
      </c>
      <c r="P42" s="13" t="s">
        <v>58</v>
      </c>
      <c r="Q42" s="14">
        <v>4783</v>
      </c>
      <c r="R42" s="15">
        <v>0.14544625209061882</v>
      </c>
      <c r="S42" s="14">
        <v>5358</v>
      </c>
      <c r="T42" s="15">
        <v>0.169868746433327</v>
      </c>
      <c r="U42" s="16">
        <v>-0.10731616274729372</v>
      </c>
      <c r="V42" s="34">
        <v>0</v>
      </c>
    </row>
    <row r="43" spans="2:22" ht="14.4" thickBot="1">
      <c r="B43" s="17">
        <v>2</v>
      </c>
      <c r="C43" s="18" t="s">
        <v>59</v>
      </c>
      <c r="D43" s="19">
        <v>774</v>
      </c>
      <c r="E43" s="20">
        <v>0.11502452073116362</v>
      </c>
      <c r="F43" s="19">
        <v>620</v>
      </c>
      <c r="G43" s="20">
        <v>0.10273405136702568</v>
      </c>
      <c r="H43" s="21">
        <v>0.24838709677419346</v>
      </c>
      <c r="I43" s="35">
        <v>1</v>
      </c>
      <c r="J43" s="19">
        <v>450</v>
      </c>
      <c r="K43" s="21">
        <v>0.72</v>
      </c>
      <c r="L43" s="35">
        <v>0</v>
      </c>
      <c r="O43" s="17">
        <v>2</v>
      </c>
      <c r="P43" s="18" t="s">
        <v>59</v>
      </c>
      <c r="Q43" s="19">
        <v>2918</v>
      </c>
      <c r="R43" s="20">
        <v>8.8733465105671275E-2</v>
      </c>
      <c r="S43" s="19">
        <v>2629</v>
      </c>
      <c r="T43" s="20">
        <v>8.3349185213366303E-2</v>
      </c>
      <c r="U43" s="21">
        <v>0.10992772917459104</v>
      </c>
      <c r="V43" s="35">
        <v>0</v>
      </c>
    </row>
    <row r="44" spans="2:22" ht="14.4" thickBot="1">
      <c r="B44" s="12">
        <v>3</v>
      </c>
      <c r="C44" s="13" t="s">
        <v>64</v>
      </c>
      <c r="D44" s="14">
        <v>429</v>
      </c>
      <c r="E44" s="15">
        <v>6.3753901025412396E-2</v>
      </c>
      <c r="F44" s="14">
        <v>413</v>
      </c>
      <c r="G44" s="15">
        <v>6.8434134217067108E-2</v>
      </c>
      <c r="H44" s="16">
        <v>3.874092009685226E-2</v>
      </c>
      <c r="I44" s="34">
        <v>2</v>
      </c>
      <c r="J44" s="14">
        <v>349</v>
      </c>
      <c r="K44" s="16">
        <v>0.22922636103151861</v>
      </c>
      <c r="L44" s="34">
        <v>0</v>
      </c>
      <c r="O44" s="12">
        <v>3</v>
      </c>
      <c r="P44" s="13" t="s">
        <v>76</v>
      </c>
      <c r="Q44" s="14">
        <v>2616</v>
      </c>
      <c r="R44" s="15">
        <v>7.9549946784248135E-2</v>
      </c>
      <c r="S44" s="14">
        <v>2485</v>
      </c>
      <c r="T44" s="15">
        <v>7.878384376387039E-2</v>
      </c>
      <c r="U44" s="16">
        <v>5.2716297786720379E-2</v>
      </c>
      <c r="V44" s="34">
        <v>0</v>
      </c>
    </row>
    <row r="45" spans="2:22" ht="14.4" thickBot="1">
      <c r="B45" s="17">
        <v>4</v>
      </c>
      <c r="C45" s="18" t="s">
        <v>66</v>
      </c>
      <c r="D45" s="19">
        <v>391</v>
      </c>
      <c r="E45" s="20">
        <v>5.8106702333184726E-2</v>
      </c>
      <c r="F45" s="19">
        <v>453</v>
      </c>
      <c r="G45" s="20">
        <v>7.5062137531068759E-2</v>
      </c>
      <c r="H45" s="21">
        <v>-0.13686534216335544</v>
      </c>
      <c r="I45" s="35">
        <v>0</v>
      </c>
      <c r="J45" s="19">
        <v>234</v>
      </c>
      <c r="K45" s="21">
        <v>0.670940170940171</v>
      </c>
      <c r="L45" s="35">
        <v>1</v>
      </c>
      <c r="O45" s="17">
        <v>4</v>
      </c>
      <c r="P45" s="18" t="s">
        <v>64</v>
      </c>
      <c r="Q45" s="19">
        <v>2428</v>
      </c>
      <c r="R45" s="20">
        <v>7.3833054584156912E-2</v>
      </c>
      <c r="S45" s="19">
        <v>2176</v>
      </c>
      <c r="T45" s="20">
        <v>6.8987381903493752E-2</v>
      </c>
      <c r="U45" s="21">
        <v>0.11580882352941169</v>
      </c>
      <c r="V45" s="35">
        <v>0</v>
      </c>
    </row>
    <row r="46" spans="2:22" ht="14.4" thickBot="1">
      <c r="B46" s="12">
        <v>5</v>
      </c>
      <c r="C46" s="13" t="s">
        <v>92</v>
      </c>
      <c r="D46" s="14">
        <v>351</v>
      </c>
      <c r="E46" s="15">
        <v>5.2162282657155598E-2</v>
      </c>
      <c r="F46" s="14">
        <v>125</v>
      </c>
      <c r="G46" s="15">
        <v>2.0712510356255178E-2</v>
      </c>
      <c r="H46" s="16">
        <v>1.8079999999999998</v>
      </c>
      <c r="I46" s="34">
        <v>6</v>
      </c>
      <c r="J46" s="14">
        <v>150</v>
      </c>
      <c r="K46" s="16">
        <v>1.3399999999999999</v>
      </c>
      <c r="L46" s="34">
        <v>3</v>
      </c>
      <c r="O46" s="12">
        <v>5</v>
      </c>
      <c r="P46" s="13" t="s">
        <v>66</v>
      </c>
      <c r="Q46" s="14">
        <v>1913</v>
      </c>
      <c r="R46" s="15">
        <v>5.8172419036034664E-2</v>
      </c>
      <c r="S46" s="14">
        <v>1753</v>
      </c>
      <c r="T46" s="15">
        <v>5.5576691395599516E-2</v>
      </c>
      <c r="U46" s="16">
        <v>9.1272104962920597E-2</v>
      </c>
      <c r="V46" s="34">
        <v>1</v>
      </c>
    </row>
    <row r="47" spans="2:22" ht="14.4" thickBot="1">
      <c r="B47" s="17">
        <v>6</v>
      </c>
      <c r="C47" s="18" t="s">
        <v>76</v>
      </c>
      <c r="D47" s="19">
        <v>337</v>
      </c>
      <c r="E47" s="20">
        <v>5.0081735770545401E-2</v>
      </c>
      <c r="F47" s="19">
        <v>635</v>
      </c>
      <c r="G47" s="20">
        <v>0.10521955260977631</v>
      </c>
      <c r="H47" s="21">
        <v>-0.46929133858267713</v>
      </c>
      <c r="I47" s="35">
        <v>-4</v>
      </c>
      <c r="J47" s="19">
        <v>203</v>
      </c>
      <c r="K47" s="21">
        <v>0.66009852216748777</v>
      </c>
      <c r="L47" s="35">
        <v>0</v>
      </c>
      <c r="O47" s="17">
        <v>6</v>
      </c>
      <c r="P47" s="18" t="s">
        <v>60</v>
      </c>
      <c r="Q47" s="19">
        <v>1777</v>
      </c>
      <c r="R47" s="20">
        <v>5.403679489128782E-2</v>
      </c>
      <c r="S47" s="19">
        <v>2000</v>
      </c>
      <c r="T47" s="20">
        <v>6.3407520131887649E-2</v>
      </c>
      <c r="U47" s="21">
        <v>-0.11150000000000004</v>
      </c>
      <c r="V47" s="35">
        <v>-1</v>
      </c>
    </row>
    <row r="48" spans="2:22" ht="14.4" thickBot="1">
      <c r="B48" s="12">
        <v>7</v>
      </c>
      <c r="C48" s="13" t="s">
        <v>60</v>
      </c>
      <c r="D48" s="14">
        <v>257</v>
      </c>
      <c r="E48" s="15">
        <v>3.8192896418487145E-2</v>
      </c>
      <c r="F48" s="14">
        <v>321</v>
      </c>
      <c r="G48" s="15">
        <v>5.3189726594863297E-2</v>
      </c>
      <c r="H48" s="16">
        <v>-0.19937694704049846</v>
      </c>
      <c r="I48" s="34">
        <v>-1</v>
      </c>
      <c r="J48" s="14">
        <v>291</v>
      </c>
      <c r="K48" s="16">
        <v>-0.11683848797250862</v>
      </c>
      <c r="L48" s="34">
        <v>-3</v>
      </c>
      <c r="O48" s="12">
        <v>7</v>
      </c>
      <c r="P48" s="13" t="s">
        <v>78</v>
      </c>
      <c r="Q48" s="14">
        <v>1162</v>
      </c>
      <c r="R48" s="15">
        <v>3.5335259236734071E-2</v>
      </c>
      <c r="S48" s="14">
        <v>1049</v>
      </c>
      <c r="T48" s="15">
        <v>3.3257244309175066E-2</v>
      </c>
      <c r="U48" s="16">
        <v>0.10772163965681592</v>
      </c>
      <c r="V48" s="34">
        <v>0</v>
      </c>
    </row>
    <row r="49" spans="2:22" ht="14.4" thickBot="1">
      <c r="B49" s="17">
        <v>8</v>
      </c>
      <c r="C49" s="18" t="s">
        <v>114</v>
      </c>
      <c r="D49" s="19">
        <v>239</v>
      </c>
      <c r="E49" s="20">
        <v>3.5517907564274039E-2</v>
      </c>
      <c r="F49" s="19">
        <v>67</v>
      </c>
      <c r="G49" s="20">
        <v>1.1101905550952775E-2</v>
      </c>
      <c r="H49" s="21">
        <v>2.5671641791044775</v>
      </c>
      <c r="I49" s="35">
        <v>15</v>
      </c>
      <c r="J49" s="19">
        <v>142</v>
      </c>
      <c r="K49" s="21">
        <v>0.68309859154929575</v>
      </c>
      <c r="L49" s="35">
        <v>3</v>
      </c>
      <c r="O49" s="17">
        <v>8</v>
      </c>
      <c r="P49" s="18" t="s">
        <v>77</v>
      </c>
      <c r="Q49" s="19">
        <v>1034</v>
      </c>
      <c r="R49" s="20">
        <v>3.1442907100501752E-2</v>
      </c>
      <c r="S49" s="19">
        <v>891</v>
      </c>
      <c r="T49" s="20">
        <v>2.8248050218755944E-2</v>
      </c>
      <c r="U49" s="21">
        <v>0.16049382716049387</v>
      </c>
      <c r="V49" s="35">
        <v>0</v>
      </c>
    </row>
    <row r="50" spans="2:22" ht="14.4" thickBot="1">
      <c r="B50" s="12">
        <v>9</v>
      </c>
      <c r="C50" s="13" t="s">
        <v>78</v>
      </c>
      <c r="D50" s="14">
        <v>220</v>
      </c>
      <c r="E50" s="15">
        <v>3.2694308218160203E-2</v>
      </c>
      <c r="F50" s="14">
        <v>212</v>
      </c>
      <c r="G50" s="15">
        <v>3.5128417564208779E-2</v>
      </c>
      <c r="H50" s="16">
        <v>3.7735849056603765E-2</v>
      </c>
      <c r="I50" s="34">
        <v>-2</v>
      </c>
      <c r="J50" s="14">
        <v>143</v>
      </c>
      <c r="K50" s="16">
        <v>0.53846153846153855</v>
      </c>
      <c r="L50" s="34">
        <v>1</v>
      </c>
      <c r="O50" s="12">
        <v>9</v>
      </c>
      <c r="P50" s="13" t="s">
        <v>92</v>
      </c>
      <c r="Q50" s="14">
        <v>1003</v>
      </c>
      <c r="R50" s="15">
        <v>3.0500228067507983E-2</v>
      </c>
      <c r="S50" s="14">
        <v>636</v>
      </c>
      <c r="T50" s="15">
        <v>2.0163591401940271E-2</v>
      </c>
      <c r="U50" s="16">
        <v>0.57704402515723263</v>
      </c>
      <c r="V50" s="34">
        <v>5</v>
      </c>
    </row>
    <row r="51" spans="2:22" ht="14.4" thickBot="1">
      <c r="B51" s="17">
        <v>10</v>
      </c>
      <c r="C51" s="18" t="s">
        <v>89</v>
      </c>
      <c r="D51" s="19">
        <v>208</v>
      </c>
      <c r="E51" s="20">
        <v>3.0910982315351464E-2</v>
      </c>
      <c r="F51" s="19">
        <v>86</v>
      </c>
      <c r="G51" s="20">
        <v>1.4250207125103562E-2</v>
      </c>
      <c r="H51" s="21">
        <v>1.4186046511627906</v>
      </c>
      <c r="I51" s="35">
        <v>5</v>
      </c>
      <c r="J51" s="19">
        <v>165</v>
      </c>
      <c r="K51" s="21">
        <v>0.26060606060606051</v>
      </c>
      <c r="L51" s="35">
        <v>-3</v>
      </c>
      <c r="O51" s="17">
        <v>10</v>
      </c>
      <c r="P51" s="18" t="s">
        <v>86</v>
      </c>
      <c r="Q51" s="19">
        <v>901</v>
      </c>
      <c r="R51" s="20">
        <v>2.739850995894785E-2</v>
      </c>
      <c r="S51" s="19">
        <v>707</v>
      </c>
      <c r="T51" s="20">
        <v>2.2414558366622282E-2</v>
      </c>
      <c r="U51" s="21">
        <v>0.27439886845827433</v>
      </c>
      <c r="V51" s="35">
        <v>3</v>
      </c>
    </row>
    <row r="52" spans="2:22" ht="14.4" thickBot="1">
      <c r="B52" s="83" t="s">
        <v>61</v>
      </c>
      <c r="C52" s="84"/>
      <c r="D52" s="23">
        <f>SUM(D42:D51)</f>
        <v>4413</v>
      </c>
      <c r="E52" s="24">
        <f>D52/D54</f>
        <v>0.65581810075791347</v>
      </c>
      <c r="F52" s="23">
        <f>SUM(F42:F51)</f>
        <v>3889</v>
      </c>
      <c r="G52" s="24">
        <f>F52/F54</f>
        <v>0.64440762220381109</v>
      </c>
      <c r="H52" s="25">
        <f>D52/F52-1</f>
        <v>0.1347390074569299</v>
      </c>
      <c r="I52" s="36"/>
      <c r="J52" s="23">
        <f>SUM(J42:J51)</f>
        <v>2875</v>
      </c>
      <c r="K52" s="24">
        <f>D52/J52-1</f>
        <v>0.53495652173913033</v>
      </c>
      <c r="L52" s="23"/>
      <c r="O52" s="83" t="s">
        <v>61</v>
      </c>
      <c r="P52" s="84"/>
      <c r="Q52" s="23">
        <f>SUM(Q42:Q51)</f>
        <v>20535</v>
      </c>
      <c r="R52" s="24">
        <f>Q52/Q54</f>
        <v>0.62444883685570929</v>
      </c>
      <c r="S52" s="23">
        <f>SUM(S42:S51)</f>
        <v>19684</v>
      </c>
      <c r="T52" s="24">
        <f>S52/S54</f>
        <v>0.62405681313803818</v>
      </c>
      <c r="U52" s="25">
        <f>Q52/S52-1</f>
        <v>4.3233082706766846E-2</v>
      </c>
      <c r="V52" s="36"/>
    </row>
    <row r="53" spans="2:22" ht="14.4" thickBot="1">
      <c r="B53" s="83" t="s">
        <v>38</v>
      </c>
      <c r="C53" s="84"/>
      <c r="D53" s="23">
        <f>D54-D52</f>
        <v>2316</v>
      </c>
      <c r="E53" s="24">
        <f>D53/D54</f>
        <v>0.34418189924208648</v>
      </c>
      <c r="F53" s="23">
        <f>F54-F52</f>
        <v>2146</v>
      </c>
      <c r="G53" s="24">
        <f>F53/F54</f>
        <v>0.35559237779618891</v>
      </c>
      <c r="H53" s="25">
        <f>D53/F53-1</f>
        <v>7.9217148182665342E-2</v>
      </c>
      <c r="I53" s="37"/>
      <c r="J53" s="23">
        <f>J54-SUM(J42:J51)</f>
        <v>1906</v>
      </c>
      <c r="K53" s="25">
        <f>D53/J53-1</f>
        <v>0.21511017838405033</v>
      </c>
      <c r="L53" s="38"/>
      <c r="O53" s="83" t="s">
        <v>38</v>
      </c>
      <c r="P53" s="84"/>
      <c r="Q53" s="23">
        <f>Q54-Q52</f>
        <v>12350</v>
      </c>
      <c r="R53" s="24">
        <f>Q53/Q54</f>
        <v>0.37555116314429071</v>
      </c>
      <c r="S53" s="23">
        <f>S54-S52</f>
        <v>11858</v>
      </c>
      <c r="T53" s="24">
        <f>S53/S54</f>
        <v>0.37594318686196182</v>
      </c>
      <c r="U53" s="25">
        <f>Q53/S53-1</f>
        <v>4.1490976555911718E-2</v>
      </c>
      <c r="V53" s="37"/>
    </row>
    <row r="54" spans="2:22" ht="14.4" thickBot="1">
      <c r="B54" s="81" t="s">
        <v>62</v>
      </c>
      <c r="C54" s="82"/>
      <c r="D54" s="26">
        <v>6729</v>
      </c>
      <c r="E54" s="27">
        <v>1</v>
      </c>
      <c r="F54" s="26">
        <v>6035</v>
      </c>
      <c r="G54" s="27">
        <v>1</v>
      </c>
      <c r="H54" s="28">
        <v>0.11499585749792884</v>
      </c>
      <c r="I54" s="39"/>
      <c r="J54" s="26">
        <v>4781</v>
      </c>
      <c r="K54" s="28">
        <v>0.40744614097469145</v>
      </c>
      <c r="L54" s="26"/>
      <c r="O54" s="81" t="s">
        <v>62</v>
      </c>
      <c r="P54" s="82"/>
      <c r="Q54" s="26">
        <v>32885</v>
      </c>
      <c r="R54" s="27">
        <v>1</v>
      </c>
      <c r="S54" s="26">
        <v>31542</v>
      </c>
      <c r="T54" s="27">
        <v>1</v>
      </c>
      <c r="U54" s="28">
        <v>4.2578149768562445E-2</v>
      </c>
      <c r="V54" s="39"/>
    </row>
    <row r="55" spans="2:22">
      <c r="B55" s="40" t="s">
        <v>67</v>
      </c>
      <c r="O55" s="40" t="s">
        <v>67</v>
      </c>
    </row>
    <row r="56" spans="2:22">
      <c r="B56" s="41" t="s">
        <v>68</v>
      </c>
      <c r="O56" s="41" t="s">
        <v>68</v>
      </c>
    </row>
    <row r="64" spans="2:22" ht="15" customHeight="1"/>
    <row r="66" ht="15" customHeight="1"/>
  </sheetData>
  <mergeCells count="84">
    <mergeCell ref="B52:C52"/>
    <mergeCell ref="O52:P52"/>
    <mergeCell ref="B53:C53"/>
    <mergeCell ref="O53:P53"/>
    <mergeCell ref="B54:C54"/>
    <mergeCell ref="O54:P54"/>
    <mergeCell ref="I40:I41"/>
    <mergeCell ref="J40:J41"/>
    <mergeCell ref="K40:K41"/>
    <mergeCell ref="L40:L41"/>
    <mergeCell ref="U40:U41"/>
    <mergeCell ref="V40:V41"/>
    <mergeCell ref="L38:L39"/>
    <mergeCell ref="Q38:R39"/>
    <mergeCell ref="S38:T39"/>
    <mergeCell ref="U38:U39"/>
    <mergeCell ref="V38:V39"/>
    <mergeCell ref="B39:B41"/>
    <mergeCell ref="C39:C41"/>
    <mergeCell ref="O39:O41"/>
    <mergeCell ref="P39:P41"/>
    <mergeCell ref="H40:H41"/>
    <mergeCell ref="Q36:V36"/>
    <mergeCell ref="D37:I37"/>
    <mergeCell ref="J37:L37"/>
    <mergeCell ref="Q37:V37"/>
    <mergeCell ref="D38:E39"/>
    <mergeCell ref="F38:G39"/>
    <mergeCell ref="H38:H39"/>
    <mergeCell ref="I38:I39"/>
    <mergeCell ref="J38:J39"/>
    <mergeCell ref="K38:K39"/>
    <mergeCell ref="B33:L33"/>
    <mergeCell ref="O33:V33"/>
    <mergeCell ref="B34:L34"/>
    <mergeCell ref="O34:V34"/>
    <mergeCell ref="B36:B38"/>
    <mergeCell ref="C36:C38"/>
    <mergeCell ref="D36:I36"/>
    <mergeCell ref="J36:L36"/>
    <mergeCell ref="O36:O38"/>
    <mergeCell ref="P36:P38"/>
    <mergeCell ref="B26:C26"/>
    <mergeCell ref="O26:P26"/>
    <mergeCell ref="B27:C27"/>
    <mergeCell ref="O27:P27"/>
    <mergeCell ref="B28:C28"/>
    <mergeCell ref="O28:P28"/>
    <mergeCell ref="I9:I10"/>
    <mergeCell ref="J9:J10"/>
    <mergeCell ref="K9:K10"/>
    <mergeCell ref="L9:L10"/>
    <mergeCell ref="U9:U10"/>
    <mergeCell ref="V9:V10"/>
    <mergeCell ref="L7:L8"/>
    <mergeCell ref="Q7:R8"/>
    <mergeCell ref="S7:T8"/>
    <mergeCell ref="U7:U8"/>
    <mergeCell ref="V7:V8"/>
    <mergeCell ref="B8:B10"/>
    <mergeCell ref="C8:C10"/>
    <mergeCell ref="O8:O10"/>
    <mergeCell ref="P8:P10"/>
    <mergeCell ref="H9:H10"/>
    <mergeCell ref="Q5:V5"/>
    <mergeCell ref="D6:I6"/>
    <mergeCell ref="J6:L6"/>
    <mergeCell ref="Q6:V6"/>
    <mergeCell ref="D7:E8"/>
    <mergeCell ref="F7:G8"/>
    <mergeCell ref="H7:H8"/>
    <mergeCell ref="I7:I8"/>
    <mergeCell ref="J7:J8"/>
    <mergeCell ref="K7:K8"/>
    <mergeCell ref="B2:L2"/>
    <mergeCell ref="O2:V2"/>
    <mergeCell ref="B3:L3"/>
    <mergeCell ref="O3:V3"/>
    <mergeCell ref="B5:B7"/>
    <mergeCell ref="C5:C7"/>
    <mergeCell ref="D5:I5"/>
    <mergeCell ref="J5:L5"/>
    <mergeCell ref="O5:O7"/>
    <mergeCell ref="P5:P7"/>
  </mergeCells>
  <conditionalFormatting sqref="D11:H25">
    <cfRule type="cellIs" dxfId="21" priority="7" operator="equal">
      <formula>0</formula>
    </cfRule>
  </conditionalFormatting>
  <conditionalFormatting sqref="D42:H51">
    <cfRule type="cellIs" dxfId="20" priority="19" operator="equal">
      <formula>0</formula>
    </cfRule>
  </conditionalFormatting>
  <conditionalFormatting sqref="H11:H27 U11:U27 H42:H53">
    <cfRule type="cellIs" dxfId="19" priority="14" operator="lessThan">
      <formula>0</formula>
    </cfRule>
  </conditionalFormatting>
  <conditionalFormatting sqref="I11:I25">
    <cfRule type="cellIs" dxfId="18" priority="6" operator="lessThan">
      <formula>0</formula>
    </cfRule>
  </conditionalFormatting>
  <conditionalFormatting sqref="I42:I51">
    <cfRule type="cellIs" dxfId="17" priority="20" operator="lessThan">
      <formula>0</formula>
    </cfRule>
    <cfRule type="cellIs" dxfId="16" priority="21" operator="equal">
      <formula>0</formula>
    </cfRule>
    <cfRule type="cellIs" dxfId="15" priority="22" operator="greaterThan">
      <formula>0</formula>
    </cfRule>
  </conditionalFormatting>
  <conditionalFormatting sqref="J11:K25">
    <cfRule type="cellIs" dxfId="14" priority="5" operator="equal">
      <formula>0</formula>
    </cfRule>
  </conditionalFormatting>
  <conditionalFormatting sqref="J42:K51">
    <cfRule type="cellIs" dxfId="13" priority="18" operator="equal">
      <formula>0</formula>
    </cfRule>
  </conditionalFormatting>
  <conditionalFormatting sqref="K53">
    <cfRule type="cellIs" dxfId="12" priority="13" operator="lessThan">
      <formula>0</formula>
    </cfRule>
  </conditionalFormatting>
  <conditionalFormatting sqref="K11:L25">
    <cfRule type="cellIs" dxfId="11" priority="4" operator="lessThan">
      <formula>0</formula>
    </cfRule>
  </conditionalFormatting>
  <conditionalFormatting sqref="K42:L51">
    <cfRule type="cellIs" dxfId="10" priority="15" operator="lessThan">
      <formula>0</formula>
    </cfRule>
  </conditionalFormatting>
  <conditionalFormatting sqref="L11:L25">
    <cfRule type="cellIs" dxfId="9" priority="3" operator="equal">
      <formula>0</formula>
    </cfRule>
  </conditionalFormatting>
  <conditionalFormatting sqref="L42:L51">
    <cfRule type="cellIs" dxfId="8" priority="16" operator="equal">
      <formula>0</formula>
    </cfRule>
    <cfRule type="cellIs" dxfId="7" priority="17" operator="greaterThan">
      <formula>0</formula>
    </cfRule>
  </conditionalFormatting>
  <conditionalFormatting sqref="Q11:U25">
    <cfRule type="cellIs" dxfId="6" priority="2" operator="equal">
      <formula>0</formula>
    </cfRule>
  </conditionalFormatting>
  <conditionalFormatting sqref="Q42:U51">
    <cfRule type="cellIs" dxfId="5" priority="9" operator="equal">
      <formula>0</formula>
    </cfRule>
  </conditionalFormatting>
  <conditionalFormatting sqref="U42:U53">
    <cfRule type="cellIs" dxfId="4" priority="8" operator="lessThan">
      <formula>0</formula>
    </cfRule>
  </conditionalFormatting>
  <conditionalFormatting sqref="V11:V25">
    <cfRule type="cellIs" dxfId="3" priority="1" operator="lessThan">
      <formula>0</formula>
    </cfRule>
  </conditionalFormatting>
  <conditionalFormatting sqref="V42:V51">
    <cfRule type="cellIs" dxfId="2" priority="10" operator="lessThan">
      <formula>0</formula>
    </cfRule>
    <cfRule type="cellIs" dxfId="1" priority="11" operator="equal">
      <formula>0</formula>
    </cfRule>
    <cfRule type="cellIs" dxfId="0" priority="1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Tabele zbiorcze</vt:lpstr>
      <vt:lpstr>Samochody ciężarowe</vt:lpstr>
      <vt:lpstr>Samochody ciężarowe-segmenty 1</vt:lpstr>
      <vt:lpstr>Samochody ciężarowe-segmenty 2</vt:lpstr>
      <vt:lpstr>Autobusy</vt:lpstr>
      <vt:lpstr>Samochody dostawcze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Ewa Szeląg</cp:lastModifiedBy>
  <cp:lastPrinted>2012-07-06T16:37:03Z</cp:lastPrinted>
  <dcterms:created xsi:type="dcterms:W3CDTF">2011-02-21T10:08:17Z</dcterms:created>
  <dcterms:modified xsi:type="dcterms:W3CDTF">2024-07-03T04:13:10Z</dcterms:modified>
</cp:coreProperties>
</file>