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5\SC\"/>
    </mc:Choice>
  </mc:AlternateContent>
  <xr:revisionPtr revIDLastSave="0" documentId="13_ncr:1_{40CCFDA8-A2BC-4568-A7E2-30FBB9562B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e zbiorcze" sheetId="7" r:id="rId1"/>
    <sheet name="Samochody ciężarowe" sheetId="1" r:id="rId2"/>
    <sheet name="Samochody ciężarowe-segmenty 1" sheetId="3" r:id="rId3"/>
    <sheet name="Samochody ciężarowe-segmenty 2" sheetId="9" r:id="rId4"/>
    <sheet name="Autobusy" sheetId="5" r:id="rId5"/>
    <sheet name="Samochody dostawcze" sheetId="38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2" i="38" l="1"/>
  <c r="T51" i="38"/>
  <c r="T52" i="38" s="1"/>
  <c r="U52" i="38" s="1"/>
  <c r="S51" i="38"/>
  <c r="R51" i="38"/>
  <c r="R52" i="38" s="1"/>
  <c r="J51" i="38"/>
  <c r="G51" i="38"/>
  <c r="F51" i="38"/>
  <c r="F52" i="38" s="1"/>
  <c r="G52" i="38" s="1"/>
  <c r="D51" i="38"/>
  <c r="K51" i="38" s="1"/>
  <c r="M27" i="38"/>
  <c r="N27" i="38" s="1"/>
  <c r="K27" i="38"/>
  <c r="O27" i="38" s="1"/>
  <c r="I27" i="38"/>
  <c r="H27" i="38"/>
  <c r="G27" i="38"/>
  <c r="F27" i="38"/>
  <c r="D27" i="38"/>
  <c r="E27" i="38" s="1"/>
  <c r="M26" i="38"/>
  <c r="N26" i="38" s="1"/>
  <c r="K26" i="38"/>
  <c r="O26" i="38" s="1"/>
  <c r="I26" i="38"/>
  <c r="G26" i="38"/>
  <c r="F26" i="38"/>
  <c r="D26" i="38"/>
  <c r="J26" i="38" s="1"/>
  <c r="V52" i="38" l="1"/>
  <c r="S52" i="38"/>
  <c r="E26" i="38"/>
  <c r="E51" i="38"/>
  <c r="J27" i="38"/>
  <c r="U51" i="38"/>
  <c r="V51" i="38"/>
  <c r="L27" i="38"/>
  <c r="H51" i="38"/>
  <c r="D52" i="38"/>
  <c r="L26" i="38"/>
  <c r="H26" i="38"/>
  <c r="E52" i="38" l="1"/>
  <c r="K52" i="38"/>
  <c r="H52" i="38"/>
  <c r="D27" i="9" l="1"/>
  <c r="E27" i="9"/>
  <c r="F27" i="9"/>
  <c r="G27" i="9"/>
  <c r="I27" i="9"/>
  <c r="K27" i="9"/>
  <c r="L27" i="9"/>
  <c r="M27" i="9"/>
  <c r="N27" i="9"/>
  <c r="H27" i="9" l="1"/>
  <c r="O27" i="9"/>
  <c r="J27" i="9"/>
  <c r="N75" i="9" l="1"/>
  <c r="L75" i="9"/>
  <c r="G75" i="9"/>
  <c r="E75" i="9"/>
  <c r="M75" i="9"/>
  <c r="K75" i="9"/>
  <c r="I75" i="9"/>
  <c r="F75" i="9"/>
  <c r="D75" i="9"/>
  <c r="O75" i="9" l="1"/>
  <c r="J75" i="9"/>
  <c r="H75" i="9"/>
  <c r="M15" i="5" l="1"/>
  <c r="K15" i="5"/>
  <c r="I15" i="5"/>
  <c r="F15" i="5"/>
  <c r="D15" i="5"/>
  <c r="M18" i="1"/>
  <c r="K18" i="1"/>
  <c r="K19" i="1" s="1"/>
  <c r="I18" i="1"/>
  <c r="I19" i="1" s="1"/>
  <c r="F18" i="1"/>
  <c r="G18" i="1" s="1"/>
  <c r="D18" i="1"/>
  <c r="E18" i="1" s="1"/>
  <c r="D16" i="5" l="1"/>
  <c r="J15" i="5"/>
  <c r="G15" i="5"/>
  <c r="G16" i="5" s="1"/>
  <c r="F16" i="5"/>
  <c r="I16" i="5"/>
  <c r="L15" i="5"/>
  <c r="L16" i="5" s="1"/>
  <c r="K16" i="5"/>
  <c r="N15" i="5"/>
  <c r="N16" i="5" s="1"/>
  <c r="M16" i="5"/>
  <c r="L18" i="1"/>
  <c r="H15" i="5"/>
  <c r="O18" i="1"/>
  <c r="L19" i="1"/>
  <c r="M19" i="1"/>
  <c r="N19" i="1" s="1"/>
  <c r="N18" i="1"/>
  <c r="O15" i="5"/>
  <c r="D19" i="1"/>
  <c r="E15" i="5"/>
  <c r="E16" i="5" s="1"/>
  <c r="F19" i="1"/>
  <c r="G19" i="1" s="1"/>
  <c r="H18" i="1"/>
  <c r="J18" i="1"/>
  <c r="J16" i="5" l="1"/>
  <c r="H16" i="5"/>
  <c r="O16" i="5"/>
  <c r="O19" i="1"/>
  <c r="J19" i="1"/>
  <c r="H19" i="1"/>
  <c r="E19" i="1"/>
</calcChain>
</file>

<file path=xl/sharedStrings.xml><?xml version="1.0" encoding="utf-8"?>
<sst xmlns="http://schemas.openxmlformats.org/spreadsheetml/2006/main" count="603" uniqueCount="119">
  <si>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</si>
  <si>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</si>
  <si>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</si>
  <si>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</si>
  <si>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</si>
  <si>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</si>
  <si>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</si>
  <si>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</si>
  <si>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</si>
  <si>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</si>
  <si>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</si>
  <si>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</si>
  <si>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</si>
  <si>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</si>
  <si>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</si>
  <si>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</si>
  <si>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</si>
  <si>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</si>
  <si>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</si>
  <si>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</si>
  <si>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</si>
  <si>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</si>
  <si>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</si>
  <si>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</si>
  <si>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</si>
  <si>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</si>
  <si>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</si>
  <si>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sztuki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</si>
  <si>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</si>
  <si>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</si>
  <si>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</si>
  <si>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</si>
  <si>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</si>
  <si>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</si>
  <si>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</si>
  <si>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</si>
  <si>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</si>
  <si>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</si>
  <si>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</si>
  <si>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</si>
  <si>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Light Commercial Vehicles up to 3.5T, Market Share %</t>
  </si>
  <si>
    <t>First Registrations of NEW Buses, GVW&gt;3.5T, Market Share %</t>
  </si>
  <si>
    <t>Pierwsze rejestracje NOWYCH autobusów o DMC&gt;3,5T, udział w rynku %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</si>
  <si>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</si>
  <si>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</si>
  <si>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</si>
  <si>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</si>
  <si>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</si>
  <si>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</si>
  <si>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</si>
  <si>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</si>
  <si>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</si>
  <si>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1-15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</si>
  <si>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</si>
  <si>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</si>
  <si>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</si>
  <si>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</si>
  <si>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</si>
  <si>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</si>
  <si>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</si>
  <si>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</si>
  <si>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</si>
  <si>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</si>
  <si>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</si>
  <si>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</si>
  <si>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</si>
  <si>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</si>
  <si>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</si>
  <si>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Pierwsze rejestracje NOWYCH samochodów dostawczych o DMC&lt;=3,5T*, udział w rynku %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</si>
  <si>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</si>
  <si>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</si>
  <si>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</si>
  <si>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</si>
  <si>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</si>
  <si>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PZPM na podstawie danych CEP</t>
  </si>
  <si>
    <t>ISUZU</t>
  </si>
  <si>
    <t>CARTHAGO</t>
  </si>
  <si>
    <t>Zmiana poz
r/r</t>
  </si>
  <si>
    <t>Ch. Position
y/y</t>
  </si>
  <si>
    <t>Fiat Ducato</t>
  </si>
  <si>
    <t>Ford Transit Custom</t>
  </si>
  <si>
    <t>Volkswagen Crafter</t>
  </si>
  <si>
    <t>SUZUKI</t>
  </si>
  <si>
    <t>HYMER</t>
  </si>
  <si>
    <t>SKODA</t>
  </si>
  <si>
    <t>SSANGYONG</t>
  </si>
  <si>
    <r>
      <rPr>
        <sz val="10"/>
        <rFont val="Arial Nova"/>
        <family val="2"/>
        <charset val="238"/>
      </rPr>
      <t>Sztuki /</t>
    </r>
    <r>
      <rPr>
        <sz val="10"/>
        <color indexed="23"/>
        <rFont val="Arial Nova"/>
        <family val="2"/>
        <charset val="238"/>
      </rPr>
      <t xml:space="preserve"> Units</t>
    </r>
  </si>
  <si>
    <t>Rejestracje nowych samochodów dostawczych do 3,5T, ranking modeli - 2024 narastająco</t>
  </si>
  <si>
    <t>Registrations of new LCV up to 3.5T, Top Models - 2024 YTD</t>
  </si>
  <si>
    <t>Toyota Hilux</t>
  </si>
  <si>
    <t>Renault Trafic</t>
  </si>
  <si>
    <t>** Dane zawierają zabudowy krajowych producentów na podwoziach podanych producentów</t>
  </si>
  <si>
    <t>**The data includes bodies built by domestic manufacturers on chassis from the specified manufacturers</t>
  </si>
  <si>
    <t>Marzec</t>
  </si>
  <si>
    <t>March</t>
  </si>
  <si>
    <t>Kwiecień</t>
  </si>
  <si>
    <t>Rok narastająco Styczeń - Kwiecień</t>
  </si>
  <si>
    <t>April</t>
  </si>
  <si>
    <t>YTD January - April</t>
  </si>
  <si>
    <t>Kwi/Mar
Zmiana %</t>
  </si>
  <si>
    <t>Apr/Mar Ch %</t>
  </si>
  <si>
    <t>Volkswagen Transporter</t>
  </si>
  <si>
    <t>2024
Maj</t>
  </si>
  <si>
    <t>2023
Maj</t>
  </si>
  <si>
    <t>2024
Sty - Maj</t>
  </si>
  <si>
    <t>2023
Sty - Maj</t>
  </si>
  <si>
    <t>Maj</t>
  </si>
  <si>
    <t>Rok narastająco Styczeń - Maj</t>
  </si>
  <si>
    <t>May</t>
  </si>
  <si>
    <t>YTD January - May</t>
  </si>
  <si>
    <t>Maj/Kwi
Zmiana %</t>
  </si>
  <si>
    <t>May/Apr Ch %</t>
  </si>
  <si>
    <t>Rejestracje nowych samochodów dostawczych do 3,5T, ranking modeli - Maj 2024</t>
  </si>
  <si>
    <t>Registrations of new LCV up to 3.5T, Top Models - May 2024</t>
  </si>
  <si>
    <t>Rok narastająco Styczeń -Maj</t>
  </si>
  <si>
    <t>Maj/Kwi
Zmiana poz</t>
  </si>
  <si>
    <t>May/Apr Ch position</t>
  </si>
  <si>
    <t>Renault Express</t>
  </si>
  <si>
    <t>Ford Transit Connect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</si>
</sst>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i/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1"/>
      <color theme="0"/>
      <name val="Arial Nova"/>
      <family val="2"/>
      <charset val="238"/>
    </font>
    <font>
      <u/>
      <sz val="11"/>
      <color theme="10"/>
      <name val="Arial Nova"/>
      <family val="2"/>
      <charset val="238"/>
    </font>
    <font>
      <b/>
      <sz val="11"/>
      <name val="Arial Nova"/>
      <family val="2"/>
      <charset val="238"/>
    </font>
    <font>
      <sz val="10"/>
      <color indexed="23"/>
      <name val="Arial Nova"/>
      <family val="2"/>
      <charset val="238"/>
    </font>
    <font>
      <sz val="10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/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21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3" fillId="0" borderId="0" xfId="4" applyFont="1" applyAlignment="1">
      <alignment horizontal="center" vertical="center"/>
    </xf>
    <xf numFmtId="0" fontId="15" fillId="0" borderId="0" xfId="4" applyFont="1" applyAlignment="1">
      <alignment horizontal="right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vertical="center" wrapText="1"/>
    </xf>
    <xf numFmtId="0" fontId="19" fillId="3" borderId="18" xfId="4" applyFont="1" applyFill="1" applyBorder="1" applyAlignment="1">
      <alignment horizontal="center" vertical="center" wrapText="1"/>
    </xf>
    <xf numFmtId="0" fontId="19" fillId="3" borderId="20" xfId="4" applyFont="1" applyFill="1" applyBorder="1" applyAlignment="1">
      <alignment horizontal="center" vertical="top" wrapText="1"/>
    </xf>
    <xf numFmtId="0" fontId="19" fillId="3" borderId="19" xfId="4" applyFont="1" applyFill="1" applyBorder="1" applyAlignment="1">
      <alignment horizontal="center" vertical="center" wrapText="1"/>
    </xf>
    <xf numFmtId="0" fontId="13" fillId="0" borderId="21" xfId="4" applyFont="1" applyBorder="1" applyAlignment="1">
      <alignment horizontal="center" vertical="center"/>
    </xf>
    <xf numFmtId="0" fontId="20" fillId="0" borderId="22" xfId="4" applyFont="1" applyBorder="1" applyAlignment="1">
      <alignment vertical="center"/>
    </xf>
    <xf numFmtId="3" fontId="20" fillId="0" borderId="23" xfId="4" applyNumberFormat="1" applyFont="1" applyBorder="1" applyAlignment="1">
      <alignment vertical="center"/>
    </xf>
    <xf numFmtId="10" fontId="20" fillId="0" borderId="22" xfId="7" applyNumberFormat="1" applyFont="1" applyBorder="1" applyAlignment="1">
      <alignment vertical="center"/>
    </xf>
    <xf numFmtId="165" fontId="20" fillId="0" borderId="22" xfId="7" applyNumberFormat="1" applyFont="1" applyBorder="1" applyAlignment="1">
      <alignment vertical="center"/>
    </xf>
    <xf numFmtId="0" fontId="21" fillId="4" borderId="21" xfId="6" applyFont="1" applyFill="1" applyBorder="1" applyAlignment="1">
      <alignment horizontal="center" vertical="center" wrapText="1"/>
    </xf>
    <xf numFmtId="0" fontId="20" fillId="4" borderId="22" xfId="4" applyFont="1" applyFill="1" applyBorder="1" applyAlignment="1">
      <alignment vertical="center"/>
    </xf>
    <xf numFmtId="3" fontId="20" fillId="4" borderId="23" xfId="4" applyNumberFormat="1" applyFont="1" applyFill="1" applyBorder="1" applyAlignment="1">
      <alignment vertical="center"/>
    </xf>
    <xf numFmtId="10" fontId="20" fillId="4" borderId="22" xfId="7" applyNumberFormat="1" applyFont="1" applyFill="1" applyBorder="1" applyAlignment="1">
      <alignment vertical="center"/>
    </xf>
    <xf numFmtId="165" fontId="20" fillId="4" borderId="22" xfId="7" applyNumberFormat="1" applyFont="1" applyFill="1" applyBorder="1" applyAlignment="1">
      <alignment vertical="center"/>
    </xf>
    <xf numFmtId="0" fontId="13" fillId="5" borderId="24" xfId="4" applyFont="1" applyFill="1" applyBorder="1" applyAlignment="1">
      <alignment horizontal="center" vertical="center"/>
    </xf>
    <xf numFmtId="3" fontId="20" fillId="5" borderId="23" xfId="4" applyNumberFormat="1" applyFont="1" applyFill="1" applyBorder="1" applyAlignment="1">
      <alignment vertical="center"/>
    </xf>
    <xf numFmtId="10" fontId="20" fillId="5" borderId="22" xfId="7" applyNumberFormat="1" applyFont="1" applyFill="1" applyBorder="1" applyAlignment="1">
      <alignment vertical="center"/>
    </xf>
    <xf numFmtId="165" fontId="20" fillId="5" borderId="22" xfId="7" applyNumberFormat="1" applyFont="1" applyFill="1" applyBorder="1" applyAlignment="1">
      <alignment vertical="center"/>
    </xf>
    <xf numFmtId="3" fontId="16" fillId="3" borderId="23" xfId="4" applyNumberFormat="1" applyFont="1" applyFill="1" applyBorder="1" applyAlignment="1">
      <alignment vertical="center"/>
    </xf>
    <xf numFmtId="9" fontId="16" fillId="3" borderId="22" xfId="7" applyFont="1" applyFill="1" applyBorder="1" applyAlignment="1">
      <alignment vertical="center"/>
    </xf>
    <xf numFmtId="165" fontId="16" fillId="3" borderId="22" xfId="4" applyNumberFormat="1" applyFont="1" applyFill="1" applyBorder="1" applyAlignment="1">
      <alignment vertical="center"/>
    </xf>
    <xf numFmtId="0" fontId="12" fillId="0" borderId="0" xfId="6" applyFont="1"/>
    <xf numFmtId="0" fontId="22" fillId="0" borderId="0" xfId="6" applyFont="1"/>
    <xf numFmtId="0" fontId="23" fillId="0" borderId="0" xfId="6" applyFont="1"/>
    <xf numFmtId="0" fontId="24" fillId="0" borderId="0" xfId="33" applyFont="1" applyAlignment="1">
      <alignment horizontal="center" vertical="top"/>
    </xf>
    <xf numFmtId="0" fontId="20" fillId="0" borderId="0" xfId="4" applyFont="1"/>
    <xf numFmtId="1" fontId="20" fillId="0" borderId="21" xfId="7" applyNumberFormat="1" applyFont="1" applyBorder="1" applyAlignment="1">
      <alignment horizontal="center"/>
    </xf>
    <xf numFmtId="1" fontId="20" fillId="4" borderId="21" xfId="7" applyNumberFormat="1" applyFont="1" applyFill="1" applyBorder="1" applyAlignment="1">
      <alignment horizontal="center"/>
    </xf>
    <xf numFmtId="3" fontId="20" fillId="5" borderId="21" xfId="4" applyNumberFormat="1" applyFont="1" applyFill="1" applyBorder="1" applyAlignment="1">
      <alignment vertical="center"/>
    </xf>
    <xf numFmtId="0" fontId="20" fillId="5" borderId="21" xfId="4" applyFont="1" applyFill="1" applyBorder="1" applyAlignment="1">
      <alignment vertical="center"/>
    </xf>
    <xf numFmtId="0" fontId="20" fillId="5" borderId="23" xfId="4" applyFont="1" applyFill="1" applyBorder="1" applyAlignment="1">
      <alignment vertical="center"/>
    </xf>
    <xf numFmtId="3" fontId="16" fillId="3" borderId="21" xfId="4" applyNumberFormat="1" applyFont="1" applyFill="1" applyBorder="1" applyAlignment="1">
      <alignment vertical="center"/>
    </xf>
    <xf numFmtId="0" fontId="25" fillId="0" borderId="0" xfId="6" applyFont="1"/>
    <xf numFmtId="0" fontId="26" fillId="0" borderId="0" xfId="6" applyFont="1"/>
    <xf numFmtId="0" fontId="10" fillId="0" borderId="0" xfId="0" applyFont="1"/>
    <xf numFmtId="0" fontId="27" fillId="0" borderId="0" xfId="0" applyFont="1"/>
    <xf numFmtId="14" fontId="10" fillId="0" borderId="0" xfId="6" applyNumberFormat="1" applyFont="1"/>
    <xf numFmtId="0" fontId="28" fillId="0" borderId="0" xfId="0" applyFont="1" applyAlignment="1">
      <alignment horizontal="right"/>
    </xf>
    <xf numFmtId="0" fontId="16" fillId="3" borderId="3" xfId="0" applyFont="1" applyFill="1" applyBorder="1" applyAlignment="1">
      <alignment wrapText="1"/>
    </xf>
    <xf numFmtId="166" fontId="16" fillId="3" borderId="2" xfId="32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6" fillId="3" borderId="2" xfId="0" applyFont="1" applyFill="1" applyBorder="1" applyAlignment="1">
      <alignment vertical="center" wrapText="1"/>
    </xf>
    <xf numFmtId="166" fontId="16" fillId="3" borderId="2" xfId="32" applyNumberFormat="1" applyFont="1" applyFill="1" applyBorder="1" applyAlignment="1">
      <alignment horizontal="center" vertical="center"/>
    </xf>
    <xf numFmtId="165" fontId="16" fillId="3" borderId="2" xfId="3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30" fillId="0" borderId="0" xfId="3" applyFont="1"/>
    <xf numFmtId="0" fontId="21" fillId="4" borderId="21" xfId="0" applyFont="1" applyFill="1" applyBorder="1" applyAlignment="1">
      <alignment horizontal="center" vertical="center" wrapText="1"/>
    </xf>
    <xf numFmtId="0" fontId="12" fillId="0" borderId="0" xfId="11" applyFont="1" applyAlignment="1">
      <alignment horizontal="left"/>
    </xf>
    <xf numFmtId="0" fontId="13" fillId="0" borderId="0" xfId="4" applyFont="1" applyAlignment="1">
      <alignment vertical="center"/>
    </xf>
    <xf numFmtId="0" fontId="15" fillId="0" borderId="8" xfId="4" applyFont="1" applyBorder="1" applyAlignment="1">
      <alignment horizontal="right" vertical="center"/>
    </xf>
    <xf numFmtId="0" fontId="13" fillId="0" borderId="10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0" fontId="20" fillId="4" borderId="14" xfId="4" applyFont="1" applyFill="1" applyBorder="1" applyAlignment="1">
      <alignment vertical="center"/>
    </xf>
    <xf numFmtId="0" fontId="20" fillId="0" borderId="0" xfId="4" applyFont="1" applyAlignment="1">
      <alignment vertical="center"/>
    </xf>
    <xf numFmtId="0" fontId="20" fillId="4" borderId="20" xfId="4" applyFont="1" applyFill="1" applyBorder="1" applyAlignment="1">
      <alignment vertical="center"/>
    </xf>
    <xf numFmtId="0" fontId="13" fillId="0" borderId="19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5" fillId="0" borderId="8" xfId="4" applyFont="1" applyBorder="1" applyAlignment="1">
      <alignment horizontal="right" vertical="center" shrinkToFit="1"/>
    </xf>
    <xf numFmtId="0" fontId="10" fillId="2" borderId="0" xfId="0" applyFont="1" applyFill="1"/>
    <xf numFmtId="0" fontId="31" fillId="0" borderId="0" xfId="4" applyFont="1" applyAlignment="1">
      <alignment vertical="center"/>
    </xf>
    <xf numFmtId="0" fontId="12" fillId="0" borderId="0" xfId="0" applyFont="1"/>
    <xf numFmtId="0" fontId="23" fillId="0" borderId="0" xfId="0" applyFont="1"/>
    <xf numFmtId="0" fontId="25" fillId="0" borderId="1" xfId="0" applyFont="1" applyBorder="1" applyAlignment="1">
      <alignment wrapText="1"/>
    </xf>
    <xf numFmtId="0" fontId="33" fillId="5" borderId="24" xfId="4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center" wrapText="1"/>
    </xf>
    <xf numFmtId="0" fontId="16" fillId="3" borderId="13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8" xfId="4" applyFont="1" applyFill="1" applyBorder="1" applyAlignment="1">
      <alignment horizontal="center" vertical="center" wrapText="1"/>
    </xf>
    <xf numFmtId="0" fontId="18" fillId="3" borderId="20" xfId="4" applyFont="1" applyFill="1" applyBorder="1" applyAlignment="1">
      <alignment horizontal="center" vertical="center" wrapText="1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7" fillId="3" borderId="27" xfId="4" applyFont="1" applyFill="1" applyBorder="1" applyAlignment="1">
      <alignment horizontal="center" vertical="center"/>
    </xf>
    <xf numFmtId="0" fontId="17" fillId="3" borderId="25" xfId="4" applyFont="1" applyFill="1" applyBorder="1" applyAlignment="1">
      <alignment horizontal="center" vertical="center"/>
    </xf>
    <xf numFmtId="0" fontId="17" fillId="3" borderId="20" xfId="4" applyFont="1" applyFill="1" applyBorder="1" applyAlignment="1">
      <alignment horizontal="center" vertical="center"/>
    </xf>
    <xf numFmtId="0" fontId="16" fillId="3" borderId="11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7" fillId="3" borderId="18" xfId="4" applyFont="1" applyFill="1" applyBorder="1" applyAlignment="1">
      <alignment horizontal="center" vertical="center"/>
    </xf>
    <xf numFmtId="0" fontId="17" fillId="3" borderId="26" xfId="4" applyFont="1" applyFill="1" applyBorder="1" applyAlignment="1">
      <alignment horizontal="center" vertical="center"/>
    </xf>
    <xf numFmtId="0" fontId="16" fillId="3" borderId="24" xfId="4" applyFont="1" applyFill="1" applyBorder="1" applyAlignment="1">
      <alignment horizontal="center" vertical="top"/>
    </xf>
    <xf numFmtId="0" fontId="16" fillId="3" borderId="22" xfId="4" applyFont="1" applyFill="1" applyBorder="1" applyAlignment="1">
      <alignment horizontal="center" vertical="top"/>
    </xf>
    <xf numFmtId="0" fontId="13" fillId="5" borderId="24" xfId="4" applyFont="1" applyFill="1" applyBorder="1" applyAlignment="1">
      <alignment horizontal="center" vertical="center"/>
    </xf>
    <xf numFmtId="0" fontId="13" fillId="5" borderId="22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wrapText="1"/>
    </xf>
    <xf numFmtId="0" fontId="17" fillId="3" borderId="15" xfId="4" applyFont="1" applyFill="1" applyBorder="1" applyAlignment="1">
      <alignment horizontal="center" vertical="top"/>
    </xf>
    <xf numFmtId="0" fontId="17" fillId="3" borderId="18" xfId="4" applyFont="1" applyFill="1" applyBorder="1" applyAlignment="1">
      <alignment horizontal="center" vertical="top"/>
    </xf>
    <xf numFmtId="0" fontId="17" fillId="3" borderId="16" xfId="4" applyFont="1" applyFill="1" applyBorder="1" applyAlignment="1">
      <alignment horizontal="center" vertical="top"/>
    </xf>
    <xf numFmtId="0" fontId="17" fillId="3" borderId="19" xfId="4" applyFont="1" applyFill="1" applyBorder="1" applyAlignment="1">
      <alignment horizontal="center" vertical="top"/>
    </xf>
    <xf numFmtId="0" fontId="19" fillId="3" borderId="16" xfId="4" applyFont="1" applyFill="1" applyBorder="1" applyAlignment="1">
      <alignment horizontal="center" vertical="top" wrapText="1"/>
    </xf>
    <xf numFmtId="0" fontId="19" fillId="3" borderId="19" xfId="4" applyFont="1" applyFill="1" applyBorder="1" applyAlignment="1">
      <alignment horizontal="center" vertical="top" wrapText="1"/>
    </xf>
    <xf numFmtId="0" fontId="19" fillId="3" borderId="16" xfId="4" applyFont="1" applyFill="1" applyBorder="1" applyAlignment="1">
      <alignment horizontal="center" vertical="center" wrapText="1"/>
    </xf>
    <xf numFmtId="0" fontId="19" fillId="3" borderId="19" xfId="4" applyFont="1" applyFill="1" applyBorder="1" applyAlignment="1">
      <alignment horizontal="center" vertical="center" wrapText="1"/>
    </xf>
    <xf numFmtId="0" fontId="16" fillId="3" borderId="9" xfId="4" applyFont="1" applyFill="1" applyBorder="1" applyAlignment="1">
      <alignment horizontal="center" wrapText="1"/>
    </xf>
    <xf numFmtId="0" fontId="16" fillId="3" borderId="15" xfId="4" applyFont="1" applyFill="1" applyBorder="1" applyAlignment="1">
      <alignment horizontal="center" wrapText="1"/>
    </xf>
    <xf numFmtId="0" fontId="16" fillId="3" borderId="10" xfId="4" applyFont="1" applyFill="1" applyBorder="1" applyAlignment="1">
      <alignment horizontal="center" wrapText="1"/>
    </xf>
    <xf numFmtId="0" fontId="16" fillId="3" borderId="16" xfId="4" applyFont="1" applyFill="1" applyBorder="1" applyAlignment="1">
      <alignment horizontal="center" wrapText="1"/>
    </xf>
    <xf numFmtId="0" fontId="16" fillId="3" borderId="9" xfId="4" applyFont="1" applyFill="1" applyBorder="1" applyAlignment="1">
      <alignment horizontal="center" vertical="center"/>
    </xf>
    <xf numFmtId="0" fontId="16" fillId="3" borderId="24" xfId="4" applyFont="1" applyFill="1" applyBorder="1" applyAlignment="1">
      <alignment horizontal="right" vertical="top"/>
    </xf>
    <xf numFmtId="0" fontId="16" fillId="3" borderId="22" xfId="4" applyFont="1" applyFill="1" applyBorder="1" applyAlignment="1">
      <alignment horizontal="right" vertical="top"/>
    </xf>
    <xf numFmtId="0" fontId="18" fillId="3" borderId="15" xfId="4" applyFont="1" applyFill="1" applyBorder="1" applyAlignment="1">
      <alignment horizontal="center" vertical="center" wrapText="1"/>
    </xf>
    <xf numFmtId="0" fontId="18" fillId="3" borderId="17" xfId="4" applyFont="1" applyFill="1" applyBorder="1" applyAlignment="1">
      <alignment horizontal="center" vertical="center" wrapText="1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52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P18"/>
  <sheetViews>
    <sheetView showGridLines="0" tabSelected="1" zoomScale="90" zoomScaleNormal="90" workbookViewId="0">
      <selection activeCell="C10" sqref="C10:H10"/>
    </sheetView>
  </sheetViews>
  <sheetFormatPr defaultColWidth="9.109375" defaultRowHeight="13.8"/>
  <cols>
    <col min="1" max="1" width="1.6640625" style="42" customWidth="1"/>
    <col min="2" max="2" width="32.33203125" style="42" customWidth="1"/>
    <col min="3" max="7" width="11" style="42" customWidth="1"/>
    <col min="8" max="8" width="12" style="42" customWidth="1"/>
    <col min="9" max="11" width="9.109375" style="42"/>
    <col min="12" max="12" width="24.109375" style="42" customWidth="1"/>
    <col min="13" max="15" width="9.109375" style="42"/>
    <col min="16" max="16" width="10.5546875" style="42" customWidth="1"/>
    <col min="17" max="17" width="11.44140625" style="42" customWidth="1"/>
    <col min="18" max="16384" width="9.109375" style="42"/>
  </cols>
  <sheetData>
    <row r="1" spans="2:8">
      <c r="D1" s="43"/>
      <c r="E1" s="43"/>
      <c r="F1" s="43"/>
      <c r="G1" s="43"/>
      <c r="H1" s="44">
        <v>45449</v>
      </c>
    </row>
    <row r="2" spans="2:8">
      <c r="B2" s="42" t="s">
        <v>74</v>
      </c>
      <c r="H2" s="45" t="s">
        <v>27</v>
      </c>
    </row>
    <row r="3" spans="2:8" ht="26.25" customHeight="1">
      <c r="B3" s="78" t="s">
        <v>25</v>
      </c>
      <c r="C3" s="79"/>
      <c r="D3" s="79"/>
      <c r="E3" s="79"/>
      <c r="F3" s="79"/>
      <c r="G3" s="79"/>
      <c r="H3" s="80"/>
    </row>
    <row r="4" spans="2:8" ht="26.25" customHeight="1">
      <c r="B4" s="46"/>
      <c r="C4" s="47" t="s">
        <v>102</v>
      </c>
      <c r="D4" s="47" t="s">
        <v>103</v>
      </c>
      <c r="E4" s="48" t="s">
        <v>8</v>
      </c>
      <c r="F4" s="47" t="s">
        <v>104</v>
      </c>
      <c r="G4" s="47" t="s">
        <v>105</v>
      </c>
      <c r="H4" s="48" t="s">
        <v>8</v>
      </c>
    </row>
    <row r="5" spans="2:8" ht="26.25" customHeight="1">
      <c r="B5" s="76" t="s">
        <v>9</v>
      </c>
      <c r="C5" s="49">
        <v>2675</v>
      </c>
      <c r="D5" s="49">
        <v>2945</v>
      </c>
      <c r="E5" s="50">
        <v>-9.1680814940577227E-2</v>
      </c>
      <c r="F5" s="49">
        <v>12319</v>
      </c>
      <c r="G5" s="49">
        <v>14130</v>
      </c>
      <c r="H5" s="50">
        <v>-0.12816702052370843</v>
      </c>
    </row>
    <row r="6" spans="2:8" ht="26.25" customHeight="1">
      <c r="B6" s="51" t="s">
        <v>22</v>
      </c>
      <c r="C6" s="52">
        <v>665</v>
      </c>
      <c r="D6" s="52">
        <v>659</v>
      </c>
      <c r="E6" s="53">
        <v>9.1047040971168336E-3</v>
      </c>
      <c r="F6" s="52">
        <v>2992</v>
      </c>
      <c r="G6" s="52">
        <v>3212</v>
      </c>
      <c r="H6" s="53">
        <v>-6.8493150684931559E-2</v>
      </c>
    </row>
    <row r="7" spans="2:8" ht="26.25" customHeight="1">
      <c r="B7" s="51" t="s">
        <v>23</v>
      </c>
      <c r="C7" s="52">
        <v>71</v>
      </c>
      <c r="D7" s="52">
        <v>99</v>
      </c>
      <c r="E7" s="53">
        <v>-0.28282828282828287</v>
      </c>
      <c r="F7" s="52">
        <v>362</v>
      </c>
      <c r="G7" s="52">
        <v>414</v>
      </c>
      <c r="H7" s="53">
        <v>-0.12560386473429952</v>
      </c>
    </row>
    <row r="8" spans="2:8" ht="26.25" customHeight="1">
      <c r="B8" s="51" t="s">
        <v>24</v>
      </c>
      <c r="C8" s="52">
        <v>1939</v>
      </c>
      <c r="D8" s="52">
        <v>2187</v>
      </c>
      <c r="E8" s="53">
        <v>-0.11339734796524925</v>
      </c>
      <c r="F8" s="52">
        <v>8965</v>
      </c>
      <c r="G8" s="52">
        <v>10504</v>
      </c>
      <c r="H8" s="53">
        <v>-0.14651561309977157</v>
      </c>
    </row>
    <row r="9" spans="2:8" ht="26.25" customHeight="1">
      <c r="B9" s="76" t="s">
        <v>10</v>
      </c>
      <c r="C9" s="49">
        <v>164</v>
      </c>
      <c r="D9" s="49">
        <v>147</v>
      </c>
      <c r="E9" s="50">
        <v>0.11564625850340127</v>
      </c>
      <c r="F9" s="49">
        <v>874</v>
      </c>
      <c r="G9" s="49">
        <v>578</v>
      </c>
      <c r="H9" s="50">
        <v>0.51211072664359869</v>
      </c>
    </row>
    <row r="10" spans="2:8" ht="26.25" customHeight="1">
      <c r="B10" s="54" t="s">
        <v>26</v>
      </c>
      <c r="C10" s="55">
        <v>2839</v>
      </c>
      <c r="D10" s="55">
        <v>3092</v>
      </c>
      <c r="E10" s="56">
        <v>-8.1824062095730898E-2</v>
      </c>
      <c r="F10" s="55">
        <v>13193</v>
      </c>
      <c r="G10" s="55">
        <v>14708</v>
      </c>
      <c r="H10" s="56">
        <v>-0.10300516725591513</v>
      </c>
    </row>
    <row r="11" spans="2:8" ht="16.5" customHeight="1">
      <c r="B11" s="57" t="s">
        <v>50</v>
      </c>
    </row>
    <row r="12" spans="2:8" ht="15" customHeight="1"/>
    <row r="18" spans="16:16">
      <c r="P18" s="58"/>
    </row>
  </sheetData>
  <mergeCells count="1">
    <mergeCell ref="B3:H3"/>
  </mergeCells>
  <phoneticPr fontId="4" type="noConversion"/>
  <conditionalFormatting sqref="E5:E10 H5:H10">
    <cfRule type="cellIs" dxfId="51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3"/>
  <sheetViews>
    <sheetView showGridLines="0" zoomScale="90" zoomScaleNormal="90" workbookViewId="0">
      <selection activeCell="D5" sqref="D5:O10"/>
    </sheetView>
  </sheetViews>
  <sheetFormatPr defaultColWidth="9.109375" defaultRowHeight="13.8"/>
  <cols>
    <col min="1" max="1" width="1.109375" style="42" customWidth="1"/>
    <col min="2" max="2" width="9.109375" style="42" customWidth="1"/>
    <col min="3" max="3" width="16.88671875" style="42" customWidth="1"/>
    <col min="4" max="4" width="9" style="42" customWidth="1"/>
    <col min="5" max="5" width="11" style="42" customWidth="1"/>
    <col min="6" max="6" width="9" style="42" customWidth="1"/>
    <col min="7" max="7" width="12.88671875" style="42" customWidth="1"/>
    <col min="8" max="9" width="9" style="42" customWidth="1"/>
    <col min="10" max="10" width="9.88671875" style="42" customWidth="1"/>
    <col min="11" max="14" width="9" style="42" customWidth="1"/>
    <col min="15" max="15" width="11.5546875" style="42" customWidth="1"/>
    <col min="16" max="16384" width="9.109375" style="42"/>
  </cols>
  <sheetData>
    <row r="1" spans="2:15">
      <c r="B1" s="42" t="s">
        <v>7</v>
      </c>
      <c r="E1" s="43"/>
      <c r="O1" s="44">
        <v>45449</v>
      </c>
    </row>
    <row r="2" spans="2:15" ht="14.4" customHeight="1">
      <c r="B2" s="89" t="s">
        <v>28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2:15" ht="14.4" customHeight="1">
      <c r="B3" s="90" t="s">
        <v>29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2:15" ht="14.4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 t="s">
        <v>43</v>
      </c>
    </row>
    <row r="5" spans="2:15" ht="14.25" customHeight="1">
      <c r="B5" s="112" t="s">
        <v>0</v>
      </c>
      <c r="C5" s="114" t="s">
        <v>1</v>
      </c>
      <c r="D5" s="116" t="s">
        <v>106</v>
      </c>
      <c r="E5" s="94"/>
      <c r="F5" s="94"/>
      <c r="G5" s="94"/>
      <c r="H5" s="84"/>
      <c r="I5" s="83" t="s">
        <v>95</v>
      </c>
      <c r="J5" s="84"/>
      <c r="K5" s="83" t="s">
        <v>107</v>
      </c>
      <c r="L5" s="94"/>
      <c r="M5" s="94"/>
      <c r="N5" s="94"/>
      <c r="O5" s="95"/>
    </row>
    <row r="6" spans="2:15" ht="14.4" customHeight="1" thickBot="1">
      <c r="B6" s="113"/>
      <c r="C6" s="115"/>
      <c r="D6" s="96" t="s">
        <v>108</v>
      </c>
      <c r="E6" s="92"/>
      <c r="F6" s="92"/>
      <c r="G6" s="92"/>
      <c r="H6" s="97"/>
      <c r="I6" s="91" t="s">
        <v>97</v>
      </c>
      <c r="J6" s="97"/>
      <c r="K6" s="91" t="s">
        <v>109</v>
      </c>
      <c r="L6" s="92"/>
      <c r="M6" s="92"/>
      <c r="N6" s="92"/>
      <c r="O6" s="93"/>
    </row>
    <row r="7" spans="2:15" ht="14.4" customHeight="1">
      <c r="B7" s="113"/>
      <c r="C7" s="115"/>
      <c r="D7" s="85">
        <v>2024</v>
      </c>
      <c r="E7" s="86"/>
      <c r="F7" s="85">
        <v>2023</v>
      </c>
      <c r="G7" s="86"/>
      <c r="H7" s="102" t="s">
        <v>31</v>
      </c>
      <c r="I7" s="81">
        <v>2024</v>
      </c>
      <c r="J7" s="81" t="s">
        <v>110</v>
      </c>
      <c r="K7" s="85">
        <v>2024</v>
      </c>
      <c r="L7" s="86"/>
      <c r="M7" s="85">
        <v>2023</v>
      </c>
      <c r="N7" s="86"/>
      <c r="O7" s="102" t="s">
        <v>31</v>
      </c>
    </row>
    <row r="8" spans="2:15" ht="14.4" customHeight="1" thickBot="1">
      <c r="B8" s="104" t="s">
        <v>32</v>
      </c>
      <c r="C8" s="106" t="s">
        <v>33</v>
      </c>
      <c r="D8" s="87"/>
      <c r="E8" s="88"/>
      <c r="F8" s="87"/>
      <c r="G8" s="88"/>
      <c r="H8" s="103"/>
      <c r="I8" s="82"/>
      <c r="J8" s="82"/>
      <c r="K8" s="87"/>
      <c r="L8" s="88"/>
      <c r="M8" s="87"/>
      <c r="N8" s="88"/>
      <c r="O8" s="103"/>
    </row>
    <row r="9" spans="2:15" ht="14.25" customHeight="1">
      <c r="B9" s="104"/>
      <c r="C9" s="106"/>
      <c r="D9" s="6" t="s">
        <v>34</v>
      </c>
      <c r="E9" s="7" t="s">
        <v>2</v>
      </c>
      <c r="F9" s="6" t="s">
        <v>34</v>
      </c>
      <c r="G9" s="7" t="s">
        <v>2</v>
      </c>
      <c r="H9" s="108" t="s">
        <v>35</v>
      </c>
      <c r="I9" s="8" t="s">
        <v>34</v>
      </c>
      <c r="J9" s="110" t="s">
        <v>111</v>
      </c>
      <c r="K9" s="6" t="s">
        <v>34</v>
      </c>
      <c r="L9" s="7" t="s">
        <v>2</v>
      </c>
      <c r="M9" s="6" t="s">
        <v>34</v>
      </c>
      <c r="N9" s="7" t="s">
        <v>2</v>
      </c>
      <c r="O9" s="108" t="s">
        <v>35</v>
      </c>
    </row>
    <row r="10" spans="2:15" ht="14.4" customHeight="1" thickBot="1">
      <c r="B10" s="105"/>
      <c r="C10" s="107"/>
      <c r="D10" s="9" t="s">
        <v>36</v>
      </c>
      <c r="E10" s="10" t="s">
        <v>37</v>
      </c>
      <c r="F10" s="9" t="s">
        <v>36</v>
      </c>
      <c r="G10" s="10" t="s">
        <v>37</v>
      </c>
      <c r="H10" s="109"/>
      <c r="I10" s="11" t="s">
        <v>36</v>
      </c>
      <c r="J10" s="111"/>
      <c r="K10" s="9" t="s">
        <v>36</v>
      </c>
      <c r="L10" s="10" t="s">
        <v>37</v>
      </c>
      <c r="M10" s="9" t="s">
        <v>36</v>
      </c>
      <c r="N10" s="10" t="s">
        <v>37</v>
      </c>
      <c r="O10" s="109"/>
    </row>
    <row r="11" spans="2:15" ht="14.4" customHeight="1" thickBot="1">
      <c r="B11" s="12">
        <v>1</v>
      </c>
      <c r="C11" s="13" t="s">
        <v>13</v>
      </c>
      <c r="D11" s="14">
        <v>670</v>
      </c>
      <c r="E11" s="15">
        <v>0.25046728971962617</v>
      </c>
      <c r="F11" s="14">
        <v>423</v>
      </c>
      <c r="G11" s="15">
        <v>0.14363327674023768</v>
      </c>
      <c r="H11" s="16">
        <v>0.58392434988179676</v>
      </c>
      <c r="I11" s="14">
        <v>592</v>
      </c>
      <c r="J11" s="16">
        <v>0.1317567567567568</v>
      </c>
      <c r="K11" s="14">
        <v>2917</v>
      </c>
      <c r="L11" s="15">
        <v>0.23678870038152447</v>
      </c>
      <c r="M11" s="14">
        <v>2149</v>
      </c>
      <c r="N11" s="15">
        <v>0.15208775654635528</v>
      </c>
      <c r="O11" s="16">
        <v>0.35737552349930191</v>
      </c>
    </row>
    <row r="12" spans="2:15" ht="14.4" customHeight="1" thickBot="1">
      <c r="B12" s="59">
        <v>2</v>
      </c>
      <c r="C12" s="18" t="s">
        <v>11</v>
      </c>
      <c r="D12" s="19">
        <v>618</v>
      </c>
      <c r="E12" s="20">
        <v>0.23102803738317756</v>
      </c>
      <c r="F12" s="19">
        <v>568</v>
      </c>
      <c r="G12" s="20">
        <v>0.19286926994906622</v>
      </c>
      <c r="H12" s="21">
        <v>8.8028169014084501E-2</v>
      </c>
      <c r="I12" s="19">
        <v>391</v>
      </c>
      <c r="J12" s="21">
        <v>0.58056265984654742</v>
      </c>
      <c r="K12" s="19">
        <v>2209</v>
      </c>
      <c r="L12" s="20">
        <v>0.17931650296290283</v>
      </c>
      <c r="M12" s="19">
        <v>2775</v>
      </c>
      <c r="N12" s="20">
        <v>0.19639065817409768</v>
      </c>
      <c r="O12" s="21">
        <v>-0.20396396396396399</v>
      </c>
    </row>
    <row r="13" spans="2:15" ht="14.4" customHeight="1" thickBot="1">
      <c r="B13" s="12">
        <v>3</v>
      </c>
      <c r="C13" s="13" t="s">
        <v>12</v>
      </c>
      <c r="D13" s="14">
        <v>352</v>
      </c>
      <c r="E13" s="15">
        <v>0.13158878504672897</v>
      </c>
      <c r="F13" s="14">
        <v>484</v>
      </c>
      <c r="G13" s="15">
        <v>0.16434634974533108</v>
      </c>
      <c r="H13" s="16">
        <v>-0.27272727272727271</v>
      </c>
      <c r="I13" s="14">
        <v>442</v>
      </c>
      <c r="J13" s="16">
        <v>-0.2036199095022625</v>
      </c>
      <c r="K13" s="14">
        <v>1980</v>
      </c>
      <c r="L13" s="15">
        <v>0.16072733176394188</v>
      </c>
      <c r="M13" s="14">
        <v>2723</v>
      </c>
      <c r="N13" s="15">
        <v>0.1927105449398443</v>
      </c>
      <c r="O13" s="16">
        <v>-0.27286081527726769</v>
      </c>
    </row>
    <row r="14" spans="2:15" ht="14.4" customHeight="1" thickBot="1">
      <c r="B14" s="59">
        <v>4</v>
      </c>
      <c r="C14" s="18" t="s">
        <v>4</v>
      </c>
      <c r="D14" s="19">
        <v>327</v>
      </c>
      <c r="E14" s="20">
        <v>0.1222429906542056</v>
      </c>
      <c r="F14" s="19">
        <v>435</v>
      </c>
      <c r="G14" s="20">
        <v>0.14770797962648557</v>
      </c>
      <c r="H14" s="21">
        <v>-0.24827586206896557</v>
      </c>
      <c r="I14" s="19">
        <v>348</v>
      </c>
      <c r="J14" s="21">
        <v>-6.0344827586206851E-2</v>
      </c>
      <c r="K14" s="19">
        <v>1792</v>
      </c>
      <c r="L14" s="20">
        <v>0.14546635278837569</v>
      </c>
      <c r="M14" s="19">
        <v>1454</v>
      </c>
      <c r="N14" s="20">
        <v>0.10290162774239207</v>
      </c>
      <c r="O14" s="21">
        <v>0.23246217331499319</v>
      </c>
    </row>
    <row r="15" spans="2:15" ht="14.4" customHeight="1" thickBot="1">
      <c r="B15" s="12">
        <v>5</v>
      </c>
      <c r="C15" s="13" t="s">
        <v>3</v>
      </c>
      <c r="D15" s="14">
        <v>257</v>
      </c>
      <c r="E15" s="15">
        <v>9.6074766355140187E-2</v>
      </c>
      <c r="F15" s="14">
        <v>540</v>
      </c>
      <c r="G15" s="15">
        <v>0.18336162988115451</v>
      </c>
      <c r="H15" s="16">
        <v>-0.52407407407407414</v>
      </c>
      <c r="I15" s="14">
        <v>231</v>
      </c>
      <c r="J15" s="16">
        <v>0.11255411255411252</v>
      </c>
      <c r="K15" s="14">
        <v>1351</v>
      </c>
      <c r="L15" s="15">
        <v>0.10966799253186135</v>
      </c>
      <c r="M15" s="14">
        <v>2505</v>
      </c>
      <c r="N15" s="15">
        <v>0.17728237791932058</v>
      </c>
      <c r="O15" s="16">
        <v>-0.46067864271457082</v>
      </c>
    </row>
    <row r="16" spans="2:15" ht="14.4" customHeight="1" thickBot="1">
      <c r="B16" s="59">
        <v>6</v>
      </c>
      <c r="C16" s="18" t="s">
        <v>15</v>
      </c>
      <c r="D16" s="19">
        <v>283</v>
      </c>
      <c r="E16" s="20">
        <v>0.10579439252336449</v>
      </c>
      <c r="F16" s="19">
        <v>245</v>
      </c>
      <c r="G16" s="20">
        <v>8.3191850594227498E-2</v>
      </c>
      <c r="H16" s="21">
        <v>0.15510204081632661</v>
      </c>
      <c r="I16" s="19">
        <v>260</v>
      </c>
      <c r="J16" s="21">
        <v>8.8461538461538369E-2</v>
      </c>
      <c r="K16" s="19">
        <v>1239</v>
      </c>
      <c r="L16" s="20">
        <v>0.10057634548258787</v>
      </c>
      <c r="M16" s="19">
        <v>1139</v>
      </c>
      <c r="N16" s="20">
        <v>8.060863411181883E-2</v>
      </c>
      <c r="O16" s="21">
        <v>8.7796312554872635E-2</v>
      </c>
    </row>
    <row r="17" spans="2:15" ht="14.4" customHeight="1" thickBot="1">
      <c r="B17" s="12">
        <v>7</v>
      </c>
      <c r="C17" s="13" t="s">
        <v>14</v>
      </c>
      <c r="D17" s="14">
        <v>92</v>
      </c>
      <c r="E17" s="15">
        <v>3.4392523364485984E-2</v>
      </c>
      <c r="F17" s="14">
        <v>164</v>
      </c>
      <c r="G17" s="15">
        <v>5.5687606112054332E-2</v>
      </c>
      <c r="H17" s="16">
        <v>-0.43902439024390238</v>
      </c>
      <c r="I17" s="14">
        <v>95</v>
      </c>
      <c r="J17" s="16">
        <v>-3.157894736842104E-2</v>
      </c>
      <c r="K17" s="14">
        <v>518</v>
      </c>
      <c r="L17" s="15">
        <v>4.2048867602889846E-2</v>
      </c>
      <c r="M17" s="14">
        <v>883</v>
      </c>
      <c r="N17" s="15">
        <v>6.2491153573956119E-2</v>
      </c>
      <c r="O17" s="16">
        <v>-0.41336353340883347</v>
      </c>
    </row>
    <row r="18" spans="2:15" ht="14.4" thickBot="1">
      <c r="B18" s="100" t="s">
        <v>65</v>
      </c>
      <c r="C18" s="101"/>
      <c r="D18" s="23">
        <f>SUM(D11:D17)</f>
        <v>2599</v>
      </c>
      <c r="E18" s="24">
        <f>D18/D20</f>
        <v>0.97158878504672896</v>
      </c>
      <c r="F18" s="23">
        <f>SUM(F11:F17)</f>
        <v>2859</v>
      </c>
      <c r="G18" s="24">
        <f>F18/F20</f>
        <v>0.97079796264855689</v>
      </c>
      <c r="H18" s="25">
        <f>D18/F18-1</f>
        <v>-9.0940888422525346E-2</v>
      </c>
      <c r="I18" s="23">
        <f>SUM(I11:I17)</f>
        <v>2359</v>
      </c>
      <c r="J18" s="24">
        <f>D18/I18-1</f>
        <v>0.10173802458668924</v>
      </c>
      <c r="K18" s="23">
        <f>SUM(K11:K17)</f>
        <v>12006</v>
      </c>
      <c r="L18" s="24">
        <f>K18/K20</f>
        <v>0.97459209351408393</v>
      </c>
      <c r="M18" s="23">
        <f>SUM(M11:M17)</f>
        <v>13628</v>
      </c>
      <c r="N18" s="24">
        <f>M18/M20</f>
        <v>0.9644727530077849</v>
      </c>
      <c r="O18" s="25">
        <f>K18/M18-1</f>
        <v>-0.11901966539477549</v>
      </c>
    </row>
    <row r="19" spans="2:15" ht="14.4" thickBot="1">
      <c r="B19" s="100" t="s">
        <v>38</v>
      </c>
      <c r="C19" s="101"/>
      <c r="D19" s="38">
        <f>D20-D18</f>
        <v>76</v>
      </c>
      <c r="E19" s="24">
        <f>D19/D20</f>
        <v>2.8411214953271029E-2</v>
      </c>
      <c r="F19" s="38">
        <f>F20-F18</f>
        <v>86</v>
      </c>
      <c r="G19" s="24">
        <f>F19/F20</f>
        <v>2.9202037351443125E-2</v>
      </c>
      <c r="H19" s="25">
        <f>D19/F19-1</f>
        <v>-0.11627906976744184</v>
      </c>
      <c r="I19" s="38">
        <f>I20-I18</f>
        <v>59</v>
      </c>
      <c r="J19" s="25">
        <f>D19/I19-1</f>
        <v>0.28813559322033888</v>
      </c>
      <c r="K19" s="38">
        <f>K20-K18</f>
        <v>313</v>
      </c>
      <c r="L19" s="24">
        <f>K19/K20</f>
        <v>2.5407906485916065E-2</v>
      </c>
      <c r="M19" s="38">
        <f>M20-M18</f>
        <v>502</v>
      </c>
      <c r="N19" s="24">
        <f>M19/M20</f>
        <v>3.5527246992215142E-2</v>
      </c>
      <c r="O19" s="25">
        <f>K19/M19-1</f>
        <v>-0.37649402390438247</v>
      </c>
    </row>
    <row r="20" spans="2:15" ht="14.4" thickBot="1">
      <c r="B20" s="98" t="s">
        <v>39</v>
      </c>
      <c r="C20" s="99"/>
      <c r="D20" s="26">
        <v>2675</v>
      </c>
      <c r="E20" s="27">
        <v>1</v>
      </c>
      <c r="F20" s="26">
        <v>2945</v>
      </c>
      <c r="G20" s="27">
        <v>1</v>
      </c>
      <c r="H20" s="28">
        <v>-9.1680814940577227E-2</v>
      </c>
      <c r="I20" s="26">
        <v>2418</v>
      </c>
      <c r="J20" s="28">
        <v>0.10628618693134828</v>
      </c>
      <c r="K20" s="26">
        <v>12319</v>
      </c>
      <c r="L20" s="27">
        <v>1</v>
      </c>
      <c r="M20" s="26">
        <v>14130</v>
      </c>
      <c r="N20" s="27">
        <v>1</v>
      </c>
      <c r="O20" s="28">
        <v>-0.12816702052370843</v>
      </c>
    </row>
    <row r="21" spans="2:15">
      <c r="B21" s="60" t="s">
        <v>50</v>
      </c>
    </row>
    <row r="22" spans="2:15">
      <c r="B22" s="1" t="s">
        <v>70</v>
      </c>
    </row>
    <row r="23" spans="2:15">
      <c r="B23" s="30" t="s">
        <v>71</v>
      </c>
    </row>
  </sheetData>
  <mergeCells count="26"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</mergeCells>
  <phoneticPr fontId="4" type="noConversion"/>
  <conditionalFormatting sqref="D11:O17">
    <cfRule type="cellIs" dxfId="50" priority="3" operator="equal">
      <formula>0</formula>
    </cfRule>
  </conditionalFormatting>
  <conditionalFormatting sqref="H11:H19 O11:O19">
    <cfRule type="cellIs" dxfId="49" priority="1" operator="lessThan">
      <formula>0</formula>
    </cfRule>
  </conditionalFormatting>
  <conditionalFormatting sqref="J11:J17">
    <cfRule type="cellIs" dxfId="48" priority="7" operator="lessThan">
      <formula>0</formula>
    </cfRule>
  </conditionalFormatting>
  <conditionalFormatting sqref="J19">
    <cfRule type="cellIs" dxfId="47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7"/>
  <sheetViews>
    <sheetView showGridLines="0" zoomScale="90" zoomScaleNormal="90" workbookViewId="0">
      <selection activeCell="D4" sqref="D4:O9"/>
    </sheetView>
  </sheetViews>
  <sheetFormatPr defaultColWidth="9.109375" defaultRowHeight="13.8"/>
  <cols>
    <col min="1" max="1" width="1.33203125" style="42" customWidth="1"/>
    <col min="2" max="2" width="15.44140625" style="42" bestFit="1" customWidth="1"/>
    <col min="3" max="3" width="17.88671875" style="42" customWidth="1"/>
    <col min="4" max="9" width="9" style="42" customWidth="1"/>
    <col min="10" max="10" width="9.6640625" style="42" customWidth="1"/>
    <col min="11" max="14" width="9" style="42" customWidth="1"/>
    <col min="15" max="15" width="11.5546875" style="42" customWidth="1"/>
    <col min="16" max="16384" width="9.109375" style="42"/>
  </cols>
  <sheetData>
    <row r="1" spans="2:15">
      <c r="B1" s="42" t="s">
        <v>7</v>
      </c>
      <c r="E1" s="43"/>
      <c r="O1" s="44">
        <v>45449</v>
      </c>
    </row>
    <row r="2" spans="2:15" ht="14.4" customHeight="1">
      <c r="B2" s="89" t="s">
        <v>28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61"/>
    </row>
    <row r="3" spans="2:15" ht="14.4" customHeight="1" thickBot="1">
      <c r="B3" s="90" t="s">
        <v>29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62" t="s">
        <v>43</v>
      </c>
    </row>
    <row r="4" spans="2:15" ht="14.4" customHeight="1">
      <c r="B4" s="112" t="s">
        <v>30</v>
      </c>
      <c r="C4" s="114" t="s">
        <v>1</v>
      </c>
      <c r="D4" s="116" t="s">
        <v>106</v>
      </c>
      <c r="E4" s="94"/>
      <c r="F4" s="94"/>
      <c r="G4" s="94"/>
      <c r="H4" s="84"/>
      <c r="I4" s="83" t="s">
        <v>95</v>
      </c>
      <c r="J4" s="84"/>
      <c r="K4" s="83" t="s">
        <v>107</v>
      </c>
      <c r="L4" s="94"/>
      <c r="M4" s="94"/>
      <c r="N4" s="94"/>
      <c r="O4" s="95"/>
    </row>
    <row r="5" spans="2:15" ht="14.4" customHeight="1" thickBot="1">
      <c r="B5" s="113"/>
      <c r="C5" s="115"/>
      <c r="D5" s="96" t="s">
        <v>108</v>
      </c>
      <c r="E5" s="92"/>
      <c r="F5" s="92"/>
      <c r="G5" s="92"/>
      <c r="H5" s="97"/>
      <c r="I5" s="91" t="s">
        <v>97</v>
      </c>
      <c r="J5" s="97"/>
      <c r="K5" s="91" t="s">
        <v>109</v>
      </c>
      <c r="L5" s="92"/>
      <c r="M5" s="92"/>
      <c r="N5" s="92"/>
      <c r="O5" s="93"/>
    </row>
    <row r="6" spans="2:15" ht="14.4" customHeight="1">
      <c r="B6" s="113"/>
      <c r="C6" s="115"/>
      <c r="D6" s="85">
        <v>2024</v>
      </c>
      <c r="E6" s="86"/>
      <c r="F6" s="85">
        <v>2023</v>
      </c>
      <c r="G6" s="86"/>
      <c r="H6" s="102" t="s">
        <v>31</v>
      </c>
      <c r="I6" s="81">
        <v>2024</v>
      </c>
      <c r="J6" s="81" t="s">
        <v>110</v>
      </c>
      <c r="K6" s="85">
        <v>2024</v>
      </c>
      <c r="L6" s="86"/>
      <c r="M6" s="85">
        <v>2023</v>
      </c>
      <c r="N6" s="86"/>
      <c r="O6" s="102" t="s">
        <v>31</v>
      </c>
    </row>
    <row r="7" spans="2:15" ht="14.4" customHeight="1" thickBot="1">
      <c r="B7" s="104" t="s">
        <v>30</v>
      </c>
      <c r="C7" s="106" t="s">
        <v>33</v>
      </c>
      <c r="D7" s="87"/>
      <c r="E7" s="88"/>
      <c r="F7" s="87"/>
      <c r="G7" s="88"/>
      <c r="H7" s="103"/>
      <c r="I7" s="82"/>
      <c r="J7" s="82"/>
      <c r="K7" s="87"/>
      <c r="L7" s="88"/>
      <c r="M7" s="87"/>
      <c r="N7" s="88"/>
      <c r="O7" s="103"/>
    </row>
    <row r="8" spans="2:15" ht="14.4" customHeight="1">
      <c r="B8" s="104"/>
      <c r="C8" s="106"/>
      <c r="D8" s="6" t="s">
        <v>34</v>
      </c>
      <c r="E8" s="7" t="s">
        <v>2</v>
      </c>
      <c r="F8" s="6" t="s">
        <v>34</v>
      </c>
      <c r="G8" s="7" t="s">
        <v>2</v>
      </c>
      <c r="H8" s="108" t="s">
        <v>35</v>
      </c>
      <c r="I8" s="8" t="s">
        <v>34</v>
      </c>
      <c r="J8" s="110" t="s">
        <v>111</v>
      </c>
      <c r="K8" s="6" t="s">
        <v>34</v>
      </c>
      <c r="L8" s="7" t="s">
        <v>2</v>
      </c>
      <c r="M8" s="6" t="s">
        <v>34</v>
      </c>
      <c r="N8" s="7" t="s">
        <v>2</v>
      </c>
      <c r="O8" s="108" t="s">
        <v>35</v>
      </c>
    </row>
    <row r="9" spans="2:15" ht="14.4" customHeight="1" thickBot="1">
      <c r="B9" s="105"/>
      <c r="C9" s="107"/>
      <c r="D9" s="9" t="s">
        <v>36</v>
      </c>
      <c r="E9" s="10" t="s">
        <v>37</v>
      </c>
      <c r="F9" s="9" t="s">
        <v>36</v>
      </c>
      <c r="G9" s="10" t="s">
        <v>37</v>
      </c>
      <c r="H9" s="109"/>
      <c r="I9" s="11" t="s">
        <v>36</v>
      </c>
      <c r="J9" s="111"/>
      <c r="K9" s="9" t="s">
        <v>36</v>
      </c>
      <c r="L9" s="10" t="s">
        <v>37</v>
      </c>
      <c r="M9" s="9" t="s">
        <v>36</v>
      </c>
      <c r="N9" s="10" t="s">
        <v>37</v>
      </c>
      <c r="O9" s="109"/>
    </row>
    <row r="10" spans="2:15" ht="14.4" customHeight="1" thickBot="1">
      <c r="B10" s="63"/>
      <c r="C10" s="13" t="s">
        <v>15</v>
      </c>
      <c r="D10" s="14">
        <v>175</v>
      </c>
      <c r="E10" s="15">
        <v>0.62724014336917566</v>
      </c>
      <c r="F10" s="14">
        <v>145</v>
      </c>
      <c r="G10" s="15">
        <v>0.51056338028169013</v>
      </c>
      <c r="H10" s="16">
        <v>0.2068965517241379</v>
      </c>
      <c r="I10" s="14">
        <v>213</v>
      </c>
      <c r="J10" s="16">
        <v>-0.17840375586854462</v>
      </c>
      <c r="K10" s="14">
        <v>849</v>
      </c>
      <c r="L10" s="15">
        <v>0.63882618510158018</v>
      </c>
      <c r="M10" s="14">
        <v>699</v>
      </c>
      <c r="N10" s="15">
        <v>0.50762527233115473</v>
      </c>
      <c r="O10" s="16">
        <v>0.21459227467811148</v>
      </c>
    </row>
    <row r="11" spans="2:15" ht="14.4" customHeight="1" thickBot="1">
      <c r="B11" s="64"/>
      <c r="C11" s="18" t="s">
        <v>12</v>
      </c>
      <c r="D11" s="19">
        <v>27</v>
      </c>
      <c r="E11" s="20">
        <v>9.6774193548387094E-2</v>
      </c>
      <c r="F11" s="19">
        <v>39</v>
      </c>
      <c r="G11" s="20">
        <v>0.13732394366197184</v>
      </c>
      <c r="H11" s="21">
        <v>-0.30769230769230771</v>
      </c>
      <c r="I11" s="19">
        <v>42</v>
      </c>
      <c r="J11" s="21">
        <v>-0.3571428571428571</v>
      </c>
      <c r="K11" s="19">
        <v>168</v>
      </c>
      <c r="L11" s="20">
        <v>0.12641083521444696</v>
      </c>
      <c r="M11" s="19">
        <v>188</v>
      </c>
      <c r="N11" s="20">
        <v>0.13652868554829339</v>
      </c>
      <c r="O11" s="21">
        <v>-0.1063829787234043</v>
      </c>
    </row>
    <row r="12" spans="2:15" ht="14.4" customHeight="1" thickBot="1">
      <c r="B12" s="64"/>
      <c r="C12" s="13" t="s">
        <v>48</v>
      </c>
      <c r="D12" s="14">
        <v>20</v>
      </c>
      <c r="E12" s="15">
        <v>7.1684587813620068E-2</v>
      </c>
      <c r="F12" s="14">
        <v>23</v>
      </c>
      <c r="G12" s="15">
        <v>8.098591549295775E-2</v>
      </c>
      <c r="H12" s="16">
        <v>-0.13043478260869568</v>
      </c>
      <c r="I12" s="14">
        <v>15</v>
      </c>
      <c r="J12" s="16">
        <v>0.33333333333333326</v>
      </c>
      <c r="K12" s="14">
        <v>83</v>
      </c>
      <c r="L12" s="15">
        <v>6.2452972159518436E-2</v>
      </c>
      <c r="M12" s="14">
        <v>153</v>
      </c>
      <c r="N12" s="15">
        <v>0.1111111111111111</v>
      </c>
      <c r="O12" s="16">
        <v>-0.45751633986928109</v>
      </c>
    </row>
    <row r="13" spans="2:15" ht="14.4" customHeight="1" thickBot="1">
      <c r="B13" s="64"/>
      <c r="C13" s="65" t="s">
        <v>4</v>
      </c>
      <c r="D13" s="19">
        <v>29</v>
      </c>
      <c r="E13" s="20">
        <v>0.1039426523297491</v>
      </c>
      <c r="F13" s="19">
        <v>40</v>
      </c>
      <c r="G13" s="20">
        <v>0.14084507042253522</v>
      </c>
      <c r="H13" s="21">
        <v>-0.27500000000000002</v>
      </c>
      <c r="I13" s="19">
        <v>7</v>
      </c>
      <c r="J13" s="21">
        <v>3.1428571428571432</v>
      </c>
      <c r="K13" s="19">
        <v>69</v>
      </c>
      <c r="L13" s="20">
        <v>5.1918735891647853E-2</v>
      </c>
      <c r="M13" s="19">
        <v>140</v>
      </c>
      <c r="N13" s="20">
        <v>0.10167029774872913</v>
      </c>
      <c r="O13" s="21">
        <v>-0.50714285714285712</v>
      </c>
    </row>
    <row r="14" spans="2:15" ht="14.4" customHeight="1" thickBot="1">
      <c r="B14" s="64"/>
      <c r="C14" s="66" t="s">
        <v>14</v>
      </c>
      <c r="D14" s="14">
        <v>3</v>
      </c>
      <c r="E14" s="15">
        <v>1.0752688172043012E-2</v>
      </c>
      <c r="F14" s="14">
        <v>6</v>
      </c>
      <c r="G14" s="15">
        <v>2.1126760563380281E-2</v>
      </c>
      <c r="H14" s="16">
        <v>-0.5</v>
      </c>
      <c r="I14" s="14">
        <v>6</v>
      </c>
      <c r="J14" s="16">
        <v>-0.5</v>
      </c>
      <c r="K14" s="14">
        <v>36</v>
      </c>
      <c r="L14" s="15">
        <v>2.7088036117381489E-2</v>
      </c>
      <c r="M14" s="14">
        <v>29</v>
      </c>
      <c r="N14" s="15">
        <v>2.1060275962236745E-2</v>
      </c>
      <c r="O14" s="16">
        <v>0.24137931034482762</v>
      </c>
    </row>
    <row r="15" spans="2:15" ht="14.4" customHeight="1" thickBot="1">
      <c r="B15" s="64"/>
      <c r="C15" s="67" t="s">
        <v>3</v>
      </c>
      <c r="D15" s="19">
        <v>3</v>
      </c>
      <c r="E15" s="20">
        <v>1.0752688172043012E-2</v>
      </c>
      <c r="F15" s="19">
        <v>14</v>
      </c>
      <c r="G15" s="20">
        <v>4.9295774647887321E-2</v>
      </c>
      <c r="H15" s="21">
        <v>-0.7857142857142857</v>
      </c>
      <c r="I15" s="19">
        <v>7</v>
      </c>
      <c r="J15" s="21">
        <v>-0.5714285714285714</v>
      </c>
      <c r="K15" s="19">
        <v>32</v>
      </c>
      <c r="L15" s="20">
        <v>2.4078254326561323E-2</v>
      </c>
      <c r="M15" s="19">
        <v>63</v>
      </c>
      <c r="N15" s="20">
        <v>4.5751633986928102E-2</v>
      </c>
      <c r="O15" s="21">
        <v>-0.49206349206349209</v>
      </c>
    </row>
    <row r="16" spans="2:15" ht="14.4" customHeight="1" thickBot="1">
      <c r="B16" s="64"/>
      <c r="C16" s="13" t="s">
        <v>76</v>
      </c>
      <c r="D16" s="14">
        <v>3</v>
      </c>
      <c r="E16" s="15">
        <v>1.0752688172043012E-2</v>
      </c>
      <c r="F16" s="14">
        <v>2</v>
      </c>
      <c r="G16" s="15">
        <v>7.0422535211267607E-3</v>
      </c>
      <c r="H16" s="16">
        <v>0.5</v>
      </c>
      <c r="I16" s="14">
        <v>4</v>
      </c>
      <c r="J16" s="16">
        <v>-0.25</v>
      </c>
      <c r="K16" s="14">
        <v>15</v>
      </c>
      <c r="L16" s="15">
        <v>1.1286681715575621E-2</v>
      </c>
      <c r="M16" s="14">
        <v>20</v>
      </c>
      <c r="N16" s="15">
        <v>1.4524328249818447E-2</v>
      </c>
      <c r="O16" s="16">
        <v>-0.25</v>
      </c>
    </row>
    <row r="17" spans="2:15" ht="14.4" customHeight="1" thickBot="1">
      <c r="B17" s="68"/>
      <c r="C17" s="67" t="s">
        <v>38</v>
      </c>
      <c r="D17" s="19">
        <v>19</v>
      </c>
      <c r="E17" s="20">
        <v>6.8100358422939072E-2</v>
      </c>
      <c r="F17" s="19">
        <v>15</v>
      </c>
      <c r="G17" s="20">
        <v>5.2816901408450703E-2</v>
      </c>
      <c r="H17" s="21">
        <v>0.26666666666666661</v>
      </c>
      <c r="I17" s="19">
        <v>22</v>
      </c>
      <c r="J17" s="21">
        <v>7.0512820512820512E-2</v>
      </c>
      <c r="K17" s="19">
        <v>77</v>
      </c>
      <c r="L17" s="20">
        <v>5.7938299473288185E-2</v>
      </c>
      <c r="M17" s="19">
        <v>85</v>
      </c>
      <c r="N17" s="20">
        <v>6.1728395061728392E-2</v>
      </c>
      <c r="O17" s="21">
        <v>-9.4117647058823528E-2</v>
      </c>
    </row>
    <row r="18" spans="2:15" ht="14.4" customHeight="1" thickBot="1">
      <c r="B18" s="22" t="s">
        <v>5</v>
      </c>
      <c r="C18" s="22" t="s">
        <v>39</v>
      </c>
      <c r="D18" s="23">
        <v>279</v>
      </c>
      <c r="E18" s="24">
        <v>1</v>
      </c>
      <c r="F18" s="23">
        <v>284</v>
      </c>
      <c r="G18" s="24">
        <v>1</v>
      </c>
      <c r="H18" s="25">
        <v>-1.7605633802816878E-2</v>
      </c>
      <c r="I18" s="23">
        <v>312</v>
      </c>
      <c r="J18" s="24">
        <v>-0.10576923076923073</v>
      </c>
      <c r="K18" s="23">
        <v>1329</v>
      </c>
      <c r="L18" s="24">
        <v>0.99999999999999978</v>
      </c>
      <c r="M18" s="23">
        <v>1377</v>
      </c>
      <c r="N18" s="24">
        <v>1.0000000000000002</v>
      </c>
      <c r="O18" s="25">
        <v>-3.4858387799564294E-2</v>
      </c>
    </row>
    <row r="19" spans="2:15" ht="14.4" customHeight="1" thickBot="1">
      <c r="B19" s="63"/>
      <c r="C19" s="13" t="s">
        <v>13</v>
      </c>
      <c r="D19" s="14">
        <v>670</v>
      </c>
      <c r="E19" s="15">
        <v>0.27986633249791143</v>
      </c>
      <c r="F19" s="14">
        <v>423</v>
      </c>
      <c r="G19" s="15">
        <v>0.15926204819277109</v>
      </c>
      <c r="H19" s="16">
        <v>0.58392434988179676</v>
      </c>
      <c r="I19" s="14">
        <v>592</v>
      </c>
      <c r="J19" s="16">
        <v>0.1317567567567568</v>
      </c>
      <c r="K19" s="14">
        <v>2917</v>
      </c>
      <c r="L19" s="15">
        <v>0.26576166180758015</v>
      </c>
      <c r="M19" s="14">
        <v>2149</v>
      </c>
      <c r="N19" s="15">
        <v>0.16870780342282932</v>
      </c>
      <c r="O19" s="16">
        <v>0.35737552349930191</v>
      </c>
    </row>
    <row r="20" spans="2:15" ht="14.4" customHeight="1" thickBot="1">
      <c r="B20" s="64"/>
      <c r="C20" s="18" t="s">
        <v>11</v>
      </c>
      <c r="D20" s="19">
        <v>613</v>
      </c>
      <c r="E20" s="20">
        <v>0.25605680868838765</v>
      </c>
      <c r="F20" s="19">
        <v>565</v>
      </c>
      <c r="G20" s="20">
        <v>0.21272590361445784</v>
      </c>
      <c r="H20" s="21">
        <v>8.4955752212389379E-2</v>
      </c>
      <c r="I20" s="19">
        <v>388</v>
      </c>
      <c r="J20" s="21">
        <v>0.57989690721649478</v>
      </c>
      <c r="K20" s="19">
        <v>2195</v>
      </c>
      <c r="L20" s="20">
        <v>0.19998177842565598</v>
      </c>
      <c r="M20" s="19">
        <v>2758</v>
      </c>
      <c r="N20" s="20">
        <v>0.21651750667294709</v>
      </c>
      <c r="O20" s="21">
        <v>-0.20413343002175488</v>
      </c>
    </row>
    <row r="21" spans="2:15" ht="14.4" customHeight="1" thickBot="1">
      <c r="B21" s="64"/>
      <c r="C21" s="13" t="s">
        <v>12</v>
      </c>
      <c r="D21" s="14">
        <v>325</v>
      </c>
      <c r="E21" s="15">
        <v>0.13575605680868838</v>
      </c>
      <c r="F21" s="14">
        <v>444</v>
      </c>
      <c r="G21" s="15">
        <v>0.16716867469879518</v>
      </c>
      <c r="H21" s="16">
        <v>-0.26801801801801806</v>
      </c>
      <c r="I21" s="14">
        <v>400</v>
      </c>
      <c r="J21" s="16">
        <v>-0.1875</v>
      </c>
      <c r="K21" s="14">
        <v>1812</v>
      </c>
      <c r="L21" s="15">
        <v>0.1650874635568513</v>
      </c>
      <c r="M21" s="14">
        <v>2533</v>
      </c>
      <c r="N21" s="15">
        <v>0.1988538232061548</v>
      </c>
      <c r="O21" s="16">
        <v>-0.28464271614686143</v>
      </c>
    </row>
    <row r="22" spans="2:15" ht="14.4" customHeight="1" thickBot="1">
      <c r="B22" s="64"/>
      <c r="C22" s="65" t="s">
        <v>4</v>
      </c>
      <c r="D22" s="19">
        <v>298</v>
      </c>
      <c r="E22" s="20">
        <v>0.12447786131996658</v>
      </c>
      <c r="F22" s="19">
        <v>394</v>
      </c>
      <c r="G22" s="20">
        <v>0.14834337349397592</v>
      </c>
      <c r="H22" s="21">
        <v>-0.24365482233502533</v>
      </c>
      <c r="I22" s="19">
        <v>338</v>
      </c>
      <c r="J22" s="21">
        <v>-0.11834319526627224</v>
      </c>
      <c r="K22" s="19">
        <v>1718</v>
      </c>
      <c r="L22" s="20">
        <v>0.15652332361516036</v>
      </c>
      <c r="M22" s="19">
        <v>1313</v>
      </c>
      <c r="N22" s="20">
        <v>0.10307740618621447</v>
      </c>
      <c r="O22" s="21">
        <v>0.30845392231530844</v>
      </c>
    </row>
    <row r="23" spans="2:15" ht="14.4" customHeight="1" thickBot="1">
      <c r="B23" s="64"/>
      <c r="C23" s="66" t="s">
        <v>3</v>
      </c>
      <c r="D23" s="14">
        <v>254</v>
      </c>
      <c r="E23" s="15">
        <v>0.1060985797827903</v>
      </c>
      <c r="F23" s="14">
        <v>526</v>
      </c>
      <c r="G23" s="15">
        <v>0.19804216867469879</v>
      </c>
      <c r="H23" s="16">
        <v>-0.5171102661596958</v>
      </c>
      <c r="I23" s="14">
        <v>224</v>
      </c>
      <c r="J23" s="16">
        <v>0.1339285714285714</v>
      </c>
      <c r="K23" s="14">
        <v>1319</v>
      </c>
      <c r="L23" s="15">
        <v>0.12017128279883382</v>
      </c>
      <c r="M23" s="14">
        <v>2442</v>
      </c>
      <c r="N23" s="15">
        <v>0.19170984455958548</v>
      </c>
      <c r="O23" s="16">
        <v>-0.45986895986895981</v>
      </c>
    </row>
    <row r="24" spans="2:15" ht="14.4" customHeight="1" thickBot="1">
      <c r="B24" s="64"/>
      <c r="C24" s="67" t="s">
        <v>14</v>
      </c>
      <c r="D24" s="19">
        <v>89</v>
      </c>
      <c r="E24" s="20">
        <v>3.7176274018379279E-2</v>
      </c>
      <c r="F24" s="19">
        <v>158</v>
      </c>
      <c r="G24" s="20">
        <v>5.9487951807228913E-2</v>
      </c>
      <c r="H24" s="21">
        <v>-0.43670886075949367</v>
      </c>
      <c r="I24" s="19">
        <v>88</v>
      </c>
      <c r="J24" s="21">
        <v>1.1363636363636465E-2</v>
      </c>
      <c r="K24" s="19">
        <v>481</v>
      </c>
      <c r="L24" s="20">
        <v>4.3822886297376094E-2</v>
      </c>
      <c r="M24" s="19">
        <v>854</v>
      </c>
      <c r="N24" s="20">
        <v>6.7043491913958239E-2</v>
      </c>
      <c r="O24" s="21">
        <v>-0.43676814988290402</v>
      </c>
    </row>
    <row r="25" spans="2:15" ht="14.4" customHeight="1" thickBot="1">
      <c r="B25" s="64"/>
      <c r="C25" s="13" t="s">
        <v>15</v>
      </c>
      <c r="D25" s="14">
        <v>106</v>
      </c>
      <c r="E25" s="15">
        <v>4.4277360066833749E-2</v>
      </c>
      <c r="F25" s="14">
        <v>99</v>
      </c>
      <c r="G25" s="15">
        <v>3.7274096385542167E-2</v>
      </c>
      <c r="H25" s="16">
        <v>7.0707070707070718E-2</v>
      </c>
      <c r="I25" s="14">
        <v>46</v>
      </c>
      <c r="J25" s="16">
        <v>1.3043478260869565</v>
      </c>
      <c r="K25" s="14">
        <v>384</v>
      </c>
      <c r="L25" s="15">
        <v>3.4985422740524783E-2</v>
      </c>
      <c r="M25" s="14">
        <v>435</v>
      </c>
      <c r="N25" s="15">
        <v>3.4149788035798399E-2</v>
      </c>
      <c r="O25" s="16">
        <v>-0.11724137931034484</v>
      </c>
    </row>
    <row r="26" spans="2:15" ht="14.4" customHeight="1" thickBot="1">
      <c r="B26" s="64"/>
      <c r="C26" s="67" t="s">
        <v>67</v>
      </c>
      <c r="D26" s="19">
        <v>38</v>
      </c>
      <c r="E26" s="20">
        <v>1.5873015873015872E-2</v>
      </c>
      <c r="F26" s="19">
        <v>44</v>
      </c>
      <c r="G26" s="20">
        <v>1.6566265060240965E-2</v>
      </c>
      <c r="H26" s="21">
        <v>-0.13636363636363635</v>
      </c>
      <c r="I26" s="19">
        <v>15</v>
      </c>
      <c r="J26" s="21">
        <v>1.5333333333333332</v>
      </c>
      <c r="K26" s="19">
        <v>131</v>
      </c>
      <c r="L26" s="20">
        <v>1.1935131195335277E-2</v>
      </c>
      <c r="M26" s="19">
        <v>242</v>
      </c>
      <c r="N26" s="20">
        <v>1.8998272884283247E-2</v>
      </c>
      <c r="O26" s="21">
        <v>-0.45867768595041325</v>
      </c>
    </row>
    <row r="27" spans="2:15" ht="14.4" customHeight="1" thickBot="1">
      <c r="B27" s="68"/>
      <c r="C27" s="13" t="s">
        <v>38</v>
      </c>
      <c r="D27" s="14">
        <v>1</v>
      </c>
      <c r="E27" s="15">
        <v>4.1771094402673348E-4</v>
      </c>
      <c r="F27" s="14">
        <v>3</v>
      </c>
      <c r="G27" s="15">
        <v>1.1295180722891568E-3</v>
      </c>
      <c r="H27" s="16">
        <v>-0.66666666666666674</v>
      </c>
      <c r="I27" s="14">
        <v>10</v>
      </c>
      <c r="J27" s="16">
        <v>-0.9</v>
      </c>
      <c r="K27" s="14">
        <v>19</v>
      </c>
      <c r="L27" s="15">
        <v>1.7310495626822161E-3</v>
      </c>
      <c r="M27" s="14">
        <v>12</v>
      </c>
      <c r="N27" s="15">
        <v>9.4206311822892126E-4</v>
      </c>
      <c r="O27" s="16">
        <v>0.58333333333333326</v>
      </c>
    </row>
    <row r="28" spans="2:15" ht="14.4" customHeight="1" thickBot="1">
      <c r="B28" s="22" t="s">
        <v>6</v>
      </c>
      <c r="C28" s="22" t="s">
        <v>39</v>
      </c>
      <c r="D28" s="23">
        <v>2394</v>
      </c>
      <c r="E28" s="24">
        <v>0.99999999999999989</v>
      </c>
      <c r="F28" s="23">
        <v>2656</v>
      </c>
      <c r="G28" s="24">
        <v>0.99999999999999978</v>
      </c>
      <c r="H28" s="25">
        <v>-9.8644578313253017E-2</v>
      </c>
      <c r="I28" s="23">
        <v>2101</v>
      </c>
      <c r="J28" s="24">
        <v>0.13945740123750605</v>
      </c>
      <c r="K28" s="23">
        <v>10976</v>
      </c>
      <c r="L28" s="24">
        <v>0.99999999999999978</v>
      </c>
      <c r="M28" s="23">
        <v>12738</v>
      </c>
      <c r="N28" s="24">
        <v>1</v>
      </c>
      <c r="O28" s="25">
        <v>-0.13832626785994662</v>
      </c>
    </row>
    <row r="29" spans="2:15" ht="14.4" customHeight="1" thickBot="1">
      <c r="B29" s="22" t="s">
        <v>56</v>
      </c>
      <c r="C29" s="22" t="s">
        <v>39</v>
      </c>
      <c r="D29" s="23">
        <v>2</v>
      </c>
      <c r="E29" s="24">
        <v>1</v>
      </c>
      <c r="F29" s="23">
        <v>5</v>
      </c>
      <c r="G29" s="24">
        <v>1</v>
      </c>
      <c r="H29" s="25">
        <v>-0.6</v>
      </c>
      <c r="I29" s="23">
        <v>5</v>
      </c>
      <c r="J29" s="24">
        <v>-0.6</v>
      </c>
      <c r="K29" s="23">
        <v>14</v>
      </c>
      <c r="L29" s="24">
        <v>1</v>
      </c>
      <c r="M29" s="23">
        <v>15</v>
      </c>
      <c r="N29" s="24">
        <v>0.99999999999999989</v>
      </c>
      <c r="O29" s="25">
        <v>-6.6666666666666652E-2</v>
      </c>
    </row>
    <row r="30" spans="2:15" ht="14.4" customHeight="1" thickBot="1">
      <c r="B30" s="98"/>
      <c r="C30" s="99" t="s">
        <v>39</v>
      </c>
      <c r="D30" s="26">
        <v>2675</v>
      </c>
      <c r="E30" s="27">
        <v>1</v>
      </c>
      <c r="F30" s="26">
        <v>2945</v>
      </c>
      <c r="G30" s="27">
        <v>1</v>
      </c>
      <c r="H30" s="28">
        <v>-9.1680814940577227E-2</v>
      </c>
      <c r="I30" s="26">
        <v>2418</v>
      </c>
      <c r="J30" s="28">
        <v>0.10628618693134828</v>
      </c>
      <c r="K30" s="26">
        <v>12319</v>
      </c>
      <c r="L30" s="27">
        <v>1</v>
      </c>
      <c r="M30" s="26">
        <v>14130</v>
      </c>
      <c r="N30" s="27">
        <v>1</v>
      </c>
      <c r="O30" s="28">
        <v>-0.12816702052370843</v>
      </c>
    </row>
    <row r="31" spans="2:15" ht="14.4" customHeight="1">
      <c r="B31" s="1" t="s">
        <v>70</v>
      </c>
      <c r="C31" s="29"/>
      <c r="D31" s="1"/>
      <c r="E31" s="1"/>
      <c r="F31" s="1"/>
      <c r="G31" s="1"/>
    </row>
    <row r="32" spans="2:15">
      <c r="B32" s="30" t="s">
        <v>71</v>
      </c>
      <c r="C32" s="1"/>
      <c r="D32" s="1"/>
      <c r="E32" s="1"/>
      <c r="F32" s="1"/>
      <c r="G32" s="1"/>
    </row>
    <row r="34" spans="2:15">
      <c r="B34" s="89" t="s">
        <v>46</v>
      </c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61"/>
    </row>
    <row r="35" spans="2:15" ht="14.4" thickBot="1">
      <c r="B35" s="90" t="s">
        <v>47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62" t="s">
        <v>43</v>
      </c>
    </row>
    <row r="36" spans="2:15" ht="14.4" customHeight="1">
      <c r="B36" s="112" t="s">
        <v>30</v>
      </c>
      <c r="C36" s="114" t="s">
        <v>1</v>
      </c>
      <c r="D36" s="116" t="s">
        <v>95</v>
      </c>
      <c r="E36" s="94"/>
      <c r="F36" s="94"/>
      <c r="G36" s="94"/>
      <c r="H36" s="84"/>
      <c r="I36" s="83" t="s">
        <v>93</v>
      </c>
      <c r="J36" s="84"/>
      <c r="K36" s="83" t="s">
        <v>96</v>
      </c>
      <c r="L36" s="94"/>
      <c r="M36" s="94"/>
      <c r="N36" s="94"/>
      <c r="O36" s="95"/>
    </row>
    <row r="37" spans="2:15" ht="14.4" customHeight="1" thickBot="1">
      <c r="B37" s="113"/>
      <c r="C37" s="115"/>
      <c r="D37" s="96" t="s">
        <v>97</v>
      </c>
      <c r="E37" s="92"/>
      <c r="F37" s="92"/>
      <c r="G37" s="92"/>
      <c r="H37" s="97"/>
      <c r="I37" s="91" t="s">
        <v>94</v>
      </c>
      <c r="J37" s="97"/>
      <c r="K37" s="91" t="s">
        <v>98</v>
      </c>
      <c r="L37" s="92"/>
      <c r="M37" s="92"/>
      <c r="N37" s="92"/>
      <c r="O37" s="93"/>
    </row>
    <row r="38" spans="2:15" ht="14.4" customHeight="1">
      <c r="B38" s="113"/>
      <c r="C38" s="115"/>
      <c r="D38" s="85">
        <v>2024</v>
      </c>
      <c r="E38" s="86"/>
      <c r="F38" s="85">
        <v>2023</v>
      </c>
      <c r="G38" s="86"/>
      <c r="H38" s="102" t="s">
        <v>31</v>
      </c>
      <c r="I38" s="81">
        <v>2024</v>
      </c>
      <c r="J38" s="81" t="s">
        <v>99</v>
      </c>
      <c r="K38" s="85">
        <v>2024</v>
      </c>
      <c r="L38" s="86"/>
      <c r="M38" s="85">
        <v>2023</v>
      </c>
      <c r="N38" s="86"/>
      <c r="O38" s="102" t="s">
        <v>31</v>
      </c>
    </row>
    <row r="39" spans="2:15" ht="18.75" customHeight="1" thickBot="1">
      <c r="B39" s="104" t="s">
        <v>30</v>
      </c>
      <c r="C39" s="106" t="s">
        <v>33</v>
      </c>
      <c r="D39" s="87"/>
      <c r="E39" s="88"/>
      <c r="F39" s="87"/>
      <c r="G39" s="88"/>
      <c r="H39" s="103"/>
      <c r="I39" s="82"/>
      <c r="J39" s="82"/>
      <c r="K39" s="87"/>
      <c r="L39" s="88"/>
      <c r="M39" s="87"/>
      <c r="N39" s="88"/>
      <c r="O39" s="103"/>
    </row>
    <row r="40" spans="2:15" ht="14.4" customHeight="1">
      <c r="B40" s="104"/>
      <c r="C40" s="106"/>
      <c r="D40" s="6" t="s">
        <v>34</v>
      </c>
      <c r="E40" s="7" t="s">
        <v>2</v>
      </c>
      <c r="F40" s="6" t="s">
        <v>34</v>
      </c>
      <c r="G40" s="7" t="s">
        <v>2</v>
      </c>
      <c r="H40" s="108" t="s">
        <v>35</v>
      </c>
      <c r="I40" s="8" t="s">
        <v>34</v>
      </c>
      <c r="J40" s="110" t="s">
        <v>100</v>
      </c>
      <c r="K40" s="6" t="s">
        <v>34</v>
      </c>
      <c r="L40" s="7" t="s">
        <v>2</v>
      </c>
      <c r="M40" s="6" t="s">
        <v>34</v>
      </c>
      <c r="N40" s="7" t="s">
        <v>2</v>
      </c>
      <c r="O40" s="108" t="s">
        <v>35</v>
      </c>
    </row>
    <row r="41" spans="2:15" ht="25.2" customHeight="1" thickBot="1">
      <c r="B41" s="105"/>
      <c r="C41" s="107"/>
      <c r="D41" s="9" t="s">
        <v>36</v>
      </c>
      <c r="E41" s="10" t="s">
        <v>37</v>
      </c>
      <c r="F41" s="9" t="s">
        <v>36</v>
      </c>
      <c r="G41" s="10" t="s">
        <v>37</v>
      </c>
      <c r="H41" s="109"/>
      <c r="I41" s="11" t="s">
        <v>36</v>
      </c>
      <c r="J41" s="111"/>
      <c r="K41" s="9" t="s">
        <v>36</v>
      </c>
      <c r="L41" s="10" t="s">
        <v>37</v>
      </c>
      <c r="M41" s="9" t="s">
        <v>36</v>
      </c>
      <c r="N41" s="10" t="s">
        <v>37</v>
      </c>
      <c r="O41" s="109"/>
    </row>
    <row r="42" spans="2:15" ht="14.4" thickBot="1">
      <c r="B42" s="63"/>
      <c r="C42" s="13" t="s">
        <v>4</v>
      </c>
      <c r="D42" s="14"/>
      <c r="E42" s="15"/>
      <c r="F42" s="14"/>
      <c r="G42" s="15"/>
      <c r="H42" s="16"/>
      <c r="I42" s="14"/>
      <c r="J42" s="16"/>
      <c r="K42" s="14">
        <v>1</v>
      </c>
      <c r="L42" s="15">
        <v>1</v>
      </c>
      <c r="M42" s="14">
        <v>1</v>
      </c>
      <c r="N42" s="15">
        <v>0.5</v>
      </c>
      <c r="O42" s="16">
        <v>0</v>
      </c>
    </row>
    <row r="43" spans="2:15" ht="14.4" thickBot="1">
      <c r="B43" s="69"/>
      <c r="C43" s="13" t="s">
        <v>15</v>
      </c>
      <c r="D43" s="14"/>
      <c r="E43" s="15"/>
      <c r="F43" s="14"/>
      <c r="G43" s="15"/>
      <c r="H43" s="16"/>
      <c r="I43" s="14"/>
      <c r="J43" s="16"/>
      <c r="K43" s="14">
        <v>0</v>
      </c>
      <c r="L43" s="15">
        <v>0</v>
      </c>
      <c r="M43" s="14">
        <v>1</v>
      </c>
      <c r="N43" s="15">
        <v>0.5</v>
      </c>
      <c r="O43" s="16">
        <v>-1</v>
      </c>
    </row>
    <row r="44" spans="2:15" ht="14.4" thickBot="1">
      <c r="B44" s="22" t="s">
        <v>5</v>
      </c>
      <c r="C44" s="22" t="s">
        <v>39</v>
      </c>
      <c r="D44" s="23">
        <v>0</v>
      </c>
      <c r="E44" s="24">
        <v>0</v>
      </c>
      <c r="F44" s="23">
        <v>0</v>
      </c>
      <c r="G44" s="24">
        <v>0</v>
      </c>
      <c r="H44" s="25"/>
      <c r="I44" s="23">
        <v>0</v>
      </c>
      <c r="J44" s="24">
        <v>0</v>
      </c>
      <c r="K44" s="23">
        <v>1</v>
      </c>
      <c r="L44" s="24">
        <v>1</v>
      </c>
      <c r="M44" s="23">
        <v>2</v>
      </c>
      <c r="N44" s="24">
        <v>1</v>
      </c>
      <c r="O44" s="25">
        <v>-0.5</v>
      </c>
    </row>
    <row r="45" spans="2:15" ht="14.4" thickBot="1">
      <c r="B45" s="63"/>
      <c r="C45" s="13" t="s">
        <v>13</v>
      </c>
      <c r="D45" s="14">
        <v>587</v>
      </c>
      <c r="E45" s="15">
        <v>0.30273336771531717</v>
      </c>
      <c r="F45" s="14">
        <v>343</v>
      </c>
      <c r="G45" s="15">
        <v>0.15683584819387289</v>
      </c>
      <c r="H45" s="16">
        <v>0.71137026239067058</v>
      </c>
      <c r="I45" s="14">
        <v>492</v>
      </c>
      <c r="J45" s="16">
        <v>0.19308943089430897</v>
      </c>
      <c r="K45" s="14">
        <v>2498</v>
      </c>
      <c r="L45" s="15">
        <v>0.27863915225878416</v>
      </c>
      <c r="M45" s="14">
        <v>1782</v>
      </c>
      <c r="N45" s="15">
        <v>0.16964965727341966</v>
      </c>
      <c r="O45" s="16">
        <v>0.40179573512906841</v>
      </c>
    </row>
    <row r="46" spans="2:15" ht="14.4" thickBot="1">
      <c r="B46" s="64"/>
      <c r="C46" s="18" t="s">
        <v>11</v>
      </c>
      <c r="D46" s="19">
        <v>519</v>
      </c>
      <c r="E46" s="20">
        <v>0.26766374419804023</v>
      </c>
      <c r="F46" s="19">
        <v>441</v>
      </c>
      <c r="G46" s="20">
        <v>0.20164609053497942</v>
      </c>
      <c r="H46" s="21">
        <v>0.1768707482993197</v>
      </c>
      <c r="I46" s="19">
        <v>316</v>
      </c>
      <c r="J46" s="21">
        <v>0.64240506329113933</v>
      </c>
      <c r="K46" s="19">
        <v>1807</v>
      </c>
      <c r="L46" s="20">
        <v>0.20156162855549359</v>
      </c>
      <c r="M46" s="19">
        <v>2228</v>
      </c>
      <c r="N46" s="20">
        <v>0.21210967250571211</v>
      </c>
      <c r="O46" s="21">
        <v>-0.18895870736086173</v>
      </c>
    </row>
    <row r="47" spans="2:15" ht="14.4" thickBot="1">
      <c r="B47" s="64"/>
      <c r="C47" s="13" t="s">
        <v>4</v>
      </c>
      <c r="D47" s="14">
        <v>212</v>
      </c>
      <c r="E47" s="15">
        <v>0.10933470861268695</v>
      </c>
      <c r="F47" s="14">
        <v>282</v>
      </c>
      <c r="G47" s="15">
        <v>0.12894375857338819</v>
      </c>
      <c r="H47" s="16">
        <v>-0.24822695035460995</v>
      </c>
      <c r="I47" s="14">
        <v>279</v>
      </c>
      <c r="J47" s="16">
        <v>-0.24014336917562729</v>
      </c>
      <c r="K47" s="14">
        <v>1361</v>
      </c>
      <c r="L47" s="15">
        <v>0.15181260457334078</v>
      </c>
      <c r="M47" s="14">
        <v>925</v>
      </c>
      <c r="N47" s="15">
        <v>8.8061690784463062E-2</v>
      </c>
      <c r="O47" s="16">
        <v>0.47135135135135142</v>
      </c>
    </row>
    <row r="48" spans="2:15" ht="14.4" thickBot="1">
      <c r="B48" s="64"/>
      <c r="C48" s="65" t="s">
        <v>12</v>
      </c>
      <c r="D48" s="19">
        <v>220</v>
      </c>
      <c r="E48" s="20">
        <v>0.11346054667354306</v>
      </c>
      <c r="F48" s="19">
        <v>376</v>
      </c>
      <c r="G48" s="20">
        <v>0.17192501143118427</v>
      </c>
      <c r="H48" s="21">
        <v>-0.41489361702127658</v>
      </c>
      <c r="I48" s="19">
        <v>297</v>
      </c>
      <c r="J48" s="21">
        <v>-0.2592592592592593</v>
      </c>
      <c r="K48" s="19">
        <v>1354</v>
      </c>
      <c r="L48" s="20">
        <v>0.15103179029559397</v>
      </c>
      <c r="M48" s="19">
        <v>2098</v>
      </c>
      <c r="N48" s="20">
        <v>0.19973343488194972</v>
      </c>
      <c r="O48" s="21">
        <v>-0.35462345090562442</v>
      </c>
    </row>
    <row r="49" spans="2:15" ht="14.4" thickBot="1">
      <c r="B49" s="64"/>
      <c r="C49" s="66" t="s">
        <v>3</v>
      </c>
      <c r="D49" s="14">
        <v>211</v>
      </c>
      <c r="E49" s="15">
        <v>0.10881897885507993</v>
      </c>
      <c r="F49" s="14">
        <v>489</v>
      </c>
      <c r="G49" s="15">
        <v>0.22359396433470508</v>
      </c>
      <c r="H49" s="16">
        <v>-0.56850715746421265</v>
      </c>
      <c r="I49" s="14">
        <v>187</v>
      </c>
      <c r="J49" s="16">
        <v>0.12834224598930488</v>
      </c>
      <c r="K49" s="14">
        <v>1141</v>
      </c>
      <c r="L49" s="15">
        <v>0.12727272727272726</v>
      </c>
      <c r="M49" s="14">
        <v>2246</v>
      </c>
      <c r="N49" s="15">
        <v>0.21382330540746383</v>
      </c>
      <c r="O49" s="16">
        <v>-0.49198575244879783</v>
      </c>
    </row>
    <row r="50" spans="2:15" ht="14.4" thickBot="1">
      <c r="B50" s="64"/>
      <c r="C50" s="67" t="s">
        <v>14</v>
      </c>
      <c r="D50" s="19">
        <v>62</v>
      </c>
      <c r="E50" s="20">
        <v>3.1975244971634863E-2</v>
      </c>
      <c r="F50" s="19">
        <v>119</v>
      </c>
      <c r="G50" s="20">
        <v>5.4412437128486514E-2</v>
      </c>
      <c r="H50" s="21">
        <v>-0.47899159663865543</v>
      </c>
      <c r="I50" s="19">
        <v>72</v>
      </c>
      <c r="J50" s="21">
        <v>-0.13888888888888884</v>
      </c>
      <c r="K50" s="19">
        <v>359</v>
      </c>
      <c r="L50" s="20">
        <v>4.0044617958728386E-2</v>
      </c>
      <c r="M50" s="19">
        <v>635</v>
      </c>
      <c r="N50" s="20">
        <v>6.0453160700685453E-2</v>
      </c>
      <c r="O50" s="21">
        <v>-0.43464566929133863</v>
      </c>
    </row>
    <row r="51" spans="2:15" ht="14.4" thickBot="1">
      <c r="B51" s="64"/>
      <c r="C51" s="13" t="s">
        <v>15</v>
      </c>
      <c r="D51" s="14">
        <v>88</v>
      </c>
      <c r="E51" s="15">
        <v>4.5384218669417227E-2</v>
      </c>
      <c r="F51" s="14">
        <v>90</v>
      </c>
      <c r="G51" s="15">
        <v>4.1152263374485597E-2</v>
      </c>
      <c r="H51" s="16">
        <v>-2.2222222222222254E-2</v>
      </c>
      <c r="I51" s="14">
        <v>33</v>
      </c>
      <c r="J51" s="16">
        <v>1.6666666666666665</v>
      </c>
      <c r="K51" s="14">
        <v>310</v>
      </c>
      <c r="L51" s="15">
        <v>3.4578918014500838E-2</v>
      </c>
      <c r="M51" s="14">
        <v>345</v>
      </c>
      <c r="N51" s="15">
        <v>3.2844630616907844E-2</v>
      </c>
      <c r="O51" s="16">
        <v>-0.10144927536231885</v>
      </c>
    </row>
    <row r="52" spans="2:15" ht="14.4" thickBot="1">
      <c r="B52" s="64"/>
      <c r="C52" s="67" t="s">
        <v>67</v>
      </c>
      <c r="D52" s="19">
        <v>38</v>
      </c>
      <c r="E52" s="20">
        <v>1.9597730789066528E-2</v>
      </c>
      <c r="F52" s="19">
        <v>44</v>
      </c>
      <c r="G52" s="20">
        <v>2.0118884316415182E-2</v>
      </c>
      <c r="H52" s="21">
        <v>-0.13636363636363635</v>
      </c>
      <c r="I52" s="19">
        <v>14</v>
      </c>
      <c r="J52" s="21">
        <v>1.7142857142857144</v>
      </c>
      <c r="K52" s="19">
        <v>129</v>
      </c>
      <c r="L52" s="20">
        <v>1.4389291689905187E-2</v>
      </c>
      <c r="M52" s="19">
        <v>237</v>
      </c>
      <c r="N52" s="20">
        <v>2.2562833206397563E-2</v>
      </c>
      <c r="O52" s="21">
        <v>-0.45569620253164556</v>
      </c>
    </row>
    <row r="53" spans="2:15" ht="14.4" thickBot="1">
      <c r="B53" s="68"/>
      <c r="C53" s="13" t="s">
        <v>38</v>
      </c>
      <c r="D53" s="14">
        <v>0</v>
      </c>
      <c r="E53" s="15">
        <v>0</v>
      </c>
      <c r="F53" s="14">
        <v>1</v>
      </c>
      <c r="G53" s="15">
        <v>4.5724737082761773E-4</v>
      </c>
      <c r="H53" s="16">
        <v>-1</v>
      </c>
      <c r="I53" s="14">
        <v>0</v>
      </c>
      <c r="J53" s="16"/>
      <c r="K53" s="14">
        <v>0</v>
      </c>
      <c r="L53" s="15">
        <v>0</v>
      </c>
      <c r="M53" s="14">
        <v>1</v>
      </c>
      <c r="N53" s="15">
        <v>9.5201827875095204E-5</v>
      </c>
      <c r="O53" s="16">
        <v>-1</v>
      </c>
    </row>
    <row r="54" spans="2:15" ht="14.4" thickBot="1">
      <c r="B54" s="22" t="s">
        <v>6</v>
      </c>
      <c r="C54" s="22" t="s">
        <v>39</v>
      </c>
      <c r="D54" s="23">
        <v>1937</v>
      </c>
      <c r="E54" s="24">
        <v>0.99896854048478601</v>
      </c>
      <c r="F54" s="23">
        <v>2185</v>
      </c>
      <c r="G54" s="24">
        <v>0.99908550525834483</v>
      </c>
      <c r="H54" s="25">
        <v>-0.11350114416475976</v>
      </c>
      <c r="I54" s="23">
        <v>1690</v>
      </c>
      <c r="J54" s="24">
        <v>0.14615384615384608</v>
      </c>
      <c r="K54" s="23">
        <v>8959</v>
      </c>
      <c r="L54" s="24">
        <v>0.99933073061907429</v>
      </c>
      <c r="M54" s="23">
        <v>10497</v>
      </c>
      <c r="N54" s="24">
        <v>0.99933358720487431</v>
      </c>
      <c r="O54" s="25">
        <v>-0.14651805277698393</v>
      </c>
    </row>
    <row r="55" spans="2:15" ht="14.4" thickBot="1">
      <c r="B55" s="22" t="s">
        <v>56</v>
      </c>
      <c r="C55" s="77" t="s">
        <v>39</v>
      </c>
      <c r="D55" s="23">
        <v>2</v>
      </c>
      <c r="E55" s="24">
        <v>1</v>
      </c>
      <c r="F55" s="23">
        <v>2</v>
      </c>
      <c r="G55" s="24">
        <v>1</v>
      </c>
      <c r="H55" s="25">
        <v>0</v>
      </c>
      <c r="I55" s="23">
        <v>1</v>
      </c>
      <c r="J55" s="24">
        <v>1</v>
      </c>
      <c r="K55" s="23">
        <v>5</v>
      </c>
      <c r="L55" s="24">
        <v>1</v>
      </c>
      <c r="M55" s="23">
        <v>5</v>
      </c>
      <c r="N55" s="24">
        <v>1</v>
      </c>
      <c r="O55" s="25">
        <v>0</v>
      </c>
    </row>
    <row r="56" spans="2:15" ht="14.4" thickBot="1">
      <c r="B56" s="117" t="s">
        <v>39</v>
      </c>
      <c r="C56" s="118" t="s">
        <v>39</v>
      </c>
      <c r="D56" s="26">
        <v>1939</v>
      </c>
      <c r="E56" s="27">
        <v>1</v>
      </c>
      <c r="F56" s="26">
        <v>2187</v>
      </c>
      <c r="G56" s="27">
        <v>1</v>
      </c>
      <c r="H56" s="28">
        <v>-0.11339734796524925</v>
      </c>
      <c r="I56" s="26">
        <v>1691</v>
      </c>
      <c r="J56" s="28">
        <v>0.14665878178592551</v>
      </c>
      <c r="K56" s="26">
        <v>8965</v>
      </c>
      <c r="L56" s="27">
        <v>1</v>
      </c>
      <c r="M56" s="26">
        <v>10504</v>
      </c>
      <c r="N56" s="27">
        <v>1</v>
      </c>
      <c r="O56" s="28">
        <v>-0.14651561309977157</v>
      </c>
    </row>
    <row r="57" spans="2:15">
      <c r="B57" s="70" t="s">
        <v>50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2:1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2:15">
      <c r="B59" s="89" t="s">
        <v>54</v>
      </c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61"/>
    </row>
    <row r="60" spans="2:15" ht="14.4" thickBot="1">
      <c r="B60" s="90" t="s">
        <v>55</v>
      </c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62" t="s">
        <v>43</v>
      </c>
    </row>
    <row r="61" spans="2:15">
      <c r="B61" s="112" t="s">
        <v>30</v>
      </c>
      <c r="C61" s="114" t="s">
        <v>1</v>
      </c>
      <c r="D61" s="116" t="s">
        <v>95</v>
      </c>
      <c r="E61" s="94"/>
      <c r="F61" s="94"/>
      <c r="G61" s="94"/>
      <c r="H61" s="84"/>
      <c r="I61" s="83" t="s">
        <v>93</v>
      </c>
      <c r="J61" s="84"/>
      <c r="K61" s="83" t="s">
        <v>96</v>
      </c>
      <c r="L61" s="94"/>
      <c r="M61" s="94"/>
      <c r="N61" s="94"/>
      <c r="O61" s="95"/>
    </row>
    <row r="62" spans="2:15" ht="14.4" thickBot="1">
      <c r="B62" s="113"/>
      <c r="C62" s="115"/>
      <c r="D62" s="96" t="s">
        <v>97</v>
      </c>
      <c r="E62" s="92"/>
      <c r="F62" s="92"/>
      <c r="G62" s="92"/>
      <c r="H62" s="97"/>
      <c r="I62" s="91" t="s">
        <v>94</v>
      </c>
      <c r="J62" s="97"/>
      <c r="K62" s="91" t="s">
        <v>98</v>
      </c>
      <c r="L62" s="92"/>
      <c r="M62" s="92"/>
      <c r="N62" s="92"/>
      <c r="O62" s="93"/>
    </row>
    <row r="63" spans="2:15" ht="15" customHeight="1">
      <c r="B63" s="113"/>
      <c r="C63" s="115"/>
      <c r="D63" s="85">
        <v>2024</v>
      </c>
      <c r="E63" s="86"/>
      <c r="F63" s="85">
        <v>2023</v>
      </c>
      <c r="G63" s="86"/>
      <c r="H63" s="102" t="s">
        <v>31</v>
      </c>
      <c r="I63" s="81">
        <v>2024</v>
      </c>
      <c r="J63" s="81" t="s">
        <v>99</v>
      </c>
      <c r="K63" s="85">
        <v>2024</v>
      </c>
      <c r="L63" s="86"/>
      <c r="M63" s="85">
        <v>2023</v>
      </c>
      <c r="N63" s="86"/>
      <c r="O63" s="102" t="s">
        <v>31</v>
      </c>
    </row>
    <row r="64" spans="2:15" ht="14.4" customHeight="1" thickBot="1">
      <c r="B64" s="104" t="s">
        <v>30</v>
      </c>
      <c r="C64" s="106" t="s">
        <v>33</v>
      </c>
      <c r="D64" s="87"/>
      <c r="E64" s="88"/>
      <c r="F64" s="87"/>
      <c r="G64" s="88"/>
      <c r="H64" s="103"/>
      <c r="I64" s="82"/>
      <c r="J64" s="82"/>
      <c r="K64" s="87"/>
      <c r="L64" s="88"/>
      <c r="M64" s="87"/>
      <c r="N64" s="88"/>
      <c r="O64" s="103"/>
    </row>
    <row r="65" spans="2:15" ht="15" customHeight="1">
      <c r="B65" s="104"/>
      <c r="C65" s="106"/>
      <c r="D65" s="6" t="s">
        <v>34</v>
      </c>
      <c r="E65" s="7" t="s">
        <v>2</v>
      </c>
      <c r="F65" s="6" t="s">
        <v>34</v>
      </c>
      <c r="G65" s="7" t="s">
        <v>2</v>
      </c>
      <c r="H65" s="108" t="s">
        <v>35</v>
      </c>
      <c r="I65" s="8" t="s">
        <v>34</v>
      </c>
      <c r="J65" s="110" t="s">
        <v>100</v>
      </c>
      <c r="K65" s="6" t="s">
        <v>34</v>
      </c>
      <c r="L65" s="7" t="s">
        <v>2</v>
      </c>
      <c r="M65" s="6" t="s">
        <v>34</v>
      </c>
      <c r="N65" s="7" t="s">
        <v>2</v>
      </c>
      <c r="O65" s="108" t="s">
        <v>35</v>
      </c>
    </row>
    <row r="66" spans="2:15" ht="14.25" customHeight="1" thickBot="1">
      <c r="B66" s="105"/>
      <c r="C66" s="107"/>
      <c r="D66" s="9" t="s">
        <v>36</v>
      </c>
      <c r="E66" s="10" t="s">
        <v>37</v>
      </c>
      <c r="F66" s="9" t="s">
        <v>36</v>
      </c>
      <c r="G66" s="10" t="s">
        <v>37</v>
      </c>
      <c r="H66" s="109"/>
      <c r="I66" s="11" t="s">
        <v>36</v>
      </c>
      <c r="J66" s="111"/>
      <c r="K66" s="9" t="s">
        <v>36</v>
      </c>
      <c r="L66" s="10" t="s">
        <v>37</v>
      </c>
      <c r="M66" s="9" t="s">
        <v>36</v>
      </c>
      <c r="N66" s="10" t="s">
        <v>37</v>
      </c>
      <c r="O66" s="109"/>
    </row>
    <row r="67" spans="2:15" ht="14.4" thickBot="1">
      <c r="B67" s="63"/>
      <c r="C67" s="13" t="s">
        <v>15</v>
      </c>
      <c r="D67" s="14">
        <v>175</v>
      </c>
      <c r="E67" s="15">
        <v>0.62724014336917566</v>
      </c>
      <c r="F67" s="14">
        <v>145</v>
      </c>
      <c r="G67" s="15">
        <v>0.51056338028169013</v>
      </c>
      <c r="H67" s="16">
        <v>0.2068965517241379</v>
      </c>
      <c r="I67" s="14">
        <v>213</v>
      </c>
      <c r="J67" s="16">
        <v>-0.17840375586854462</v>
      </c>
      <c r="K67" s="14">
        <v>849</v>
      </c>
      <c r="L67" s="15">
        <v>0.63930722891566261</v>
      </c>
      <c r="M67" s="14">
        <v>698</v>
      </c>
      <c r="N67" s="15">
        <v>0.50763636363636366</v>
      </c>
      <c r="O67" s="16">
        <v>0.2163323782234956</v>
      </c>
    </row>
    <row r="68" spans="2:15" ht="14.4" thickBot="1">
      <c r="B68" s="64"/>
      <c r="C68" s="18" t="s">
        <v>12</v>
      </c>
      <c r="D68" s="19">
        <v>27</v>
      </c>
      <c r="E68" s="20">
        <v>9.6774193548387094E-2</v>
      </c>
      <c r="F68" s="19">
        <v>39</v>
      </c>
      <c r="G68" s="20">
        <v>0.13732394366197184</v>
      </c>
      <c r="H68" s="21">
        <v>-0.30769230769230771</v>
      </c>
      <c r="I68" s="19">
        <v>42</v>
      </c>
      <c r="J68" s="21">
        <v>-0.3571428571428571</v>
      </c>
      <c r="K68" s="19">
        <v>168</v>
      </c>
      <c r="L68" s="20">
        <v>0.12650602409638553</v>
      </c>
      <c r="M68" s="19">
        <v>188</v>
      </c>
      <c r="N68" s="20">
        <v>0.13672727272727273</v>
      </c>
      <c r="O68" s="21">
        <v>-0.1063829787234043</v>
      </c>
    </row>
    <row r="69" spans="2:15" ht="14.4" thickBot="1">
      <c r="B69" s="64"/>
      <c r="C69" s="13" t="s">
        <v>48</v>
      </c>
      <c r="D69" s="14">
        <v>20</v>
      </c>
      <c r="E69" s="15">
        <v>7.1684587813620068E-2</v>
      </c>
      <c r="F69" s="14">
        <v>23</v>
      </c>
      <c r="G69" s="15">
        <v>8.098591549295775E-2</v>
      </c>
      <c r="H69" s="16">
        <v>-0.13043478260869568</v>
      </c>
      <c r="I69" s="14"/>
      <c r="J69" s="16"/>
      <c r="K69" s="14">
        <v>83</v>
      </c>
      <c r="L69" s="15">
        <v>6.25E-2</v>
      </c>
      <c r="M69" s="14">
        <v>153</v>
      </c>
      <c r="N69" s="15">
        <v>0.11127272727272727</v>
      </c>
      <c r="O69" s="16">
        <v>-0.45751633986928109</v>
      </c>
    </row>
    <row r="70" spans="2:15" ht="14.4" customHeight="1" thickBot="1">
      <c r="B70" s="64"/>
      <c r="C70" s="65" t="s">
        <v>4</v>
      </c>
      <c r="D70" s="19">
        <v>29</v>
      </c>
      <c r="E70" s="20">
        <v>0.1039426523297491</v>
      </c>
      <c r="F70" s="19">
        <v>40</v>
      </c>
      <c r="G70" s="20">
        <v>0.14084507042253522</v>
      </c>
      <c r="H70" s="21">
        <v>-0.27500000000000002</v>
      </c>
      <c r="I70" s="19"/>
      <c r="J70" s="21"/>
      <c r="K70" s="19">
        <v>68</v>
      </c>
      <c r="L70" s="20">
        <v>5.1204819277108432E-2</v>
      </c>
      <c r="M70" s="19">
        <v>139</v>
      </c>
      <c r="N70" s="20">
        <v>0.10109090909090909</v>
      </c>
      <c r="O70" s="21">
        <v>-0.51079136690647475</v>
      </c>
    </row>
    <row r="71" spans="2:15" ht="14.4" customHeight="1" thickBot="1">
      <c r="B71" s="64"/>
      <c r="C71" s="66" t="s">
        <v>14</v>
      </c>
      <c r="D71" s="14">
        <v>3</v>
      </c>
      <c r="E71" s="15">
        <v>1.0752688172043012E-2</v>
      </c>
      <c r="F71" s="14">
        <v>6</v>
      </c>
      <c r="G71" s="15">
        <v>2.1126760563380281E-2</v>
      </c>
      <c r="H71" s="16">
        <v>-0.5</v>
      </c>
      <c r="I71" s="14">
        <v>6</v>
      </c>
      <c r="J71" s="16">
        <v>-0.5</v>
      </c>
      <c r="K71" s="14">
        <v>36</v>
      </c>
      <c r="L71" s="15">
        <v>2.710843373493976E-2</v>
      </c>
      <c r="M71" s="14">
        <v>29</v>
      </c>
      <c r="N71" s="15">
        <v>2.1090909090909091E-2</v>
      </c>
      <c r="O71" s="16">
        <v>0.24137931034482762</v>
      </c>
    </row>
    <row r="72" spans="2:15" ht="14.4" customHeight="1" thickBot="1">
      <c r="B72" s="64"/>
      <c r="C72" s="67" t="s">
        <v>3</v>
      </c>
      <c r="D72" s="19">
        <v>3</v>
      </c>
      <c r="E72" s="20">
        <v>1.0752688172043012E-2</v>
      </c>
      <c r="F72" s="19">
        <v>14</v>
      </c>
      <c r="G72" s="20">
        <v>4.9295774647887321E-2</v>
      </c>
      <c r="H72" s="21">
        <v>-0.7857142857142857</v>
      </c>
      <c r="I72" s="19">
        <v>7</v>
      </c>
      <c r="J72" s="21">
        <v>-0.5714285714285714</v>
      </c>
      <c r="K72" s="19">
        <v>32</v>
      </c>
      <c r="L72" s="20">
        <v>2.4096385542168676E-2</v>
      </c>
      <c r="M72" s="19">
        <v>63</v>
      </c>
      <c r="N72" s="20">
        <v>4.581818181818182E-2</v>
      </c>
      <c r="O72" s="21">
        <v>-0.49206349206349209</v>
      </c>
    </row>
    <row r="73" spans="2:15" ht="14.4" customHeight="1" thickBot="1">
      <c r="B73" s="64"/>
      <c r="C73" s="13" t="s">
        <v>76</v>
      </c>
      <c r="D73" s="14">
        <v>3</v>
      </c>
      <c r="E73" s="15">
        <v>1.0752688172043012E-2</v>
      </c>
      <c r="F73" s="14">
        <v>2</v>
      </c>
      <c r="G73" s="15">
        <v>7.0422535211267607E-3</v>
      </c>
      <c r="H73" s="16">
        <v>0.5</v>
      </c>
      <c r="I73" s="14">
        <v>4</v>
      </c>
      <c r="J73" s="16">
        <v>-0.25</v>
      </c>
      <c r="K73" s="14">
        <v>15</v>
      </c>
      <c r="L73" s="15">
        <v>1.1295180722891566E-2</v>
      </c>
      <c r="M73" s="14">
        <v>20</v>
      </c>
      <c r="N73" s="15">
        <v>1.4545454545454545E-2</v>
      </c>
      <c r="O73" s="16">
        <v>-0.25</v>
      </c>
    </row>
    <row r="74" spans="2:15" ht="14.4" thickBot="1">
      <c r="B74" s="64"/>
      <c r="C74" s="67" t="s">
        <v>38</v>
      </c>
      <c r="D74" s="19">
        <v>19</v>
      </c>
      <c r="E74" s="20">
        <v>6.8100358422939072E-2</v>
      </c>
      <c r="F74" s="19">
        <v>15</v>
      </c>
      <c r="G74" s="20">
        <v>5.2816901408450703E-2</v>
      </c>
      <c r="H74" s="21">
        <v>0.26666666666666661</v>
      </c>
      <c r="I74" s="19">
        <v>18</v>
      </c>
      <c r="J74" s="21">
        <v>5.555555555555558E-2</v>
      </c>
      <c r="K74" s="19">
        <v>77</v>
      </c>
      <c r="L74" s="20">
        <v>5.7981927710843373E-2</v>
      </c>
      <c r="M74" s="19">
        <v>85</v>
      </c>
      <c r="N74" s="20">
        <v>6.1818181818181821E-2</v>
      </c>
      <c r="O74" s="21">
        <v>-9.4117647058823528E-2</v>
      </c>
    </row>
    <row r="75" spans="2:15" ht="15" customHeight="1" thickBot="1">
      <c r="B75" s="22" t="s">
        <v>5</v>
      </c>
      <c r="C75" s="22" t="s">
        <v>39</v>
      </c>
      <c r="D75" s="23">
        <v>279</v>
      </c>
      <c r="E75" s="24">
        <v>1</v>
      </c>
      <c r="F75" s="23">
        <v>284</v>
      </c>
      <c r="G75" s="24">
        <v>1</v>
      </c>
      <c r="H75" s="25">
        <v>-1.7605633802816878E-2</v>
      </c>
      <c r="I75" s="23">
        <v>290</v>
      </c>
      <c r="J75" s="24">
        <v>-2.6069751844399729</v>
      </c>
      <c r="K75" s="23">
        <v>1328</v>
      </c>
      <c r="L75" s="24">
        <v>1</v>
      </c>
      <c r="M75" s="23">
        <v>1375</v>
      </c>
      <c r="N75" s="24">
        <v>0.99999999999999989</v>
      </c>
      <c r="O75" s="25">
        <v>-3.4181818181818202E-2</v>
      </c>
    </row>
    <row r="76" spans="2:15" ht="14.4" thickBot="1">
      <c r="B76" s="63"/>
      <c r="C76" s="13" t="s">
        <v>12</v>
      </c>
      <c r="D76" s="14">
        <v>105</v>
      </c>
      <c r="E76" s="15">
        <v>0.22975929978118162</v>
      </c>
      <c r="F76" s="14">
        <v>68</v>
      </c>
      <c r="G76" s="15">
        <v>0.14437367303609341</v>
      </c>
      <c r="H76" s="16">
        <v>0.54411764705882359</v>
      </c>
      <c r="I76" s="14">
        <v>103</v>
      </c>
      <c r="J76" s="16">
        <v>1.9417475728155331E-2</v>
      </c>
      <c r="K76" s="14">
        <v>458</v>
      </c>
      <c r="L76" s="15">
        <v>0.22706990580069411</v>
      </c>
      <c r="M76" s="14">
        <v>435</v>
      </c>
      <c r="N76" s="15">
        <v>0.19410977242302543</v>
      </c>
      <c r="O76" s="16">
        <v>5.2873563218390762E-2</v>
      </c>
    </row>
    <row r="77" spans="2:15" ht="15" customHeight="1" thickBot="1">
      <c r="B77" s="64"/>
      <c r="C77" s="18" t="s">
        <v>13</v>
      </c>
      <c r="D77" s="19">
        <v>83</v>
      </c>
      <c r="E77" s="20">
        <v>0.18161925601750548</v>
      </c>
      <c r="F77" s="19">
        <v>80</v>
      </c>
      <c r="G77" s="20">
        <v>0.16985138004246284</v>
      </c>
      <c r="H77" s="21">
        <v>3.7500000000000089E-2</v>
      </c>
      <c r="I77" s="19">
        <v>100</v>
      </c>
      <c r="J77" s="21">
        <v>-0.17000000000000004</v>
      </c>
      <c r="K77" s="19">
        <v>419</v>
      </c>
      <c r="L77" s="20">
        <v>0.2077342588001983</v>
      </c>
      <c r="M77" s="19">
        <v>367</v>
      </c>
      <c r="N77" s="20">
        <v>0.16376617581436859</v>
      </c>
      <c r="O77" s="21">
        <v>0.14168937329700282</v>
      </c>
    </row>
    <row r="78" spans="2:15" ht="14.4" thickBot="1">
      <c r="B78" s="64"/>
      <c r="C78" s="13" t="s">
        <v>11</v>
      </c>
      <c r="D78" s="14">
        <v>94</v>
      </c>
      <c r="E78" s="15">
        <v>0.20568927789934355</v>
      </c>
      <c r="F78" s="14">
        <v>124</v>
      </c>
      <c r="G78" s="15">
        <v>0.26326963906581741</v>
      </c>
      <c r="H78" s="16">
        <v>-0.24193548387096775</v>
      </c>
      <c r="I78" s="14">
        <v>72</v>
      </c>
      <c r="J78" s="16">
        <v>0.30555555555555558</v>
      </c>
      <c r="K78" s="14">
        <v>388</v>
      </c>
      <c r="L78" s="15">
        <v>0.1923648983639068</v>
      </c>
      <c r="M78" s="14">
        <v>530</v>
      </c>
      <c r="N78" s="15">
        <v>0.23650156180276663</v>
      </c>
      <c r="O78" s="16">
        <v>-0.26792452830188684</v>
      </c>
    </row>
    <row r="79" spans="2:15" ht="15" customHeight="1" thickBot="1">
      <c r="B79" s="64"/>
      <c r="C79" s="65" t="s">
        <v>4</v>
      </c>
      <c r="D79" s="19">
        <v>86</v>
      </c>
      <c r="E79" s="20">
        <v>0.18818380743982493</v>
      </c>
      <c r="F79" s="19">
        <v>112</v>
      </c>
      <c r="G79" s="20">
        <v>0.23779193205944799</v>
      </c>
      <c r="H79" s="21">
        <v>-0.2321428571428571</v>
      </c>
      <c r="I79" s="19">
        <v>59</v>
      </c>
      <c r="J79" s="21">
        <v>0.45762711864406769</v>
      </c>
      <c r="K79" s="19">
        <v>357</v>
      </c>
      <c r="L79" s="20">
        <v>0.17699553792761527</v>
      </c>
      <c r="M79" s="19">
        <v>388</v>
      </c>
      <c r="N79" s="20">
        <v>0.17313699241410085</v>
      </c>
      <c r="O79" s="21">
        <v>-7.9896907216494895E-2</v>
      </c>
    </row>
    <row r="80" spans="2:15" ht="14.4" thickBot="1">
      <c r="B80" s="64"/>
      <c r="C80" s="66" t="s">
        <v>3</v>
      </c>
      <c r="D80" s="14">
        <v>43</v>
      </c>
      <c r="E80" s="15">
        <v>9.4091903719912467E-2</v>
      </c>
      <c r="F80" s="14">
        <v>37</v>
      </c>
      <c r="G80" s="15">
        <v>7.8556263269639062E-2</v>
      </c>
      <c r="H80" s="16">
        <v>0.16216216216216206</v>
      </c>
      <c r="I80" s="14">
        <v>37</v>
      </c>
      <c r="J80" s="16">
        <v>0.16216216216216206</v>
      </c>
      <c r="K80" s="14">
        <v>178</v>
      </c>
      <c r="L80" s="15">
        <v>8.8249876053544868E-2</v>
      </c>
      <c r="M80" s="14">
        <v>196</v>
      </c>
      <c r="N80" s="15">
        <v>8.7460954930834445E-2</v>
      </c>
      <c r="O80" s="16">
        <v>-9.1836734693877542E-2</v>
      </c>
    </row>
    <row r="81" spans="2:15" ht="15" customHeight="1" thickBot="1">
      <c r="B81" s="64"/>
      <c r="C81" s="67" t="s">
        <v>14</v>
      </c>
      <c r="D81" s="19">
        <v>27</v>
      </c>
      <c r="E81" s="20">
        <v>5.9080962800875277E-2</v>
      </c>
      <c r="F81" s="19">
        <v>39</v>
      </c>
      <c r="G81" s="20">
        <v>8.2802547770700632E-2</v>
      </c>
      <c r="H81" s="21">
        <v>-0.30769230769230771</v>
      </c>
      <c r="I81" s="19">
        <v>16</v>
      </c>
      <c r="J81" s="21">
        <v>0.6875</v>
      </c>
      <c r="K81" s="19">
        <v>122</v>
      </c>
      <c r="L81" s="20">
        <v>6.0485870104115019E-2</v>
      </c>
      <c r="M81" s="19">
        <v>219</v>
      </c>
      <c r="N81" s="20">
        <v>9.772423025435073E-2</v>
      </c>
      <c r="O81" s="21">
        <v>-0.44292237442922378</v>
      </c>
    </row>
    <row r="82" spans="2:15" ht="15" customHeight="1" thickBot="1">
      <c r="B82" s="64"/>
      <c r="C82" s="13" t="s">
        <v>15</v>
      </c>
      <c r="D82" s="14">
        <v>18</v>
      </c>
      <c r="E82" s="15">
        <v>3.9387308533916851E-2</v>
      </c>
      <c r="F82" s="14">
        <v>9</v>
      </c>
      <c r="G82" s="15">
        <v>1.9108280254777069E-2</v>
      </c>
      <c r="H82" s="16">
        <v>1</v>
      </c>
      <c r="I82" s="14">
        <v>13</v>
      </c>
      <c r="J82" s="16">
        <v>0.38461538461538458</v>
      </c>
      <c r="K82" s="14">
        <v>74</v>
      </c>
      <c r="L82" s="15">
        <v>3.6688150718889437E-2</v>
      </c>
      <c r="M82" s="14">
        <v>90</v>
      </c>
      <c r="N82" s="15">
        <v>4.0160642570281124E-2</v>
      </c>
      <c r="O82" s="16">
        <v>-0.17777777777777781</v>
      </c>
    </row>
    <row r="83" spans="2:15" ht="15" customHeight="1" thickBot="1">
      <c r="B83" s="64"/>
      <c r="C83" s="67" t="s">
        <v>38</v>
      </c>
      <c r="D83" s="19">
        <v>1</v>
      </c>
      <c r="E83" s="20">
        <v>2.1881838074398249E-3</v>
      </c>
      <c r="F83" s="19">
        <v>2</v>
      </c>
      <c r="G83" s="20">
        <v>4.246284501061571E-3</v>
      </c>
      <c r="H83" s="21">
        <v>-0.5</v>
      </c>
      <c r="I83" s="19">
        <v>11</v>
      </c>
      <c r="J83" s="21">
        <v>-0.90909090909090906</v>
      </c>
      <c r="K83" s="19">
        <v>21</v>
      </c>
      <c r="L83" s="20">
        <v>1.0411502231036193E-2</v>
      </c>
      <c r="M83" s="19">
        <v>16</v>
      </c>
      <c r="N83" s="20">
        <v>7.1396697902721996E-3</v>
      </c>
      <c r="O83" s="21">
        <v>0.3125</v>
      </c>
    </row>
    <row r="84" spans="2:15" ht="15" customHeight="1" thickBot="1">
      <c r="B84" s="22" t="s">
        <v>6</v>
      </c>
      <c r="C84" s="22" t="s">
        <v>39</v>
      </c>
      <c r="D84" s="23">
        <v>457</v>
      </c>
      <c r="E84" s="24">
        <v>1</v>
      </c>
      <c r="F84" s="23">
        <v>471</v>
      </c>
      <c r="G84" s="24">
        <v>1</v>
      </c>
      <c r="H84" s="25">
        <v>-2.9723991507430991E-2</v>
      </c>
      <c r="I84" s="23">
        <v>411</v>
      </c>
      <c r="J84" s="24">
        <v>0.1119221411192215</v>
      </c>
      <c r="K84" s="23">
        <v>2017</v>
      </c>
      <c r="L84" s="24">
        <v>1</v>
      </c>
      <c r="M84" s="23">
        <v>2241</v>
      </c>
      <c r="N84" s="24">
        <v>1</v>
      </c>
      <c r="O84" s="25">
        <v>-9.9955377063810746E-2</v>
      </c>
    </row>
    <row r="85" spans="2:15" ht="14.4" thickBot="1">
      <c r="B85" s="22" t="s">
        <v>56</v>
      </c>
      <c r="C85" s="22" t="s">
        <v>39</v>
      </c>
      <c r="D85" s="23">
        <v>0</v>
      </c>
      <c r="E85" s="24">
        <v>1</v>
      </c>
      <c r="F85" s="23">
        <v>3</v>
      </c>
      <c r="G85" s="24">
        <v>1</v>
      </c>
      <c r="H85" s="25">
        <v>-1</v>
      </c>
      <c r="I85" s="23">
        <v>4</v>
      </c>
      <c r="J85" s="24">
        <v>-1</v>
      </c>
      <c r="K85" s="23">
        <v>9</v>
      </c>
      <c r="L85" s="24">
        <v>1</v>
      </c>
      <c r="M85" s="23">
        <v>10</v>
      </c>
      <c r="N85" s="24">
        <v>1</v>
      </c>
      <c r="O85" s="25">
        <v>-9.9999999999999978E-2</v>
      </c>
    </row>
    <row r="86" spans="2:15" ht="15" customHeight="1" thickBot="1">
      <c r="B86" s="98"/>
      <c r="C86" s="99" t="s">
        <v>39</v>
      </c>
      <c r="D86" s="26">
        <v>736</v>
      </c>
      <c r="E86" s="27">
        <v>1</v>
      </c>
      <c r="F86" s="26">
        <v>758</v>
      </c>
      <c r="G86" s="27">
        <v>1</v>
      </c>
      <c r="H86" s="28">
        <v>-2.9023746701846931E-2</v>
      </c>
      <c r="I86" s="26">
        <v>727</v>
      </c>
      <c r="J86" s="28">
        <v>1.2379642365887289E-2</v>
      </c>
      <c r="K86" s="26">
        <v>3354</v>
      </c>
      <c r="L86" s="27">
        <v>1</v>
      </c>
      <c r="M86" s="26">
        <v>3626</v>
      </c>
      <c r="N86" s="27">
        <v>1</v>
      </c>
      <c r="O86" s="28">
        <v>-7.501378929950353E-2</v>
      </c>
    </row>
    <row r="87" spans="2:15">
      <c r="B87" s="70" t="s">
        <v>50</v>
      </c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</row>
  </sheetData>
  <mergeCells count="72">
    <mergeCell ref="B36:B38"/>
    <mergeCell ref="C36:C38"/>
    <mergeCell ref="D36:H36"/>
    <mergeCell ref="I36:J36"/>
    <mergeCell ref="K36:O36"/>
    <mergeCell ref="D37:H37"/>
    <mergeCell ref="I37:J37"/>
    <mergeCell ref="K37:O37"/>
    <mergeCell ref="D38:E39"/>
    <mergeCell ref="F38:G39"/>
    <mergeCell ref="B39:B41"/>
    <mergeCell ref="C39:C41"/>
    <mergeCell ref="H40:H41"/>
    <mergeCell ref="J40:J41"/>
    <mergeCell ref="O40:O41"/>
    <mergeCell ref="O38:O39"/>
    <mergeCell ref="H38:H39"/>
    <mergeCell ref="I38:I39"/>
    <mergeCell ref="J38:J39"/>
    <mergeCell ref="K38:L39"/>
    <mergeCell ref="M38:N39"/>
    <mergeCell ref="B59:N59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H8:H9"/>
    <mergeCell ref="J8:J9"/>
    <mergeCell ref="O8:O9"/>
    <mergeCell ref="B60:N60"/>
    <mergeCell ref="B61:B63"/>
    <mergeCell ref="C61:C63"/>
    <mergeCell ref="D61:H61"/>
    <mergeCell ref="I61:J61"/>
    <mergeCell ref="K61:O61"/>
    <mergeCell ref="D62:H62"/>
    <mergeCell ref="I62:J62"/>
    <mergeCell ref="K5:O5"/>
    <mergeCell ref="D5:H5"/>
    <mergeCell ref="I5:J5"/>
    <mergeCell ref="B34:N34"/>
    <mergeCell ref="B35:N35"/>
    <mergeCell ref="F6:G7"/>
    <mergeCell ref="B30:C30"/>
    <mergeCell ref="I6:I7"/>
    <mergeCell ref="J6:J7"/>
    <mergeCell ref="K6:L7"/>
    <mergeCell ref="D6:E7"/>
    <mergeCell ref="B56:C56"/>
    <mergeCell ref="B86:C86"/>
    <mergeCell ref="O63:O64"/>
    <mergeCell ref="B64:B66"/>
    <mergeCell ref="C64:C66"/>
    <mergeCell ref="H65:H66"/>
    <mergeCell ref="J65:J66"/>
    <mergeCell ref="O65:O66"/>
    <mergeCell ref="F63:G64"/>
    <mergeCell ref="H63:H64"/>
    <mergeCell ref="I63:I64"/>
    <mergeCell ref="J63:J64"/>
    <mergeCell ref="K62:O62"/>
    <mergeCell ref="D63:E64"/>
    <mergeCell ref="K63:L64"/>
    <mergeCell ref="M63:N64"/>
  </mergeCells>
  <phoneticPr fontId="4" type="noConversion"/>
  <conditionalFormatting sqref="D10:O17">
    <cfRule type="cellIs" dxfId="46" priority="37" operator="equal">
      <formula>0</formula>
    </cfRule>
  </conditionalFormatting>
  <conditionalFormatting sqref="D19:O27">
    <cfRule type="cellIs" dxfId="45" priority="42" operator="equal">
      <formula>0</formula>
    </cfRule>
  </conditionalFormatting>
  <conditionalFormatting sqref="D42:O43">
    <cfRule type="cellIs" dxfId="44" priority="32" operator="equal">
      <formula>0</formula>
    </cfRule>
  </conditionalFormatting>
  <conditionalFormatting sqref="D45:O53">
    <cfRule type="cellIs" dxfId="43" priority="21" operator="equal">
      <formula>0</formula>
    </cfRule>
  </conditionalFormatting>
  <conditionalFormatting sqref="D67:O74">
    <cfRule type="cellIs" dxfId="42" priority="9" operator="equal">
      <formula>0</formula>
    </cfRule>
  </conditionalFormatting>
  <conditionalFormatting sqref="D76:O83">
    <cfRule type="cellIs" dxfId="41" priority="3" operator="equal">
      <formula>0</formula>
    </cfRule>
  </conditionalFormatting>
  <conditionalFormatting sqref="H42:H55 O42:O55">
    <cfRule type="cellIs" dxfId="40" priority="19" operator="lessThan">
      <formula>0</formula>
    </cfRule>
  </conditionalFormatting>
  <conditionalFormatting sqref="H67:H85 O67:O85">
    <cfRule type="cellIs" dxfId="39" priority="1" operator="lessThan">
      <formula>0</formula>
    </cfRule>
  </conditionalFormatting>
  <conditionalFormatting sqref="J10:J17 H10:H29 O10:O29">
    <cfRule type="cellIs" dxfId="38" priority="41" operator="lessThan">
      <formula>0</formula>
    </cfRule>
  </conditionalFormatting>
  <conditionalFormatting sqref="J19:J27">
    <cfRule type="cellIs" dxfId="37" priority="46" operator="lessThan">
      <formula>0</formula>
    </cfRule>
  </conditionalFormatting>
  <conditionalFormatting sqref="J42:J43">
    <cfRule type="cellIs" dxfId="36" priority="36" operator="lessThan">
      <formula>0</formula>
    </cfRule>
  </conditionalFormatting>
  <conditionalFormatting sqref="J45:J53">
    <cfRule type="cellIs" dxfId="35" priority="25" operator="lessThan">
      <formula>0</formula>
    </cfRule>
  </conditionalFormatting>
  <conditionalFormatting sqref="J67:J74">
    <cfRule type="cellIs" dxfId="34" priority="13" operator="lessThan">
      <formula>0</formula>
    </cfRule>
  </conditionalFormatting>
  <conditionalFormatting sqref="J76:J83">
    <cfRule type="cellIs" dxfId="33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8"/>
  <sheetViews>
    <sheetView showGridLines="0" zoomScale="90" zoomScaleNormal="90" workbookViewId="0"/>
  </sheetViews>
  <sheetFormatPr defaultColWidth="9.109375" defaultRowHeight="13.8"/>
  <cols>
    <col min="1" max="1" width="1.109375" style="42" customWidth="1"/>
    <col min="2" max="2" width="15.44140625" style="42" bestFit="1" customWidth="1"/>
    <col min="3" max="3" width="18.6640625" style="42" customWidth="1"/>
    <col min="4" max="9" width="9" style="42" customWidth="1"/>
    <col min="10" max="10" width="11.88671875" style="42" customWidth="1"/>
    <col min="11" max="14" width="9" style="42" customWidth="1"/>
    <col min="15" max="15" width="11.6640625" style="42" customWidth="1"/>
    <col min="16" max="16384" width="9.109375" style="42"/>
  </cols>
  <sheetData>
    <row r="1" spans="2:15">
      <c r="B1" s="42" t="s">
        <v>7</v>
      </c>
      <c r="E1" s="43"/>
      <c r="O1" s="44">
        <v>45449</v>
      </c>
    </row>
    <row r="2" spans="2:15">
      <c r="B2" s="89" t="s">
        <v>28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61"/>
    </row>
    <row r="3" spans="2:15" ht="14.4" thickBot="1">
      <c r="B3" s="90" t="s">
        <v>29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71" t="s">
        <v>43</v>
      </c>
    </row>
    <row r="4" spans="2:15" ht="14.4" customHeight="1">
      <c r="B4" s="112" t="s">
        <v>30</v>
      </c>
      <c r="C4" s="114" t="s">
        <v>1</v>
      </c>
      <c r="D4" s="116" t="s">
        <v>106</v>
      </c>
      <c r="E4" s="94"/>
      <c r="F4" s="94"/>
      <c r="G4" s="94"/>
      <c r="H4" s="84"/>
      <c r="I4" s="83" t="s">
        <v>95</v>
      </c>
      <c r="J4" s="84"/>
      <c r="K4" s="83" t="s">
        <v>107</v>
      </c>
      <c r="L4" s="94"/>
      <c r="M4" s="94"/>
      <c r="N4" s="94"/>
      <c r="O4" s="95"/>
    </row>
    <row r="5" spans="2:15" ht="14.4" customHeight="1" thickBot="1">
      <c r="B5" s="113"/>
      <c r="C5" s="115"/>
      <c r="D5" s="96" t="s">
        <v>108</v>
      </c>
      <c r="E5" s="92"/>
      <c r="F5" s="92"/>
      <c r="G5" s="92"/>
      <c r="H5" s="97"/>
      <c r="I5" s="91" t="s">
        <v>97</v>
      </c>
      <c r="J5" s="97"/>
      <c r="K5" s="91" t="s">
        <v>109</v>
      </c>
      <c r="L5" s="92"/>
      <c r="M5" s="92"/>
      <c r="N5" s="92"/>
      <c r="O5" s="93"/>
    </row>
    <row r="6" spans="2:15" ht="14.4" customHeight="1">
      <c r="B6" s="113"/>
      <c r="C6" s="115"/>
      <c r="D6" s="85">
        <v>2024</v>
      </c>
      <c r="E6" s="86"/>
      <c r="F6" s="85">
        <v>2023</v>
      </c>
      <c r="G6" s="86"/>
      <c r="H6" s="102" t="s">
        <v>31</v>
      </c>
      <c r="I6" s="81">
        <v>2024</v>
      </c>
      <c r="J6" s="81" t="s">
        <v>110</v>
      </c>
      <c r="K6" s="85">
        <v>2024</v>
      </c>
      <c r="L6" s="86"/>
      <c r="M6" s="85">
        <v>2023</v>
      </c>
      <c r="N6" s="86"/>
      <c r="O6" s="102" t="s">
        <v>31</v>
      </c>
    </row>
    <row r="7" spans="2:15" ht="15" customHeight="1" thickBot="1">
      <c r="B7" s="104" t="s">
        <v>30</v>
      </c>
      <c r="C7" s="106" t="s">
        <v>33</v>
      </c>
      <c r="D7" s="87"/>
      <c r="E7" s="88"/>
      <c r="F7" s="87"/>
      <c r="G7" s="88"/>
      <c r="H7" s="103"/>
      <c r="I7" s="82"/>
      <c r="J7" s="82"/>
      <c r="K7" s="87"/>
      <c r="L7" s="88"/>
      <c r="M7" s="87"/>
      <c r="N7" s="88"/>
      <c r="O7" s="103"/>
    </row>
    <row r="8" spans="2:15" ht="15" customHeight="1">
      <c r="B8" s="104"/>
      <c r="C8" s="106"/>
      <c r="D8" s="6" t="s">
        <v>34</v>
      </c>
      <c r="E8" s="7" t="s">
        <v>2</v>
      </c>
      <c r="F8" s="6" t="s">
        <v>34</v>
      </c>
      <c r="G8" s="7" t="s">
        <v>2</v>
      </c>
      <c r="H8" s="108" t="s">
        <v>35</v>
      </c>
      <c r="I8" s="8" t="s">
        <v>34</v>
      </c>
      <c r="J8" s="110" t="s">
        <v>111</v>
      </c>
      <c r="K8" s="6" t="s">
        <v>34</v>
      </c>
      <c r="L8" s="7" t="s">
        <v>2</v>
      </c>
      <c r="M8" s="6" t="s">
        <v>34</v>
      </c>
      <c r="N8" s="7" t="s">
        <v>2</v>
      </c>
      <c r="O8" s="108" t="s">
        <v>35</v>
      </c>
    </row>
    <row r="9" spans="2:15" ht="15" customHeight="1" thickBot="1">
      <c r="B9" s="105"/>
      <c r="C9" s="107"/>
      <c r="D9" s="9" t="s">
        <v>36</v>
      </c>
      <c r="E9" s="10" t="s">
        <v>37</v>
      </c>
      <c r="F9" s="9" t="s">
        <v>36</v>
      </c>
      <c r="G9" s="10" t="s">
        <v>37</v>
      </c>
      <c r="H9" s="109"/>
      <c r="I9" s="11" t="s">
        <v>36</v>
      </c>
      <c r="J9" s="111"/>
      <c r="K9" s="9" t="s">
        <v>36</v>
      </c>
      <c r="L9" s="10" t="s">
        <v>37</v>
      </c>
      <c r="M9" s="9" t="s">
        <v>36</v>
      </c>
      <c r="N9" s="10" t="s">
        <v>37</v>
      </c>
      <c r="O9" s="109"/>
    </row>
    <row r="10" spans="2:15" ht="14.4" thickBot="1">
      <c r="B10" s="63"/>
      <c r="C10" s="13" t="s">
        <v>12</v>
      </c>
      <c r="D10" s="14">
        <v>17</v>
      </c>
      <c r="E10" s="15">
        <v>0.39534883720930231</v>
      </c>
      <c r="F10" s="14">
        <v>15</v>
      </c>
      <c r="G10" s="15">
        <v>0.40540540540540543</v>
      </c>
      <c r="H10" s="16">
        <v>0.1333333333333333</v>
      </c>
      <c r="I10" s="14">
        <v>20</v>
      </c>
      <c r="J10" s="16">
        <v>-0.15000000000000002</v>
      </c>
      <c r="K10" s="14">
        <v>72</v>
      </c>
      <c r="L10" s="15">
        <v>0.35294117647058826</v>
      </c>
      <c r="M10" s="14">
        <v>122</v>
      </c>
      <c r="N10" s="15">
        <v>0.48995983935742971</v>
      </c>
      <c r="O10" s="16">
        <v>-0.4098360655737705</v>
      </c>
    </row>
    <row r="11" spans="2:15" ht="14.4" thickBot="1">
      <c r="B11" s="64"/>
      <c r="C11" s="18" t="s">
        <v>15</v>
      </c>
      <c r="D11" s="19">
        <v>8</v>
      </c>
      <c r="E11" s="20">
        <v>0.18604651162790697</v>
      </c>
      <c r="F11" s="19">
        <v>8</v>
      </c>
      <c r="G11" s="20">
        <v>0.21621621621621623</v>
      </c>
      <c r="H11" s="21">
        <v>0</v>
      </c>
      <c r="I11" s="19">
        <v>12</v>
      </c>
      <c r="J11" s="21">
        <v>-0.33333333333333337</v>
      </c>
      <c r="K11" s="19">
        <v>41</v>
      </c>
      <c r="L11" s="20">
        <v>0.20098039215686275</v>
      </c>
      <c r="M11" s="19">
        <v>40</v>
      </c>
      <c r="N11" s="20">
        <v>0.1606425702811245</v>
      </c>
      <c r="O11" s="21">
        <v>2.4999999999999911E-2</v>
      </c>
    </row>
    <row r="12" spans="2:15" ht="14.4" thickBot="1">
      <c r="B12" s="64"/>
      <c r="C12" s="13" t="s">
        <v>14</v>
      </c>
      <c r="D12" s="14">
        <v>1</v>
      </c>
      <c r="E12" s="15">
        <v>2.3255813953488372E-2</v>
      </c>
      <c r="F12" s="14">
        <v>1</v>
      </c>
      <c r="G12" s="15">
        <v>2.7027027027027029E-2</v>
      </c>
      <c r="H12" s="16">
        <v>0</v>
      </c>
      <c r="I12" s="14">
        <v>0</v>
      </c>
      <c r="J12" s="16"/>
      <c r="K12" s="14">
        <v>17</v>
      </c>
      <c r="L12" s="15">
        <v>8.3333333333333329E-2</v>
      </c>
      <c r="M12" s="14">
        <v>3</v>
      </c>
      <c r="N12" s="15">
        <v>1.2048192771084338E-2</v>
      </c>
      <c r="O12" s="16">
        <v>4.666666666666667</v>
      </c>
    </row>
    <row r="13" spans="2:15" ht="14.4" thickBot="1">
      <c r="B13" s="64"/>
      <c r="C13" s="65" t="s">
        <v>76</v>
      </c>
      <c r="D13" s="19">
        <v>3</v>
      </c>
      <c r="E13" s="20">
        <v>6.9767441860465115E-2</v>
      </c>
      <c r="F13" s="19">
        <v>2</v>
      </c>
      <c r="G13" s="20">
        <v>5.4054054054054057E-2</v>
      </c>
      <c r="H13" s="21">
        <v>0.5</v>
      </c>
      <c r="I13" s="19">
        <v>4</v>
      </c>
      <c r="J13" s="21">
        <v>-0.25</v>
      </c>
      <c r="K13" s="19">
        <v>15</v>
      </c>
      <c r="L13" s="20">
        <v>7.3529411764705885E-2</v>
      </c>
      <c r="M13" s="19">
        <v>17</v>
      </c>
      <c r="N13" s="20">
        <v>6.8273092369477914E-2</v>
      </c>
      <c r="O13" s="21">
        <v>-0.11764705882352944</v>
      </c>
    </row>
    <row r="14" spans="2:15" ht="14.4" thickBot="1">
      <c r="B14" s="64"/>
      <c r="C14" s="66" t="s">
        <v>83</v>
      </c>
      <c r="D14" s="14">
        <v>5</v>
      </c>
      <c r="E14" s="15">
        <v>0.11627906976744186</v>
      </c>
      <c r="F14" s="14">
        <v>2</v>
      </c>
      <c r="G14" s="15">
        <v>5.4054054054054057E-2</v>
      </c>
      <c r="H14" s="16">
        <v>1.5</v>
      </c>
      <c r="I14" s="14">
        <v>4</v>
      </c>
      <c r="J14" s="16">
        <v>0.25</v>
      </c>
      <c r="K14" s="14">
        <v>14</v>
      </c>
      <c r="L14" s="15">
        <v>6.8627450980392163E-2</v>
      </c>
      <c r="M14" s="14">
        <v>12</v>
      </c>
      <c r="N14" s="15">
        <v>4.8192771084337352E-2</v>
      </c>
      <c r="O14" s="16">
        <v>0.16666666666666674</v>
      </c>
    </row>
    <row r="15" spans="2:15" ht="14.4" thickBot="1">
      <c r="B15" s="64"/>
      <c r="C15" s="67" t="s">
        <v>19</v>
      </c>
      <c r="D15" s="19">
        <v>5</v>
      </c>
      <c r="E15" s="20">
        <v>0.11627906976744186</v>
      </c>
      <c r="F15" s="19">
        <v>6</v>
      </c>
      <c r="G15" s="20">
        <v>0.16216216216216217</v>
      </c>
      <c r="H15" s="21">
        <v>-0.16666666666666663</v>
      </c>
      <c r="I15" s="19">
        <v>1</v>
      </c>
      <c r="J15" s="21">
        <v>4</v>
      </c>
      <c r="K15" s="19">
        <v>12</v>
      </c>
      <c r="L15" s="20">
        <v>5.8823529411764705E-2</v>
      </c>
      <c r="M15" s="19">
        <v>37</v>
      </c>
      <c r="N15" s="20">
        <v>0.14859437751004015</v>
      </c>
      <c r="O15" s="21">
        <v>-0.67567567567567566</v>
      </c>
    </row>
    <row r="16" spans="2:15" ht="14.4" thickBot="1">
      <c r="B16" s="64"/>
      <c r="C16" s="13" t="s">
        <v>20</v>
      </c>
      <c r="D16" s="14">
        <v>1</v>
      </c>
      <c r="E16" s="15">
        <v>2.3255813953488372E-2</v>
      </c>
      <c r="F16" s="14">
        <v>1</v>
      </c>
      <c r="G16" s="15">
        <v>2.7027027027027029E-2</v>
      </c>
      <c r="H16" s="16">
        <v>0</v>
      </c>
      <c r="I16" s="14">
        <v>3</v>
      </c>
      <c r="J16" s="16">
        <v>-0.66666666666666674</v>
      </c>
      <c r="K16" s="14">
        <v>10</v>
      </c>
      <c r="L16" s="15">
        <v>4.9019607843137254E-2</v>
      </c>
      <c r="M16" s="14">
        <v>1</v>
      </c>
      <c r="N16" s="15">
        <v>4.0160642570281121E-3</v>
      </c>
      <c r="O16" s="16">
        <v>9</v>
      </c>
    </row>
    <row r="17" spans="2:16" ht="14.4" thickBot="1">
      <c r="B17" s="64"/>
      <c r="C17" s="67" t="s">
        <v>38</v>
      </c>
      <c r="D17" s="19">
        <v>3</v>
      </c>
      <c r="E17" s="20">
        <v>6.9767441860465115E-2</v>
      </c>
      <c r="F17" s="19">
        <v>2</v>
      </c>
      <c r="G17" s="20">
        <v>5.4054054054054057E-2</v>
      </c>
      <c r="H17" s="21">
        <v>0.5</v>
      </c>
      <c r="I17" s="19">
        <v>8</v>
      </c>
      <c r="J17" s="21">
        <v>0.15384615384615385</v>
      </c>
      <c r="K17" s="19">
        <v>23</v>
      </c>
      <c r="L17" s="20">
        <v>0.11274509803921569</v>
      </c>
      <c r="M17" s="19">
        <v>17</v>
      </c>
      <c r="N17" s="20">
        <v>6.8273092369477914E-2</v>
      </c>
      <c r="O17" s="21">
        <v>0.35294117647058831</v>
      </c>
    </row>
    <row r="18" spans="2:16" ht="14.4" thickBot="1">
      <c r="B18" s="22" t="s">
        <v>44</v>
      </c>
      <c r="C18" s="22" t="s">
        <v>39</v>
      </c>
      <c r="D18" s="23">
        <v>43</v>
      </c>
      <c r="E18" s="24">
        <v>1</v>
      </c>
      <c r="F18" s="23">
        <v>37</v>
      </c>
      <c r="G18" s="24">
        <v>1</v>
      </c>
      <c r="H18" s="25">
        <v>0.16216216216216206</v>
      </c>
      <c r="I18" s="23">
        <v>52</v>
      </c>
      <c r="J18" s="24">
        <v>-0.17307692307692313</v>
      </c>
      <c r="K18" s="23">
        <v>204</v>
      </c>
      <c r="L18" s="24">
        <v>1</v>
      </c>
      <c r="M18" s="23">
        <v>249</v>
      </c>
      <c r="N18" s="24">
        <v>1</v>
      </c>
      <c r="O18" s="25">
        <v>-0.18072289156626509</v>
      </c>
    </row>
    <row r="19" spans="2:16" ht="14.4" thickBot="1">
      <c r="B19" s="63"/>
      <c r="C19" s="13" t="s">
        <v>13</v>
      </c>
      <c r="D19" s="14">
        <v>670</v>
      </c>
      <c r="E19" s="15">
        <v>0.25475285171102663</v>
      </c>
      <c r="F19" s="14">
        <v>423</v>
      </c>
      <c r="G19" s="15">
        <v>0.14571133310368584</v>
      </c>
      <c r="H19" s="16">
        <v>0.58392434988179676</v>
      </c>
      <c r="I19" s="14">
        <v>592</v>
      </c>
      <c r="J19" s="16">
        <v>0.1317567567567568</v>
      </c>
      <c r="K19" s="14">
        <v>2917</v>
      </c>
      <c r="L19" s="15">
        <v>0.24105445830923064</v>
      </c>
      <c r="M19" s="14">
        <v>2149</v>
      </c>
      <c r="N19" s="15">
        <v>0.1549834126640704</v>
      </c>
      <c r="O19" s="16">
        <v>0.35737552349930191</v>
      </c>
    </row>
    <row r="20" spans="2:16" ht="14.4" thickBot="1">
      <c r="B20" s="64"/>
      <c r="C20" s="18" t="s">
        <v>11</v>
      </c>
      <c r="D20" s="19">
        <v>618</v>
      </c>
      <c r="E20" s="20">
        <v>0.23498098859315589</v>
      </c>
      <c r="F20" s="19">
        <v>568</v>
      </c>
      <c r="G20" s="20">
        <v>0.19565966241818808</v>
      </c>
      <c r="H20" s="21">
        <v>8.8028169014084501E-2</v>
      </c>
      <c r="I20" s="19">
        <v>391</v>
      </c>
      <c r="J20" s="21">
        <v>0.58056265984654742</v>
      </c>
      <c r="K20" s="19">
        <v>2209</v>
      </c>
      <c r="L20" s="20">
        <v>0.18254689695066523</v>
      </c>
      <c r="M20" s="19">
        <v>2771</v>
      </c>
      <c r="N20" s="20">
        <v>0.19984133852589067</v>
      </c>
      <c r="O20" s="21">
        <v>-0.20281486827859974</v>
      </c>
    </row>
    <row r="21" spans="2:16" ht="14.4" thickBot="1">
      <c r="B21" s="64"/>
      <c r="C21" s="13" t="s">
        <v>12</v>
      </c>
      <c r="D21" s="14">
        <v>335</v>
      </c>
      <c r="E21" s="15">
        <v>0.12737642585551331</v>
      </c>
      <c r="F21" s="14">
        <v>468</v>
      </c>
      <c r="G21" s="15">
        <v>0.16121253875301411</v>
      </c>
      <c r="H21" s="16">
        <v>-0.28418803418803418</v>
      </c>
      <c r="I21" s="14">
        <v>422</v>
      </c>
      <c r="J21" s="16">
        <v>-0.20616113744075826</v>
      </c>
      <c r="K21" s="14">
        <v>1908</v>
      </c>
      <c r="L21" s="15">
        <v>0.15767291959342203</v>
      </c>
      <c r="M21" s="14">
        <v>2599</v>
      </c>
      <c r="N21" s="15">
        <v>0.18743689600461561</v>
      </c>
      <c r="O21" s="16">
        <v>-0.26587148903424396</v>
      </c>
    </row>
    <row r="22" spans="2:16" ht="14.4" thickBot="1">
      <c r="B22" s="64"/>
      <c r="C22" s="65" t="s">
        <v>4</v>
      </c>
      <c r="D22" s="19">
        <v>327</v>
      </c>
      <c r="E22" s="20">
        <v>0.12433460076045627</v>
      </c>
      <c r="F22" s="19">
        <v>434</v>
      </c>
      <c r="G22" s="20">
        <v>0.14950051670685499</v>
      </c>
      <c r="H22" s="21">
        <v>-0.24654377880184331</v>
      </c>
      <c r="I22" s="19">
        <v>344</v>
      </c>
      <c r="J22" s="21">
        <v>-4.9418604651162767E-2</v>
      </c>
      <c r="K22" s="19">
        <v>1785</v>
      </c>
      <c r="L22" s="20">
        <v>0.14750847037434922</v>
      </c>
      <c r="M22" s="19">
        <v>1451</v>
      </c>
      <c r="N22" s="20">
        <v>0.10464445406029137</v>
      </c>
      <c r="O22" s="21">
        <v>0.23018607856650575</v>
      </c>
    </row>
    <row r="23" spans="2:16" ht="14.4" thickBot="1">
      <c r="B23" s="64"/>
      <c r="C23" s="66" t="s">
        <v>3</v>
      </c>
      <c r="D23" s="14">
        <v>257</v>
      </c>
      <c r="E23" s="15">
        <v>9.771863117870723E-2</v>
      </c>
      <c r="F23" s="14">
        <v>540</v>
      </c>
      <c r="G23" s="15">
        <v>0.18601446779193936</v>
      </c>
      <c r="H23" s="16">
        <v>-0.52407407407407414</v>
      </c>
      <c r="I23" s="14">
        <v>231</v>
      </c>
      <c r="J23" s="16">
        <v>0.11255411255411252</v>
      </c>
      <c r="K23" s="14">
        <v>1351</v>
      </c>
      <c r="L23" s="15">
        <v>0.11164366581274275</v>
      </c>
      <c r="M23" s="14">
        <v>2505</v>
      </c>
      <c r="N23" s="15">
        <v>0.18065772392903506</v>
      </c>
      <c r="O23" s="16">
        <v>-0.46067864271457082</v>
      </c>
    </row>
    <row r="24" spans="2:16" ht="14.4" thickBot="1">
      <c r="B24" s="64"/>
      <c r="C24" s="67" t="s">
        <v>15</v>
      </c>
      <c r="D24" s="19">
        <v>273</v>
      </c>
      <c r="E24" s="20">
        <v>0.10380228136882129</v>
      </c>
      <c r="F24" s="19">
        <v>236</v>
      </c>
      <c r="G24" s="20">
        <v>8.1295211849810547E-2</v>
      </c>
      <c r="H24" s="21">
        <v>0.15677966101694918</v>
      </c>
      <c r="I24" s="19">
        <v>247</v>
      </c>
      <c r="J24" s="21">
        <v>0.10526315789473695</v>
      </c>
      <c r="K24" s="19">
        <v>1192</v>
      </c>
      <c r="L24" s="20">
        <v>9.8504255846624242E-2</v>
      </c>
      <c r="M24" s="19">
        <v>1094</v>
      </c>
      <c r="N24" s="20">
        <v>7.8898023943458823E-2</v>
      </c>
      <c r="O24" s="21">
        <v>8.9579524680073019E-2</v>
      </c>
    </row>
    <row r="25" spans="2:16" ht="14.4" thickBot="1">
      <c r="B25" s="64"/>
      <c r="C25" s="13" t="s">
        <v>14</v>
      </c>
      <c r="D25" s="14">
        <v>91</v>
      </c>
      <c r="E25" s="15">
        <v>3.4600760456273763E-2</v>
      </c>
      <c r="F25" s="14">
        <v>163</v>
      </c>
      <c r="G25" s="15">
        <v>5.6148811574233549E-2</v>
      </c>
      <c r="H25" s="16">
        <v>-0.44171779141104295</v>
      </c>
      <c r="I25" s="14">
        <v>94</v>
      </c>
      <c r="J25" s="16">
        <v>-3.1914893617021267E-2</v>
      </c>
      <c r="K25" s="14">
        <v>500</v>
      </c>
      <c r="L25" s="15">
        <v>4.131889926452359E-2</v>
      </c>
      <c r="M25" s="14">
        <v>880</v>
      </c>
      <c r="N25" s="15">
        <v>6.3464589643732874E-2</v>
      </c>
      <c r="O25" s="16">
        <v>-0.43181818181818177</v>
      </c>
    </row>
    <row r="26" spans="2:16" ht="14.4" thickBot="1">
      <c r="B26" s="64"/>
      <c r="C26" s="67" t="s">
        <v>67</v>
      </c>
      <c r="D26" s="19">
        <v>38</v>
      </c>
      <c r="E26" s="20">
        <v>1.4448669201520912E-2</v>
      </c>
      <c r="F26" s="19">
        <v>44</v>
      </c>
      <c r="G26" s="20">
        <v>1.5156734412676542E-2</v>
      </c>
      <c r="H26" s="21">
        <v>-0.13636363636363635</v>
      </c>
      <c r="I26" s="19">
        <v>15</v>
      </c>
      <c r="J26" s="21">
        <v>1.5333333333333332</v>
      </c>
      <c r="K26" s="19">
        <v>131</v>
      </c>
      <c r="L26" s="20">
        <v>1.0825551607305181E-2</v>
      </c>
      <c r="M26" s="19">
        <v>242</v>
      </c>
      <c r="N26" s="20">
        <v>1.7452762152026541E-2</v>
      </c>
      <c r="O26" s="21">
        <v>-0.45867768595041325</v>
      </c>
    </row>
    <row r="27" spans="2:16" ht="14.4" thickBot="1">
      <c r="B27" s="68"/>
      <c r="C27" s="13" t="s">
        <v>38</v>
      </c>
      <c r="D27" s="14">
        <f>+D28-SUM(D19:D26)</f>
        <v>21</v>
      </c>
      <c r="E27" s="15">
        <f>+E28-SUM(E19:E26)</f>
        <v>7.9847908745246388E-3</v>
      </c>
      <c r="F27" s="14">
        <f>+F28-SUM(F19:F26)</f>
        <v>27</v>
      </c>
      <c r="G27" s="15">
        <f>+G28-SUM(G19:G26)</f>
        <v>9.3007233895970876E-3</v>
      </c>
      <c r="H27" s="16">
        <f>+D27/F27-1</f>
        <v>-0.22222222222222221</v>
      </c>
      <c r="I27" s="14">
        <f>+I28-SUM(I20:I26)</f>
        <v>617</v>
      </c>
      <c r="J27" s="16">
        <f>+D27/I27-1</f>
        <v>-0.96596434359805516</v>
      </c>
      <c r="K27" s="14">
        <f>+K28-SUM(K19:K26)</f>
        <v>108</v>
      </c>
      <c r="L27" s="15">
        <f>+L28-SUM(L19:L26)</f>
        <v>8.9248822411371886E-3</v>
      </c>
      <c r="M27" s="14">
        <f>+M28-SUM(M19:M26)</f>
        <v>175</v>
      </c>
      <c r="N27" s="15">
        <f>+N28-SUM(N19:N26)</f>
        <v>1.2620799076878741E-2</v>
      </c>
      <c r="O27" s="16">
        <f>+K27/M27-1</f>
        <v>-0.3828571428571429</v>
      </c>
    </row>
    <row r="28" spans="2:16" ht="14.4" thickBot="1">
      <c r="B28" s="22" t="s">
        <v>45</v>
      </c>
      <c r="C28" s="22" t="s">
        <v>39</v>
      </c>
      <c r="D28" s="23">
        <v>2630</v>
      </c>
      <c r="E28" s="24">
        <v>1</v>
      </c>
      <c r="F28" s="23">
        <v>2903</v>
      </c>
      <c r="G28" s="24">
        <v>1</v>
      </c>
      <c r="H28" s="25">
        <v>-9.4040647605924899E-2</v>
      </c>
      <c r="I28" s="23">
        <v>2361</v>
      </c>
      <c r="J28" s="24">
        <v>0.11393477340110114</v>
      </c>
      <c r="K28" s="23">
        <v>12101</v>
      </c>
      <c r="L28" s="24">
        <v>1</v>
      </c>
      <c r="M28" s="23">
        <v>13866</v>
      </c>
      <c r="N28" s="24">
        <v>1</v>
      </c>
      <c r="O28" s="25">
        <v>-0.12728977354680515</v>
      </c>
    </row>
    <row r="29" spans="2:16" ht="14.4" thickBot="1">
      <c r="B29" s="22" t="s">
        <v>56</v>
      </c>
      <c r="C29" s="22" t="s">
        <v>39</v>
      </c>
      <c r="D29" s="23">
        <v>2</v>
      </c>
      <c r="E29" s="24">
        <v>1</v>
      </c>
      <c r="F29" s="23">
        <v>5</v>
      </c>
      <c r="G29" s="24">
        <v>1</v>
      </c>
      <c r="H29" s="25">
        <v>-0.6</v>
      </c>
      <c r="I29" s="23">
        <v>5</v>
      </c>
      <c r="J29" s="24">
        <v>-0.6</v>
      </c>
      <c r="K29" s="23">
        <v>14</v>
      </c>
      <c r="L29" s="24">
        <v>1</v>
      </c>
      <c r="M29" s="23">
        <v>15</v>
      </c>
      <c r="N29" s="24">
        <v>1</v>
      </c>
      <c r="O29" s="25">
        <v>-6.6666666666666652E-2</v>
      </c>
      <c r="P29" s="33"/>
    </row>
    <row r="30" spans="2:16" ht="14.4" thickBot="1">
      <c r="B30" s="98"/>
      <c r="C30" s="99" t="s">
        <v>39</v>
      </c>
      <c r="D30" s="26">
        <v>2675</v>
      </c>
      <c r="E30" s="27">
        <v>1</v>
      </c>
      <c r="F30" s="26">
        <v>2945</v>
      </c>
      <c r="G30" s="27">
        <v>1</v>
      </c>
      <c r="H30" s="28">
        <v>-9.1680814940577227E-2</v>
      </c>
      <c r="I30" s="26">
        <v>2418</v>
      </c>
      <c r="J30" s="28">
        <v>0.10628618693134828</v>
      </c>
      <c r="K30" s="26">
        <v>12319</v>
      </c>
      <c r="L30" s="27">
        <v>1</v>
      </c>
      <c r="M30" s="26">
        <v>14130</v>
      </c>
      <c r="N30" s="27">
        <v>1</v>
      </c>
      <c r="O30" s="28">
        <v>-0.12816702052370843</v>
      </c>
      <c r="P30" s="33"/>
    </row>
    <row r="31" spans="2:16" ht="14.4" customHeight="1">
      <c r="B31" s="1" t="s">
        <v>70</v>
      </c>
      <c r="C31" s="29"/>
      <c r="D31" s="1"/>
      <c r="E31" s="1"/>
      <c r="F31" s="1"/>
      <c r="G31" s="1"/>
    </row>
    <row r="32" spans="2:16">
      <c r="B32" s="30" t="s">
        <v>71</v>
      </c>
      <c r="C32" s="1"/>
      <c r="D32" s="1"/>
      <c r="E32" s="1"/>
      <c r="F32" s="1"/>
      <c r="G32" s="1"/>
    </row>
    <row r="33" spans="2:15" ht="14.25" customHeight="1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2:1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2:15">
      <c r="B35" s="89" t="s">
        <v>46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61"/>
    </row>
    <row r="36" spans="2:15" ht="14.4" thickBot="1">
      <c r="B36" s="90" t="s">
        <v>47</v>
      </c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62" t="s">
        <v>43</v>
      </c>
    </row>
    <row r="37" spans="2:15" ht="14.4" customHeight="1">
      <c r="B37" s="112" t="s">
        <v>30</v>
      </c>
      <c r="C37" s="114" t="s">
        <v>1</v>
      </c>
      <c r="D37" s="116" t="s">
        <v>106</v>
      </c>
      <c r="E37" s="94"/>
      <c r="F37" s="94"/>
      <c r="G37" s="94"/>
      <c r="H37" s="84"/>
      <c r="I37" s="83" t="s">
        <v>95</v>
      </c>
      <c r="J37" s="84"/>
      <c r="K37" s="83" t="s">
        <v>107</v>
      </c>
      <c r="L37" s="94"/>
      <c r="M37" s="94"/>
      <c r="N37" s="94"/>
      <c r="O37" s="95"/>
    </row>
    <row r="38" spans="2:15" ht="14.4" customHeight="1" thickBot="1">
      <c r="B38" s="113"/>
      <c r="C38" s="115"/>
      <c r="D38" s="96" t="s">
        <v>108</v>
      </c>
      <c r="E38" s="92"/>
      <c r="F38" s="92"/>
      <c r="G38" s="92"/>
      <c r="H38" s="97"/>
      <c r="I38" s="91" t="s">
        <v>97</v>
      </c>
      <c r="J38" s="97"/>
      <c r="K38" s="91" t="s">
        <v>109</v>
      </c>
      <c r="L38" s="92"/>
      <c r="M38" s="92"/>
      <c r="N38" s="92"/>
      <c r="O38" s="93"/>
    </row>
    <row r="39" spans="2:15" ht="14.4" customHeight="1">
      <c r="B39" s="113"/>
      <c r="C39" s="115"/>
      <c r="D39" s="85">
        <v>2024</v>
      </c>
      <c r="E39" s="86"/>
      <c r="F39" s="85">
        <v>2023</v>
      </c>
      <c r="G39" s="86"/>
      <c r="H39" s="102" t="s">
        <v>31</v>
      </c>
      <c r="I39" s="81">
        <v>2024</v>
      </c>
      <c r="J39" s="81" t="s">
        <v>110</v>
      </c>
      <c r="K39" s="85">
        <v>2024</v>
      </c>
      <c r="L39" s="86"/>
      <c r="M39" s="85">
        <v>2023</v>
      </c>
      <c r="N39" s="86"/>
      <c r="O39" s="102" t="s">
        <v>31</v>
      </c>
    </row>
    <row r="40" spans="2:15" ht="14.4" customHeight="1" thickBot="1">
      <c r="B40" s="104" t="s">
        <v>30</v>
      </c>
      <c r="C40" s="106" t="s">
        <v>33</v>
      </c>
      <c r="D40" s="87"/>
      <c r="E40" s="88"/>
      <c r="F40" s="87"/>
      <c r="G40" s="88"/>
      <c r="H40" s="103"/>
      <c r="I40" s="82"/>
      <c r="J40" s="82"/>
      <c r="K40" s="87"/>
      <c r="L40" s="88"/>
      <c r="M40" s="87"/>
      <c r="N40" s="88"/>
      <c r="O40" s="103"/>
    </row>
    <row r="41" spans="2:15" ht="14.4" customHeight="1">
      <c r="B41" s="104"/>
      <c r="C41" s="106"/>
      <c r="D41" s="6" t="s">
        <v>34</v>
      </c>
      <c r="E41" s="7" t="s">
        <v>2</v>
      </c>
      <c r="F41" s="6" t="s">
        <v>34</v>
      </c>
      <c r="G41" s="7" t="s">
        <v>2</v>
      </c>
      <c r="H41" s="108" t="s">
        <v>35</v>
      </c>
      <c r="I41" s="8" t="s">
        <v>34</v>
      </c>
      <c r="J41" s="110" t="s">
        <v>111</v>
      </c>
      <c r="K41" s="6" t="s">
        <v>34</v>
      </c>
      <c r="L41" s="7" t="s">
        <v>2</v>
      </c>
      <c r="M41" s="6" t="s">
        <v>34</v>
      </c>
      <c r="N41" s="7" t="s">
        <v>2</v>
      </c>
      <c r="O41" s="108" t="s">
        <v>35</v>
      </c>
    </row>
    <row r="42" spans="2:15" ht="14.4" customHeight="1" thickBot="1">
      <c r="B42" s="105"/>
      <c r="C42" s="107"/>
      <c r="D42" s="9" t="s">
        <v>36</v>
      </c>
      <c r="E42" s="10" t="s">
        <v>37</v>
      </c>
      <c r="F42" s="9" t="s">
        <v>36</v>
      </c>
      <c r="G42" s="10" t="s">
        <v>37</v>
      </c>
      <c r="H42" s="109"/>
      <c r="I42" s="11" t="s">
        <v>36</v>
      </c>
      <c r="J42" s="111"/>
      <c r="K42" s="9" t="s">
        <v>36</v>
      </c>
      <c r="L42" s="10" t="s">
        <v>37</v>
      </c>
      <c r="M42" s="9" t="s">
        <v>36</v>
      </c>
      <c r="N42" s="10" t="s">
        <v>37</v>
      </c>
      <c r="O42" s="109"/>
    </row>
    <row r="43" spans="2:15" ht="14.4" customHeight="1" thickBot="1">
      <c r="B43" s="63"/>
      <c r="C43" s="13"/>
      <c r="D43" s="14"/>
      <c r="E43" s="15"/>
      <c r="F43" s="14"/>
      <c r="G43" s="15"/>
      <c r="H43" s="16"/>
      <c r="I43" s="14"/>
      <c r="J43" s="16"/>
      <c r="K43" s="14"/>
      <c r="L43" s="15"/>
      <c r="M43" s="14"/>
      <c r="N43" s="15"/>
      <c r="O43" s="16"/>
    </row>
    <row r="44" spans="2:15" ht="14.4" thickBot="1">
      <c r="B44" s="22" t="s">
        <v>44</v>
      </c>
      <c r="C44" s="22" t="s">
        <v>39</v>
      </c>
      <c r="D44" s="23"/>
      <c r="E44" s="24"/>
      <c r="F44" s="23"/>
      <c r="G44" s="24"/>
      <c r="H44" s="25"/>
      <c r="I44" s="23"/>
      <c r="J44" s="24"/>
      <c r="K44" s="23"/>
      <c r="L44" s="24"/>
      <c r="M44" s="23"/>
      <c r="N44" s="24"/>
      <c r="O44" s="25"/>
    </row>
    <row r="45" spans="2:15" ht="14.4" thickBot="1">
      <c r="B45" s="63"/>
      <c r="C45" s="13" t="s">
        <v>13</v>
      </c>
      <c r="D45" s="14">
        <v>587</v>
      </c>
      <c r="E45" s="15">
        <v>0.30304594734124934</v>
      </c>
      <c r="F45" s="14">
        <v>343</v>
      </c>
      <c r="G45" s="15">
        <v>0.15697940503432495</v>
      </c>
      <c r="H45" s="16">
        <v>0.71137026239067058</v>
      </c>
      <c r="I45" s="14">
        <v>492</v>
      </c>
      <c r="J45" s="16">
        <v>0.19308943089430897</v>
      </c>
      <c r="K45" s="14">
        <v>2498</v>
      </c>
      <c r="L45" s="15">
        <v>0.27879464285714284</v>
      </c>
      <c r="M45" s="14">
        <v>1782</v>
      </c>
      <c r="N45" s="15">
        <v>0.16973045051909705</v>
      </c>
      <c r="O45" s="16">
        <v>0.40179573512906841</v>
      </c>
    </row>
    <row r="46" spans="2:15" ht="14.4" thickBot="1">
      <c r="B46" s="64"/>
      <c r="C46" s="18" t="s">
        <v>11</v>
      </c>
      <c r="D46" s="19">
        <v>519</v>
      </c>
      <c r="E46" s="20">
        <v>0.26794011357769748</v>
      </c>
      <c r="F46" s="19">
        <v>441</v>
      </c>
      <c r="G46" s="20">
        <v>0.20183066361556065</v>
      </c>
      <c r="H46" s="21">
        <v>0.1768707482993197</v>
      </c>
      <c r="I46" s="19">
        <v>316</v>
      </c>
      <c r="J46" s="21">
        <v>0.64240506329113933</v>
      </c>
      <c r="K46" s="19">
        <v>1807</v>
      </c>
      <c r="L46" s="20">
        <v>0.20167410714285713</v>
      </c>
      <c r="M46" s="19">
        <v>2228</v>
      </c>
      <c r="N46" s="20">
        <v>0.21221068673206972</v>
      </c>
      <c r="O46" s="21">
        <v>-0.18895870736086173</v>
      </c>
    </row>
    <row r="47" spans="2:15" ht="15" customHeight="1" thickBot="1">
      <c r="B47" s="64"/>
      <c r="C47" s="13" t="s">
        <v>4</v>
      </c>
      <c r="D47" s="14">
        <v>212</v>
      </c>
      <c r="E47" s="15">
        <v>0.10944759938048529</v>
      </c>
      <c r="F47" s="14">
        <v>282</v>
      </c>
      <c r="G47" s="15">
        <v>0.12906178489702516</v>
      </c>
      <c r="H47" s="16">
        <v>-0.24822695035460995</v>
      </c>
      <c r="I47" s="14">
        <v>279</v>
      </c>
      <c r="J47" s="16">
        <v>-0.24014336917562729</v>
      </c>
      <c r="K47" s="14">
        <v>1362</v>
      </c>
      <c r="L47" s="15">
        <v>0.15200892857142856</v>
      </c>
      <c r="M47" s="14">
        <v>926</v>
      </c>
      <c r="N47" s="15">
        <v>8.8198876083436517E-2</v>
      </c>
      <c r="O47" s="16">
        <v>0.47084233261339103</v>
      </c>
    </row>
    <row r="48" spans="2:15" ht="14.4" thickBot="1">
      <c r="B48" s="64"/>
      <c r="C48" s="65" t="s">
        <v>12</v>
      </c>
      <c r="D48" s="19">
        <v>220</v>
      </c>
      <c r="E48" s="20">
        <v>0.11357769747031492</v>
      </c>
      <c r="F48" s="19">
        <v>376</v>
      </c>
      <c r="G48" s="20">
        <v>0.17208237986270022</v>
      </c>
      <c r="H48" s="21">
        <v>-0.41489361702127658</v>
      </c>
      <c r="I48" s="19">
        <v>297</v>
      </c>
      <c r="J48" s="21">
        <v>-0.2592592592592593</v>
      </c>
      <c r="K48" s="19">
        <v>1354</v>
      </c>
      <c r="L48" s="20">
        <v>0.15111607142857142</v>
      </c>
      <c r="M48" s="19">
        <v>2098</v>
      </c>
      <c r="N48" s="20">
        <v>0.19982855510048575</v>
      </c>
      <c r="O48" s="21">
        <v>-0.35462345090562442</v>
      </c>
    </row>
    <row r="49" spans="2:15" ht="15" customHeight="1" thickBot="1">
      <c r="B49" s="64"/>
      <c r="C49" s="66" t="s">
        <v>3</v>
      </c>
      <c r="D49" s="14">
        <v>211</v>
      </c>
      <c r="E49" s="15">
        <v>0.10893133711925658</v>
      </c>
      <c r="F49" s="14">
        <v>489</v>
      </c>
      <c r="G49" s="15">
        <v>0.22379862700228834</v>
      </c>
      <c r="H49" s="16">
        <v>-0.56850715746421265</v>
      </c>
      <c r="I49" s="14">
        <v>187</v>
      </c>
      <c r="J49" s="16">
        <v>0.12834224598930488</v>
      </c>
      <c r="K49" s="14">
        <v>1141</v>
      </c>
      <c r="L49" s="15">
        <v>0.12734375000000001</v>
      </c>
      <c r="M49" s="14">
        <v>2246</v>
      </c>
      <c r="N49" s="15">
        <v>0.21392513572721211</v>
      </c>
      <c r="O49" s="16">
        <v>-0.49198575244879783</v>
      </c>
    </row>
    <row r="50" spans="2:15" ht="14.4" thickBot="1">
      <c r="B50" s="64"/>
      <c r="C50" s="67" t="s">
        <v>14</v>
      </c>
      <c r="D50" s="19">
        <v>62</v>
      </c>
      <c r="E50" s="20">
        <v>3.200826019617966E-2</v>
      </c>
      <c r="F50" s="19">
        <v>119</v>
      </c>
      <c r="G50" s="20">
        <v>5.4462242562929059E-2</v>
      </c>
      <c r="H50" s="21">
        <v>-0.47899159663865543</v>
      </c>
      <c r="I50" s="19">
        <v>72</v>
      </c>
      <c r="J50" s="21">
        <v>-0.13888888888888884</v>
      </c>
      <c r="K50" s="19">
        <v>359</v>
      </c>
      <c r="L50" s="20">
        <v>4.0066964285714289E-2</v>
      </c>
      <c r="M50" s="19">
        <v>635</v>
      </c>
      <c r="N50" s="20">
        <v>6.0481950661967807E-2</v>
      </c>
      <c r="O50" s="21">
        <v>-0.43464566929133863</v>
      </c>
    </row>
    <row r="51" spans="2:15" ht="14.4" thickBot="1">
      <c r="B51" s="64"/>
      <c r="C51" s="13" t="s">
        <v>15</v>
      </c>
      <c r="D51" s="14">
        <v>88</v>
      </c>
      <c r="E51" s="15">
        <v>4.543107898812597E-2</v>
      </c>
      <c r="F51" s="14">
        <v>90</v>
      </c>
      <c r="G51" s="15">
        <v>4.1189931350114416E-2</v>
      </c>
      <c r="H51" s="16">
        <v>-2.2222222222222254E-2</v>
      </c>
      <c r="I51" s="14">
        <v>33</v>
      </c>
      <c r="J51" s="16">
        <v>1.6666666666666665</v>
      </c>
      <c r="K51" s="14">
        <v>310</v>
      </c>
      <c r="L51" s="15">
        <v>3.4598214285714288E-2</v>
      </c>
      <c r="M51" s="14">
        <v>346</v>
      </c>
      <c r="N51" s="15">
        <v>3.2955519573292694E-2</v>
      </c>
      <c r="O51" s="16">
        <v>-0.10404624277456642</v>
      </c>
    </row>
    <row r="52" spans="2:15" ht="14.4" thickBot="1">
      <c r="B52" s="64"/>
      <c r="C52" s="67" t="s">
        <v>67</v>
      </c>
      <c r="D52" s="19">
        <v>38</v>
      </c>
      <c r="E52" s="20">
        <v>1.961796592669076E-2</v>
      </c>
      <c r="F52" s="19">
        <v>44</v>
      </c>
      <c r="G52" s="20">
        <v>2.0137299771167048E-2</v>
      </c>
      <c r="H52" s="21">
        <v>-0.13636363636363635</v>
      </c>
      <c r="I52" s="19">
        <v>14</v>
      </c>
      <c r="J52" s="21">
        <v>1.7142857142857144</v>
      </c>
      <c r="K52" s="19">
        <v>129</v>
      </c>
      <c r="L52" s="20">
        <v>1.4397321428571428E-2</v>
      </c>
      <c r="M52" s="19">
        <v>237</v>
      </c>
      <c r="N52" s="20">
        <v>2.2573578436041526E-2</v>
      </c>
      <c r="O52" s="21">
        <v>-0.45569620253164556</v>
      </c>
    </row>
    <row r="53" spans="2:15" ht="14.4" thickBot="1">
      <c r="B53" s="68"/>
      <c r="C53" s="13" t="s">
        <v>38</v>
      </c>
      <c r="D53" s="14">
        <v>0</v>
      </c>
      <c r="E53" s="15">
        <v>0</v>
      </c>
      <c r="F53" s="14">
        <v>1</v>
      </c>
      <c r="G53" s="15">
        <v>4.5766590389016021E-4</v>
      </c>
      <c r="H53" s="16">
        <v>-1</v>
      </c>
      <c r="I53" s="14">
        <v>0</v>
      </c>
      <c r="J53" s="16"/>
      <c r="K53" s="14">
        <v>0</v>
      </c>
      <c r="L53" s="15">
        <v>0</v>
      </c>
      <c r="M53" s="14">
        <v>1</v>
      </c>
      <c r="N53" s="15">
        <v>9.5247166396799691E-5</v>
      </c>
      <c r="O53" s="16">
        <v>-1</v>
      </c>
    </row>
    <row r="54" spans="2:15" ht="14.4" thickBot="1">
      <c r="B54" s="22" t="s">
        <v>45</v>
      </c>
      <c r="C54" s="22" t="s">
        <v>39</v>
      </c>
      <c r="D54" s="23">
        <v>1937</v>
      </c>
      <c r="E54" s="24">
        <v>1</v>
      </c>
      <c r="F54" s="23">
        <v>2185</v>
      </c>
      <c r="G54" s="24">
        <v>1</v>
      </c>
      <c r="H54" s="25">
        <v>-0.11350114416475976</v>
      </c>
      <c r="I54" s="23">
        <v>1690</v>
      </c>
      <c r="J54" s="24">
        <v>0.14615384615384608</v>
      </c>
      <c r="K54" s="23">
        <v>8960</v>
      </c>
      <c r="L54" s="24">
        <v>1</v>
      </c>
      <c r="M54" s="23">
        <v>10499</v>
      </c>
      <c r="N54" s="24">
        <v>1</v>
      </c>
      <c r="O54" s="25">
        <v>-0.14658538908467478</v>
      </c>
    </row>
    <row r="55" spans="2:15" ht="14.4" thickBot="1">
      <c r="B55" s="22" t="s">
        <v>56</v>
      </c>
      <c r="C55" s="22" t="s">
        <v>39</v>
      </c>
      <c r="D55" s="23">
        <v>2</v>
      </c>
      <c r="E55" s="24">
        <v>1</v>
      </c>
      <c r="F55" s="23">
        <v>2</v>
      </c>
      <c r="G55" s="24">
        <v>1</v>
      </c>
      <c r="H55" s="25">
        <v>0</v>
      </c>
      <c r="I55" s="23">
        <v>1</v>
      </c>
      <c r="J55" s="24">
        <v>1</v>
      </c>
      <c r="K55" s="23">
        <v>5</v>
      </c>
      <c r="L55" s="24">
        <v>1</v>
      </c>
      <c r="M55" s="23">
        <v>5</v>
      </c>
      <c r="N55" s="24">
        <v>1</v>
      </c>
      <c r="O55" s="25">
        <v>0</v>
      </c>
    </row>
    <row r="56" spans="2:15" ht="14.4" thickBot="1">
      <c r="B56" s="98"/>
      <c r="C56" s="99" t="s">
        <v>39</v>
      </c>
      <c r="D56" s="26">
        <v>1939</v>
      </c>
      <c r="E56" s="27">
        <v>1</v>
      </c>
      <c r="F56" s="26">
        <v>2187</v>
      </c>
      <c r="G56" s="27">
        <v>1</v>
      </c>
      <c r="H56" s="28">
        <v>-0.11339734796524925</v>
      </c>
      <c r="I56" s="26">
        <v>1691</v>
      </c>
      <c r="J56" s="28">
        <v>0.14665878178592551</v>
      </c>
      <c r="K56" s="26">
        <v>8965</v>
      </c>
      <c r="L56" s="27">
        <v>1</v>
      </c>
      <c r="M56" s="26">
        <v>10504</v>
      </c>
      <c r="N56" s="27">
        <v>1</v>
      </c>
      <c r="O56" s="28">
        <v>-0.14651561309977157</v>
      </c>
    </row>
    <row r="57" spans="2:15">
      <c r="B57" s="1" t="s">
        <v>70</v>
      </c>
      <c r="C57" s="29"/>
      <c r="D57" s="1"/>
      <c r="E57" s="1"/>
      <c r="F57" s="1"/>
      <c r="G57" s="1"/>
      <c r="H57" s="72"/>
      <c r="I57" s="72"/>
      <c r="J57" s="72"/>
      <c r="K57" s="72"/>
      <c r="L57" s="72"/>
      <c r="M57" s="72"/>
      <c r="N57" s="72"/>
      <c r="O57" s="72"/>
    </row>
    <row r="58" spans="2:15">
      <c r="B58" s="30" t="s">
        <v>71</v>
      </c>
      <c r="C58" s="1"/>
      <c r="D58" s="1"/>
      <c r="E58" s="1"/>
      <c r="F58" s="1"/>
      <c r="G58" s="1"/>
    </row>
    <row r="60" spans="2:15">
      <c r="B60" s="89" t="s">
        <v>54</v>
      </c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61"/>
    </row>
    <row r="61" spans="2:15" ht="14.4" thickBot="1">
      <c r="B61" s="90" t="s">
        <v>55</v>
      </c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62" t="s">
        <v>43</v>
      </c>
    </row>
    <row r="62" spans="2:15">
      <c r="B62" s="112" t="s">
        <v>30</v>
      </c>
      <c r="C62" s="114" t="s">
        <v>1</v>
      </c>
      <c r="D62" s="116" t="s">
        <v>106</v>
      </c>
      <c r="E62" s="94"/>
      <c r="F62" s="94"/>
      <c r="G62" s="94"/>
      <c r="H62" s="84"/>
      <c r="I62" s="83" t="s">
        <v>95</v>
      </c>
      <c r="J62" s="84"/>
      <c r="K62" s="83" t="s">
        <v>107</v>
      </c>
      <c r="L62" s="94"/>
      <c r="M62" s="94"/>
      <c r="N62" s="94"/>
      <c r="O62" s="95"/>
    </row>
    <row r="63" spans="2:15" ht="14.4" thickBot="1">
      <c r="B63" s="113"/>
      <c r="C63" s="115"/>
      <c r="D63" s="96" t="s">
        <v>108</v>
      </c>
      <c r="E63" s="92"/>
      <c r="F63" s="92"/>
      <c r="G63" s="92"/>
      <c r="H63" s="97"/>
      <c r="I63" s="91" t="s">
        <v>97</v>
      </c>
      <c r="J63" s="97"/>
      <c r="K63" s="91" t="s">
        <v>109</v>
      </c>
      <c r="L63" s="92"/>
      <c r="M63" s="92"/>
      <c r="N63" s="92"/>
      <c r="O63" s="93"/>
    </row>
    <row r="64" spans="2:15" ht="15" customHeight="1">
      <c r="B64" s="113"/>
      <c r="C64" s="115"/>
      <c r="D64" s="85">
        <v>2024</v>
      </c>
      <c r="E64" s="86"/>
      <c r="F64" s="85">
        <v>2023</v>
      </c>
      <c r="G64" s="86"/>
      <c r="H64" s="102" t="s">
        <v>31</v>
      </c>
      <c r="I64" s="81">
        <v>2024</v>
      </c>
      <c r="J64" s="81" t="s">
        <v>110</v>
      </c>
      <c r="K64" s="85">
        <v>2024</v>
      </c>
      <c r="L64" s="86"/>
      <c r="M64" s="85">
        <v>2023</v>
      </c>
      <c r="N64" s="86"/>
      <c r="O64" s="102" t="s">
        <v>31</v>
      </c>
    </row>
    <row r="65" spans="2:15" ht="15" customHeight="1" thickBot="1">
      <c r="B65" s="104" t="s">
        <v>30</v>
      </c>
      <c r="C65" s="106" t="s">
        <v>33</v>
      </c>
      <c r="D65" s="87"/>
      <c r="E65" s="88"/>
      <c r="F65" s="87"/>
      <c r="G65" s="88"/>
      <c r="H65" s="103"/>
      <c r="I65" s="82"/>
      <c r="J65" s="82"/>
      <c r="K65" s="87"/>
      <c r="L65" s="88"/>
      <c r="M65" s="87"/>
      <c r="N65" s="88"/>
      <c r="O65" s="103"/>
    </row>
    <row r="66" spans="2:15" ht="15" customHeight="1">
      <c r="B66" s="104"/>
      <c r="C66" s="106"/>
      <c r="D66" s="6" t="s">
        <v>34</v>
      </c>
      <c r="E66" s="7" t="s">
        <v>2</v>
      </c>
      <c r="F66" s="6" t="s">
        <v>34</v>
      </c>
      <c r="G66" s="7" t="s">
        <v>2</v>
      </c>
      <c r="H66" s="108" t="s">
        <v>35</v>
      </c>
      <c r="I66" s="8" t="s">
        <v>34</v>
      </c>
      <c r="J66" s="110" t="s">
        <v>111</v>
      </c>
      <c r="K66" s="6" t="s">
        <v>34</v>
      </c>
      <c r="L66" s="7" t="s">
        <v>2</v>
      </c>
      <c r="M66" s="6" t="s">
        <v>34</v>
      </c>
      <c r="N66" s="7" t="s">
        <v>2</v>
      </c>
      <c r="O66" s="108" t="s">
        <v>35</v>
      </c>
    </row>
    <row r="67" spans="2:15" ht="27" thickBot="1">
      <c r="B67" s="105"/>
      <c r="C67" s="107"/>
      <c r="D67" s="9" t="s">
        <v>36</v>
      </c>
      <c r="E67" s="10" t="s">
        <v>37</v>
      </c>
      <c r="F67" s="9" t="s">
        <v>36</v>
      </c>
      <c r="G67" s="10" t="s">
        <v>37</v>
      </c>
      <c r="H67" s="109"/>
      <c r="I67" s="11" t="s">
        <v>36</v>
      </c>
      <c r="J67" s="111"/>
      <c r="K67" s="9" t="s">
        <v>36</v>
      </c>
      <c r="L67" s="10" t="s">
        <v>37</v>
      </c>
      <c r="M67" s="9" t="s">
        <v>36</v>
      </c>
      <c r="N67" s="10" t="s">
        <v>37</v>
      </c>
      <c r="O67" s="109"/>
    </row>
    <row r="68" spans="2:15" ht="14.4" thickBot="1">
      <c r="B68" s="63"/>
      <c r="C68" s="13" t="s">
        <v>15</v>
      </c>
      <c r="D68" s="14">
        <v>193</v>
      </c>
      <c r="E68" s="15">
        <v>0.26222826086956524</v>
      </c>
      <c r="F68" s="14">
        <v>154</v>
      </c>
      <c r="G68" s="15">
        <v>0.20316622691292877</v>
      </c>
      <c r="H68" s="16">
        <v>0.25324675324675328</v>
      </c>
      <c r="I68" s="14">
        <v>226</v>
      </c>
      <c r="J68" s="16">
        <v>-0.14601769911504425</v>
      </c>
      <c r="K68" s="14">
        <v>924</v>
      </c>
      <c r="L68" s="15">
        <v>0.27549194991055453</v>
      </c>
      <c r="M68" s="14">
        <v>789</v>
      </c>
      <c r="N68" s="15">
        <v>0.21759514616657474</v>
      </c>
      <c r="O68" s="16">
        <v>0.17110266159695819</v>
      </c>
    </row>
    <row r="69" spans="2:15" ht="14.4" thickBot="1">
      <c r="B69" s="64"/>
      <c r="C69" s="18" t="s">
        <v>12</v>
      </c>
      <c r="D69" s="19">
        <v>132</v>
      </c>
      <c r="E69" s="20">
        <v>0.17934782608695651</v>
      </c>
      <c r="F69" s="19">
        <v>107</v>
      </c>
      <c r="G69" s="20">
        <v>0.14116094986807387</v>
      </c>
      <c r="H69" s="21">
        <v>0.23364485981308403</v>
      </c>
      <c r="I69" s="19">
        <v>145</v>
      </c>
      <c r="J69" s="21">
        <v>-8.9655172413793061E-2</v>
      </c>
      <c r="K69" s="19">
        <v>626</v>
      </c>
      <c r="L69" s="20">
        <v>0.18664281454979129</v>
      </c>
      <c r="M69" s="19">
        <v>624</v>
      </c>
      <c r="N69" s="20">
        <v>0.17209045780474352</v>
      </c>
      <c r="O69" s="21">
        <v>3.2051282051281937E-3</v>
      </c>
    </row>
    <row r="70" spans="2:15" ht="14.4" thickBot="1">
      <c r="B70" s="64"/>
      <c r="C70" s="13" t="s">
        <v>4</v>
      </c>
      <c r="D70" s="14">
        <v>115</v>
      </c>
      <c r="E70" s="15">
        <v>0.15625</v>
      </c>
      <c r="F70" s="14">
        <v>153</v>
      </c>
      <c r="G70" s="15">
        <v>0.20184696569920843</v>
      </c>
      <c r="H70" s="16">
        <v>-0.24836601307189543</v>
      </c>
      <c r="I70" s="14">
        <v>69</v>
      </c>
      <c r="J70" s="16">
        <v>0.66666666666666674</v>
      </c>
      <c r="K70" s="14">
        <v>430</v>
      </c>
      <c r="L70" s="15">
        <v>0.12820512820512819</v>
      </c>
      <c r="M70" s="14">
        <v>528</v>
      </c>
      <c r="N70" s="15">
        <v>0.14561500275785991</v>
      </c>
      <c r="O70" s="16">
        <v>-0.18560606060606055</v>
      </c>
    </row>
    <row r="71" spans="2:15" ht="14.4" thickBot="1">
      <c r="B71" s="64"/>
      <c r="C71" s="65" t="s">
        <v>13</v>
      </c>
      <c r="D71" s="19">
        <v>83</v>
      </c>
      <c r="E71" s="20">
        <v>0.11277173913043478</v>
      </c>
      <c r="F71" s="19">
        <v>80</v>
      </c>
      <c r="G71" s="20">
        <v>0.10554089709762533</v>
      </c>
      <c r="H71" s="21">
        <v>3.7500000000000089E-2</v>
      </c>
      <c r="I71" s="19">
        <v>100</v>
      </c>
      <c r="J71" s="21">
        <v>-0.17000000000000004</v>
      </c>
      <c r="K71" s="19">
        <v>419</v>
      </c>
      <c r="L71" s="20">
        <v>0.12492546213476446</v>
      </c>
      <c r="M71" s="19">
        <v>367</v>
      </c>
      <c r="N71" s="20">
        <v>0.1012134583563155</v>
      </c>
      <c r="O71" s="21">
        <v>0.14168937329700282</v>
      </c>
    </row>
    <row r="72" spans="2:15" ht="14.4" thickBot="1">
      <c r="B72" s="64"/>
      <c r="C72" s="66" t="s">
        <v>11</v>
      </c>
      <c r="D72" s="14">
        <v>99</v>
      </c>
      <c r="E72" s="15">
        <v>0.13451086956521738</v>
      </c>
      <c r="F72" s="14">
        <v>127</v>
      </c>
      <c r="G72" s="15">
        <v>0.16754617414248021</v>
      </c>
      <c r="H72" s="16">
        <v>-0.22047244094488194</v>
      </c>
      <c r="I72" s="14">
        <v>75</v>
      </c>
      <c r="J72" s="16">
        <v>0.32000000000000006</v>
      </c>
      <c r="K72" s="14">
        <v>402</v>
      </c>
      <c r="L72" s="15">
        <v>0.11985688729874776</v>
      </c>
      <c r="M72" s="14">
        <v>547</v>
      </c>
      <c r="N72" s="15">
        <v>0.15085493656922228</v>
      </c>
      <c r="O72" s="16">
        <v>-0.26508226691042047</v>
      </c>
    </row>
    <row r="73" spans="2:15" ht="14.4" thickBot="1">
      <c r="B73" s="64"/>
      <c r="C73" s="67" t="s">
        <v>3</v>
      </c>
      <c r="D73" s="19">
        <v>46</v>
      </c>
      <c r="E73" s="20">
        <v>6.25E-2</v>
      </c>
      <c r="F73" s="19">
        <v>51</v>
      </c>
      <c r="G73" s="20">
        <v>6.7282321899736153E-2</v>
      </c>
      <c r="H73" s="21">
        <v>-9.8039215686274495E-2</v>
      </c>
      <c r="I73" s="19">
        <v>44</v>
      </c>
      <c r="J73" s="21">
        <v>4.5454545454545414E-2</v>
      </c>
      <c r="K73" s="19">
        <v>210</v>
      </c>
      <c r="L73" s="20">
        <v>6.2611806797853303E-2</v>
      </c>
      <c r="M73" s="19">
        <v>259</v>
      </c>
      <c r="N73" s="20">
        <v>7.1428571428571425E-2</v>
      </c>
      <c r="O73" s="21">
        <v>-0.18918918918918914</v>
      </c>
    </row>
    <row r="74" spans="2:15" ht="14.4" thickBot="1">
      <c r="B74" s="64"/>
      <c r="C74" s="13" t="s">
        <v>14</v>
      </c>
      <c r="D74" s="14">
        <v>30</v>
      </c>
      <c r="E74" s="15">
        <v>4.0760869565217392E-2</v>
      </c>
      <c r="F74" s="14">
        <v>45</v>
      </c>
      <c r="G74" s="15">
        <v>5.9366754617414245E-2</v>
      </c>
      <c r="H74" s="16">
        <v>-0.33333333333333337</v>
      </c>
      <c r="I74" s="14">
        <v>23</v>
      </c>
      <c r="J74" s="16">
        <v>0.30434782608695654</v>
      </c>
      <c r="K74" s="14">
        <v>159</v>
      </c>
      <c r="L74" s="15">
        <v>4.7406082289803218E-2</v>
      </c>
      <c r="M74" s="14">
        <v>248</v>
      </c>
      <c r="N74" s="15">
        <v>6.8394925537782675E-2</v>
      </c>
      <c r="O74" s="16">
        <v>-0.3588709677419355</v>
      </c>
    </row>
    <row r="75" spans="2:15" ht="14.4" thickBot="1">
      <c r="B75" s="64"/>
      <c r="C75" s="67" t="s">
        <v>38</v>
      </c>
      <c r="D75" s="19">
        <f>+D76-SUM(D68:D74)</f>
        <v>38</v>
      </c>
      <c r="E75" s="20">
        <f>+E76-SUM(E68:E74)</f>
        <v>5.1630434782608647E-2</v>
      </c>
      <c r="F75" s="19">
        <f>+F76-SUM(F68:F74)</f>
        <v>41</v>
      </c>
      <c r="G75" s="20">
        <f>+G76-SUM(G68:G74)</f>
        <v>5.4089709762532912E-2</v>
      </c>
      <c r="H75" s="21">
        <f>+D75/F75-1</f>
        <v>-7.3170731707317027E-2</v>
      </c>
      <c r="I75" s="19">
        <f>+I76-SUM(I68:I74)</f>
        <v>45</v>
      </c>
      <c r="J75" s="21">
        <f>+D75/I75-1</f>
        <v>-0.15555555555555556</v>
      </c>
      <c r="K75" s="19">
        <f>+K76-SUM(K68:K74)</f>
        <v>184</v>
      </c>
      <c r="L75" s="20">
        <f>+L76-SUM(L68:L74)</f>
        <v>5.4859868813357138E-2</v>
      </c>
      <c r="M75" s="19">
        <f>+M76-SUM(M68:M74)</f>
        <v>264</v>
      </c>
      <c r="N75" s="20">
        <f>+N76-SUM(N68:N74)</f>
        <v>7.2807501378929995E-2</v>
      </c>
      <c r="O75" s="21">
        <f>+K75/M75-1</f>
        <v>-0.30303030303030298</v>
      </c>
    </row>
    <row r="76" spans="2:15" ht="14.4" thickBot="1">
      <c r="B76" s="98"/>
      <c r="C76" s="99" t="s">
        <v>39</v>
      </c>
      <c r="D76" s="26">
        <v>736</v>
      </c>
      <c r="E76" s="27">
        <v>1</v>
      </c>
      <c r="F76" s="26">
        <v>758</v>
      </c>
      <c r="G76" s="27">
        <v>1</v>
      </c>
      <c r="H76" s="28">
        <v>-2.9023746701846931E-2</v>
      </c>
      <c r="I76" s="26">
        <v>727</v>
      </c>
      <c r="J76" s="28">
        <v>1.2379642365887289E-2</v>
      </c>
      <c r="K76" s="26">
        <v>3354</v>
      </c>
      <c r="L76" s="27">
        <v>1</v>
      </c>
      <c r="M76" s="26">
        <v>3626</v>
      </c>
      <c r="N76" s="27">
        <v>1</v>
      </c>
      <c r="O76" s="28">
        <v>-7.501378929950353E-2</v>
      </c>
    </row>
    <row r="77" spans="2:15">
      <c r="B77" s="1" t="s">
        <v>50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2:15">
      <c r="B78" s="30"/>
    </row>
  </sheetData>
  <mergeCells count="72"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  <mergeCell ref="K64:L65"/>
    <mergeCell ref="B61:N61"/>
    <mergeCell ref="B62:B64"/>
    <mergeCell ref="C62:C64"/>
    <mergeCell ref="B65:B67"/>
    <mergeCell ref="C65:C67"/>
    <mergeCell ref="H66:H67"/>
    <mergeCell ref="J66:J67"/>
    <mergeCell ref="M64:N65"/>
    <mergeCell ref="H39:H40"/>
    <mergeCell ref="I39:I40"/>
    <mergeCell ref="J39:J40"/>
    <mergeCell ref="K39:L40"/>
    <mergeCell ref="B60:N60"/>
    <mergeCell ref="B35:N35"/>
    <mergeCell ref="B36:N36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J41:J42"/>
    <mergeCell ref="O41:O42"/>
    <mergeCell ref="D39:E40"/>
    <mergeCell ref="F39:G40"/>
    <mergeCell ref="C7:C9"/>
    <mergeCell ref="H8:H9"/>
    <mergeCell ref="J8:J9"/>
    <mergeCell ref="O8:O9"/>
    <mergeCell ref="D6:E7"/>
    <mergeCell ref="F6:G7"/>
    <mergeCell ref="H6:H7"/>
    <mergeCell ref="I6:I7"/>
    <mergeCell ref="J6:J7"/>
    <mergeCell ref="K6:L7"/>
    <mergeCell ref="B30:C30"/>
    <mergeCell ref="B56:C56"/>
    <mergeCell ref="B76:C76"/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</mergeCells>
  <conditionalFormatting sqref="D10:O17">
    <cfRule type="cellIs" dxfId="32" priority="34" operator="equal">
      <formula>0</formula>
    </cfRule>
  </conditionalFormatting>
  <conditionalFormatting sqref="D19:O27">
    <cfRule type="cellIs" dxfId="31" priority="24" operator="equal">
      <formula>0</formula>
    </cfRule>
  </conditionalFormatting>
  <conditionalFormatting sqref="D43:O43">
    <cfRule type="cellIs" dxfId="30" priority="19" operator="equal">
      <formula>0</formula>
    </cfRule>
  </conditionalFormatting>
  <conditionalFormatting sqref="D45:O53">
    <cfRule type="cellIs" dxfId="29" priority="8" operator="equal">
      <formula>0</formula>
    </cfRule>
  </conditionalFormatting>
  <conditionalFormatting sqref="D68:O75">
    <cfRule type="cellIs" dxfId="28" priority="1" operator="equal">
      <formula>0</formula>
    </cfRule>
  </conditionalFormatting>
  <conditionalFormatting sqref="H10:H29 O10:O29 J19:J27">
    <cfRule type="cellIs" dxfId="27" priority="28" operator="lessThan">
      <formula>0</formula>
    </cfRule>
  </conditionalFormatting>
  <conditionalFormatting sqref="H43:H55 O43:O55">
    <cfRule type="cellIs" dxfId="26" priority="6" operator="lessThan">
      <formula>0</formula>
    </cfRule>
  </conditionalFormatting>
  <conditionalFormatting sqref="H68:H75 J68:J75 O68:O75">
    <cfRule type="cellIs" dxfId="25" priority="5" operator="lessThan">
      <formula>0</formula>
    </cfRule>
  </conditionalFormatting>
  <conditionalFormatting sqref="J10:J17">
    <cfRule type="cellIs" dxfId="24" priority="38" operator="lessThan">
      <formula>0</formula>
    </cfRule>
  </conditionalFormatting>
  <conditionalFormatting sqref="J43">
    <cfRule type="cellIs" dxfId="23" priority="23" operator="lessThan">
      <formula>0</formula>
    </cfRule>
  </conditionalFormatting>
  <conditionalFormatting sqref="J45:J53">
    <cfRule type="cellIs" dxfId="22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>
      <selection activeCell="B1" sqref="B1"/>
    </sheetView>
  </sheetViews>
  <sheetFormatPr defaultColWidth="9.109375" defaultRowHeight="13.8"/>
  <cols>
    <col min="1" max="1" width="1.109375" style="42" customWidth="1"/>
    <col min="2" max="2" width="9.109375" style="42" customWidth="1"/>
    <col min="3" max="3" width="18.44140625" style="42" customWidth="1"/>
    <col min="4" max="9" width="9" style="42" customWidth="1"/>
    <col min="10" max="10" width="11" style="42" customWidth="1"/>
    <col min="11" max="14" width="9" style="42" customWidth="1"/>
    <col min="15" max="15" width="11.44140625" style="42" customWidth="1"/>
    <col min="16" max="16384" width="9.109375" style="42"/>
  </cols>
  <sheetData>
    <row r="1" spans="2:15">
      <c r="B1" s="42" t="s">
        <v>7</v>
      </c>
      <c r="E1" s="43"/>
      <c r="O1" s="44">
        <v>45449</v>
      </c>
    </row>
    <row r="2" spans="2:15">
      <c r="B2" s="89" t="s">
        <v>42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73"/>
    </row>
    <row r="3" spans="2:15" ht="14.4" thickBot="1">
      <c r="B3" s="90" t="s">
        <v>41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71" t="s">
        <v>86</v>
      </c>
    </row>
    <row r="4" spans="2:15" ht="15" customHeight="1">
      <c r="B4" s="112" t="s">
        <v>0</v>
      </c>
      <c r="C4" s="114" t="s">
        <v>1</v>
      </c>
      <c r="D4" s="116" t="s">
        <v>106</v>
      </c>
      <c r="E4" s="94"/>
      <c r="F4" s="94"/>
      <c r="G4" s="94"/>
      <c r="H4" s="84"/>
      <c r="I4" s="83" t="s">
        <v>95</v>
      </c>
      <c r="J4" s="84"/>
      <c r="K4" s="83" t="s">
        <v>107</v>
      </c>
      <c r="L4" s="94"/>
      <c r="M4" s="94"/>
      <c r="N4" s="94"/>
      <c r="O4" s="95"/>
    </row>
    <row r="5" spans="2:15" ht="14.4" thickBot="1">
      <c r="B5" s="113"/>
      <c r="C5" s="115"/>
      <c r="D5" s="96" t="s">
        <v>108</v>
      </c>
      <c r="E5" s="92"/>
      <c r="F5" s="92"/>
      <c r="G5" s="92"/>
      <c r="H5" s="97"/>
      <c r="I5" s="91" t="s">
        <v>97</v>
      </c>
      <c r="J5" s="97"/>
      <c r="K5" s="91" t="s">
        <v>109</v>
      </c>
      <c r="L5" s="92"/>
      <c r="M5" s="92"/>
      <c r="N5" s="92"/>
      <c r="O5" s="93"/>
    </row>
    <row r="6" spans="2:15" ht="19.5" customHeight="1">
      <c r="B6" s="113"/>
      <c r="C6" s="115"/>
      <c r="D6" s="85">
        <v>2024</v>
      </c>
      <c r="E6" s="86"/>
      <c r="F6" s="85">
        <v>2023</v>
      </c>
      <c r="G6" s="86"/>
      <c r="H6" s="102" t="s">
        <v>31</v>
      </c>
      <c r="I6" s="81">
        <v>2024</v>
      </c>
      <c r="J6" s="81" t="s">
        <v>110</v>
      </c>
      <c r="K6" s="85">
        <v>2024</v>
      </c>
      <c r="L6" s="86"/>
      <c r="M6" s="85">
        <v>2023</v>
      </c>
      <c r="N6" s="86"/>
      <c r="O6" s="102" t="s">
        <v>31</v>
      </c>
    </row>
    <row r="7" spans="2:15" ht="19.5" customHeight="1" thickBot="1">
      <c r="B7" s="104" t="s">
        <v>32</v>
      </c>
      <c r="C7" s="106" t="s">
        <v>33</v>
      </c>
      <c r="D7" s="87"/>
      <c r="E7" s="88"/>
      <c r="F7" s="87"/>
      <c r="G7" s="88"/>
      <c r="H7" s="103"/>
      <c r="I7" s="82"/>
      <c r="J7" s="82"/>
      <c r="K7" s="87"/>
      <c r="L7" s="88"/>
      <c r="M7" s="87"/>
      <c r="N7" s="88"/>
      <c r="O7" s="103"/>
    </row>
    <row r="8" spans="2:15" ht="15" customHeight="1">
      <c r="B8" s="104"/>
      <c r="C8" s="106"/>
      <c r="D8" s="6" t="s">
        <v>34</v>
      </c>
      <c r="E8" s="7" t="s">
        <v>2</v>
      </c>
      <c r="F8" s="6" t="s">
        <v>34</v>
      </c>
      <c r="G8" s="7" t="s">
        <v>2</v>
      </c>
      <c r="H8" s="108" t="s">
        <v>35</v>
      </c>
      <c r="I8" s="8" t="s">
        <v>34</v>
      </c>
      <c r="J8" s="110" t="s">
        <v>111</v>
      </c>
      <c r="K8" s="6" t="s">
        <v>34</v>
      </c>
      <c r="L8" s="7" t="s">
        <v>2</v>
      </c>
      <c r="M8" s="6" t="s">
        <v>34</v>
      </c>
      <c r="N8" s="7" t="s">
        <v>2</v>
      </c>
      <c r="O8" s="108" t="s">
        <v>35</v>
      </c>
    </row>
    <row r="9" spans="2:15" ht="15" customHeight="1" thickBot="1">
      <c r="B9" s="105"/>
      <c r="C9" s="107"/>
      <c r="D9" s="9" t="s">
        <v>36</v>
      </c>
      <c r="E9" s="10" t="s">
        <v>37</v>
      </c>
      <c r="F9" s="9" t="s">
        <v>36</v>
      </c>
      <c r="G9" s="10" t="s">
        <v>37</v>
      </c>
      <c r="H9" s="109"/>
      <c r="I9" s="11" t="s">
        <v>36</v>
      </c>
      <c r="J9" s="111"/>
      <c r="K9" s="9" t="s">
        <v>36</v>
      </c>
      <c r="L9" s="10" t="s">
        <v>37</v>
      </c>
      <c r="M9" s="9" t="s">
        <v>36</v>
      </c>
      <c r="N9" s="10" t="s">
        <v>37</v>
      </c>
      <c r="O9" s="109"/>
    </row>
    <row r="10" spans="2:15" ht="14.4" thickBot="1">
      <c r="B10" s="12">
        <v>1</v>
      </c>
      <c r="C10" s="13" t="s">
        <v>12</v>
      </c>
      <c r="D10" s="14">
        <v>77</v>
      </c>
      <c r="E10" s="15">
        <v>0.46951219512195119</v>
      </c>
      <c r="F10" s="14">
        <v>60</v>
      </c>
      <c r="G10" s="15">
        <v>0.40816326530612246</v>
      </c>
      <c r="H10" s="16">
        <v>0.28333333333333344</v>
      </c>
      <c r="I10" s="14">
        <v>92</v>
      </c>
      <c r="J10" s="16">
        <v>-0.16304347826086951</v>
      </c>
      <c r="K10" s="14">
        <v>381</v>
      </c>
      <c r="L10" s="15">
        <v>0.43592677345537756</v>
      </c>
      <c r="M10" s="14">
        <v>273</v>
      </c>
      <c r="N10" s="15">
        <v>0.47231833910034604</v>
      </c>
      <c r="O10" s="16">
        <v>0.39560439560439553</v>
      </c>
    </row>
    <row r="11" spans="2:15" ht="14.4" thickBot="1">
      <c r="B11" s="59">
        <v>2</v>
      </c>
      <c r="C11" s="18" t="s">
        <v>4</v>
      </c>
      <c r="D11" s="19">
        <v>23</v>
      </c>
      <c r="E11" s="20">
        <v>0.1402439024390244</v>
      </c>
      <c r="F11" s="19">
        <v>11</v>
      </c>
      <c r="G11" s="20">
        <v>7.4829931972789115E-2</v>
      </c>
      <c r="H11" s="21">
        <v>1.0909090909090908</v>
      </c>
      <c r="I11" s="19">
        <v>15</v>
      </c>
      <c r="J11" s="21">
        <v>0.53333333333333344</v>
      </c>
      <c r="K11" s="19">
        <v>92</v>
      </c>
      <c r="L11" s="20">
        <v>0.10526315789473684</v>
      </c>
      <c r="M11" s="19">
        <v>53</v>
      </c>
      <c r="N11" s="20">
        <v>9.1695501730103809E-2</v>
      </c>
      <c r="O11" s="21">
        <v>0.73584905660377364</v>
      </c>
    </row>
    <row r="12" spans="2:15" ht="14.4" thickBot="1">
      <c r="B12" s="12"/>
      <c r="C12" s="13" t="s">
        <v>19</v>
      </c>
      <c r="D12" s="14">
        <v>19</v>
      </c>
      <c r="E12" s="15">
        <v>0.11585365853658537</v>
      </c>
      <c r="F12" s="14">
        <v>0</v>
      </c>
      <c r="G12" s="15">
        <v>0</v>
      </c>
      <c r="H12" s="16"/>
      <c r="I12" s="14">
        <v>20</v>
      </c>
      <c r="J12" s="16">
        <v>-5.0000000000000044E-2</v>
      </c>
      <c r="K12" s="14">
        <v>92</v>
      </c>
      <c r="L12" s="15">
        <v>0.10526315789473684</v>
      </c>
      <c r="M12" s="14">
        <v>0</v>
      </c>
      <c r="N12" s="15">
        <v>0</v>
      </c>
      <c r="O12" s="16"/>
    </row>
    <row r="13" spans="2:15" ht="14.4" thickBot="1">
      <c r="B13" s="59">
        <v>4</v>
      </c>
      <c r="C13" s="18" t="s">
        <v>15</v>
      </c>
      <c r="D13" s="19">
        <v>14</v>
      </c>
      <c r="E13" s="20">
        <v>8.5365853658536592E-2</v>
      </c>
      <c r="F13" s="19">
        <v>14</v>
      </c>
      <c r="G13" s="20">
        <v>9.5238095238095233E-2</v>
      </c>
      <c r="H13" s="21">
        <v>0</v>
      </c>
      <c r="I13" s="19">
        <v>20</v>
      </c>
      <c r="J13" s="21">
        <v>-0.30000000000000004</v>
      </c>
      <c r="K13" s="19">
        <v>78</v>
      </c>
      <c r="L13" s="20">
        <v>8.924485125858124E-2</v>
      </c>
      <c r="M13" s="19">
        <v>62</v>
      </c>
      <c r="N13" s="20">
        <v>0.10726643598615918</v>
      </c>
      <c r="O13" s="21">
        <v>0.25806451612903225</v>
      </c>
    </row>
    <row r="14" spans="2:15" ht="14.4" thickBot="1">
      <c r="B14" s="12">
        <v>5</v>
      </c>
      <c r="C14" s="13" t="s">
        <v>51</v>
      </c>
      <c r="D14" s="14">
        <v>5</v>
      </c>
      <c r="E14" s="15">
        <v>3.048780487804878E-2</v>
      </c>
      <c r="F14" s="14">
        <v>15</v>
      </c>
      <c r="G14" s="15">
        <v>0.10204081632653061</v>
      </c>
      <c r="H14" s="16">
        <v>-0.66666666666666674</v>
      </c>
      <c r="I14" s="14">
        <v>18</v>
      </c>
      <c r="J14" s="16">
        <v>-0.72222222222222221</v>
      </c>
      <c r="K14" s="14">
        <v>75</v>
      </c>
      <c r="L14" s="15">
        <v>8.5812356979405036E-2</v>
      </c>
      <c r="M14" s="14">
        <v>71</v>
      </c>
      <c r="N14" s="15">
        <v>0.12283737024221453</v>
      </c>
      <c r="O14" s="16">
        <v>5.6338028169014009E-2</v>
      </c>
    </row>
    <row r="15" spans="2:15" ht="14.4" thickBot="1">
      <c r="B15" s="100" t="s">
        <v>53</v>
      </c>
      <c r="C15" s="101"/>
      <c r="D15" s="23">
        <f>SUM(D10:D14)</f>
        <v>138</v>
      </c>
      <c r="E15" s="24">
        <f>D15/D17</f>
        <v>0.84146341463414631</v>
      </c>
      <c r="F15" s="23">
        <f>SUM(F10:F14)</f>
        <v>100</v>
      </c>
      <c r="G15" s="24">
        <f>F15/F17</f>
        <v>0.68027210884353739</v>
      </c>
      <c r="H15" s="25">
        <f>D15/F15-1</f>
        <v>0.37999999999999989</v>
      </c>
      <c r="I15" s="23">
        <f>SUM(I10:I14)</f>
        <v>165</v>
      </c>
      <c r="J15" s="24">
        <f>D15/I15-1</f>
        <v>-0.16363636363636369</v>
      </c>
      <c r="K15" s="23">
        <f>SUM(K10:K14)</f>
        <v>718</v>
      </c>
      <c r="L15" s="24">
        <f>K15/K17</f>
        <v>0.82151029748283755</v>
      </c>
      <c r="M15" s="23">
        <f>SUM(M10:M14)</f>
        <v>459</v>
      </c>
      <c r="N15" s="24">
        <f>M15/M17</f>
        <v>0.79411764705882348</v>
      </c>
      <c r="O15" s="25">
        <f>K15/M15-1</f>
        <v>0.56427015250544654</v>
      </c>
    </row>
    <row r="16" spans="2:15" ht="14.4" thickBot="1">
      <c r="B16" s="100" t="s">
        <v>38</v>
      </c>
      <c r="C16" s="101"/>
      <c r="D16" s="38">
        <f>D17-D15</f>
        <v>26</v>
      </c>
      <c r="E16" s="24">
        <f t="shared" ref="E16:N16" si="0">E17-E15</f>
        <v>0.15853658536585369</v>
      </c>
      <c r="F16" s="38">
        <f t="shared" si="0"/>
        <v>47</v>
      </c>
      <c r="G16" s="24">
        <f t="shared" si="0"/>
        <v>0.31972789115646261</v>
      </c>
      <c r="H16" s="25">
        <f>D16/F16-1</f>
        <v>-0.44680851063829785</v>
      </c>
      <c r="I16" s="38">
        <f t="shared" si="0"/>
        <v>47</v>
      </c>
      <c r="J16" s="25">
        <f>D16/I16-1</f>
        <v>-0.44680851063829785</v>
      </c>
      <c r="K16" s="38">
        <f t="shared" si="0"/>
        <v>156</v>
      </c>
      <c r="L16" s="24">
        <f t="shared" si="0"/>
        <v>0.17848970251716245</v>
      </c>
      <c r="M16" s="38">
        <f t="shared" si="0"/>
        <v>119</v>
      </c>
      <c r="N16" s="24">
        <f t="shared" si="0"/>
        <v>0.20588235294117652</v>
      </c>
      <c r="O16" s="25">
        <f>K16/M16-1</f>
        <v>0.31092436974789917</v>
      </c>
    </row>
    <row r="17" spans="2:15" ht="14.4" thickBot="1">
      <c r="B17" s="98" t="s">
        <v>39</v>
      </c>
      <c r="C17" s="99"/>
      <c r="D17" s="26">
        <v>164</v>
      </c>
      <c r="E17" s="27">
        <v>1</v>
      </c>
      <c r="F17" s="26">
        <v>147</v>
      </c>
      <c r="G17" s="27">
        <v>1</v>
      </c>
      <c r="H17" s="28">
        <v>0.11564625850340127</v>
      </c>
      <c r="I17" s="26">
        <v>212</v>
      </c>
      <c r="J17" s="28">
        <v>-0.22641509433962259</v>
      </c>
      <c r="K17" s="26">
        <v>874</v>
      </c>
      <c r="L17" s="27">
        <v>1</v>
      </c>
      <c r="M17" s="26">
        <v>578</v>
      </c>
      <c r="N17" s="27">
        <v>1</v>
      </c>
      <c r="O17" s="28">
        <v>0.51211072664359869</v>
      </c>
    </row>
    <row r="18" spans="2:15">
      <c r="B18" s="42" t="s">
        <v>72</v>
      </c>
    </row>
    <row r="19" spans="2:15">
      <c r="B19" s="74" t="s">
        <v>91</v>
      </c>
    </row>
    <row r="20" spans="2:15">
      <c r="B20" s="30" t="s">
        <v>73</v>
      </c>
      <c r="C20" s="1"/>
      <c r="D20" s="1"/>
      <c r="E20" s="1"/>
      <c r="F20" s="1"/>
      <c r="G20" s="1"/>
    </row>
    <row r="21" spans="2:15">
      <c r="B21" s="75" t="s">
        <v>92</v>
      </c>
    </row>
    <row r="22" spans="2:15">
      <c r="B22" s="75"/>
    </row>
  </sheetData>
  <mergeCells count="26">
    <mergeCell ref="B17:C17"/>
    <mergeCell ref="B15:C15"/>
    <mergeCell ref="B16:C16"/>
    <mergeCell ref="D4:H4"/>
    <mergeCell ref="I4:J4"/>
    <mergeCell ref="K4:O4"/>
    <mergeCell ref="F6:G7"/>
    <mergeCell ref="D5:H5"/>
    <mergeCell ref="I5:J5"/>
    <mergeCell ref="K5:O5"/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</mergeCells>
  <phoneticPr fontId="4" type="noConversion"/>
  <conditionalFormatting sqref="D10:O14">
    <cfRule type="cellIs" dxfId="21" priority="3" operator="equal">
      <formula>0</formula>
    </cfRule>
  </conditionalFormatting>
  <conditionalFormatting sqref="H10:H16 O10:O16">
    <cfRule type="cellIs" dxfId="20" priority="1" operator="lessThan">
      <formula>0</formula>
    </cfRule>
  </conditionalFormatting>
  <conditionalFormatting sqref="J10:J14">
    <cfRule type="cellIs" dxfId="19" priority="7" operator="lessThan">
      <formula>0</formula>
    </cfRule>
  </conditionalFormatting>
  <conditionalFormatting sqref="J16">
    <cfRule type="cellIs" dxfId="18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87716-2DE1-41B1-B404-E0BED3FE3ED9}">
  <sheetPr>
    <pageSetUpPr fitToPage="1"/>
  </sheetPr>
  <dimension ref="B1:W65"/>
  <sheetViews>
    <sheetView showGridLines="0" workbookViewId="0"/>
  </sheetViews>
  <sheetFormatPr defaultColWidth="9.109375" defaultRowHeight="13.8"/>
  <cols>
    <col min="1" max="1" width="2" style="1" customWidth="1"/>
    <col min="2" max="2" width="8.109375" style="1" customWidth="1"/>
    <col min="3" max="3" width="20.33203125" style="1" customWidth="1"/>
    <col min="4" max="9" width="8.88671875" style="1" customWidth="1"/>
    <col min="10" max="10" width="9.44140625" style="1" customWidth="1"/>
    <col min="11" max="12" width="11.33203125" style="1" customWidth="1"/>
    <col min="13" max="14" width="8.88671875" style="1" customWidth="1"/>
    <col min="15" max="15" width="13.33203125" style="1" customWidth="1"/>
    <col min="16" max="16" width="9.44140625" style="1" customWidth="1"/>
    <col min="17" max="17" width="20.88671875" style="1" customWidth="1"/>
    <col min="18" max="22" width="11" style="1" customWidth="1"/>
    <col min="23" max="23" width="11.6640625" style="1" customWidth="1"/>
    <col min="24" max="16384" width="9.109375" style="1"/>
  </cols>
  <sheetData>
    <row r="1" spans="2:15">
      <c r="B1" s="1" t="s">
        <v>7</v>
      </c>
      <c r="D1" s="2"/>
      <c r="O1" s="3">
        <v>45449</v>
      </c>
    </row>
    <row r="2" spans="2:15" ht="14.4" customHeight="1">
      <c r="B2" s="89" t="s">
        <v>68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2:15" ht="14.4" customHeight="1">
      <c r="B3" s="90" t="s">
        <v>40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2:15" ht="14.4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 t="s">
        <v>43</v>
      </c>
    </row>
    <row r="5" spans="2:15" ht="14.4" customHeight="1">
      <c r="B5" s="112" t="s">
        <v>0</v>
      </c>
      <c r="C5" s="114" t="s">
        <v>1</v>
      </c>
      <c r="D5" s="116" t="s">
        <v>106</v>
      </c>
      <c r="E5" s="94"/>
      <c r="F5" s="94"/>
      <c r="G5" s="94"/>
      <c r="H5" s="84"/>
      <c r="I5" s="83" t="s">
        <v>95</v>
      </c>
      <c r="J5" s="84"/>
      <c r="K5" s="83" t="s">
        <v>107</v>
      </c>
      <c r="L5" s="94"/>
      <c r="M5" s="94"/>
      <c r="N5" s="94"/>
      <c r="O5" s="95"/>
    </row>
    <row r="6" spans="2:15" ht="14.4" customHeight="1" thickBot="1">
      <c r="B6" s="113"/>
      <c r="C6" s="115"/>
      <c r="D6" s="96" t="s">
        <v>108</v>
      </c>
      <c r="E6" s="92"/>
      <c r="F6" s="92"/>
      <c r="G6" s="92"/>
      <c r="H6" s="97"/>
      <c r="I6" s="91" t="s">
        <v>97</v>
      </c>
      <c r="J6" s="97"/>
      <c r="K6" s="91" t="s">
        <v>109</v>
      </c>
      <c r="L6" s="92"/>
      <c r="M6" s="92"/>
      <c r="N6" s="92"/>
      <c r="O6" s="93"/>
    </row>
    <row r="7" spans="2:15" ht="14.4" customHeight="1">
      <c r="B7" s="113"/>
      <c r="C7" s="115"/>
      <c r="D7" s="85">
        <v>2024</v>
      </c>
      <c r="E7" s="86"/>
      <c r="F7" s="85">
        <v>2023</v>
      </c>
      <c r="G7" s="86"/>
      <c r="H7" s="102" t="s">
        <v>31</v>
      </c>
      <c r="I7" s="81">
        <v>2024</v>
      </c>
      <c r="J7" s="81" t="s">
        <v>110</v>
      </c>
      <c r="K7" s="85">
        <v>2024</v>
      </c>
      <c r="L7" s="86"/>
      <c r="M7" s="85">
        <v>2023</v>
      </c>
      <c r="N7" s="86"/>
      <c r="O7" s="102" t="s">
        <v>31</v>
      </c>
    </row>
    <row r="8" spans="2:15" ht="14.4" customHeight="1" thickBot="1">
      <c r="B8" s="104" t="s">
        <v>32</v>
      </c>
      <c r="C8" s="106" t="s">
        <v>33</v>
      </c>
      <c r="D8" s="87"/>
      <c r="E8" s="88"/>
      <c r="F8" s="87"/>
      <c r="G8" s="88"/>
      <c r="H8" s="103"/>
      <c r="I8" s="82"/>
      <c r="J8" s="82"/>
      <c r="K8" s="87"/>
      <c r="L8" s="88"/>
      <c r="M8" s="87"/>
      <c r="N8" s="88"/>
      <c r="O8" s="103"/>
    </row>
    <row r="9" spans="2:15" ht="14.4" customHeight="1">
      <c r="B9" s="104"/>
      <c r="C9" s="106"/>
      <c r="D9" s="6" t="s">
        <v>34</v>
      </c>
      <c r="E9" s="7" t="s">
        <v>2</v>
      </c>
      <c r="F9" s="6" t="s">
        <v>34</v>
      </c>
      <c r="G9" s="7" t="s">
        <v>2</v>
      </c>
      <c r="H9" s="108" t="s">
        <v>35</v>
      </c>
      <c r="I9" s="8" t="s">
        <v>34</v>
      </c>
      <c r="J9" s="110" t="s">
        <v>111</v>
      </c>
      <c r="K9" s="6" t="s">
        <v>34</v>
      </c>
      <c r="L9" s="7" t="s">
        <v>2</v>
      </c>
      <c r="M9" s="6" t="s">
        <v>34</v>
      </c>
      <c r="N9" s="7" t="s">
        <v>2</v>
      </c>
      <c r="O9" s="108" t="s">
        <v>35</v>
      </c>
    </row>
    <row r="10" spans="2:15" ht="14.4" customHeight="1" thickBot="1">
      <c r="B10" s="105"/>
      <c r="C10" s="107"/>
      <c r="D10" s="9" t="s">
        <v>36</v>
      </c>
      <c r="E10" s="10" t="s">
        <v>37</v>
      </c>
      <c r="F10" s="9" t="s">
        <v>36</v>
      </c>
      <c r="G10" s="10" t="s">
        <v>37</v>
      </c>
      <c r="H10" s="109"/>
      <c r="I10" s="11" t="s">
        <v>36</v>
      </c>
      <c r="J10" s="111"/>
      <c r="K10" s="9" t="s">
        <v>36</v>
      </c>
      <c r="L10" s="10" t="s">
        <v>37</v>
      </c>
      <c r="M10" s="9" t="s">
        <v>36</v>
      </c>
      <c r="N10" s="10" t="s">
        <v>37</v>
      </c>
      <c r="O10" s="109"/>
    </row>
    <row r="11" spans="2:15" ht="14.4" customHeight="1" thickBot="1">
      <c r="B11" s="12">
        <v>1</v>
      </c>
      <c r="C11" s="13" t="s">
        <v>14</v>
      </c>
      <c r="D11" s="14">
        <v>1053</v>
      </c>
      <c r="E11" s="15">
        <v>0.22024681029073415</v>
      </c>
      <c r="F11" s="14">
        <v>1059</v>
      </c>
      <c r="G11" s="15">
        <v>0.19122426868905743</v>
      </c>
      <c r="H11" s="16">
        <v>-5.6657223796033884E-3</v>
      </c>
      <c r="I11" s="14">
        <v>997</v>
      </c>
      <c r="J11" s="16">
        <v>5.6168505516549727E-2</v>
      </c>
      <c r="K11" s="14">
        <v>5142</v>
      </c>
      <c r="L11" s="15">
        <v>0.19658969261354947</v>
      </c>
      <c r="M11" s="14">
        <v>5636</v>
      </c>
      <c r="N11" s="15">
        <v>0.22095895244442701</v>
      </c>
      <c r="O11" s="16">
        <v>-8.7650816181689128E-2</v>
      </c>
    </row>
    <row r="12" spans="2:15" ht="14.4" customHeight="1" thickBot="1">
      <c r="B12" s="17">
        <v>2</v>
      </c>
      <c r="C12" s="18" t="s">
        <v>19</v>
      </c>
      <c r="D12" s="19">
        <v>740</v>
      </c>
      <c r="E12" s="20">
        <v>0.15477933486718259</v>
      </c>
      <c r="F12" s="19">
        <v>1053</v>
      </c>
      <c r="G12" s="20">
        <v>0.19014084507042253</v>
      </c>
      <c r="H12" s="21">
        <v>-0.29724596391263058</v>
      </c>
      <c r="I12" s="19">
        <v>699</v>
      </c>
      <c r="J12" s="21">
        <v>5.8655221745350428E-2</v>
      </c>
      <c r="K12" s="19">
        <v>3601</v>
      </c>
      <c r="L12" s="20">
        <v>0.13767395626242546</v>
      </c>
      <c r="M12" s="19">
        <v>3937</v>
      </c>
      <c r="N12" s="20">
        <v>0.15434978633316346</v>
      </c>
      <c r="O12" s="21">
        <v>-8.5344170688341325E-2</v>
      </c>
    </row>
    <row r="13" spans="2:15" ht="14.4" customHeight="1" thickBot="1">
      <c r="B13" s="12">
        <v>3</v>
      </c>
      <c r="C13" s="13" t="s">
        <v>16</v>
      </c>
      <c r="D13" s="14">
        <v>369</v>
      </c>
      <c r="E13" s="15">
        <v>7.7180506170257263E-2</v>
      </c>
      <c r="F13" s="14">
        <v>475</v>
      </c>
      <c r="G13" s="15">
        <v>8.5771036475261825E-2</v>
      </c>
      <c r="H13" s="16">
        <v>-0.22315789473684211</v>
      </c>
      <c r="I13" s="14">
        <v>493</v>
      </c>
      <c r="J13" s="16">
        <v>-0.25152129817444224</v>
      </c>
      <c r="K13" s="14">
        <v>3328</v>
      </c>
      <c r="L13" s="15">
        <v>0.1272365805168986</v>
      </c>
      <c r="M13" s="14">
        <v>2922</v>
      </c>
      <c r="N13" s="15">
        <v>0.11455678833261458</v>
      </c>
      <c r="O13" s="16">
        <v>0.13894592744695422</v>
      </c>
    </row>
    <row r="14" spans="2:15" ht="14.4" customHeight="1" thickBot="1">
      <c r="B14" s="17">
        <v>4</v>
      </c>
      <c r="C14" s="18" t="s">
        <v>49</v>
      </c>
      <c r="D14" s="19">
        <v>398</v>
      </c>
      <c r="E14" s="20">
        <v>8.3246182806944152E-2</v>
      </c>
      <c r="F14" s="19">
        <v>547</v>
      </c>
      <c r="G14" s="20">
        <v>9.8772119898880462E-2</v>
      </c>
      <c r="H14" s="21">
        <v>-0.27239488117001831</v>
      </c>
      <c r="I14" s="19">
        <v>654</v>
      </c>
      <c r="J14" s="21">
        <v>-0.39143730886850148</v>
      </c>
      <c r="K14" s="19">
        <v>2983</v>
      </c>
      <c r="L14" s="20">
        <v>0.11404649028903502</v>
      </c>
      <c r="M14" s="19">
        <v>2434</v>
      </c>
      <c r="N14" s="20">
        <v>9.5424785353040345E-2</v>
      </c>
      <c r="O14" s="21">
        <v>0.22555464256368118</v>
      </c>
    </row>
    <row r="15" spans="2:15" ht="14.4" customHeight="1" thickBot="1">
      <c r="B15" s="12">
        <v>5</v>
      </c>
      <c r="C15" s="13" t="s">
        <v>12</v>
      </c>
      <c r="D15" s="14">
        <v>421</v>
      </c>
      <c r="E15" s="15">
        <v>8.8056891863626863E-2</v>
      </c>
      <c r="F15" s="14">
        <v>438</v>
      </c>
      <c r="G15" s="15">
        <v>7.90899241603467E-2</v>
      </c>
      <c r="H15" s="16">
        <v>-3.8812785388127824E-2</v>
      </c>
      <c r="I15" s="14">
        <v>552</v>
      </c>
      <c r="J15" s="16">
        <v>-0.2373188405797102</v>
      </c>
      <c r="K15" s="14">
        <v>2416</v>
      </c>
      <c r="L15" s="15">
        <v>9.236886374063312E-2</v>
      </c>
      <c r="M15" s="14">
        <v>2227</v>
      </c>
      <c r="N15" s="15">
        <v>8.730936605637668E-2</v>
      </c>
      <c r="O15" s="16">
        <v>8.4867534800179723E-2</v>
      </c>
    </row>
    <row r="16" spans="2:15" ht="14.4" customHeight="1" thickBot="1">
      <c r="B16" s="17">
        <v>6</v>
      </c>
      <c r="C16" s="18" t="s">
        <v>20</v>
      </c>
      <c r="D16" s="19">
        <v>503</v>
      </c>
      <c r="E16" s="20">
        <v>0.10520811545701736</v>
      </c>
      <c r="F16" s="19">
        <v>497</v>
      </c>
      <c r="G16" s="20">
        <v>8.9743589743589744E-2</v>
      </c>
      <c r="H16" s="21">
        <v>1.2072434607645954E-2</v>
      </c>
      <c r="I16" s="19">
        <v>502</v>
      </c>
      <c r="J16" s="21">
        <v>1.9920318725099584E-3</v>
      </c>
      <c r="K16" s="19">
        <v>2410</v>
      </c>
      <c r="L16" s="20">
        <v>9.2139470867105056E-2</v>
      </c>
      <c r="M16" s="19">
        <v>1937</v>
      </c>
      <c r="N16" s="20">
        <v>7.5939938056219861E-2</v>
      </c>
      <c r="O16" s="21">
        <v>0.24419204956117713</v>
      </c>
    </row>
    <row r="17" spans="2:23" ht="14.4" customHeight="1" thickBot="1">
      <c r="B17" s="12">
        <v>7</v>
      </c>
      <c r="C17" s="13" t="s">
        <v>15</v>
      </c>
      <c r="D17" s="14">
        <v>450</v>
      </c>
      <c r="E17" s="15">
        <v>9.4122568500313739E-2</v>
      </c>
      <c r="F17" s="14">
        <v>481</v>
      </c>
      <c r="G17" s="15">
        <v>8.6854460093896718E-2</v>
      </c>
      <c r="H17" s="16">
        <v>-6.4449064449064397E-2</v>
      </c>
      <c r="I17" s="14">
        <v>466</v>
      </c>
      <c r="J17" s="16">
        <v>-3.4334763948497882E-2</v>
      </c>
      <c r="K17" s="14">
        <v>2144</v>
      </c>
      <c r="L17" s="15">
        <v>8.1969720140694299E-2</v>
      </c>
      <c r="M17" s="14">
        <v>2009</v>
      </c>
      <c r="N17" s="15">
        <v>7.8762692594189831E-2</v>
      </c>
      <c r="O17" s="16">
        <v>6.7197610751617676E-2</v>
      </c>
    </row>
    <row r="18" spans="2:23" ht="14.4" customHeight="1" thickBot="1">
      <c r="B18" s="17">
        <v>8</v>
      </c>
      <c r="C18" s="18" t="s">
        <v>21</v>
      </c>
      <c r="D18" s="19">
        <v>140</v>
      </c>
      <c r="E18" s="20">
        <v>2.9282576866764276E-2</v>
      </c>
      <c r="F18" s="19">
        <v>332</v>
      </c>
      <c r="G18" s="20">
        <v>5.9949440231130371E-2</v>
      </c>
      <c r="H18" s="21">
        <v>-0.57831325301204817</v>
      </c>
      <c r="I18" s="19">
        <v>229</v>
      </c>
      <c r="J18" s="21">
        <v>-0.388646288209607</v>
      </c>
      <c r="K18" s="19">
        <v>1090</v>
      </c>
      <c r="L18" s="20">
        <v>4.1673038690931336E-2</v>
      </c>
      <c r="M18" s="19">
        <v>1200</v>
      </c>
      <c r="N18" s="20">
        <v>4.7045908966166151E-2</v>
      </c>
      <c r="O18" s="21">
        <v>-9.1666666666666674E-2</v>
      </c>
    </row>
    <row r="19" spans="2:23" ht="14.4" customHeight="1" thickBot="1">
      <c r="B19" s="12">
        <v>9</v>
      </c>
      <c r="C19" s="13" t="s">
        <v>18</v>
      </c>
      <c r="D19" s="14">
        <v>156</v>
      </c>
      <c r="E19" s="15">
        <v>3.2629157080108766E-2</v>
      </c>
      <c r="F19" s="14">
        <v>193</v>
      </c>
      <c r="G19" s="15">
        <v>3.4850126399422171E-2</v>
      </c>
      <c r="H19" s="16">
        <v>-0.19170984455958551</v>
      </c>
      <c r="I19" s="14">
        <v>144</v>
      </c>
      <c r="J19" s="16">
        <v>8.3333333333333259E-2</v>
      </c>
      <c r="K19" s="14">
        <v>725</v>
      </c>
      <c r="L19" s="15">
        <v>2.771830555130754E-2</v>
      </c>
      <c r="M19" s="14">
        <v>993</v>
      </c>
      <c r="N19" s="15">
        <v>3.8930489669502487E-2</v>
      </c>
      <c r="O19" s="16">
        <v>-0.26988922457200404</v>
      </c>
    </row>
    <row r="20" spans="2:23" ht="14.4" customHeight="1" thickBot="1">
      <c r="B20" s="17">
        <v>10</v>
      </c>
      <c r="C20" s="18" t="s">
        <v>17</v>
      </c>
      <c r="D20" s="19">
        <v>127</v>
      </c>
      <c r="E20" s="20">
        <v>2.656348044342188E-2</v>
      </c>
      <c r="F20" s="19">
        <v>201</v>
      </c>
      <c r="G20" s="20">
        <v>3.6294691224268691E-2</v>
      </c>
      <c r="H20" s="21">
        <v>-0.36815920398009949</v>
      </c>
      <c r="I20" s="19">
        <v>104</v>
      </c>
      <c r="J20" s="21">
        <v>0.22115384615384626</v>
      </c>
      <c r="K20" s="19">
        <v>583</v>
      </c>
      <c r="L20" s="20">
        <v>2.2289340877810062E-2</v>
      </c>
      <c r="M20" s="19">
        <v>780</v>
      </c>
      <c r="N20" s="20">
        <v>3.0579840828007999E-2</v>
      </c>
      <c r="O20" s="21">
        <v>-0.25256410256410255</v>
      </c>
    </row>
    <row r="21" spans="2:23" ht="14.4" customHeight="1" thickBot="1">
      <c r="B21" s="12">
        <v>11</v>
      </c>
      <c r="C21" s="13" t="s">
        <v>82</v>
      </c>
      <c r="D21" s="14">
        <v>81</v>
      </c>
      <c r="E21" s="15">
        <v>1.6942062330056473E-2</v>
      </c>
      <c r="F21" s="14">
        <v>17</v>
      </c>
      <c r="G21" s="15">
        <v>3.0697002527988442E-3</v>
      </c>
      <c r="H21" s="16">
        <v>3.7647058823529411</v>
      </c>
      <c r="I21" s="14">
        <v>51</v>
      </c>
      <c r="J21" s="16">
        <v>0.58823529411764697</v>
      </c>
      <c r="K21" s="14">
        <v>336</v>
      </c>
      <c r="L21" s="15">
        <v>1.2846000917571494E-2</v>
      </c>
      <c r="M21" s="14">
        <v>146</v>
      </c>
      <c r="N21" s="15">
        <v>5.7239189242168816E-3</v>
      </c>
      <c r="O21" s="16">
        <v>1.3013698630136985</v>
      </c>
    </row>
    <row r="22" spans="2:23" ht="14.4" customHeight="1" thickBot="1">
      <c r="B22" s="17">
        <v>12</v>
      </c>
      <c r="C22" s="18" t="s">
        <v>4</v>
      </c>
      <c r="D22" s="19">
        <v>106</v>
      </c>
      <c r="E22" s="20">
        <v>2.2171093913407238E-2</v>
      </c>
      <c r="F22" s="19">
        <v>63</v>
      </c>
      <c r="G22" s="20">
        <v>1.1375947995666305E-2</v>
      </c>
      <c r="H22" s="21">
        <v>0.68253968253968256</v>
      </c>
      <c r="I22" s="19">
        <v>49</v>
      </c>
      <c r="J22" s="21">
        <v>1.1632653061224492</v>
      </c>
      <c r="K22" s="19">
        <v>299</v>
      </c>
      <c r="L22" s="20">
        <v>1.143141153081511E-2</v>
      </c>
      <c r="M22" s="19">
        <v>347</v>
      </c>
      <c r="N22" s="20">
        <v>1.3604108676049711E-2</v>
      </c>
      <c r="O22" s="21">
        <v>-0.13832853025936598</v>
      </c>
    </row>
    <row r="23" spans="2:23" ht="14.4" customHeight="1" thickBot="1">
      <c r="B23" s="12">
        <v>13</v>
      </c>
      <c r="C23" s="13" t="s">
        <v>75</v>
      </c>
      <c r="D23" s="14">
        <v>45</v>
      </c>
      <c r="E23" s="15">
        <v>9.4122568500313742E-3</v>
      </c>
      <c r="F23" s="14">
        <v>35</v>
      </c>
      <c r="G23" s="15">
        <v>6.3199711087035034E-3</v>
      </c>
      <c r="H23" s="16">
        <v>0.28571428571428581</v>
      </c>
      <c r="I23" s="14">
        <v>60</v>
      </c>
      <c r="J23" s="16">
        <v>-0.25</v>
      </c>
      <c r="K23" s="14">
        <v>247</v>
      </c>
      <c r="L23" s="15">
        <v>9.4433399602385677E-3</v>
      </c>
      <c r="M23" s="14">
        <v>205</v>
      </c>
      <c r="N23" s="15">
        <v>8.0370094483867179E-3</v>
      </c>
      <c r="O23" s="16">
        <v>0.20487804878048776</v>
      </c>
    </row>
    <row r="24" spans="2:23" ht="14.4" customHeight="1" thickBot="1">
      <c r="B24" s="17">
        <v>14</v>
      </c>
      <c r="C24" s="18" t="s">
        <v>84</v>
      </c>
      <c r="D24" s="19">
        <v>44</v>
      </c>
      <c r="E24" s="20">
        <v>9.2030955866973432E-3</v>
      </c>
      <c r="F24" s="19">
        <v>17</v>
      </c>
      <c r="G24" s="20">
        <v>3.0697002527988442E-3</v>
      </c>
      <c r="H24" s="21">
        <v>1.5882352941176472</v>
      </c>
      <c r="I24" s="19">
        <v>34</v>
      </c>
      <c r="J24" s="21">
        <v>0.29411764705882359</v>
      </c>
      <c r="K24" s="19">
        <v>151</v>
      </c>
      <c r="L24" s="20">
        <v>5.77305398378957E-3</v>
      </c>
      <c r="M24" s="19">
        <v>83</v>
      </c>
      <c r="N24" s="20">
        <v>3.2540087034931588E-3</v>
      </c>
      <c r="O24" s="21">
        <v>0.81927710843373491</v>
      </c>
    </row>
    <row r="25" spans="2:23" ht="14.4" thickBot="1">
      <c r="B25" s="12">
        <v>15</v>
      </c>
      <c r="C25" s="13" t="s">
        <v>85</v>
      </c>
      <c r="D25" s="14">
        <v>11</v>
      </c>
      <c r="E25" s="15">
        <v>2.3007738966743358E-3</v>
      </c>
      <c r="F25" s="14">
        <v>8</v>
      </c>
      <c r="G25" s="15">
        <v>1.4445648248465151E-3</v>
      </c>
      <c r="H25" s="16">
        <v>0.375</v>
      </c>
      <c r="I25" s="14">
        <v>11</v>
      </c>
      <c r="J25" s="16">
        <v>0</v>
      </c>
      <c r="K25" s="14">
        <v>71</v>
      </c>
      <c r="L25" s="15">
        <v>2.7144823367487385E-3</v>
      </c>
      <c r="M25" s="14">
        <v>72</v>
      </c>
      <c r="N25" s="15">
        <v>2.8227545379699692E-3</v>
      </c>
      <c r="O25" s="16">
        <v>-1.388888888888884E-2</v>
      </c>
    </row>
    <row r="26" spans="2:23" ht="14.4" thickBot="1">
      <c r="B26" s="100" t="s">
        <v>52</v>
      </c>
      <c r="C26" s="101"/>
      <c r="D26" s="23">
        <f>SUM(D11:D25)</f>
        <v>4644</v>
      </c>
      <c r="E26" s="24">
        <f>D26/D28</f>
        <v>0.97134490692323783</v>
      </c>
      <c r="F26" s="23">
        <f>SUM(F11:F25)</f>
        <v>5416</v>
      </c>
      <c r="G26" s="24">
        <f>F26/F28</f>
        <v>0.97797038642109069</v>
      </c>
      <c r="H26" s="25">
        <f>D26/F26-1</f>
        <v>-0.14254062038404725</v>
      </c>
      <c r="I26" s="23">
        <f>SUM(I11:I25)</f>
        <v>5045</v>
      </c>
      <c r="J26" s="24">
        <f>D26/I26-1</f>
        <v>-7.9484638255698736E-2</v>
      </c>
      <c r="K26" s="23">
        <f>SUM(K11:K25)</f>
        <v>25526</v>
      </c>
      <c r="L26" s="24">
        <f>K26/K28</f>
        <v>0.97591374827955346</v>
      </c>
      <c r="M26" s="23">
        <f>SUM(M11:M25)</f>
        <v>24928</v>
      </c>
      <c r="N26" s="24">
        <f>M26/M28</f>
        <v>0.97730034892382478</v>
      </c>
      <c r="O26" s="25">
        <f>K26/M26-1</f>
        <v>2.3989088575096185E-2</v>
      </c>
    </row>
    <row r="27" spans="2:23" ht="14.4" thickBot="1">
      <c r="B27" s="100" t="s">
        <v>38</v>
      </c>
      <c r="C27" s="101"/>
      <c r="D27" s="23">
        <f>D28-SUM(D11:D25)</f>
        <v>137</v>
      </c>
      <c r="E27" s="24">
        <f>D27/D28</f>
        <v>2.8655093076762183E-2</v>
      </c>
      <c r="F27" s="23">
        <f>F28-SUM(F11:F25)</f>
        <v>122</v>
      </c>
      <c r="G27" s="24">
        <f>F27/F28</f>
        <v>2.2029613578909354E-2</v>
      </c>
      <c r="H27" s="25">
        <f>D27/F27-1</f>
        <v>0.12295081967213117</v>
      </c>
      <c r="I27" s="23">
        <f>I28-SUM(I11:I25)</f>
        <v>202</v>
      </c>
      <c r="J27" s="24">
        <f>D27/I27-1</f>
        <v>-0.32178217821782173</v>
      </c>
      <c r="K27" s="23">
        <f>K28-SUM(K11:K25)</f>
        <v>630</v>
      </c>
      <c r="L27" s="24">
        <f>K27/K28</f>
        <v>2.4086251720446553E-2</v>
      </c>
      <c r="M27" s="23">
        <f>M28-SUM(M11:M25)</f>
        <v>579</v>
      </c>
      <c r="N27" s="24">
        <f>M27/M28</f>
        <v>2.2699651076175168E-2</v>
      </c>
      <c r="O27" s="25">
        <f>K27/M27-1</f>
        <v>8.8082901554404236E-2</v>
      </c>
    </row>
    <row r="28" spans="2:23" ht="14.4" thickBot="1">
      <c r="B28" s="98" t="s">
        <v>39</v>
      </c>
      <c r="C28" s="99"/>
      <c r="D28" s="26">
        <v>4781</v>
      </c>
      <c r="E28" s="27">
        <v>1</v>
      </c>
      <c r="F28" s="26">
        <v>5538</v>
      </c>
      <c r="G28" s="27">
        <v>1</v>
      </c>
      <c r="H28" s="28">
        <v>-0.13669194655110151</v>
      </c>
      <c r="I28" s="26">
        <v>5247</v>
      </c>
      <c r="J28" s="28">
        <v>-8.8812654850390693E-2</v>
      </c>
      <c r="K28" s="26">
        <v>26156</v>
      </c>
      <c r="L28" s="27">
        <v>1</v>
      </c>
      <c r="M28" s="26">
        <v>25507</v>
      </c>
      <c r="N28" s="27">
        <v>0.999999999999999</v>
      </c>
      <c r="O28" s="28">
        <v>2.5443995765868088E-2</v>
      </c>
    </row>
    <row r="29" spans="2:23">
      <c r="B29" s="1" t="s">
        <v>70</v>
      </c>
      <c r="C29" s="29"/>
    </row>
    <row r="30" spans="2:23">
      <c r="B30" s="30" t="s">
        <v>71</v>
      </c>
    </row>
    <row r="31" spans="2:23">
      <c r="B31" s="31"/>
    </row>
    <row r="32" spans="2:23" ht="15" customHeight="1">
      <c r="B32" s="89" t="s">
        <v>112</v>
      </c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29"/>
      <c r="P32" s="89" t="s">
        <v>87</v>
      </c>
      <c r="Q32" s="89"/>
      <c r="R32" s="89"/>
      <c r="S32" s="89"/>
      <c r="T32" s="89"/>
      <c r="U32" s="89"/>
      <c r="V32" s="89"/>
      <c r="W32" s="89"/>
    </row>
    <row r="33" spans="2:23" ht="15" customHeight="1">
      <c r="B33" s="90" t="s">
        <v>113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29"/>
      <c r="P33" s="90" t="s">
        <v>88</v>
      </c>
      <c r="Q33" s="90"/>
      <c r="R33" s="90"/>
      <c r="S33" s="90"/>
      <c r="T33" s="90"/>
      <c r="U33" s="90"/>
      <c r="V33" s="90"/>
      <c r="W33" s="90"/>
    </row>
    <row r="34" spans="2:23" ht="15" customHeight="1" thickBot="1">
      <c r="B34" s="32"/>
      <c r="C34" s="32"/>
      <c r="D34" s="32"/>
      <c r="E34" s="32"/>
      <c r="F34" s="32"/>
      <c r="G34" s="32"/>
      <c r="H34" s="32"/>
      <c r="I34" s="32"/>
      <c r="J34" s="32"/>
      <c r="K34" s="33"/>
      <c r="L34" s="5" t="s">
        <v>43</v>
      </c>
      <c r="P34" s="32"/>
      <c r="Q34" s="32"/>
      <c r="R34" s="32"/>
      <c r="S34" s="32"/>
      <c r="T34" s="32"/>
      <c r="U34" s="32"/>
      <c r="V34" s="32"/>
      <c r="W34" s="5" t="s">
        <v>43</v>
      </c>
    </row>
    <row r="35" spans="2:23">
      <c r="B35" s="112" t="s">
        <v>0</v>
      </c>
      <c r="C35" s="114" t="s">
        <v>57</v>
      </c>
      <c r="D35" s="116" t="s">
        <v>106</v>
      </c>
      <c r="E35" s="94"/>
      <c r="F35" s="94"/>
      <c r="G35" s="94"/>
      <c r="H35" s="94"/>
      <c r="I35" s="95"/>
      <c r="J35" s="94" t="s">
        <v>95</v>
      </c>
      <c r="K35" s="94"/>
      <c r="L35" s="95"/>
      <c r="P35" s="112" t="s">
        <v>0</v>
      </c>
      <c r="Q35" s="114" t="s">
        <v>57</v>
      </c>
      <c r="R35" s="116" t="s">
        <v>114</v>
      </c>
      <c r="S35" s="94"/>
      <c r="T35" s="94"/>
      <c r="U35" s="94"/>
      <c r="V35" s="94"/>
      <c r="W35" s="95"/>
    </row>
    <row r="36" spans="2:23" ht="15" customHeight="1" thickBot="1">
      <c r="B36" s="113"/>
      <c r="C36" s="115"/>
      <c r="D36" s="96" t="s">
        <v>108</v>
      </c>
      <c r="E36" s="92"/>
      <c r="F36" s="92"/>
      <c r="G36" s="92"/>
      <c r="H36" s="92"/>
      <c r="I36" s="93"/>
      <c r="J36" s="92" t="s">
        <v>97</v>
      </c>
      <c r="K36" s="92"/>
      <c r="L36" s="93"/>
      <c r="P36" s="113"/>
      <c r="Q36" s="115"/>
      <c r="R36" s="96" t="s">
        <v>109</v>
      </c>
      <c r="S36" s="92"/>
      <c r="T36" s="92"/>
      <c r="U36" s="92"/>
      <c r="V36" s="92"/>
      <c r="W36" s="93"/>
    </row>
    <row r="37" spans="2:23" ht="15" customHeight="1">
      <c r="B37" s="113"/>
      <c r="C37" s="115"/>
      <c r="D37" s="85">
        <v>2024</v>
      </c>
      <c r="E37" s="86"/>
      <c r="F37" s="85">
        <v>2023</v>
      </c>
      <c r="G37" s="86"/>
      <c r="H37" s="102" t="s">
        <v>31</v>
      </c>
      <c r="I37" s="102" t="s">
        <v>58</v>
      </c>
      <c r="J37" s="102">
        <v>2023</v>
      </c>
      <c r="K37" s="102" t="s">
        <v>110</v>
      </c>
      <c r="L37" s="102" t="s">
        <v>115</v>
      </c>
      <c r="P37" s="113"/>
      <c r="Q37" s="115"/>
      <c r="R37" s="85">
        <v>2024</v>
      </c>
      <c r="S37" s="86"/>
      <c r="T37" s="85">
        <v>2023</v>
      </c>
      <c r="U37" s="86"/>
      <c r="V37" s="102" t="s">
        <v>31</v>
      </c>
      <c r="W37" s="102" t="s">
        <v>77</v>
      </c>
    </row>
    <row r="38" spans="2:23" ht="14.4" customHeight="1" thickBot="1">
      <c r="B38" s="104" t="s">
        <v>32</v>
      </c>
      <c r="C38" s="106" t="s">
        <v>57</v>
      </c>
      <c r="D38" s="119"/>
      <c r="E38" s="120"/>
      <c r="F38" s="119"/>
      <c r="G38" s="120"/>
      <c r="H38" s="103"/>
      <c r="I38" s="103"/>
      <c r="J38" s="103"/>
      <c r="K38" s="103"/>
      <c r="L38" s="103"/>
      <c r="P38" s="104" t="s">
        <v>32</v>
      </c>
      <c r="Q38" s="106" t="s">
        <v>57</v>
      </c>
      <c r="R38" s="119"/>
      <c r="S38" s="120"/>
      <c r="T38" s="119"/>
      <c r="U38" s="120"/>
      <c r="V38" s="103"/>
      <c r="W38" s="103"/>
    </row>
    <row r="39" spans="2:23" ht="15" customHeight="1">
      <c r="B39" s="104"/>
      <c r="C39" s="106"/>
      <c r="D39" s="6" t="s">
        <v>34</v>
      </c>
      <c r="E39" s="7" t="s">
        <v>2</v>
      </c>
      <c r="F39" s="6" t="s">
        <v>34</v>
      </c>
      <c r="G39" s="7" t="s">
        <v>2</v>
      </c>
      <c r="H39" s="108" t="s">
        <v>35</v>
      </c>
      <c r="I39" s="108" t="s">
        <v>59</v>
      </c>
      <c r="J39" s="108" t="s">
        <v>34</v>
      </c>
      <c r="K39" s="108" t="s">
        <v>111</v>
      </c>
      <c r="L39" s="108" t="s">
        <v>116</v>
      </c>
      <c r="P39" s="104"/>
      <c r="Q39" s="106"/>
      <c r="R39" s="6" t="s">
        <v>34</v>
      </c>
      <c r="S39" s="7" t="s">
        <v>2</v>
      </c>
      <c r="T39" s="6" t="s">
        <v>34</v>
      </c>
      <c r="U39" s="7" t="s">
        <v>2</v>
      </c>
      <c r="V39" s="108" t="s">
        <v>35</v>
      </c>
      <c r="W39" s="108" t="s">
        <v>78</v>
      </c>
    </row>
    <row r="40" spans="2:23" ht="14.25" customHeight="1" thickBot="1">
      <c r="B40" s="105"/>
      <c r="C40" s="107"/>
      <c r="D40" s="9" t="s">
        <v>36</v>
      </c>
      <c r="E40" s="10" t="s">
        <v>37</v>
      </c>
      <c r="F40" s="9" t="s">
        <v>36</v>
      </c>
      <c r="G40" s="10" t="s">
        <v>37</v>
      </c>
      <c r="H40" s="109"/>
      <c r="I40" s="109"/>
      <c r="J40" s="109" t="s">
        <v>36</v>
      </c>
      <c r="K40" s="109"/>
      <c r="L40" s="109"/>
      <c r="P40" s="105"/>
      <c r="Q40" s="107"/>
      <c r="R40" s="9" t="s">
        <v>36</v>
      </c>
      <c r="S40" s="10" t="s">
        <v>37</v>
      </c>
      <c r="T40" s="9" t="s">
        <v>36</v>
      </c>
      <c r="U40" s="10" t="s">
        <v>37</v>
      </c>
      <c r="V40" s="109"/>
      <c r="W40" s="109"/>
    </row>
    <row r="41" spans="2:23" ht="14.4" thickBot="1">
      <c r="B41" s="12">
        <v>1</v>
      </c>
      <c r="C41" s="13" t="s">
        <v>60</v>
      </c>
      <c r="D41" s="14">
        <v>748</v>
      </c>
      <c r="E41" s="15">
        <v>0.15645262497385484</v>
      </c>
      <c r="F41" s="14">
        <v>792</v>
      </c>
      <c r="G41" s="15">
        <v>0.14301191765980498</v>
      </c>
      <c r="H41" s="16">
        <v>-5.555555555555558E-2</v>
      </c>
      <c r="I41" s="34">
        <v>0</v>
      </c>
      <c r="J41" s="14">
        <v>665</v>
      </c>
      <c r="K41" s="16">
        <v>0.12481203007518804</v>
      </c>
      <c r="L41" s="34">
        <v>0</v>
      </c>
      <c r="P41" s="12">
        <v>1</v>
      </c>
      <c r="Q41" s="13" t="s">
        <v>60</v>
      </c>
      <c r="R41" s="14">
        <v>3576</v>
      </c>
      <c r="S41" s="15">
        <v>0.13671815262272519</v>
      </c>
      <c r="T41" s="14">
        <v>4401</v>
      </c>
      <c r="U41" s="15">
        <v>0.17254087113341435</v>
      </c>
      <c r="V41" s="16">
        <v>-0.18745739604635314</v>
      </c>
      <c r="W41" s="34">
        <v>0</v>
      </c>
    </row>
    <row r="42" spans="2:23" ht="14.4" thickBot="1">
      <c r="B42" s="17">
        <v>2</v>
      </c>
      <c r="C42" s="18" t="s">
        <v>61</v>
      </c>
      <c r="D42" s="19">
        <v>450</v>
      </c>
      <c r="E42" s="20">
        <v>9.4122568500313739E-2</v>
      </c>
      <c r="F42" s="19">
        <v>481</v>
      </c>
      <c r="G42" s="20">
        <v>8.6854460093896718E-2</v>
      </c>
      <c r="H42" s="21">
        <v>-6.4449064449064397E-2</v>
      </c>
      <c r="I42" s="35">
        <v>1</v>
      </c>
      <c r="J42" s="19">
        <v>466</v>
      </c>
      <c r="K42" s="21">
        <v>-3.4334763948497882E-2</v>
      </c>
      <c r="L42" s="35">
        <v>0</v>
      </c>
      <c r="P42" s="17">
        <v>2</v>
      </c>
      <c r="Q42" s="18" t="s">
        <v>79</v>
      </c>
      <c r="R42" s="19">
        <v>2279</v>
      </c>
      <c r="S42" s="20">
        <v>8.7131059795075697E-2</v>
      </c>
      <c r="T42" s="19">
        <v>1850</v>
      </c>
      <c r="U42" s="20">
        <v>7.2529109656172819E-2</v>
      </c>
      <c r="V42" s="21">
        <v>0.23189189189189197</v>
      </c>
      <c r="W42" s="35">
        <v>1</v>
      </c>
    </row>
    <row r="43" spans="2:23" ht="14.4" thickBot="1">
      <c r="B43" s="12">
        <v>3</v>
      </c>
      <c r="C43" s="13" t="s">
        <v>66</v>
      </c>
      <c r="D43" s="14">
        <v>349</v>
      </c>
      <c r="E43" s="15">
        <v>7.2997280903576656E-2</v>
      </c>
      <c r="F43" s="14">
        <v>362</v>
      </c>
      <c r="G43" s="15">
        <v>6.5366558324304797E-2</v>
      </c>
      <c r="H43" s="16">
        <v>-3.5911602209944715E-2</v>
      </c>
      <c r="I43" s="34">
        <v>2</v>
      </c>
      <c r="J43" s="14">
        <v>428</v>
      </c>
      <c r="K43" s="16">
        <v>-0.18457943925233644</v>
      </c>
      <c r="L43" s="34">
        <v>0</v>
      </c>
      <c r="P43" s="12">
        <v>3</v>
      </c>
      <c r="Q43" s="13" t="s">
        <v>61</v>
      </c>
      <c r="R43" s="14">
        <v>2144</v>
      </c>
      <c r="S43" s="15">
        <v>8.1969720140694299E-2</v>
      </c>
      <c r="T43" s="14">
        <v>2009</v>
      </c>
      <c r="U43" s="15">
        <v>7.8762692594189831E-2</v>
      </c>
      <c r="V43" s="16">
        <v>6.7197610751617676E-2</v>
      </c>
      <c r="W43" s="34">
        <v>-1</v>
      </c>
    </row>
    <row r="44" spans="2:23" ht="14.4" thickBot="1">
      <c r="B44" s="17">
        <v>4</v>
      </c>
      <c r="C44" s="18" t="s">
        <v>62</v>
      </c>
      <c r="D44" s="19">
        <v>291</v>
      </c>
      <c r="E44" s="20">
        <v>6.0865927630202883E-2</v>
      </c>
      <c r="F44" s="19">
        <v>567</v>
      </c>
      <c r="G44" s="20">
        <v>0.10238353196099675</v>
      </c>
      <c r="H44" s="21">
        <v>-0.48677248677248675</v>
      </c>
      <c r="I44" s="35">
        <v>-2</v>
      </c>
      <c r="J44" s="19">
        <v>335</v>
      </c>
      <c r="K44" s="21">
        <v>-0.13134328358208958</v>
      </c>
      <c r="L44" s="35">
        <v>1</v>
      </c>
      <c r="P44" s="17">
        <v>4</v>
      </c>
      <c r="Q44" s="18" t="s">
        <v>66</v>
      </c>
      <c r="R44" s="19">
        <v>1999</v>
      </c>
      <c r="S44" s="20">
        <v>7.6426059030432786E-2</v>
      </c>
      <c r="T44" s="19">
        <v>1763</v>
      </c>
      <c r="U44" s="20">
        <v>6.9118281256125763E-2</v>
      </c>
      <c r="V44" s="21">
        <v>0.13386273397617687</v>
      </c>
      <c r="W44" s="35">
        <v>0</v>
      </c>
    </row>
    <row r="45" spans="2:23" ht="14.4" thickBot="1">
      <c r="B45" s="12">
        <v>5</v>
      </c>
      <c r="C45" s="13" t="s">
        <v>69</v>
      </c>
      <c r="D45" s="14">
        <v>234</v>
      </c>
      <c r="E45" s="15">
        <v>4.8943735620163145E-2</v>
      </c>
      <c r="F45" s="14">
        <v>267</v>
      </c>
      <c r="G45" s="15">
        <v>4.8212351029252434E-2</v>
      </c>
      <c r="H45" s="16">
        <v>-0.1235955056179775</v>
      </c>
      <c r="I45" s="34">
        <v>1</v>
      </c>
      <c r="J45" s="14">
        <v>413</v>
      </c>
      <c r="K45" s="16">
        <v>-0.43341404358353508</v>
      </c>
      <c r="L45" s="34">
        <v>-1</v>
      </c>
      <c r="P45" s="12">
        <v>5</v>
      </c>
      <c r="Q45" s="13" t="s">
        <v>69</v>
      </c>
      <c r="R45" s="14">
        <v>1522</v>
      </c>
      <c r="S45" s="15">
        <v>5.818932558495183E-2</v>
      </c>
      <c r="T45" s="14">
        <v>1300</v>
      </c>
      <c r="U45" s="15">
        <v>5.0966401380013328E-2</v>
      </c>
      <c r="V45" s="16">
        <v>0.17076923076923078</v>
      </c>
      <c r="W45" s="34">
        <v>1</v>
      </c>
    </row>
    <row r="46" spans="2:23" ht="14.4" thickBot="1">
      <c r="B46" s="17">
        <v>6</v>
      </c>
      <c r="C46" s="18" t="s">
        <v>79</v>
      </c>
      <c r="D46" s="19">
        <v>203</v>
      </c>
      <c r="E46" s="20">
        <v>4.24597364568082E-2</v>
      </c>
      <c r="F46" s="19">
        <v>398</v>
      </c>
      <c r="G46" s="20">
        <v>7.1867100036114115E-2</v>
      </c>
      <c r="H46" s="21">
        <v>-0.48994974874371855</v>
      </c>
      <c r="I46" s="35">
        <v>-2</v>
      </c>
      <c r="J46" s="19">
        <v>302</v>
      </c>
      <c r="K46" s="21">
        <v>-0.32781456953642385</v>
      </c>
      <c r="L46" s="35">
        <v>0</v>
      </c>
      <c r="P46" s="17">
        <v>6</v>
      </c>
      <c r="Q46" s="18" t="s">
        <v>62</v>
      </c>
      <c r="R46" s="19">
        <v>1520</v>
      </c>
      <c r="S46" s="20">
        <v>5.8112861293775804E-2</v>
      </c>
      <c r="T46" s="19">
        <v>1679</v>
      </c>
      <c r="U46" s="20">
        <v>6.5825067628494133E-2</v>
      </c>
      <c r="V46" s="21">
        <v>-9.4699225729600989E-2</v>
      </c>
      <c r="W46" s="35">
        <v>-1</v>
      </c>
    </row>
    <row r="47" spans="2:23" ht="14.4" thickBot="1">
      <c r="B47" s="12">
        <v>7</v>
      </c>
      <c r="C47" s="13" t="s">
        <v>101</v>
      </c>
      <c r="D47" s="14">
        <v>165</v>
      </c>
      <c r="E47" s="15">
        <v>3.4511608450115042E-2</v>
      </c>
      <c r="F47" s="14">
        <v>110</v>
      </c>
      <c r="G47" s="15">
        <v>1.9862766341639582E-2</v>
      </c>
      <c r="H47" s="16">
        <v>0.5</v>
      </c>
      <c r="I47" s="34">
        <v>8</v>
      </c>
      <c r="J47" s="14">
        <v>163</v>
      </c>
      <c r="K47" s="16">
        <v>1.2269938650306678E-2</v>
      </c>
      <c r="L47" s="34">
        <v>0</v>
      </c>
      <c r="P47" s="12">
        <v>7</v>
      </c>
      <c r="Q47" s="13" t="s">
        <v>81</v>
      </c>
      <c r="R47" s="14">
        <v>942</v>
      </c>
      <c r="S47" s="15">
        <v>3.6014681143905797E-2</v>
      </c>
      <c r="T47" s="14">
        <v>837</v>
      </c>
      <c r="U47" s="15">
        <v>3.2814521503900893E-2</v>
      </c>
      <c r="V47" s="16">
        <v>0.12544802867383509</v>
      </c>
      <c r="W47" s="34">
        <v>0</v>
      </c>
    </row>
    <row r="48" spans="2:23" ht="14.4" thickBot="1">
      <c r="B48" s="17">
        <v>8</v>
      </c>
      <c r="C48" s="18" t="s">
        <v>117</v>
      </c>
      <c r="D48" s="19">
        <v>150</v>
      </c>
      <c r="E48" s="20">
        <v>3.137418950010458E-2</v>
      </c>
      <c r="F48" s="19">
        <v>86</v>
      </c>
      <c r="G48" s="20">
        <v>1.5529071867100036E-2</v>
      </c>
      <c r="H48" s="21">
        <v>0.7441860465116279</v>
      </c>
      <c r="I48" s="35">
        <v>12</v>
      </c>
      <c r="J48" s="19">
        <v>132</v>
      </c>
      <c r="K48" s="21">
        <v>0.13636363636363646</v>
      </c>
      <c r="L48" s="35">
        <v>3</v>
      </c>
      <c r="P48" s="17">
        <v>8</v>
      </c>
      <c r="Q48" s="18" t="s">
        <v>80</v>
      </c>
      <c r="R48" s="19">
        <v>886</v>
      </c>
      <c r="S48" s="20">
        <v>3.3873680990977213E-2</v>
      </c>
      <c r="T48" s="19">
        <v>723</v>
      </c>
      <c r="U48" s="20">
        <v>2.8345160152115106E-2</v>
      </c>
      <c r="V48" s="21">
        <v>0.22544951590594753</v>
      </c>
      <c r="W48" s="35">
        <v>1</v>
      </c>
    </row>
    <row r="49" spans="2:23" ht="14.4" thickBot="1">
      <c r="B49" s="12">
        <v>9</v>
      </c>
      <c r="C49" s="13" t="s">
        <v>118</v>
      </c>
      <c r="D49" s="14">
        <v>146</v>
      </c>
      <c r="E49" s="15">
        <v>3.0537544446768459E-2</v>
      </c>
      <c r="F49" s="14">
        <v>133</v>
      </c>
      <c r="G49" s="15">
        <v>2.4015890213073311E-2</v>
      </c>
      <c r="H49" s="16">
        <v>9.7744360902255689E-2</v>
      </c>
      <c r="I49" s="34">
        <v>3</v>
      </c>
      <c r="J49" s="14">
        <v>63</v>
      </c>
      <c r="K49" s="16">
        <v>1.3174603174603177</v>
      </c>
      <c r="L49" s="34">
        <v>11</v>
      </c>
      <c r="P49" s="12">
        <v>9</v>
      </c>
      <c r="Q49" s="13" t="s">
        <v>89</v>
      </c>
      <c r="R49" s="14">
        <v>786</v>
      </c>
      <c r="S49" s="15">
        <v>3.0050466432176175E-2</v>
      </c>
      <c r="T49" s="14">
        <v>497</v>
      </c>
      <c r="U49" s="15">
        <v>1.9484847296820481E-2</v>
      </c>
      <c r="V49" s="16">
        <v>0.58148893360160958</v>
      </c>
      <c r="W49" s="34">
        <v>8</v>
      </c>
    </row>
    <row r="50" spans="2:23" ht="14.4" thickBot="1">
      <c r="B50" s="17">
        <v>10</v>
      </c>
      <c r="C50" s="18" t="s">
        <v>81</v>
      </c>
      <c r="D50" s="19">
        <v>143</v>
      </c>
      <c r="E50" s="20">
        <v>2.9910060656766366E-2</v>
      </c>
      <c r="F50" s="19">
        <v>202</v>
      </c>
      <c r="G50" s="20">
        <v>3.6475261827374504E-2</v>
      </c>
      <c r="H50" s="21">
        <v>-0.29207920792079212</v>
      </c>
      <c r="I50" s="35">
        <v>-2</v>
      </c>
      <c r="J50" s="19">
        <v>150</v>
      </c>
      <c r="K50" s="21">
        <v>-4.6666666666666634E-2</v>
      </c>
      <c r="L50" s="35">
        <v>-1</v>
      </c>
      <c r="P50" s="17">
        <v>10</v>
      </c>
      <c r="Q50" s="18" t="s">
        <v>90</v>
      </c>
      <c r="R50" s="19">
        <v>732</v>
      </c>
      <c r="S50" s="20">
        <v>2.7985930570423614E-2</v>
      </c>
      <c r="T50" s="19">
        <v>633</v>
      </c>
      <c r="U50" s="20">
        <v>2.4816716979652643E-2</v>
      </c>
      <c r="V50" s="21">
        <v>0.15639810426540279</v>
      </c>
      <c r="W50" s="35">
        <v>3</v>
      </c>
    </row>
    <row r="51" spans="2:23" ht="14.4" thickBot="1">
      <c r="B51" s="100" t="s">
        <v>63</v>
      </c>
      <c r="C51" s="101"/>
      <c r="D51" s="23">
        <f>SUM(D41:D50)</f>
        <v>2879</v>
      </c>
      <c r="E51" s="24">
        <f>D51/D53</f>
        <v>0.60217527713867391</v>
      </c>
      <c r="F51" s="23">
        <f>SUM(F41:F50)</f>
        <v>3398</v>
      </c>
      <c r="G51" s="24">
        <f>F51/F53</f>
        <v>0.61357890935355719</v>
      </c>
      <c r="H51" s="25">
        <f>D51/F51-1</f>
        <v>-0.15273690406121243</v>
      </c>
      <c r="I51" s="36"/>
      <c r="J51" s="23">
        <f>SUM(J41:J50)</f>
        <v>3117</v>
      </c>
      <c r="K51" s="24">
        <f>D51/J51-1</f>
        <v>-7.6355470003208192E-2</v>
      </c>
      <c r="L51" s="23"/>
      <c r="P51" s="100" t="s">
        <v>63</v>
      </c>
      <c r="Q51" s="101"/>
      <c r="R51" s="23">
        <f>SUM(R41:R50)</f>
        <v>16386</v>
      </c>
      <c r="S51" s="24">
        <f>R51/R53</f>
        <v>0.62647193760513842</v>
      </c>
      <c r="T51" s="23">
        <f>SUM(T41:T50)</f>
        <v>15692</v>
      </c>
      <c r="U51" s="24">
        <f>T51/T53</f>
        <v>0.61520366958089934</v>
      </c>
      <c r="V51" s="25">
        <f>R51/T51-1</f>
        <v>4.4226357379556491E-2</v>
      </c>
      <c r="W51" s="36"/>
    </row>
    <row r="52" spans="2:23" ht="14.4" thickBot="1">
      <c r="B52" s="100" t="s">
        <v>38</v>
      </c>
      <c r="C52" s="101"/>
      <c r="D52" s="23">
        <f>D53-D51</f>
        <v>1902</v>
      </c>
      <c r="E52" s="24">
        <f>D52/D53</f>
        <v>0.39782472286132609</v>
      </c>
      <c r="F52" s="23">
        <f>F53-F51</f>
        <v>2140</v>
      </c>
      <c r="G52" s="24">
        <f>F52/F53</f>
        <v>0.38642109064644276</v>
      </c>
      <c r="H52" s="25">
        <f>D52/F52-1</f>
        <v>-0.11121495327102804</v>
      </c>
      <c r="I52" s="37"/>
      <c r="J52" s="23">
        <f>J53-SUM(J41:J50)</f>
        <v>2130</v>
      </c>
      <c r="K52" s="25">
        <f>D52/J52-1</f>
        <v>-0.10704225352112673</v>
      </c>
      <c r="L52" s="38"/>
      <c r="P52" s="100" t="s">
        <v>38</v>
      </c>
      <c r="Q52" s="101"/>
      <c r="R52" s="23">
        <f>R53-R51</f>
        <v>9770</v>
      </c>
      <c r="S52" s="24">
        <f>R52/R53</f>
        <v>0.37352806239486158</v>
      </c>
      <c r="T52" s="23">
        <f>T53-T51</f>
        <v>9815</v>
      </c>
      <c r="U52" s="24">
        <f>T52/T53</f>
        <v>0.38479633041910066</v>
      </c>
      <c r="V52" s="25">
        <f>R52/T52-1</f>
        <v>-4.5848191543556016E-3</v>
      </c>
      <c r="W52" s="37"/>
    </row>
    <row r="53" spans="2:23" ht="14.4" thickBot="1">
      <c r="B53" s="98" t="s">
        <v>64</v>
      </c>
      <c r="C53" s="99"/>
      <c r="D53" s="26">
        <v>4781</v>
      </c>
      <c r="E53" s="27">
        <v>1</v>
      </c>
      <c r="F53" s="26">
        <v>5538</v>
      </c>
      <c r="G53" s="27">
        <v>1</v>
      </c>
      <c r="H53" s="28">
        <v>-0.13669194655110151</v>
      </c>
      <c r="I53" s="39"/>
      <c r="J53" s="26">
        <v>5247</v>
      </c>
      <c r="K53" s="28">
        <v>-8.8812654850390693E-2</v>
      </c>
      <c r="L53" s="26"/>
      <c r="P53" s="98" t="s">
        <v>64</v>
      </c>
      <c r="Q53" s="99"/>
      <c r="R53" s="26">
        <v>26156</v>
      </c>
      <c r="S53" s="27">
        <v>1</v>
      </c>
      <c r="T53" s="26">
        <v>25507</v>
      </c>
      <c r="U53" s="27">
        <v>1</v>
      </c>
      <c r="V53" s="28">
        <v>2.5443995765868088E-2</v>
      </c>
      <c r="W53" s="39"/>
    </row>
    <row r="54" spans="2:23">
      <c r="B54" s="40" t="s">
        <v>70</v>
      </c>
      <c r="P54" s="40" t="s">
        <v>70</v>
      </c>
    </row>
    <row r="55" spans="2:23">
      <c r="B55" s="41" t="s">
        <v>71</v>
      </c>
      <c r="P55" s="41" t="s">
        <v>71</v>
      </c>
    </row>
    <row r="63" spans="2:23" ht="15" customHeight="1"/>
    <row r="65" ht="15" customHeight="1"/>
  </sheetData>
  <mergeCells count="68">
    <mergeCell ref="B52:C52"/>
    <mergeCell ref="P52:Q52"/>
    <mergeCell ref="B53:C53"/>
    <mergeCell ref="P53:Q53"/>
    <mergeCell ref="J39:J40"/>
    <mergeCell ref="K39:K40"/>
    <mergeCell ref="L39:L40"/>
    <mergeCell ref="V39:V40"/>
    <mergeCell ref="W39:W40"/>
    <mergeCell ref="B51:C51"/>
    <mergeCell ref="P51:Q51"/>
    <mergeCell ref="R37:S38"/>
    <mergeCell ref="T37:U38"/>
    <mergeCell ref="V37:V38"/>
    <mergeCell ref="W37:W38"/>
    <mergeCell ref="B38:B40"/>
    <mergeCell ref="C38:C40"/>
    <mergeCell ref="P38:P40"/>
    <mergeCell ref="Q38:Q40"/>
    <mergeCell ref="H39:H40"/>
    <mergeCell ref="I39:I40"/>
    <mergeCell ref="R35:W35"/>
    <mergeCell ref="D36:I36"/>
    <mergeCell ref="J36:L36"/>
    <mergeCell ref="R36:W36"/>
    <mergeCell ref="D37:E38"/>
    <mergeCell ref="F37:G38"/>
    <mergeCell ref="H37:H38"/>
    <mergeCell ref="I37:I38"/>
    <mergeCell ref="J37:J38"/>
    <mergeCell ref="K37:K38"/>
    <mergeCell ref="B35:B37"/>
    <mergeCell ref="C35:C37"/>
    <mergeCell ref="D35:I35"/>
    <mergeCell ref="J35:L35"/>
    <mergeCell ref="P35:P37"/>
    <mergeCell ref="Q35:Q37"/>
    <mergeCell ref="L37:L38"/>
    <mergeCell ref="B26:C26"/>
    <mergeCell ref="B27:C27"/>
    <mergeCell ref="B28:C28"/>
    <mergeCell ref="B32:L32"/>
    <mergeCell ref="P32:W32"/>
    <mergeCell ref="B33:L33"/>
    <mergeCell ref="P33:W33"/>
    <mergeCell ref="M7:N8"/>
    <mergeCell ref="O7:O8"/>
    <mergeCell ref="B8:B10"/>
    <mergeCell ref="C8:C10"/>
    <mergeCell ref="H9:H10"/>
    <mergeCell ref="J9:J10"/>
    <mergeCell ref="O9:O10"/>
    <mergeCell ref="D7:E8"/>
    <mergeCell ref="F7:G8"/>
    <mergeCell ref="H7:H8"/>
    <mergeCell ref="I7:I8"/>
    <mergeCell ref="J7:J8"/>
    <mergeCell ref="K7:L8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</mergeCells>
  <conditionalFormatting sqref="D41:H50">
    <cfRule type="cellIs" dxfId="17" priority="12" operator="equal">
      <formula>0</formula>
    </cfRule>
  </conditionalFormatting>
  <conditionalFormatting sqref="D11:O25">
    <cfRule type="cellIs" dxfId="16" priority="17" operator="equal">
      <formula>0</formula>
    </cfRule>
  </conditionalFormatting>
  <conditionalFormatting sqref="H11:H27 O11:O27">
    <cfRule type="cellIs" dxfId="15" priority="16" operator="lessThan">
      <formula>0</formula>
    </cfRule>
  </conditionalFormatting>
  <conditionalFormatting sqref="H41:H52">
    <cfRule type="cellIs" dxfId="14" priority="7" operator="lessThan">
      <formula>0</formula>
    </cfRule>
  </conditionalFormatting>
  <conditionalFormatting sqref="I41:I50">
    <cfRule type="cellIs" dxfId="13" priority="13" operator="lessThan">
      <formula>0</formula>
    </cfRule>
    <cfRule type="cellIs" dxfId="12" priority="14" operator="equal">
      <formula>0</formula>
    </cfRule>
    <cfRule type="cellIs" dxfId="11" priority="15" operator="greaterThan">
      <formula>0</formula>
    </cfRule>
  </conditionalFormatting>
  <conditionalFormatting sqref="J11:J25">
    <cfRule type="cellIs" dxfId="10" priority="18" operator="lessThan">
      <formula>0</formula>
    </cfRule>
  </conditionalFormatting>
  <conditionalFormatting sqref="J41:K50">
    <cfRule type="cellIs" dxfId="9" priority="11" operator="equal">
      <formula>0</formula>
    </cfRule>
  </conditionalFormatting>
  <conditionalFormatting sqref="K52">
    <cfRule type="cellIs" dxfId="8" priority="6" operator="lessThan">
      <formula>0</formula>
    </cfRule>
  </conditionalFormatting>
  <conditionalFormatting sqref="K41:L50">
    <cfRule type="cellIs" dxfId="7" priority="8" operator="lessThan">
      <formula>0</formula>
    </cfRule>
  </conditionalFormatting>
  <conditionalFormatting sqref="L41:L50">
    <cfRule type="cellIs" dxfId="6" priority="9" operator="equal">
      <formula>0</formula>
    </cfRule>
    <cfRule type="cellIs" dxfId="5" priority="10" operator="greaterThan">
      <formula>0</formula>
    </cfRule>
  </conditionalFormatting>
  <conditionalFormatting sqref="R41:V50">
    <cfRule type="cellIs" dxfId="4" priority="2" operator="equal">
      <formula>0</formula>
    </cfRule>
  </conditionalFormatting>
  <conditionalFormatting sqref="V41:V52">
    <cfRule type="cellIs" dxfId="3" priority="1" operator="lessThan">
      <formula>0</formula>
    </cfRule>
  </conditionalFormatting>
  <conditionalFormatting sqref="W41:W50">
    <cfRule type="cellIs" dxfId="2" priority="3" operator="lessThan">
      <formula>0</formula>
    </cfRule>
    <cfRule type="cellIs" dxfId="1" priority="4" operator="equal">
      <formula>0</formula>
    </cfRule>
    <cfRule type="cellIs" dxfId="0" priority="5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Autobusy</vt:lpstr>
      <vt:lpstr>Samochody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2012-07-06T16:37:03Z</cp:lastPrinted>
  <dcterms:created xsi:type="dcterms:W3CDTF">2011-02-21T10:08:17Z</dcterms:created>
  <dcterms:modified xsi:type="dcterms:W3CDTF">2024-06-06T05:05:02Z</dcterms:modified>
</cp:coreProperties>
</file>