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1\SC\"/>
    </mc:Choice>
  </mc:AlternateContent>
  <xr:revisionPtr revIDLastSave="0" documentId="13_ncr:1_{1A5FB240-CEAA-4E73-AFC1-DF51D2F3CA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" sheetId="35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35" l="1"/>
  <c r="J51" i="35"/>
  <c r="G51" i="35"/>
  <c r="F51" i="35"/>
  <c r="F52" i="35" s="1"/>
  <c r="G52" i="35" s="1"/>
  <c r="D51" i="35"/>
  <c r="H51" i="35" s="1"/>
  <c r="I27" i="35"/>
  <c r="F27" i="35"/>
  <c r="G27" i="35" s="1"/>
  <c r="D27" i="35"/>
  <c r="H27" i="35" s="1"/>
  <c r="J26" i="35"/>
  <c r="I26" i="35"/>
  <c r="H26" i="35"/>
  <c r="G26" i="35"/>
  <c r="F26" i="35"/>
  <c r="E26" i="35"/>
  <c r="D26" i="35"/>
  <c r="K51" i="35" l="1"/>
  <c r="J27" i="35"/>
  <c r="D52" i="35"/>
  <c r="E51" i="35"/>
  <c r="E27" i="35"/>
  <c r="K52" i="35" l="1"/>
  <c r="H52" i="35"/>
  <c r="E52" i="35"/>
  <c r="D27" i="9" l="1"/>
  <c r="E27" i="9"/>
  <c r="F27" i="9"/>
  <c r="G27" i="9"/>
  <c r="I27" i="9"/>
  <c r="H27" i="9" l="1"/>
  <c r="J27" i="9"/>
  <c r="G75" i="9" l="1"/>
  <c r="E75" i="9"/>
  <c r="I75" i="9"/>
  <c r="F75" i="9"/>
  <c r="D75" i="9"/>
  <c r="J75" i="9" l="1"/>
  <c r="H75" i="9"/>
  <c r="I15" i="5" l="1"/>
  <c r="F15" i="5"/>
  <c r="D15" i="5"/>
  <c r="I17" i="1"/>
  <c r="I18" i="1" s="1"/>
  <c r="F17" i="1"/>
  <c r="G17" i="1" s="1"/>
  <c r="D17" i="1"/>
  <c r="E17" i="1" s="1"/>
  <c r="D16" i="5" l="1"/>
  <c r="J15" i="5"/>
  <c r="G15" i="5"/>
  <c r="G16" i="5" s="1"/>
  <c r="F16" i="5"/>
  <c r="I16" i="5"/>
  <c r="H15" i="5"/>
  <c r="D18" i="1"/>
  <c r="E15" i="5"/>
  <c r="E16" i="5" s="1"/>
  <c r="F18" i="1"/>
  <c r="G18" i="1" s="1"/>
  <c r="H17" i="1"/>
  <c r="J17" i="1"/>
  <c r="J16" i="5" l="1"/>
  <c r="H16" i="5"/>
  <c r="J18" i="1"/>
  <c r="H18" i="1"/>
  <c r="E18" i="1"/>
</calcChain>
</file>

<file path=xl/sharedStrings.xml><?xml version="1.0" encoding="utf-8"?>
<sst xmlns="http://schemas.openxmlformats.org/spreadsheetml/2006/main" count="446" uniqueCount="103">
  <si>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</si>
  <si>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</si>
  <si>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</si>
  <si>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</si>
  <si>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</si>
  <si>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</si>
  <si>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</si>
  <si>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</si>
  <si>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</si>
  <si>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</si>
  <si>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</si>
  <si>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</si>
  <si>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</si>
  <si>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</si>
  <si>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</si>
  <si>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</si>
  <si>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</si>
  <si>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</si>
  <si>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</si>
  <si>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</si>
  <si>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</si>
  <si>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</si>
  <si>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</si>
  <si>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</si>
  <si>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</si>
  <si>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</si>
  <si>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</si>
  <si>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</si>
  <si>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</si>
  <si>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</si>
  <si>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</si>
  <si>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</si>
  <si>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</si>
  <si>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</si>
  <si>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</si>
  <si>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</si>
  <si>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</si>
  <si>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</si>
  <si>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</si>
  <si>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</si>
  <si>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</si>
  <si>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</si>
  <si>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</si>
  <si>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</si>
  <si>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</si>
  <si>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</si>
  <si>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</si>
  <si>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</si>
  <si>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</si>
  <si>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</si>
  <si>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</si>
  <si>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</si>
  <si>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</si>
  <si>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RAZEM 1-15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</si>
  <si>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</si>
  <si>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</si>
  <si>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</si>
  <si>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</si>
  <si>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</si>
  <si>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</si>
  <si>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</si>
  <si>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</si>
  <si>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</si>
  <si>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</si>
  <si>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</si>
  <si>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</si>
  <si>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</si>
  <si>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</si>
  <si>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</si>
  <si>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Pierwsze rejestracje NOWYCH samochodów dostawczych o DMC&lt;=3,5T*, udział w rynku %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</si>
  <si>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</si>
  <si>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</si>
  <si>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</si>
  <si>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</si>
  <si>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</si>
  <si>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</si>
  <si>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</si>
  <si>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</si>
  <si>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Fiat Ducato</t>
  </si>
  <si>
    <t>SUZUKI</t>
  </si>
  <si>
    <t>Grudzień</t>
  </si>
  <si>
    <t>December</t>
  </si>
  <si>
    <t>2023
Sty</t>
  </si>
  <si>
    <t>Styczeń</t>
  </si>
  <si>
    <t>January</t>
  </si>
  <si>
    <t>Sty/Gru
Zmiana %</t>
  </si>
  <si>
    <t>Jan/Dec Ch %</t>
  </si>
  <si>
    <t>SKODA</t>
  </si>
  <si>
    <t>Sty/Gru
Zmiana poz</t>
  </si>
  <si>
    <t>Jan/Dec Ch position</t>
  </si>
  <si>
    <t>2024
Sty</t>
  </si>
  <si>
    <t>HYMER</t>
  </si>
  <si>
    <t>FRANKIA</t>
  </si>
  <si>
    <t>IRIZAR</t>
  </si>
  <si>
    <t/>
  </si>
  <si>
    <t>SSANGYONG</t>
  </si>
  <si>
    <t>Rejestracje nowych samochodów dostawczych do 3,5T, ranking modeli - Styczeń 2024</t>
  </si>
  <si>
    <t>Registrations of new LCV up to 3.5T, Top Models - January 2024</t>
  </si>
  <si>
    <t>Sztuki / Units</t>
  </si>
  <si>
    <t>Volkswagen Crafter</t>
  </si>
  <si>
    <t>Ford Transit Custom</t>
  </si>
  <si>
    <t>Toyota Proace</t>
  </si>
  <si>
    <t>Opel Movano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</si>
</sst>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4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10"/>
      <color theme="1"/>
      <name val="Arial Nova"/>
      <family val="2"/>
      <charset val="238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sz val="10"/>
      <color theme="1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 tint="-0.34998626667073579"/>
      <name val="Arial Nova"/>
      <family val="2"/>
    </font>
    <font>
      <sz val="10"/>
      <color theme="0"/>
      <name val="Arial Nova"/>
      <family val="2"/>
    </font>
    <font>
      <i/>
      <sz val="10"/>
      <color theme="0" tint="-0.34998626667073579"/>
      <name val="Arial Nova"/>
      <family val="2"/>
    </font>
    <font>
      <sz val="10"/>
      <name val="Arial Nova"/>
      <family val="2"/>
    </font>
    <font>
      <b/>
      <sz val="10"/>
      <color rgb="FF000000"/>
      <name val="Arial Nova"/>
      <family val="2"/>
    </font>
    <font>
      <sz val="11"/>
      <color theme="1" tint="0.499984740745262"/>
      <name val="Arial Nova"/>
      <family val="2"/>
    </font>
    <font>
      <i/>
      <sz val="11"/>
      <color theme="1" tint="0.499984740745262"/>
      <name val="Arial Nova"/>
      <family val="2"/>
    </font>
    <font>
      <b/>
      <sz val="20"/>
      <color rgb="FFFF0000"/>
      <name val="Arial Nova"/>
      <family val="2"/>
    </font>
    <font>
      <sz val="10"/>
      <color theme="1" tint="0.499984740745262"/>
      <name val="Arial Nova"/>
      <family val="2"/>
    </font>
    <font>
      <sz val="9"/>
      <color theme="1"/>
      <name val="Arial Nova"/>
      <family val="2"/>
    </font>
    <font>
      <sz val="9"/>
      <color theme="1" tint="0.499984740745262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/>
      <bottom/>
      <diagonal/>
    </border>
    <border>
      <left/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74">
    <xf numFmtId="0" fontId="0" fillId="0" borderId="0" xfId="0"/>
    <xf numFmtId="0" fontId="8" fillId="0" borderId="0" xfId="3" applyFont="1"/>
    <xf numFmtId="0" fontId="10" fillId="0" borderId="0" xfId="0" applyFont="1"/>
    <xf numFmtId="0" fontId="11" fillId="0" borderId="0" xfId="0" applyFont="1"/>
    <xf numFmtId="14" fontId="10" fillId="0" borderId="0" xfId="6" applyNumberFormat="1" applyFont="1"/>
    <xf numFmtId="0" fontId="12" fillId="0" borderId="0" xfId="0" applyFont="1" applyAlignment="1">
      <alignment horizontal="right"/>
    </xf>
    <xf numFmtId="0" fontId="14" fillId="3" borderId="3" xfId="0" applyFont="1" applyFill="1" applyBorder="1" applyAlignment="1">
      <alignment wrapText="1"/>
    </xf>
    <xf numFmtId="166" fontId="14" fillId="3" borderId="2" xfId="32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166" fontId="15" fillId="0" borderId="2" xfId="32" applyNumberFormat="1" applyFont="1" applyBorder="1" applyAlignment="1">
      <alignment horizontal="center"/>
    </xf>
    <xf numFmtId="165" fontId="15" fillId="0" borderId="2" xfId="31" applyNumberFormat="1" applyFont="1" applyBorder="1" applyAlignment="1">
      <alignment horizontal="center"/>
    </xf>
    <xf numFmtId="0" fontId="15" fillId="0" borderId="3" xfId="0" applyFont="1" applyBorder="1" applyAlignment="1">
      <alignment horizontal="left" wrapText="1" indent="1"/>
    </xf>
    <xf numFmtId="166" fontId="15" fillId="0" borderId="4" xfId="32" applyNumberFormat="1" applyFont="1" applyBorder="1" applyAlignment="1">
      <alignment horizontal="center"/>
    </xf>
    <xf numFmtId="165" fontId="15" fillId="0" borderId="4" xfId="34" applyNumberFormat="1" applyFont="1" applyBorder="1" applyAlignment="1">
      <alignment horizontal="center"/>
    </xf>
    <xf numFmtId="0" fontId="14" fillId="3" borderId="2" xfId="0" applyFont="1" applyFill="1" applyBorder="1" applyAlignment="1">
      <alignment vertical="center" wrapText="1"/>
    </xf>
    <xf numFmtId="166" fontId="14" fillId="3" borderId="2" xfId="32" applyNumberFormat="1" applyFont="1" applyFill="1" applyBorder="1" applyAlignment="1">
      <alignment horizontal="center" vertical="center"/>
    </xf>
    <xf numFmtId="165" fontId="14" fillId="3" borderId="2" xfId="3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9" fillId="3" borderId="7" xfId="4" applyFont="1" applyFill="1" applyBorder="1" applyAlignment="1">
      <alignment horizontal="center" vertical="center" wrapText="1"/>
    </xf>
    <xf numFmtId="0" fontId="19" fillId="3" borderId="12" xfId="4" applyFont="1" applyFill="1" applyBorder="1" applyAlignment="1">
      <alignment horizontal="center" wrapText="1"/>
    </xf>
    <xf numFmtId="0" fontId="19" fillId="3" borderId="14" xfId="4" applyFont="1" applyFill="1" applyBorder="1" applyAlignment="1">
      <alignment horizontal="center" vertical="center" wrapText="1"/>
    </xf>
    <xf numFmtId="0" fontId="20" fillId="3" borderId="18" xfId="4" applyFont="1" applyFill="1" applyBorder="1" applyAlignment="1">
      <alignment horizontal="center" vertical="center" wrapText="1"/>
    </xf>
    <xf numFmtId="0" fontId="20" fillId="3" borderId="20" xfId="4" applyFont="1" applyFill="1" applyBorder="1" applyAlignment="1">
      <alignment horizontal="center" vertical="top" wrapText="1"/>
    </xf>
    <xf numFmtId="0" fontId="20" fillId="3" borderId="19" xfId="4" applyFont="1" applyFill="1" applyBorder="1" applyAlignment="1">
      <alignment horizontal="center" vertical="center" wrapText="1"/>
    </xf>
    <xf numFmtId="0" fontId="16" fillId="0" borderId="21" xfId="4" applyFont="1" applyBorder="1" applyAlignment="1">
      <alignment horizontal="center" vertical="center"/>
    </xf>
    <xf numFmtId="0" fontId="21" fillId="0" borderId="22" xfId="4" applyFont="1" applyBorder="1" applyAlignment="1">
      <alignment vertical="center"/>
    </xf>
    <xf numFmtId="3" fontId="21" fillId="0" borderId="23" xfId="4" applyNumberFormat="1" applyFont="1" applyBorder="1" applyAlignment="1">
      <alignment vertical="center"/>
    </xf>
    <xf numFmtId="10" fontId="21" fillId="0" borderId="22" xfId="7" applyNumberFormat="1" applyFont="1" applyBorder="1" applyAlignment="1">
      <alignment vertical="center"/>
    </xf>
    <xf numFmtId="165" fontId="21" fillId="0" borderId="22" xfId="7" applyNumberFormat="1" applyFont="1" applyBorder="1" applyAlignment="1">
      <alignment vertical="center"/>
    </xf>
    <xf numFmtId="0" fontId="22" fillId="4" borderId="21" xfId="0" applyFont="1" applyFill="1" applyBorder="1" applyAlignment="1">
      <alignment horizontal="center" vertical="center" wrapText="1"/>
    </xf>
    <xf numFmtId="0" fontId="21" fillId="4" borderId="22" xfId="4" applyFont="1" applyFill="1" applyBorder="1" applyAlignment="1">
      <alignment vertical="center"/>
    </xf>
    <xf numFmtId="3" fontId="21" fillId="4" borderId="23" xfId="4" applyNumberFormat="1" applyFont="1" applyFill="1" applyBorder="1" applyAlignment="1">
      <alignment vertical="center"/>
    </xf>
    <xf numFmtId="10" fontId="21" fillId="4" borderId="22" xfId="7" applyNumberFormat="1" applyFont="1" applyFill="1" applyBorder="1" applyAlignment="1">
      <alignment vertical="center"/>
    </xf>
    <xf numFmtId="165" fontId="21" fillId="4" borderId="22" xfId="7" applyNumberFormat="1" applyFont="1" applyFill="1" applyBorder="1" applyAlignment="1">
      <alignment vertical="center"/>
    </xf>
    <xf numFmtId="3" fontId="21" fillId="5" borderId="23" xfId="4" applyNumberFormat="1" applyFont="1" applyFill="1" applyBorder="1" applyAlignment="1">
      <alignment vertical="center"/>
    </xf>
    <xf numFmtId="10" fontId="21" fillId="5" borderId="22" xfId="7" applyNumberFormat="1" applyFont="1" applyFill="1" applyBorder="1" applyAlignment="1">
      <alignment vertical="center"/>
    </xf>
    <xf numFmtId="165" fontId="21" fillId="5" borderId="22" xfId="7" applyNumberFormat="1" applyFont="1" applyFill="1" applyBorder="1" applyAlignment="1">
      <alignment vertical="center"/>
    </xf>
    <xf numFmtId="0" fontId="21" fillId="5" borderId="23" xfId="4" applyFont="1" applyFill="1" applyBorder="1" applyAlignment="1">
      <alignment vertical="center"/>
    </xf>
    <xf numFmtId="3" fontId="14" fillId="3" borderId="23" xfId="4" applyNumberFormat="1" applyFont="1" applyFill="1" applyBorder="1" applyAlignment="1">
      <alignment vertical="center"/>
    </xf>
    <xf numFmtId="9" fontId="14" fillId="3" borderId="22" xfId="7" applyFont="1" applyFill="1" applyBorder="1" applyAlignment="1">
      <alignment vertical="center"/>
    </xf>
    <xf numFmtId="165" fontId="14" fillId="3" borderId="22" xfId="4" applyNumberFormat="1" applyFont="1" applyFill="1" applyBorder="1" applyAlignment="1">
      <alignment vertical="center"/>
    </xf>
    <xf numFmtId="0" fontId="15" fillId="0" borderId="0" xfId="11" applyFont="1" applyAlignment="1">
      <alignment horizontal="left"/>
    </xf>
    <xf numFmtId="0" fontId="10" fillId="0" borderId="0" xfId="6" applyFont="1"/>
    <xf numFmtId="0" fontId="23" fillId="0" borderId="0" xfId="6" applyFont="1"/>
    <xf numFmtId="0" fontId="24" fillId="0" borderId="0" xfId="6" applyFont="1"/>
    <xf numFmtId="0" fontId="16" fillId="0" borderId="8" xfId="4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/>
    </xf>
    <xf numFmtId="0" fontId="21" fillId="4" borderId="12" xfId="4" applyFont="1" applyFill="1" applyBorder="1" applyAlignment="1">
      <alignment vertical="center"/>
    </xf>
    <xf numFmtId="0" fontId="21" fillId="0" borderId="0" xfId="4" applyFont="1" applyAlignment="1">
      <alignment vertical="center"/>
    </xf>
    <xf numFmtId="0" fontId="21" fillId="4" borderId="20" xfId="4" applyFont="1" applyFill="1" applyBorder="1" applyAlignment="1">
      <alignment vertical="center"/>
    </xf>
    <xf numFmtId="0" fontId="16" fillId="0" borderId="19" xfId="4" applyFont="1" applyBorder="1" applyAlignment="1">
      <alignment horizontal="center" vertical="center"/>
    </xf>
    <xf numFmtId="0" fontId="16" fillId="5" borderId="24" xfId="4" applyFont="1" applyFill="1" applyBorder="1" applyAlignment="1">
      <alignment horizontal="center" vertical="center"/>
    </xf>
    <xf numFmtId="0" fontId="15" fillId="0" borderId="0" xfId="6" applyFont="1"/>
    <xf numFmtId="0" fontId="15" fillId="0" borderId="0" xfId="0" applyFont="1" applyAlignment="1">
      <alignment horizontal="left"/>
    </xf>
    <xf numFmtId="0" fontId="21" fillId="0" borderId="0" xfId="4" applyFont="1"/>
    <xf numFmtId="0" fontId="10" fillId="2" borderId="0" xfId="0" applyFont="1" applyFill="1"/>
    <xf numFmtId="0" fontId="25" fillId="0" borderId="0" xfId="0" applyFont="1"/>
    <xf numFmtId="0" fontId="24" fillId="0" borderId="0" xfId="0" applyFont="1"/>
    <xf numFmtId="0" fontId="26" fillId="0" borderId="0" xfId="0" applyFont="1"/>
    <xf numFmtId="0" fontId="26" fillId="0" borderId="0" xfId="6" applyFont="1"/>
    <xf numFmtId="0" fontId="27" fillId="0" borderId="0" xfId="6" applyFont="1"/>
    <xf numFmtId="0" fontId="28" fillId="0" borderId="0" xfId="6" applyFont="1"/>
    <xf numFmtId="14" fontId="29" fillId="0" borderId="0" xfId="6" applyNumberFormat="1" applyFont="1"/>
    <xf numFmtId="0" fontId="7" fillId="0" borderId="0" xfId="6"/>
    <xf numFmtId="0" fontId="30" fillId="0" borderId="0" xfId="4" applyFont="1" applyAlignment="1">
      <alignment horizontal="center" vertical="center"/>
    </xf>
    <xf numFmtId="0" fontId="34" fillId="3" borderId="7" xfId="4" applyFont="1" applyFill="1" applyBorder="1" applyAlignment="1">
      <alignment horizontal="center" vertical="center" wrapText="1"/>
    </xf>
    <xf numFmtId="0" fontId="34" fillId="3" borderId="14" xfId="4" applyFont="1" applyFill="1" applyBorder="1" applyAlignment="1">
      <alignment horizontal="center" vertical="center" wrapText="1"/>
    </xf>
    <xf numFmtId="0" fontId="34" fillId="3" borderId="12" xfId="4" applyFont="1" applyFill="1" applyBorder="1" applyAlignment="1">
      <alignment horizontal="center" wrapText="1"/>
    </xf>
    <xf numFmtId="0" fontId="35" fillId="3" borderId="18" xfId="4" applyFont="1" applyFill="1" applyBorder="1" applyAlignment="1">
      <alignment horizontal="center" vertical="center" wrapText="1"/>
    </xf>
    <xf numFmtId="0" fontId="35" fillId="3" borderId="20" xfId="4" applyFont="1" applyFill="1" applyBorder="1" applyAlignment="1">
      <alignment horizontal="center" vertical="top" wrapText="1"/>
    </xf>
    <xf numFmtId="0" fontId="35" fillId="3" borderId="19" xfId="4" applyFont="1" applyFill="1" applyBorder="1" applyAlignment="1">
      <alignment horizontal="center" vertical="center" wrapText="1"/>
    </xf>
    <xf numFmtId="0" fontId="30" fillId="0" borderId="21" xfId="4" applyFont="1" applyBorder="1" applyAlignment="1">
      <alignment horizontal="center" vertical="center"/>
    </xf>
    <xf numFmtId="0" fontId="36" fillId="0" borderId="22" xfId="4" applyFont="1" applyBorder="1" applyAlignment="1">
      <alignment vertical="center"/>
    </xf>
    <xf numFmtId="3" fontId="36" fillId="0" borderId="23" xfId="4" applyNumberFormat="1" applyFont="1" applyBorder="1" applyAlignment="1">
      <alignment vertical="center"/>
    </xf>
    <xf numFmtId="10" fontId="36" fillId="0" borderId="22" xfId="7" applyNumberFormat="1" applyFont="1" applyBorder="1" applyAlignment="1">
      <alignment vertical="center"/>
    </xf>
    <xf numFmtId="165" fontId="36" fillId="0" borderId="22" xfId="7" applyNumberFormat="1" applyFont="1" applyBorder="1" applyAlignment="1">
      <alignment vertical="center"/>
    </xf>
    <xf numFmtId="0" fontId="37" fillId="4" borderId="21" xfId="6" applyFont="1" applyFill="1" applyBorder="1" applyAlignment="1">
      <alignment horizontal="center" vertical="center" wrapText="1"/>
    </xf>
    <xf numFmtId="0" fontId="36" fillId="4" borderId="22" xfId="4" applyFont="1" applyFill="1" applyBorder="1" applyAlignment="1">
      <alignment vertical="center"/>
    </xf>
    <xf numFmtId="3" fontId="36" fillId="4" borderId="23" xfId="4" applyNumberFormat="1" applyFont="1" applyFill="1" applyBorder="1" applyAlignment="1">
      <alignment vertical="center"/>
    </xf>
    <xf numFmtId="10" fontId="36" fillId="4" borderId="22" xfId="7" applyNumberFormat="1" applyFont="1" applyFill="1" applyBorder="1" applyAlignment="1">
      <alignment vertical="center"/>
    </xf>
    <xf numFmtId="165" fontId="36" fillId="4" borderId="22" xfId="7" applyNumberFormat="1" applyFont="1" applyFill="1" applyBorder="1" applyAlignment="1">
      <alignment vertical="center"/>
    </xf>
    <xf numFmtId="3" fontId="36" fillId="5" borderId="23" xfId="4" applyNumberFormat="1" applyFont="1" applyFill="1" applyBorder="1" applyAlignment="1">
      <alignment vertical="center"/>
    </xf>
    <xf numFmtId="10" fontId="36" fillId="5" borderId="22" xfId="7" applyNumberFormat="1" applyFont="1" applyFill="1" applyBorder="1" applyAlignment="1">
      <alignment vertical="center"/>
    </xf>
    <xf numFmtId="165" fontId="36" fillId="5" borderId="22" xfId="7" applyNumberFormat="1" applyFont="1" applyFill="1" applyBorder="1" applyAlignment="1">
      <alignment vertical="center"/>
    </xf>
    <xf numFmtId="3" fontId="32" fillId="3" borderId="23" xfId="4" applyNumberFormat="1" applyFont="1" applyFill="1" applyBorder="1" applyAlignment="1">
      <alignment vertical="center"/>
    </xf>
    <xf numFmtId="9" fontId="32" fillId="3" borderId="22" xfId="7" applyFont="1" applyFill="1" applyBorder="1" applyAlignment="1">
      <alignment vertical="center"/>
    </xf>
    <xf numFmtId="165" fontId="32" fillId="3" borderId="22" xfId="4" applyNumberFormat="1" applyFont="1" applyFill="1" applyBorder="1" applyAlignment="1">
      <alignment vertical="center"/>
    </xf>
    <xf numFmtId="0" fontId="29" fillId="0" borderId="0" xfId="6" applyFont="1"/>
    <xf numFmtId="0" fontId="38" fillId="0" borderId="0" xfId="6" applyFont="1"/>
    <xf numFmtId="0" fontId="39" fillId="0" borderId="0" xfId="6" applyFont="1"/>
    <xf numFmtId="0" fontId="40" fillId="0" borderId="0" xfId="33" applyFont="1" applyAlignment="1">
      <alignment horizontal="center" vertical="top"/>
    </xf>
    <xf numFmtId="0" fontId="36" fillId="0" borderId="0" xfId="4" applyFont="1"/>
    <xf numFmtId="0" fontId="41" fillId="0" borderId="0" xfId="4" applyFont="1" applyAlignment="1">
      <alignment horizontal="right" vertical="center"/>
    </xf>
    <xf numFmtId="1" fontId="36" fillId="0" borderId="21" xfId="7" applyNumberFormat="1" applyFont="1" applyBorder="1" applyAlignment="1">
      <alignment horizontal="center"/>
    </xf>
    <xf numFmtId="1" fontId="36" fillId="4" borderId="21" xfId="7" applyNumberFormat="1" applyFont="1" applyFill="1" applyBorder="1" applyAlignment="1">
      <alignment horizontal="center"/>
    </xf>
    <xf numFmtId="3" fontId="36" fillId="5" borderId="21" xfId="4" applyNumberFormat="1" applyFont="1" applyFill="1" applyBorder="1" applyAlignment="1">
      <alignment vertical="center"/>
    </xf>
    <xf numFmtId="0" fontId="36" fillId="5" borderId="21" xfId="4" applyFont="1" applyFill="1" applyBorder="1" applyAlignment="1">
      <alignment vertical="center"/>
    </xf>
    <xf numFmtId="0" fontId="36" fillId="5" borderId="23" xfId="4" applyFont="1" applyFill="1" applyBorder="1" applyAlignment="1">
      <alignment vertical="center"/>
    </xf>
    <xf numFmtId="3" fontId="32" fillId="3" borderId="21" xfId="4" applyNumberFormat="1" applyFont="1" applyFill="1" applyBorder="1" applyAlignment="1">
      <alignment vertical="center"/>
    </xf>
    <xf numFmtId="0" fontId="42" fillId="0" borderId="0" xfId="6" applyFont="1"/>
    <xf numFmtId="0" fontId="43" fillId="0" borderId="0" xfId="6" applyFont="1"/>
    <xf numFmtId="0" fontId="13" fillId="3" borderId="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8" fillId="3" borderId="0" xfId="4" applyFont="1" applyFill="1" applyAlignment="1">
      <alignment horizontal="center" vertical="center"/>
    </xf>
    <xf numFmtId="0" fontId="18" fillId="3" borderId="15" xfId="4" applyFont="1" applyFill="1" applyBorder="1" applyAlignment="1">
      <alignment horizontal="center" vertical="center"/>
    </xf>
    <xf numFmtId="0" fontId="18" fillId="3" borderId="16" xfId="4" applyFont="1" applyFill="1" applyBorder="1" applyAlignment="1">
      <alignment horizontal="center" vertical="center"/>
    </xf>
    <xf numFmtId="0" fontId="20" fillId="3" borderId="14" xfId="4" applyFont="1" applyFill="1" applyBorder="1" applyAlignment="1">
      <alignment horizontal="center" vertical="top" wrapText="1"/>
    </xf>
    <xf numFmtId="0" fontId="20" fillId="3" borderId="19" xfId="4" applyFont="1" applyFill="1" applyBorder="1" applyAlignment="1">
      <alignment horizontal="center" vertical="top" wrapText="1"/>
    </xf>
    <xf numFmtId="0" fontId="20" fillId="3" borderId="14" xfId="4" applyFont="1" applyFill="1" applyBorder="1" applyAlignment="1">
      <alignment horizontal="center" vertical="center" wrapText="1"/>
    </xf>
    <xf numFmtId="0" fontId="20" fillId="3" borderId="19" xfId="4" applyFont="1" applyFill="1" applyBorder="1" applyAlignment="1">
      <alignment horizontal="center" vertical="center" wrapText="1"/>
    </xf>
    <xf numFmtId="0" fontId="19" fillId="3" borderId="7" xfId="4" applyFont="1" applyFill="1" applyBorder="1" applyAlignment="1">
      <alignment horizontal="center" vertical="center" wrapText="1"/>
    </xf>
    <xf numFmtId="0" fontId="19" fillId="3" borderId="12" xfId="4" applyFont="1" applyFill="1" applyBorder="1" applyAlignment="1">
      <alignment horizontal="center" vertical="center" wrapText="1"/>
    </xf>
    <xf numFmtId="0" fontId="19" fillId="3" borderId="13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4" fillId="3" borderId="7" xfId="4" applyFont="1" applyFill="1" applyBorder="1" applyAlignment="1">
      <alignment horizontal="center" wrapText="1"/>
    </xf>
    <xf numFmtId="0" fontId="14" fillId="3" borderId="13" xfId="4" applyFont="1" applyFill="1" applyBorder="1" applyAlignment="1">
      <alignment horizontal="center" wrapText="1"/>
    </xf>
    <xf numFmtId="0" fontId="14" fillId="3" borderId="8" xfId="4" applyFont="1" applyFill="1" applyBorder="1" applyAlignment="1">
      <alignment horizontal="center" wrapText="1"/>
    </xf>
    <xf numFmtId="0" fontId="14" fillId="3" borderId="14" xfId="4" applyFont="1" applyFill="1" applyBorder="1" applyAlignment="1">
      <alignment horizontal="center" wrapText="1"/>
    </xf>
    <xf numFmtId="0" fontId="14" fillId="3" borderId="9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horizontal="center" vertical="center"/>
    </xf>
    <xf numFmtId="0" fontId="19" fillId="3" borderId="8" xfId="4" applyFont="1" applyFill="1" applyBorder="1" applyAlignment="1">
      <alignment horizontal="center" wrapText="1"/>
    </xf>
    <xf numFmtId="0" fontId="19" fillId="3" borderId="14" xfId="4" applyFont="1" applyFill="1" applyBorder="1" applyAlignment="1">
      <alignment horizontal="center" wrapText="1"/>
    </xf>
    <xf numFmtId="0" fontId="19" fillId="3" borderId="8" xfId="4" applyFont="1" applyFill="1" applyBorder="1" applyAlignment="1">
      <alignment horizontal="center" vertical="center" wrapText="1"/>
    </xf>
    <xf numFmtId="0" fontId="19" fillId="3" borderId="14" xfId="4" applyFont="1" applyFill="1" applyBorder="1" applyAlignment="1">
      <alignment horizontal="center" vertical="center" wrapText="1"/>
    </xf>
    <xf numFmtId="0" fontId="14" fillId="3" borderId="11" xfId="4" applyFont="1" applyFill="1" applyBorder="1" applyAlignment="1">
      <alignment horizontal="center" vertical="center"/>
    </xf>
    <xf numFmtId="0" fontId="14" fillId="3" borderId="24" xfId="4" applyFont="1" applyFill="1" applyBorder="1" applyAlignment="1">
      <alignment horizontal="center" vertical="top"/>
    </xf>
    <xf numFmtId="0" fontId="14" fillId="3" borderId="22" xfId="4" applyFont="1" applyFill="1" applyBorder="1" applyAlignment="1">
      <alignment horizontal="center" vertical="top"/>
    </xf>
    <xf numFmtId="0" fontId="16" fillId="5" borderId="24" xfId="4" applyFont="1" applyFill="1" applyBorder="1" applyAlignment="1">
      <alignment horizontal="center" vertical="center"/>
    </xf>
    <xf numFmtId="0" fontId="16" fillId="5" borderId="22" xfId="4" applyFont="1" applyFill="1" applyBorder="1" applyAlignment="1">
      <alignment horizontal="center" vertical="center"/>
    </xf>
    <xf numFmtId="0" fontId="18" fillId="3" borderId="13" xfId="4" applyFont="1" applyFill="1" applyBorder="1" applyAlignment="1">
      <alignment horizontal="center" vertical="top"/>
    </xf>
    <xf numFmtId="0" fontId="18" fillId="3" borderId="18" xfId="4" applyFont="1" applyFill="1" applyBorder="1" applyAlignment="1">
      <alignment horizontal="center" vertical="top"/>
    </xf>
    <xf numFmtId="0" fontId="18" fillId="3" borderId="14" xfId="4" applyFont="1" applyFill="1" applyBorder="1" applyAlignment="1">
      <alignment horizontal="center" vertical="top"/>
    </xf>
    <xf numFmtId="0" fontId="18" fillId="3" borderId="19" xfId="4" applyFont="1" applyFill="1" applyBorder="1" applyAlignment="1">
      <alignment horizontal="center" vertical="top"/>
    </xf>
    <xf numFmtId="0" fontId="35" fillId="3" borderId="14" xfId="4" applyFont="1" applyFill="1" applyBorder="1" applyAlignment="1">
      <alignment horizontal="center" vertical="top" wrapText="1"/>
    </xf>
    <xf numFmtId="0" fontId="35" fillId="3" borderId="19" xfId="4" applyFont="1" applyFill="1" applyBorder="1" applyAlignment="1">
      <alignment horizontal="center" vertical="top" wrapText="1"/>
    </xf>
    <xf numFmtId="0" fontId="30" fillId="5" borderId="24" xfId="4" applyFont="1" applyFill="1" applyBorder="1" applyAlignment="1">
      <alignment horizontal="center" vertical="center"/>
    </xf>
    <xf numFmtId="0" fontId="30" fillId="5" borderId="22" xfId="4" applyFont="1" applyFill="1" applyBorder="1" applyAlignment="1">
      <alignment horizontal="center" vertical="center"/>
    </xf>
    <xf numFmtId="0" fontId="32" fillId="3" borderId="24" xfId="4" applyFont="1" applyFill="1" applyBorder="1" applyAlignment="1">
      <alignment horizontal="center" vertical="top"/>
    </xf>
    <xf numFmtId="0" fontId="32" fillId="3" borderId="22" xfId="4" applyFont="1" applyFill="1" applyBorder="1" applyAlignment="1">
      <alignment horizontal="center" vertical="top"/>
    </xf>
    <xf numFmtId="0" fontId="33" fillId="3" borderId="13" xfId="4" applyFont="1" applyFill="1" applyBorder="1" applyAlignment="1">
      <alignment horizontal="center" vertical="top"/>
    </xf>
    <xf numFmtId="0" fontId="33" fillId="3" borderId="18" xfId="4" applyFont="1" applyFill="1" applyBorder="1" applyAlignment="1">
      <alignment horizontal="center" vertical="top"/>
    </xf>
    <xf numFmtId="0" fontId="33" fillId="3" borderId="14" xfId="4" applyFont="1" applyFill="1" applyBorder="1" applyAlignment="1">
      <alignment horizontal="center" vertical="top"/>
    </xf>
    <xf numFmtId="0" fontId="33" fillId="3" borderId="19" xfId="4" applyFont="1" applyFill="1" applyBorder="1" applyAlignment="1">
      <alignment horizontal="center" vertical="top"/>
    </xf>
    <xf numFmtId="0" fontId="33" fillId="3" borderId="25" xfId="4" applyFont="1" applyFill="1" applyBorder="1" applyAlignment="1">
      <alignment horizontal="center" vertical="center"/>
    </xf>
    <xf numFmtId="0" fontId="33" fillId="3" borderId="20" xfId="4" applyFont="1" applyFill="1" applyBorder="1" applyAlignment="1">
      <alignment horizontal="center" vertical="center"/>
    </xf>
    <xf numFmtId="0" fontId="34" fillId="3" borderId="7" xfId="4" applyFont="1" applyFill="1" applyBorder="1" applyAlignment="1">
      <alignment horizontal="center" vertical="center" wrapText="1"/>
    </xf>
    <xf numFmtId="0" fontId="34" fillId="3" borderId="12" xfId="4" applyFont="1" applyFill="1" applyBorder="1" applyAlignment="1">
      <alignment horizontal="center" vertical="center" wrapText="1"/>
    </xf>
    <xf numFmtId="0" fontId="34" fillId="3" borderId="13" xfId="4" applyFont="1" applyFill="1" applyBorder="1" applyAlignment="1">
      <alignment horizontal="center" vertical="center" wrapText="1"/>
    </xf>
    <xf numFmtId="0" fontId="34" fillId="3" borderId="17" xfId="4" applyFont="1" applyFill="1" applyBorder="1" applyAlignment="1">
      <alignment horizontal="center" vertical="center" wrapText="1"/>
    </xf>
    <xf numFmtId="0" fontId="34" fillId="3" borderId="8" xfId="4" applyFont="1" applyFill="1" applyBorder="1" applyAlignment="1">
      <alignment horizontal="center" wrapText="1"/>
    </xf>
    <xf numFmtId="0" fontId="34" fillId="3" borderId="14" xfId="4" applyFont="1" applyFill="1" applyBorder="1" applyAlignment="1">
      <alignment horizontal="center" wrapText="1"/>
    </xf>
    <xf numFmtId="0" fontId="30" fillId="0" borderId="0" xfId="4" applyFont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2" fillId="3" borderId="7" xfId="4" applyFont="1" applyFill="1" applyBorder="1" applyAlignment="1">
      <alignment horizontal="center" wrapText="1"/>
    </xf>
    <xf numFmtId="0" fontId="32" fillId="3" borderId="13" xfId="4" applyFont="1" applyFill="1" applyBorder="1" applyAlignment="1">
      <alignment horizontal="center" wrapText="1"/>
    </xf>
    <xf numFmtId="0" fontId="32" fillId="3" borderId="8" xfId="4" applyFont="1" applyFill="1" applyBorder="1" applyAlignment="1">
      <alignment horizontal="center" wrapText="1"/>
    </xf>
    <xf numFmtId="0" fontId="32" fillId="3" borderId="14" xfId="4" applyFont="1" applyFill="1" applyBorder="1" applyAlignment="1">
      <alignment horizontal="center" wrapText="1"/>
    </xf>
    <xf numFmtId="0" fontId="32" fillId="3" borderId="7" xfId="4" applyFont="1" applyFill="1" applyBorder="1" applyAlignment="1">
      <alignment horizontal="center" vertical="center"/>
    </xf>
    <xf numFmtId="0" fontId="32" fillId="3" borderId="9" xfId="4" applyFont="1" applyFill="1" applyBorder="1" applyAlignment="1">
      <alignment horizontal="center" vertical="center"/>
    </xf>
    <xf numFmtId="0" fontId="32" fillId="3" borderId="12" xfId="4" applyFont="1" applyFill="1" applyBorder="1" applyAlignment="1">
      <alignment horizontal="center" vertical="center"/>
    </xf>
    <xf numFmtId="0" fontId="33" fillId="3" borderId="18" xfId="4" applyFont="1" applyFill="1" applyBorder="1" applyAlignment="1">
      <alignment horizontal="center" vertical="center"/>
    </xf>
    <xf numFmtId="0" fontId="34" fillId="3" borderId="8" xfId="4" applyFont="1" applyFill="1" applyBorder="1" applyAlignment="1">
      <alignment horizontal="center" vertical="center" wrapText="1"/>
    </xf>
    <xf numFmtId="0" fontId="34" fillId="3" borderId="14" xfId="4" applyFont="1" applyFill="1" applyBorder="1" applyAlignment="1">
      <alignment horizontal="center" vertical="center" wrapText="1"/>
    </xf>
    <xf numFmtId="0" fontId="35" fillId="3" borderId="14" xfId="4" applyFont="1" applyFill="1" applyBorder="1" applyAlignment="1">
      <alignment horizontal="center" vertical="center" wrapText="1"/>
    </xf>
    <xf numFmtId="0" fontId="35" fillId="3" borderId="19" xfId="4" applyFont="1" applyFill="1" applyBorder="1" applyAlignment="1">
      <alignment horizontal="center" vertical="center" wrapText="1"/>
    </xf>
    <xf numFmtId="0" fontId="31" fillId="0" borderId="0" xfId="4" applyFont="1" applyAlignment="1">
      <alignment horizontal="center" vertical="center" wrapText="1"/>
    </xf>
    <xf numFmtId="0" fontId="32" fillId="3" borderId="10" xfId="4" applyFont="1" applyFill="1" applyBorder="1" applyAlignment="1">
      <alignment horizontal="center" vertical="center"/>
    </xf>
    <xf numFmtId="0" fontId="32" fillId="3" borderId="11" xfId="4" applyFont="1" applyFill="1" applyBorder="1" applyAlignment="1">
      <alignment horizontal="center" vertical="center"/>
    </xf>
    <xf numFmtId="0" fontId="33" fillId="3" borderId="0" xfId="4" applyFont="1" applyFill="1" applyAlignment="1">
      <alignment horizontal="center" vertical="center"/>
    </xf>
    <xf numFmtId="0" fontId="33" fillId="3" borderId="15" xfId="4" applyFont="1" applyFill="1" applyBorder="1" applyAlignment="1">
      <alignment horizontal="center" vertical="center"/>
    </xf>
    <xf numFmtId="0" fontId="33" fillId="3" borderId="16" xfId="4" applyFont="1" applyFill="1" applyBorder="1" applyAlignment="1">
      <alignment horizontal="center" vertical="center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47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M18"/>
  <sheetViews>
    <sheetView showGridLines="0" tabSelected="1" zoomScale="90" zoomScaleNormal="90" workbookViewId="0"/>
  </sheetViews>
  <sheetFormatPr defaultRowHeight="14.4"/>
  <cols>
    <col min="1" max="1" width="1.6640625" customWidth="1"/>
    <col min="2" max="2" width="37.6640625" customWidth="1"/>
    <col min="3" max="5" width="14.5546875" customWidth="1"/>
    <col min="9" max="9" width="24.109375" customWidth="1"/>
    <col min="13" max="13" width="10.5546875" customWidth="1"/>
    <col min="14" max="14" width="11.44140625" customWidth="1"/>
  </cols>
  <sheetData>
    <row r="1" spans="2:5">
      <c r="B1" s="2"/>
      <c r="C1" s="2"/>
      <c r="D1" s="3"/>
      <c r="E1" s="4">
        <v>45327</v>
      </c>
    </row>
    <row r="2" spans="2:5">
      <c r="B2" s="2" t="s">
        <v>75</v>
      </c>
      <c r="C2" s="2"/>
      <c r="D2" s="2"/>
      <c r="E2" s="5" t="s">
        <v>27</v>
      </c>
    </row>
    <row r="3" spans="2:5" ht="26.25" customHeight="1">
      <c r="B3" s="102" t="s">
        <v>25</v>
      </c>
      <c r="C3" s="103"/>
      <c r="D3" s="103"/>
      <c r="E3" s="103"/>
    </row>
    <row r="4" spans="2:5" ht="26.25" customHeight="1">
      <c r="B4" s="6"/>
      <c r="C4" s="7" t="s">
        <v>90</v>
      </c>
      <c r="D4" s="7" t="s">
        <v>82</v>
      </c>
      <c r="E4" s="8" t="s">
        <v>8</v>
      </c>
    </row>
    <row r="5" spans="2:5" ht="26.25" customHeight="1">
      <c r="B5" s="9" t="s">
        <v>9</v>
      </c>
      <c r="C5" s="10">
        <v>2141</v>
      </c>
      <c r="D5" s="10">
        <v>2486</v>
      </c>
      <c r="E5" s="11">
        <v>-0.13877715205148833</v>
      </c>
    </row>
    <row r="6" spans="2:5" ht="26.25" customHeight="1">
      <c r="B6" s="12" t="s">
        <v>22</v>
      </c>
      <c r="C6" s="13">
        <v>528</v>
      </c>
      <c r="D6" s="13">
        <v>671</v>
      </c>
      <c r="E6" s="14">
        <v>-0.21311475409836067</v>
      </c>
    </row>
    <row r="7" spans="2:5" ht="26.25" customHeight="1">
      <c r="B7" s="12" t="s">
        <v>23</v>
      </c>
      <c r="C7" s="13">
        <v>81</v>
      </c>
      <c r="D7" s="13">
        <v>102</v>
      </c>
      <c r="E7" s="14">
        <v>-0.20588235294117652</v>
      </c>
    </row>
    <row r="8" spans="2:5" ht="26.25" customHeight="1">
      <c r="B8" s="12" t="s">
        <v>24</v>
      </c>
      <c r="C8" s="13">
        <v>1532</v>
      </c>
      <c r="D8" s="13">
        <v>1713</v>
      </c>
      <c r="E8" s="14">
        <v>-0.1056625802685347</v>
      </c>
    </row>
    <row r="9" spans="2:5" ht="26.25" customHeight="1">
      <c r="B9" s="9" t="s">
        <v>10</v>
      </c>
      <c r="C9" s="10">
        <v>150</v>
      </c>
      <c r="D9" s="10">
        <v>64</v>
      </c>
      <c r="E9" s="11">
        <v>1.34375</v>
      </c>
    </row>
    <row r="10" spans="2:5" ht="26.25" customHeight="1">
      <c r="B10" s="15" t="s">
        <v>26</v>
      </c>
      <c r="C10" s="16">
        <v>2291</v>
      </c>
      <c r="D10" s="16">
        <v>2550</v>
      </c>
      <c r="E10" s="17">
        <v>-0.10156862745098039</v>
      </c>
    </row>
    <row r="11" spans="2:5" ht="16.5" customHeight="1">
      <c r="B11" s="18" t="s">
        <v>49</v>
      </c>
      <c r="C11" s="2"/>
      <c r="D11" s="2"/>
      <c r="E11" s="2"/>
    </row>
    <row r="12" spans="2:5" ht="15" customHeight="1"/>
    <row r="18" spans="13:13">
      <c r="M18" s="1"/>
    </row>
  </sheetData>
  <mergeCells count="1">
    <mergeCell ref="B3:E3"/>
  </mergeCells>
  <phoneticPr fontId="4" type="noConversion"/>
  <conditionalFormatting sqref="E5:E10">
    <cfRule type="cellIs" dxfId="46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J22"/>
  <sheetViews>
    <sheetView showGridLines="0" zoomScale="90" zoomScaleNormal="90" workbookViewId="0">
      <selection activeCell="D19" sqref="D19:J19"/>
    </sheetView>
  </sheetViews>
  <sheetFormatPr defaultColWidth="9.109375" defaultRowHeight="13.8"/>
  <cols>
    <col min="1" max="1" width="1.109375" style="2" customWidth="1"/>
    <col min="2" max="2" width="9.109375" style="2" customWidth="1"/>
    <col min="3" max="3" width="16.88671875" style="2" customWidth="1"/>
    <col min="4" max="4" width="9.109375" style="2" customWidth="1"/>
    <col min="5" max="5" width="11" style="2" customWidth="1"/>
    <col min="6" max="6" width="12.6640625" style="2" customWidth="1"/>
    <col min="7" max="7" width="12.88671875" style="2" customWidth="1"/>
    <col min="8" max="8" width="10.5546875" style="2" customWidth="1"/>
    <col min="9" max="9" width="13.33203125" style="2" customWidth="1"/>
    <col min="10" max="10" width="11.6640625" style="2" customWidth="1"/>
    <col min="11" max="16384" width="9.109375" style="2"/>
  </cols>
  <sheetData>
    <row r="1" spans="2:10">
      <c r="B1" s="2" t="s">
        <v>7</v>
      </c>
      <c r="E1" s="3"/>
      <c r="J1" s="4">
        <v>45327</v>
      </c>
    </row>
    <row r="2" spans="2:10" ht="14.4" customHeight="1">
      <c r="B2" s="104" t="s">
        <v>28</v>
      </c>
      <c r="C2" s="104"/>
      <c r="D2" s="104"/>
      <c r="E2" s="104"/>
      <c r="F2" s="104"/>
      <c r="G2" s="104"/>
      <c r="H2" s="104"/>
      <c r="I2" s="104"/>
      <c r="J2" s="104"/>
    </row>
    <row r="3" spans="2:10" ht="14.4" customHeight="1" thickBot="1">
      <c r="B3" s="105" t="s">
        <v>29</v>
      </c>
      <c r="C3" s="105"/>
      <c r="D3" s="105"/>
      <c r="E3" s="105"/>
      <c r="F3" s="105"/>
      <c r="G3" s="105"/>
      <c r="H3" s="105"/>
      <c r="I3" s="105"/>
      <c r="J3" s="105"/>
    </row>
    <row r="4" spans="2:10" ht="14.25" customHeight="1">
      <c r="B4" s="117" t="s">
        <v>0</v>
      </c>
      <c r="C4" s="119" t="s">
        <v>1</v>
      </c>
      <c r="D4" s="121" t="s">
        <v>83</v>
      </c>
      <c r="E4" s="121"/>
      <c r="F4" s="121"/>
      <c r="G4" s="121"/>
      <c r="H4" s="122"/>
      <c r="I4" s="127" t="s">
        <v>80</v>
      </c>
      <c r="J4" s="122"/>
    </row>
    <row r="5" spans="2:10" ht="14.4" customHeight="1" thickBot="1">
      <c r="B5" s="118"/>
      <c r="C5" s="120"/>
      <c r="D5" s="106" t="s">
        <v>84</v>
      </c>
      <c r="E5" s="106"/>
      <c r="F5" s="106"/>
      <c r="G5" s="106"/>
      <c r="H5" s="107"/>
      <c r="I5" s="108" t="s">
        <v>81</v>
      </c>
      <c r="J5" s="107"/>
    </row>
    <row r="6" spans="2:10" ht="14.4" customHeight="1">
      <c r="B6" s="118"/>
      <c r="C6" s="120"/>
      <c r="D6" s="113">
        <v>2023</v>
      </c>
      <c r="E6" s="114"/>
      <c r="F6" s="113">
        <v>2022</v>
      </c>
      <c r="G6" s="114"/>
      <c r="H6" s="123" t="s">
        <v>31</v>
      </c>
      <c r="I6" s="125">
        <v>2022</v>
      </c>
      <c r="J6" s="125" t="s">
        <v>85</v>
      </c>
    </row>
    <row r="7" spans="2:10" ht="14.4" customHeight="1" thickBot="1">
      <c r="B7" s="132" t="s">
        <v>32</v>
      </c>
      <c r="C7" s="134" t="s">
        <v>33</v>
      </c>
      <c r="D7" s="115"/>
      <c r="E7" s="116"/>
      <c r="F7" s="115"/>
      <c r="G7" s="116"/>
      <c r="H7" s="124"/>
      <c r="I7" s="126"/>
      <c r="J7" s="126"/>
    </row>
    <row r="8" spans="2:10" ht="14.25" customHeight="1">
      <c r="B8" s="132"/>
      <c r="C8" s="134"/>
      <c r="D8" s="19" t="s">
        <v>34</v>
      </c>
      <c r="E8" s="20" t="s">
        <v>2</v>
      </c>
      <c r="F8" s="19" t="s">
        <v>34</v>
      </c>
      <c r="G8" s="20" t="s">
        <v>2</v>
      </c>
      <c r="H8" s="109" t="s">
        <v>35</v>
      </c>
      <c r="I8" s="21" t="s">
        <v>34</v>
      </c>
      <c r="J8" s="111" t="s">
        <v>86</v>
      </c>
    </row>
    <row r="9" spans="2:10" ht="14.4" customHeight="1" thickBot="1">
      <c r="B9" s="133"/>
      <c r="C9" s="135"/>
      <c r="D9" s="22" t="s">
        <v>36</v>
      </c>
      <c r="E9" s="23" t="s">
        <v>37</v>
      </c>
      <c r="F9" s="22" t="s">
        <v>36</v>
      </c>
      <c r="G9" s="23" t="s">
        <v>37</v>
      </c>
      <c r="H9" s="110"/>
      <c r="I9" s="24" t="s">
        <v>36</v>
      </c>
      <c r="J9" s="112"/>
    </row>
    <row r="10" spans="2:10" ht="14.4" customHeight="1" thickBot="1">
      <c r="B10" s="25">
        <v>1</v>
      </c>
      <c r="C10" s="26" t="s">
        <v>12</v>
      </c>
      <c r="D10" s="27">
        <v>419</v>
      </c>
      <c r="E10" s="28">
        <v>0.19570294255021017</v>
      </c>
      <c r="F10" s="27">
        <v>519</v>
      </c>
      <c r="G10" s="28">
        <v>0.20876910699919549</v>
      </c>
      <c r="H10" s="29">
        <v>-0.19267822736030826</v>
      </c>
      <c r="I10" s="27">
        <v>462</v>
      </c>
      <c r="J10" s="29">
        <v>-9.3073593073593086E-2</v>
      </c>
    </row>
    <row r="11" spans="2:10" ht="14.4" customHeight="1" thickBot="1">
      <c r="B11" s="30">
        <v>2</v>
      </c>
      <c r="C11" s="31" t="s">
        <v>13</v>
      </c>
      <c r="D11" s="32">
        <v>381</v>
      </c>
      <c r="E11" s="33">
        <v>0.1779542269967305</v>
      </c>
      <c r="F11" s="32">
        <v>281</v>
      </c>
      <c r="G11" s="33">
        <v>0.11303298471440064</v>
      </c>
      <c r="H11" s="34">
        <v>0.35587188612099641</v>
      </c>
      <c r="I11" s="32">
        <v>372</v>
      </c>
      <c r="J11" s="34">
        <v>2.4193548387096753E-2</v>
      </c>
    </row>
    <row r="12" spans="2:10" ht="14.4" customHeight="1" thickBot="1">
      <c r="B12" s="25">
        <v>3</v>
      </c>
      <c r="C12" s="26" t="s">
        <v>11</v>
      </c>
      <c r="D12" s="27">
        <v>373</v>
      </c>
      <c r="E12" s="28">
        <v>0.1742176553012611</v>
      </c>
      <c r="F12" s="27">
        <v>509</v>
      </c>
      <c r="G12" s="28">
        <v>0.20474658085277556</v>
      </c>
      <c r="H12" s="29">
        <v>-0.26719056974459721</v>
      </c>
      <c r="I12" s="27">
        <v>460</v>
      </c>
      <c r="J12" s="29">
        <v>-0.18913043478260871</v>
      </c>
    </row>
    <row r="13" spans="2:10" ht="14.4" customHeight="1" thickBot="1">
      <c r="B13" s="30">
        <v>4</v>
      </c>
      <c r="C13" s="31" t="s">
        <v>4</v>
      </c>
      <c r="D13" s="32">
        <v>331</v>
      </c>
      <c r="E13" s="33">
        <v>0.15460065390004671</v>
      </c>
      <c r="F13" s="32">
        <v>234</v>
      </c>
      <c r="G13" s="33">
        <v>9.4127111826226864E-2</v>
      </c>
      <c r="H13" s="34">
        <v>0.41452991452991461</v>
      </c>
      <c r="I13" s="32">
        <v>675</v>
      </c>
      <c r="J13" s="34">
        <v>-0.50962962962962965</v>
      </c>
    </row>
    <row r="14" spans="2:10" ht="14.4" customHeight="1" thickBot="1">
      <c r="B14" s="25">
        <v>5</v>
      </c>
      <c r="C14" s="26" t="s">
        <v>3</v>
      </c>
      <c r="D14" s="27">
        <v>259</v>
      </c>
      <c r="E14" s="28">
        <v>0.12097150864082204</v>
      </c>
      <c r="F14" s="27">
        <v>421</v>
      </c>
      <c r="G14" s="28">
        <v>0.16934835076427998</v>
      </c>
      <c r="H14" s="29">
        <v>-0.38479809976247026</v>
      </c>
      <c r="I14" s="27">
        <v>279</v>
      </c>
      <c r="J14" s="29">
        <v>-7.1684587813620082E-2</v>
      </c>
    </row>
    <row r="15" spans="2:10" ht="14.4" customHeight="1" thickBot="1">
      <c r="B15" s="30">
        <v>6</v>
      </c>
      <c r="C15" s="31" t="s">
        <v>15</v>
      </c>
      <c r="D15" s="32">
        <v>199</v>
      </c>
      <c r="E15" s="33">
        <v>9.2947220924801496E-2</v>
      </c>
      <c r="F15" s="32">
        <v>208</v>
      </c>
      <c r="G15" s="33">
        <v>8.3668543845535001E-2</v>
      </c>
      <c r="H15" s="34">
        <v>-4.3269230769230727E-2</v>
      </c>
      <c r="I15" s="32">
        <v>506</v>
      </c>
      <c r="J15" s="34">
        <v>-0.60671936758893286</v>
      </c>
    </row>
    <row r="16" spans="2:10" ht="14.4" customHeight="1" thickBot="1">
      <c r="B16" s="25">
        <v>7</v>
      </c>
      <c r="C16" s="26" t="s">
        <v>14</v>
      </c>
      <c r="D16" s="27">
        <v>105</v>
      </c>
      <c r="E16" s="28">
        <v>4.9042503503035961E-2</v>
      </c>
      <c r="F16" s="27">
        <v>206</v>
      </c>
      <c r="G16" s="28">
        <v>8.286403861625101E-2</v>
      </c>
      <c r="H16" s="29">
        <v>-0.49029126213592233</v>
      </c>
      <c r="I16" s="27">
        <v>161</v>
      </c>
      <c r="J16" s="29">
        <v>-0.34782608695652173</v>
      </c>
    </row>
    <row r="17" spans="2:10" ht="14.4" thickBot="1">
      <c r="B17" s="130" t="s">
        <v>66</v>
      </c>
      <c r="C17" s="131"/>
      <c r="D17" s="35">
        <f>SUM(D10:D16)</f>
        <v>2067</v>
      </c>
      <c r="E17" s="36">
        <f>D17/D19</f>
        <v>0.96543671181690793</v>
      </c>
      <c r="F17" s="35">
        <f>SUM(F10:F16)</f>
        <v>2378</v>
      </c>
      <c r="G17" s="36">
        <f>F17/F19</f>
        <v>0.95655671761866456</v>
      </c>
      <c r="H17" s="37">
        <f>D17/F17-1</f>
        <v>-0.13078216989066438</v>
      </c>
      <c r="I17" s="35">
        <f>SUM(I10:I16)</f>
        <v>2915</v>
      </c>
      <c r="J17" s="36">
        <f>D17/I17-1</f>
        <v>-0.29090909090909089</v>
      </c>
    </row>
    <row r="18" spans="2:10" ht="14.4" thickBot="1">
      <c r="B18" s="130" t="s">
        <v>38</v>
      </c>
      <c r="C18" s="131"/>
      <c r="D18" s="38">
        <f>D19-D17</f>
        <v>74</v>
      </c>
      <c r="E18" s="36">
        <f>D18/D19</f>
        <v>3.4563288183092011E-2</v>
      </c>
      <c r="F18" s="38">
        <f>F19-F17</f>
        <v>108</v>
      </c>
      <c r="G18" s="36">
        <f>F18/F19</f>
        <v>4.3443282381335477E-2</v>
      </c>
      <c r="H18" s="37">
        <f>D18/F18-1</f>
        <v>-0.31481481481481477</v>
      </c>
      <c r="I18" s="38">
        <f>I19-I17</f>
        <v>67</v>
      </c>
      <c r="J18" s="37">
        <f>D18/I18-1</f>
        <v>0.10447761194029859</v>
      </c>
    </row>
    <row r="19" spans="2:10" ht="14.4" thickBot="1">
      <c r="B19" s="128" t="s">
        <v>39</v>
      </c>
      <c r="C19" s="129"/>
      <c r="D19" s="39">
        <v>2141</v>
      </c>
      <c r="E19" s="40">
        <v>1</v>
      </c>
      <c r="F19" s="39">
        <v>2486</v>
      </c>
      <c r="G19" s="40">
        <v>1</v>
      </c>
      <c r="H19" s="41">
        <v>-0.13877715205148833</v>
      </c>
      <c r="I19" s="39">
        <v>2982</v>
      </c>
      <c r="J19" s="41">
        <v>-0.28202548625083834</v>
      </c>
    </row>
    <row r="20" spans="2:10">
      <c r="B20" s="42" t="s">
        <v>49</v>
      </c>
    </row>
    <row r="21" spans="2:10">
      <c r="B21" s="42" t="s">
        <v>71</v>
      </c>
    </row>
    <row r="22" spans="2:10">
      <c r="B22" s="45" t="s">
        <v>72</v>
      </c>
    </row>
  </sheetData>
  <mergeCells count="20">
    <mergeCell ref="B19:C19"/>
    <mergeCell ref="B18:C18"/>
    <mergeCell ref="B17:C17"/>
    <mergeCell ref="B7:B9"/>
    <mergeCell ref="C7:C9"/>
    <mergeCell ref="B2:J2"/>
    <mergeCell ref="B3:J3"/>
    <mergeCell ref="D5:H5"/>
    <mergeCell ref="I5:J5"/>
    <mergeCell ref="H8:H9"/>
    <mergeCell ref="J8:J9"/>
    <mergeCell ref="D6:E7"/>
    <mergeCell ref="B4:B6"/>
    <mergeCell ref="C4:C6"/>
    <mergeCell ref="D4:H4"/>
    <mergeCell ref="F6:G7"/>
    <mergeCell ref="H6:H7"/>
    <mergeCell ref="I6:I7"/>
    <mergeCell ref="J6:J7"/>
    <mergeCell ref="I4:J4"/>
  </mergeCells>
  <phoneticPr fontId="4" type="noConversion"/>
  <conditionalFormatting sqref="D10:J16">
    <cfRule type="cellIs" dxfId="45" priority="5" operator="equal">
      <formula>0</formula>
    </cfRule>
  </conditionalFormatting>
  <conditionalFormatting sqref="H10:H18">
    <cfRule type="cellIs" dxfId="44" priority="1" operator="lessThan">
      <formula>0</formula>
    </cfRule>
  </conditionalFormatting>
  <conditionalFormatting sqref="J10:J16">
    <cfRule type="cellIs" dxfId="43" priority="7" operator="lessThan">
      <formula>0</formula>
    </cfRule>
  </conditionalFormatting>
  <conditionalFormatting sqref="J18">
    <cfRule type="cellIs" dxfId="42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J86"/>
  <sheetViews>
    <sheetView showGridLines="0" zoomScale="90" zoomScaleNormal="90" workbookViewId="0">
      <selection activeCell="D83" sqref="D83:J85"/>
    </sheetView>
  </sheetViews>
  <sheetFormatPr defaultColWidth="9.109375" defaultRowHeight="13.8"/>
  <cols>
    <col min="1" max="1" width="1.33203125" style="2" customWidth="1"/>
    <col min="2" max="2" width="15.44140625" style="2" bestFit="1" customWidth="1"/>
    <col min="3" max="3" width="17.88671875" style="2" customWidth="1"/>
    <col min="4" max="4" width="10.88671875" style="2" customWidth="1"/>
    <col min="5" max="5" width="9" style="2" customWidth="1"/>
    <col min="6" max="6" width="10.88671875" style="2" customWidth="1"/>
    <col min="7" max="7" width="9" style="2" customWidth="1"/>
    <col min="8" max="8" width="11" style="2" customWidth="1"/>
    <col min="9" max="9" width="10.44140625" style="2" customWidth="1"/>
    <col min="10" max="10" width="12.33203125" style="2" customWidth="1"/>
    <col min="11" max="16384" width="9.109375" style="2"/>
  </cols>
  <sheetData>
    <row r="1" spans="2:10">
      <c r="B1" s="2" t="s">
        <v>7</v>
      </c>
      <c r="E1" s="3"/>
      <c r="J1" s="4">
        <v>45327</v>
      </c>
    </row>
    <row r="2" spans="2:10" ht="14.4" customHeight="1">
      <c r="B2" s="104" t="s">
        <v>28</v>
      </c>
      <c r="C2" s="104"/>
      <c r="D2" s="104"/>
      <c r="E2" s="104"/>
      <c r="F2" s="104"/>
      <c r="G2" s="104"/>
      <c r="H2" s="104"/>
      <c r="I2" s="104"/>
      <c r="J2" s="104"/>
    </row>
    <row r="3" spans="2:10" ht="14.4" customHeight="1" thickBot="1">
      <c r="B3" s="105" t="s">
        <v>29</v>
      </c>
      <c r="C3" s="105"/>
      <c r="D3" s="105"/>
      <c r="E3" s="105"/>
      <c r="F3" s="105"/>
      <c r="G3" s="105"/>
      <c r="H3" s="105"/>
      <c r="I3" s="105"/>
      <c r="J3" s="105"/>
    </row>
    <row r="4" spans="2:10" ht="14.4" customHeight="1">
      <c r="B4" s="117" t="s">
        <v>30</v>
      </c>
      <c r="C4" s="119" t="s">
        <v>1</v>
      </c>
      <c r="D4" s="121" t="s">
        <v>83</v>
      </c>
      <c r="E4" s="121"/>
      <c r="F4" s="121"/>
      <c r="G4" s="121"/>
      <c r="H4" s="122"/>
      <c r="I4" s="127" t="s">
        <v>80</v>
      </c>
      <c r="J4" s="122"/>
    </row>
    <row r="5" spans="2:10" ht="14.4" customHeight="1" thickBot="1">
      <c r="B5" s="118"/>
      <c r="C5" s="120"/>
      <c r="D5" s="106" t="s">
        <v>84</v>
      </c>
      <c r="E5" s="106"/>
      <c r="F5" s="106"/>
      <c r="G5" s="106"/>
      <c r="H5" s="107"/>
      <c r="I5" s="108" t="s">
        <v>81</v>
      </c>
      <c r="J5" s="107"/>
    </row>
    <row r="6" spans="2:10" ht="14.4" customHeight="1">
      <c r="B6" s="118"/>
      <c r="C6" s="120"/>
      <c r="D6" s="113">
        <v>2024</v>
      </c>
      <c r="E6" s="114"/>
      <c r="F6" s="113">
        <v>2023</v>
      </c>
      <c r="G6" s="114"/>
      <c r="H6" s="123" t="s">
        <v>31</v>
      </c>
      <c r="I6" s="125">
        <v>2023</v>
      </c>
      <c r="J6" s="125" t="s">
        <v>85</v>
      </c>
    </row>
    <row r="7" spans="2:10" ht="14.4" customHeight="1" thickBot="1">
      <c r="B7" s="132" t="s">
        <v>30</v>
      </c>
      <c r="C7" s="134" t="s">
        <v>33</v>
      </c>
      <c r="D7" s="115"/>
      <c r="E7" s="116"/>
      <c r="F7" s="115"/>
      <c r="G7" s="116"/>
      <c r="H7" s="124"/>
      <c r="I7" s="126"/>
      <c r="J7" s="126"/>
    </row>
    <row r="8" spans="2:10" ht="14.4" customHeight="1">
      <c r="B8" s="132"/>
      <c r="C8" s="134"/>
      <c r="D8" s="19" t="s">
        <v>34</v>
      </c>
      <c r="E8" s="20" t="s">
        <v>2</v>
      </c>
      <c r="F8" s="19" t="s">
        <v>34</v>
      </c>
      <c r="G8" s="20" t="s">
        <v>2</v>
      </c>
      <c r="H8" s="109" t="s">
        <v>35</v>
      </c>
      <c r="I8" s="21" t="s">
        <v>34</v>
      </c>
      <c r="J8" s="111" t="s">
        <v>86</v>
      </c>
    </row>
    <row r="9" spans="2:10" ht="14.4" customHeight="1" thickBot="1">
      <c r="B9" s="133"/>
      <c r="C9" s="135"/>
      <c r="D9" s="22" t="s">
        <v>36</v>
      </c>
      <c r="E9" s="23" t="s">
        <v>37</v>
      </c>
      <c r="F9" s="22" t="s">
        <v>36</v>
      </c>
      <c r="G9" s="23" t="s">
        <v>37</v>
      </c>
      <c r="H9" s="110"/>
      <c r="I9" s="24" t="s">
        <v>36</v>
      </c>
      <c r="J9" s="112"/>
    </row>
    <row r="10" spans="2:10" ht="14.4" customHeight="1" thickBot="1">
      <c r="B10" s="46"/>
      <c r="C10" s="26" t="s">
        <v>15</v>
      </c>
      <c r="D10" s="27">
        <v>147</v>
      </c>
      <c r="E10" s="28">
        <v>0.61764705882352944</v>
      </c>
      <c r="F10" s="27">
        <v>119</v>
      </c>
      <c r="G10" s="28">
        <v>0.45945945945945948</v>
      </c>
      <c r="H10" s="29">
        <v>0.23529411764705888</v>
      </c>
      <c r="I10" s="27">
        <v>369</v>
      </c>
      <c r="J10" s="29">
        <v>-0.60162601626016254</v>
      </c>
    </row>
    <row r="11" spans="2:10" ht="14.4" customHeight="1" thickBot="1">
      <c r="B11" s="47"/>
      <c r="C11" s="31" t="s">
        <v>12</v>
      </c>
      <c r="D11" s="32">
        <v>32</v>
      </c>
      <c r="E11" s="33">
        <v>0.13445378151260504</v>
      </c>
      <c r="F11" s="32">
        <v>50</v>
      </c>
      <c r="G11" s="33">
        <v>0.19305019305019305</v>
      </c>
      <c r="H11" s="34">
        <v>-0.36</v>
      </c>
      <c r="I11" s="32">
        <v>54</v>
      </c>
      <c r="J11" s="34">
        <v>-0.40740740740740744</v>
      </c>
    </row>
    <row r="12" spans="2:10" ht="14.4" customHeight="1" thickBot="1">
      <c r="B12" s="47"/>
      <c r="C12" s="26" t="s">
        <v>47</v>
      </c>
      <c r="D12" s="27">
        <v>16</v>
      </c>
      <c r="E12" s="28">
        <v>6.7226890756302518E-2</v>
      </c>
      <c r="F12" s="27">
        <v>40</v>
      </c>
      <c r="G12" s="28">
        <v>0.15444015444015444</v>
      </c>
      <c r="H12" s="29">
        <v>-0.6</v>
      </c>
      <c r="I12" s="27">
        <v>18</v>
      </c>
      <c r="J12" s="29">
        <v>-0.11111111111111116</v>
      </c>
    </row>
    <row r="13" spans="2:10" ht="14.4" customHeight="1" thickBot="1">
      <c r="B13" s="47"/>
      <c r="C13" s="48" t="s">
        <v>4</v>
      </c>
      <c r="D13" s="32">
        <v>13</v>
      </c>
      <c r="E13" s="33">
        <v>5.4621848739495799E-2</v>
      </c>
      <c r="F13" s="32">
        <v>20</v>
      </c>
      <c r="G13" s="33">
        <v>7.7220077220077218E-2</v>
      </c>
      <c r="H13" s="34">
        <v>-0.35</v>
      </c>
      <c r="I13" s="32">
        <v>22</v>
      </c>
      <c r="J13" s="34">
        <v>-0.40909090909090906</v>
      </c>
    </row>
    <row r="14" spans="2:10" ht="14.4" customHeight="1" thickBot="1">
      <c r="B14" s="47"/>
      <c r="C14" s="49" t="s">
        <v>14</v>
      </c>
      <c r="D14" s="27">
        <v>10</v>
      </c>
      <c r="E14" s="28">
        <v>4.2016806722689079E-2</v>
      </c>
      <c r="F14" s="27">
        <v>13</v>
      </c>
      <c r="G14" s="28">
        <v>5.019305019305019E-2</v>
      </c>
      <c r="H14" s="29">
        <v>-0.23076923076923073</v>
      </c>
      <c r="I14" s="27">
        <v>23</v>
      </c>
      <c r="J14" s="29">
        <v>-0.56521739130434789</v>
      </c>
    </row>
    <row r="15" spans="2:10" ht="14.4" customHeight="1" thickBot="1">
      <c r="B15" s="47"/>
      <c r="C15" s="50" t="s">
        <v>91</v>
      </c>
      <c r="D15" s="32">
        <v>3</v>
      </c>
      <c r="E15" s="33">
        <v>1.2605042016806723E-2</v>
      </c>
      <c r="F15" s="32">
        <v>1</v>
      </c>
      <c r="G15" s="33">
        <v>3.8610038610038611E-3</v>
      </c>
      <c r="H15" s="34">
        <v>2</v>
      </c>
      <c r="I15" s="32">
        <v>4</v>
      </c>
      <c r="J15" s="34">
        <v>-0.25</v>
      </c>
    </row>
    <row r="16" spans="2:10" ht="14.4" customHeight="1" thickBot="1">
      <c r="B16" s="47"/>
      <c r="C16" s="26" t="s">
        <v>3</v>
      </c>
      <c r="D16" s="27">
        <v>3</v>
      </c>
      <c r="E16" s="28">
        <v>1.2605042016806723E-2</v>
      </c>
      <c r="F16" s="27">
        <v>4</v>
      </c>
      <c r="G16" s="28">
        <v>1.5444015444015444E-2</v>
      </c>
      <c r="H16" s="29">
        <v>-0.25</v>
      </c>
      <c r="I16" s="27">
        <v>10</v>
      </c>
      <c r="J16" s="29">
        <v>-0.7</v>
      </c>
    </row>
    <row r="17" spans="2:10" ht="14.4" customHeight="1" thickBot="1">
      <c r="B17" s="51"/>
      <c r="C17" s="50" t="s">
        <v>38</v>
      </c>
      <c r="D17" s="32">
        <v>14</v>
      </c>
      <c r="E17" s="33">
        <v>5.8823529411764705E-2</v>
      </c>
      <c r="F17" s="32">
        <v>12</v>
      </c>
      <c r="G17" s="33">
        <v>4.633204633204633E-2</v>
      </c>
      <c r="H17" s="34">
        <v>0.16666666666666674</v>
      </c>
      <c r="I17" s="32">
        <v>31</v>
      </c>
      <c r="J17" s="34">
        <v>5.9500959692898273E-2</v>
      </c>
    </row>
    <row r="18" spans="2:10" ht="14.4" customHeight="1" thickBot="1">
      <c r="B18" s="52" t="s">
        <v>5</v>
      </c>
      <c r="C18" s="52" t="s">
        <v>39</v>
      </c>
      <c r="D18" s="35">
        <v>238</v>
      </c>
      <c r="E18" s="36">
        <v>0.99999999999999967</v>
      </c>
      <c r="F18" s="35">
        <v>259</v>
      </c>
      <c r="G18" s="36">
        <v>0.99999999999999989</v>
      </c>
      <c r="H18" s="37">
        <v>-8.108108108108103E-2</v>
      </c>
      <c r="I18" s="35">
        <v>521</v>
      </c>
      <c r="J18" s="36">
        <v>-0.54318618042226485</v>
      </c>
    </row>
    <row r="19" spans="2:10" ht="14.4" customHeight="1" thickBot="1">
      <c r="B19" s="46"/>
      <c r="C19" s="26" t="s">
        <v>12</v>
      </c>
      <c r="D19" s="27">
        <v>387</v>
      </c>
      <c r="E19" s="28">
        <v>0.203577064702788</v>
      </c>
      <c r="F19" s="27">
        <v>469</v>
      </c>
      <c r="G19" s="28">
        <v>0.21097615834457939</v>
      </c>
      <c r="H19" s="29">
        <v>-0.17484008528784645</v>
      </c>
      <c r="I19" s="27">
        <v>407</v>
      </c>
      <c r="J19" s="29">
        <v>-4.9140049140049102E-2</v>
      </c>
    </row>
    <row r="20" spans="2:10" ht="14.4" customHeight="1" thickBot="1">
      <c r="B20" s="47"/>
      <c r="C20" s="31" t="s">
        <v>13</v>
      </c>
      <c r="D20" s="32">
        <v>381</v>
      </c>
      <c r="E20" s="33">
        <v>0.20042083114150447</v>
      </c>
      <c r="F20" s="32">
        <v>281</v>
      </c>
      <c r="G20" s="33">
        <v>0.12640575798470535</v>
      </c>
      <c r="H20" s="34">
        <v>0.35587188612099641</v>
      </c>
      <c r="I20" s="32">
        <v>372</v>
      </c>
      <c r="J20" s="34">
        <v>2.4193548387096753E-2</v>
      </c>
    </row>
    <row r="21" spans="2:10" ht="14.4" customHeight="1" thickBot="1">
      <c r="B21" s="47"/>
      <c r="C21" s="26" t="s">
        <v>11</v>
      </c>
      <c r="D21" s="27">
        <v>371</v>
      </c>
      <c r="E21" s="28">
        <v>0.19516044187269857</v>
      </c>
      <c r="F21" s="27">
        <v>506</v>
      </c>
      <c r="G21" s="28">
        <v>0.22762033288349079</v>
      </c>
      <c r="H21" s="29">
        <v>-0.26679841897233203</v>
      </c>
      <c r="I21" s="27">
        <v>453</v>
      </c>
      <c r="J21" s="29">
        <v>-0.18101545253863138</v>
      </c>
    </row>
    <row r="22" spans="2:10" ht="14.4" customHeight="1" thickBot="1">
      <c r="B22" s="47"/>
      <c r="C22" s="48" t="s">
        <v>4</v>
      </c>
      <c r="D22" s="32">
        <v>318</v>
      </c>
      <c r="E22" s="33">
        <v>0.16728037874802734</v>
      </c>
      <c r="F22" s="32">
        <v>214</v>
      </c>
      <c r="G22" s="33">
        <v>9.6266306792622588E-2</v>
      </c>
      <c r="H22" s="34">
        <v>0.48598130841121501</v>
      </c>
      <c r="I22" s="32">
        <v>652</v>
      </c>
      <c r="J22" s="34">
        <v>-0.51226993865030668</v>
      </c>
    </row>
    <row r="23" spans="2:10" ht="14.4" customHeight="1" thickBot="1">
      <c r="B23" s="47"/>
      <c r="C23" s="49" t="s">
        <v>3</v>
      </c>
      <c r="D23" s="27">
        <v>256</v>
      </c>
      <c r="E23" s="28">
        <v>0.13466596528143082</v>
      </c>
      <c r="F23" s="27">
        <v>417</v>
      </c>
      <c r="G23" s="28">
        <v>0.18758434547908232</v>
      </c>
      <c r="H23" s="29">
        <v>-0.38609112709832138</v>
      </c>
      <c r="I23" s="27">
        <v>269</v>
      </c>
      <c r="J23" s="29">
        <v>-4.8327137546468446E-2</v>
      </c>
    </row>
    <row r="24" spans="2:10" ht="14.4" customHeight="1" thickBot="1">
      <c r="B24" s="47"/>
      <c r="C24" s="50" t="s">
        <v>14</v>
      </c>
      <c r="D24" s="32">
        <v>95</v>
      </c>
      <c r="E24" s="33">
        <v>4.9973698053655972E-2</v>
      </c>
      <c r="F24" s="32">
        <v>193</v>
      </c>
      <c r="G24" s="33">
        <v>8.681961313540261E-2</v>
      </c>
      <c r="H24" s="34">
        <v>-0.50777202072538863</v>
      </c>
      <c r="I24" s="32">
        <v>138</v>
      </c>
      <c r="J24" s="34">
        <v>-0.31159420289855078</v>
      </c>
    </row>
    <row r="25" spans="2:10" ht="14.4" customHeight="1" thickBot="1">
      <c r="B25" s="47"/>
      <c r="C25" s="26" t="s">
        <v>15</v>
      </c>
      <c r="D25" s="27">
        <v>50</v>
      </c>
      <c r="E25" s="28">
        <v>2.6301946344029457E-2</v>
      </c>
      <c r="F25" s="27">
        <v>88</v>
      </c>
      <c r="G25" s="28">
        <v>3.9586144849302743E-2</v>
      </c>
      <c r="H25" s="29">
        <v>-0.43181818181818177</v>
      </c>
      <c r="I25" s="27">
        <v>137</v>
      </c>
      <c r="J25" s="29">
        <v>-0.63503649635036497</v>
      </c>
    </row>
    <row r="26" spans="2:10" ht="14.4" customHeight="1" thickBot="1">
      <c r="B26" s="47"/>
      <c r="C26" s="50" t="s">
        <v>68</v>
      </c>
      <c r="D26" s="32">
        <v>42</v>
      </c>
      <c r="E26" s="33">
        <v>2.2093634928984744E-2</v>
      </c>
      <c r="F26" s="32">
        <v>53</v>
      </c>
      <c r="G26" s="33">
        <v>2.3841655420602789E-2</v>
      </c>
      <c r="H26" s="34">
        <v>-0.20754716981132071</v>
      </c>
      <c r="I26" s="32">
        <v>29</v>
      </c>
      <c r="J26" s="34">
        <v>0.44827586206896552</v>
      </c>
    </row>
    <row r="27" spans="2:10" ht="14.4" customHeight="1" thickBot="1">
      <c r="B27" s="51"/>
      <c r="C27" s="26" t="s">
        <v>38</v>
      </c>
      <c r="D27" s="27">
        <v>1</v>
      </c>
      <c r="E27" s="28">
        <v>5.2603892688058915E-4</v>
      </c>
      <c r="F27" s="27">
        <v>2</v>
      </c>
      <c r="G27" s="28">
        <v>8.9968511021142603E-4</v>
      </c>
      <c r="H27" s="29">
        <v>-0.5</v>
      </c>
      <c r="I27" s="27">
        <v>1</v>
      </c>
      <c r="J27" s="29">
        <v>0</v>
      </c>
    </row>
    <row r="28" spans="2:10" ht="14.4" customHeight="1" thickBot="1">
      <c r="B28" s="52" t="s">
        <v>6</v>
      </c>
      <c r="C28" s="52" t="s">
        <v>39</v>
      </c>
      <c r="D28" s="35">
        <v>1901</v>
      </c>
      <c r="E28" s="36">
        <v>1</v>
      </c>
      <c r="F28" s="35">
        <v>2223</v>
      </c>
      <c r="G28" s="36">
        <v>1</v>
      </c>
      <c r="H28" s="37">
        <v>-0.14484930274403962</v>
      </c>
      <c r="I28" s="35">
        <v>2458</v>
      </c>
      <c r="J28" s="36">
        <v>-0.22660699755899105</v>
      </c>
    </row>
    <row r="29" spans="2:10" ht="14.4" customHeight="1" thickBot="1">
      <c r="B29" s="52" t="s">
        <v>57</v>
      </c>
      <c r="C29" s="52" t="s">
        <v>39</v>
      </c>
      <c r="D29" s="35">
        <v>2</v>
      </c>
      <c r="E29" s="36">
        <v>1</v>
      </c>
      <c r="F29" s="35">
        <v>4</v>
      </c>
      <c r="G29" s="36">
        <v>1</v>
      </c>
      <c r="H29" s="37">
        <v>-0.5</v>
      </c>
      <c r="I29" s="35">
        <v>3</v>
      </c>
      <c r="J29" s="36">
        <v>-0.33333333333333337</v>
      </c>
    </row>
    <row r="30" spans="2:10" ht="14.4" customHeight="1" thickBot="1">
      <c r="B30" s="128"/>
      <c r="C30" s="129" t="s">
        <v>39</v>
      </c>
      <c r="D30" s="39">
        <v>2141</v>
      </c>
      <c r="E30" s="40">
        <v>1</v>
      </c>
      <c r="F30" s="39">
        <v>2486</v>
      </c>
      <c r="G30" s="40">
        <v>1</v>
      </c>
      <c r="H30" s="41">
        <v>-0.13877715205148833</v>
      </c>
      <c r="I30" s="39">
        <v>2982</v>
      </c>
      <c r="J30" s="41">
        <v>-0.28202548625083834</v>
      </c>
    </row>
    <row r="31" spans="2:10" ht="14.4" customHeight="1">
      <c r="B31" s="43" t="s">
        <v>71</v>
      </c>
      <c r="C31" s="53"/>
      <c r="D31" s="43"/>
      <c r="E31" s="43"/>
      <c r="F31" s="43"/>
      <c r="G31" s="43"/>
    </row>
    <row r="32" spans="2:10">
      <c r="B32" s="44" t="s">
        <v>72</v>
      </c>
      <c r="C32" s="43"/>
      <c r="D32" s="43"/>
      <c r="E32" s="43"/>
      <c r="F32" s="43"/>
      <c r="G32" s="43"/>
    </row>
    <row r="34" spans="2:10">
      <c r="B34" s="104" t="s">
        <v>45</v>
      </c>
      <c r="C34" s="104"/>
      <c r="D34" s="104"/>
      <c r="E34" s="104"/>
      <c r="F34" s="104"/>
      <c r="G34" s="104"/>
      <c r="H34" s="104"/>
      <c r="I34" s="104"/>
      <c r="J34" s="104"/>
    </row>
    <row r="35" spans="2:10" ht="14.4" thickBot="1">
      <c r="B35" s="105" t="s">
        <v>46</v>
      </c>
      <c r="C35" s="105"/>
      <c r="D35" s="105"/>
      <c r="E35" s="105"/>
      <c r="F35" s="105"/>
      <c r="G35" s="105"/>
      <c r="H35" s="105"/>
      <c r="I35" s="105"/>
      <c r="J35" s="105"/>
    </row>
    <row r="36" spans="2:10" ht="14.4" customHeight="1">
      <c r="B36" s="117" t="s">
        <v>30</v>
      </c>
      <c r="C36" s="119" t="s">
        <v>1</v>
      </c>
      <c r="D36" s="121" t="s">
        <v>83</v>
      </c>
      <c r="E36" s="121"/>
      <c r="F36" s="121"/>
      <c r="G36" s="121"/>
      <c r="H36" s="122"/>
      <c r="I36" s="127" t="s">
        <v>80</v>
      </c>
      <c r="J36" s="122"/>
    </row>
    <row r="37" spans="2:10" ht="14.4" customHeight="1" thickBot="1">
      <c r="B37" s="118"/>
      <c r="C37" s="120"/>
      <c r="D37" s="106" t="s">
        <v>84</v>
      </c>
      <c r="E37" s="106"/>
      <c r="F37" s="106"/>
      <c r="G37" s="106"/>
      <c r="H37" s="107"/>
      <c r="I37" s="108" t="s">
        <v>81</v>
      </c>
      <c r="J37" s="107"/>
    </row>
    <row r="38" spans="2:10" ht="14.4" customHeight="1">
      <c r="B38" s="118"/>
      <c r="C38" s="120"/>
      <c r="D38" s="113">
        <v>2024</v>
      </c>
      <c r="E38" s="114"/>
      <c r="F38" s="113">
        <v>2023</v>
      </c>
      <c r="G38" s="114"/>
      <c r="H38" s="123" t="s">
        <v>31</v>
      </c>
      <c r="I38" s="125">
        <v>2023</v>
      </c>
      <c r="J38" s="125" t="s">
        <v>85</v>
      </c>
    </row>
    <row r="39" spans="2:10" ht="18.75" customHeight="1" thickBot="1">
      <c r="B39" s="132" t="s">
        <v>30</v>
      </c>
      <c r="C39" s="134" t="s">
        <v>33</v>
      </c>
      <c r="D39" s="115"/>
      <c r="E39" s="116"/>
      <c r="F39" s="115"/>
      <c r="G39" s="116"/>
      <c r="H39" s="124"/>
      <c r="I39" s="126"/>
      <c r="J39" s="126"/>
    </row>
    <row r="40" spans="2:10" ht="14.4" customHeight="1">
      <c r="B40" s="132"/>
      <c r="C40" s="134"/>
      <c r="D40" s="19" t="s">
        <v>34</v>
      </c>
      <c r="E40" s="20" t="s">
        <v>2</v>
      </c>
      <c r="F40" s="19" t="s">
        <v>34</v>
      </c>
      <c r="G40" s="20" t="s">
        <v>2</v>
      </c>
      <c r="H40" s="109" t="s">
        <v>35</v>
      </c>
      <c r="I40" s="21" t="s">
        <v>34</v>
      </c>
      <c r="J40" s="111" t="s">
        <v>86</v>
      </c>
    </row>
    <row r="41" spans="2:10" ht="27" thickBot="1">
      <c r="B41" s="133"/>
      <c r="C41" s="135"/>
      <c r="D41" s="22" t="s">
        <v>36</v>
      </c>
      <c r="E41" s="23" t="s">
        <v>37</v>
      </c>
      <c r="F41" s="22" t="s">
        <v>36</v>
      </c>
      <c r="G41" s="23" t="s">
        <v>37</v>
      </c>
      <c r="H41" s="110"/>
      <c r="I41" s="24" t="s">
        <v>36</v>
      </c>
      <c r="J41" s="112"/>
    </row>
    <row r="42" spans="2:10" ht="14.4" thickBot="1">
      <c r="B42" s="46"/>
      <c r="C42" s="26" t="s">
        <v>15</v>
      </c>
      <c r="D42" s="27"/>
      <c r="E42" s="28"/>
      <c r="F42" s="27">
        <v>1</v>
      </c>
      <c r="G42" s="28">
        <v>1</v>
      </c>
      <c r="H42" s="29"/>
      <c r="I42" s="27"/>
      <c r="J42" s="29"/>
    </row>
    <row r="43" spans="2:10" ht="14.4" thickBot="1">
      <c r="B43" s="52" t="s">
        <v>5</v>
      </c>
      <c r="C43" s="52" t="s">
        <v>39</v>
      </c>
      <c r="D43" s="35">
        <v>1</v>
      </c>
      <c r="E43" s="36">
        <v>1</v>
      </c>
      <c r="F43" s="35">
        <v>0</v>
      </c>
      <c r="G43" s="36">
        <v>0</v>
      </c>
      <c r="H43" s="37"/>
      <c r="I43" s="35">
        <v>0</v>
      </c>
      <c r="J43" s="36">
        <v>0</v>
      </c>
    </row>
    <row r="44" spans="2:10" ht="14.4" thickBot="1">
      <c r="B44" s="46"/>
      <c r="C44" s="26" t="s">
        <v>13</v>
      </c>
      <c r="D44" s="27">
        <v>314</v>
      </c>
      <c r="E44" s="28">
        <v>0.20496083550913838</v>
      </c>
      <c r="F44" s="27">
        <v>192</v>
      </c>
      <c r="G44" s="28">
        <v>0.11208406304728546</v>
      </c>
      <c r="H44" s="29">
        <v>0.63541666666666674</v>
      </c>
      <c r="I44" s="27">
        <v>251</v>
      </c>
      <c r="J44" s="29">
        <v>0.25099601593625498</v>
      </c>
    </row>
    <row r="45" spans="2:10" ht="14.4" thickBot="1">
      <c r="B45" s="47"/>
      <c r="C45" s="31" t="s">
        <v>12</v>
      </c>
      <c r="D45" s="32">
        <v>311</v>
      </c>
      <c r="E45" s="33">
        <v>0.20300261096605743</v>
      </c>
      <c r="F45" s="32">
        <v>372</v>
      </c>
      <c r="G45" s="33">
        <v>0.21716287215411559</v>
      </c>
      <c r="H45" s="34">
        <v>-0.16397849462365588</v>
      </c>
      <c r="I45" s="32">
        <v>313</v>
      </c>
      <c r="J45" s="34">
        <v>-6.389776357827448E-3</v>
      </c>
    </row>
    <row r="46" spans="2:10" ht="14.4" thickBot="1">
      <c r="B46" s="47"/>
      <c r="C46" s="26" t="s">
        <v>11</v>
      </c>
      <c r="D46" s="27">
        <v>293</v>
      </c>
      <c r="E46" s="28">
        <v>0.19125326370757181</v>
      </c>
      <c r="F46" s="27">
        <v>394</v>
      </c>
      <c r="G46" s="28">
        <v>0.23000583771161703</v>
      </c>
      <c r="H46" s="29">
        <v>-0.25634517766497467</v>
      </c>
      <c r="I46" s="27">
        <v>338</v>
      </c>
      <c r="J46" s="29">
        <v>-0.13313609467455623</v>
      </c>
    </row>
    <row r="47" spans="2:10" ht="14.4" thickBot="1">
      <c r="B47" s="47"/>
      <c r="C47" s="48" t="s">
        <v>4</v>
      </c>
      <c r="D47" s="32">
        <v>238</v>
      </c>
      <c r="E47" s="33">
        <v>0.15535248041775457</v>
      </c>
      <c r="F47" s="32">
        <v>128</v>
      </c>
      <c r="G47" s="33">
        <v>7.472270869819031E-2</v>
      </c>
      <c r="H47" s="34">
        <v>0.859375</v>
      </c>
      <c r="I47" s="32">
        <v>511</v>
      </c>
      <c r="J47" s="34">
        <v>-0.53424657534246578</v>
      </c>
    </row>
    <row r="48" spans="2:10" ht="14.4" thickBot="1">
      <c r="B48" s="47"/>
      <c r="C48" s="49" t="s">
        <v>3</v>
      </c>
      <c r="D48" s="27">
        <v>230</v>
      </c>
      <c r="E48" s="28">
        <v>0.15013054830287206</v>
      </c>
      <c r="F48" s="27">
        <v>372</v>
      </c>
      <c r="G48" s="28">
        <v>0.21716287215411559</v>
      </c>
      <c r="H48" s="29">
        <v>-0.38172043010752688</v>
      </c>
      <c r="I48" s="27">
        <v>229</v>
      </c>
      <c r="J48" s="29">
        <v>4.366812227074135E-3</v>
      </c>
    </row>
    <row r="49" spans="2:10" ht="14.4" thickBot="1">
      <c r="B49" s="47"/>
      <c r="C49" s="50" t="s">
        <v>14</v>
      </c>
      <c r="D49" s="32">
        <v>67</v>
      </c>
      <c r="E49" s="33">
        <v>4.3733681462140996E-2</v>
      </c>
      <c r="F49" s="32">
        <v>132</v>
      </c>
      <c r="G49" s="33">
        <v>7.7057793345008757E-2</v>
      </c>
      <c r="H49" s="34">
        <v>-0.49242424242424243</v>
      </c>
      <c r="I49" s="32">
        <v>72</v>
      </c>
      <c r="J49" s="34">
        <v>-6.944444444444442E-2</v>
      </c>
    </row>
    <row r="50" spans="2:10" ht="14.4" thickBot="1">
      <c r="B50" s="47"/>
      <c r="C50" s="26" t="s">
        <v>68</v>
      </c>
      <c r="D50" s="27">
        <v>42</v>
      </c>
      <c r="E50" s="28">
        <v>2.7415143603133161E-2</v>
      </c>
      <c r="F50" s="27">
        <v>52</v>
      </c>
      <c r="G50" s="28">
        <v>3.0356100408639813E-2</v>
      </c>
      <c r="H50" s="29">
        <v>-0.19230769230769229</v>
      </c>
      <c r="I50" s="27">
        <v>28</v>
      </c>
      <c r="J50" s="29">
        <v>0.5</v>
      </c>
    </row>
    <row r="51" spans="2:10" ht="14.4" thickBot="1">
      <c r="B51" s="47"/>
      <c r="C51" s="50" t="s">
        <v>15</v>
      </c>
      <c r="D51" s="32">
        <v>36</v>
      </c>
      <c r="E51" s="33">
        <v>2.3498694516971279E-2</v>
      </c>
      <c r="F51" s="32">
        <v>69</v>
      </c>
      <c r="G51" s="33">
        <v>4.0280210157618214E-2</v>
      </c>
      <c r="H51" s="34">
        <v>-0.47826086956521741</v>
      </c>
      <c r="I51" s="32">
        <v>119</v>
      </c>
      <c r="J51" s="34">
        <v>-0.69747899159663862</v>
      </c>
    </row>
    <row r="52" spans="2:10" ht="14.4" thickBot="1">
      <c r="B52" s="51"/>
      <c r="C52" s="26" t="s">
        <v>38</v>
      </c>
      <c r="D52" s="27">
        <v>0</v>
      </c>
      <c r="E52" s="28">
        <v>0</v>
      </c>
      <c r="F52" s="27">
        <v>0</v>
      </c>
      <c r="G52" s="28">
        <v>0</v>
      </c>
      <c r="H52" s="29"/>
      <c r="I52" s="27">
        <v>0</v>
      </c>
      <c r="J52" s="29"/>
    </row>
    <row r="53" spans="2:10" ht="14.4" thickBot="1">
      <c r="B53" s="52" t="s">
        <v>6</v>
      </c>
      <c r="C53" s="52" t="s">
        <v>39</v>
      </c>
      <c r="D53" s="35">
        <v>1531</v>
      </c>
      <c r="E53" s="36">
        <v>0.99934725848563954</v>
      </c>
      <c r="F53" s="35">
        <v>1711</v>
      </c>
      <c r="G53" s="36">
        <v>0.99883245767659068</v>
      </c>
      <c r="H53" s="37">
        <v>-0.10520163646990066</v>
      </c>
      <c r="I53" s="35">
        <v>1861</v>
      </c>
      <c r="J53" s="36">
        <v>-0.17732401934443842</v>
      </c>
    </row>
    <row r="54" spans="2:10" ht="14.4" thickBot="1">
      <c r="B54" s="52" t="s">
        <v>57</v>
      </c>
      <c r="C54" s="52" t="s">
        <v>39</v>
      </c>
      <c r="D54" s="35">
        <v>1</v>
      </c>
      <c r="E54" s="36">
        <v>1</v>
      </c>
      <c r="F54" s="35">
        <v>1</v>
      </c>
      <c r="G54" s="36">
        <v>1</v>
      </c>
      <c r="H54" s="37">
        <v>0</v>
      </c>
      <c r="I54" s="35">
        <v>0</v>
      </c>
      <c r="J54" s="36"/>
    </row>
    <row r="55" spans="2:10" ht="14.4" thickBot="1">
      <c r="B55" s="128"/>
      <c r="C55" s="129" t="s">
        <v>39</v>
      </c>
      <c r="D55" s="39">
        <v>1532</v>
      </c>
      <c r="E55" s="40">
        <v>1</v>
      </c>
      <c r="F55" s="39">
        <v>1713</v>
      </c>
      <c r="G55" s="40">
        <v>1</v>
      </c>
      <c r="H55" s="41">
        <v>-0.1056625802685347</v>
      </c>
      <c r="I55" s="39">
        <v>1861</v>
      </c>
      <c r="J55" s="41">
        <v>-0.17678667383127356</v>
      </c>
    </row>
    <row r="56" spans="2:10">
      <c r="B56" s="54" t="s">
        <v>49</v>
      </c>
      <c r="C56" s="55"/>
      <c r="D56" s="55"/>
      <c r="E56" s="55"/>
      <c r="F56" s="55"/>
      <c r="G56" s="55"/>
      <c r="H56" s="55"/>
      <c r="I56" s="55"/>
      <c r="J56" s="55"/>
    </row>
    <row r="57" spans="2:10">
      <c r="B57" s="55"/>
      <c r="C57" s="55"/>
      <c r="D57" s="55"/>
      <c r="E57" s="55"/>
      <c r="F57" s="55"/>
      <c r="G57" s="55"/>
      <c r="H57" s="55"/>
      <c r="I57" s="55"/>
      <c r="J57" s="55"/>
    </row>
    <row r="58" spans="2:10">
      <c r="B58" s="104" t="s">
        <v>55</v>
      </c>
      <c r="C58" s="104"/>
      <c r="D58" s="104"/>
      <c r="E58" s="104"/>
      <c r="F58" s="104"/>
      <c r="G58" s="104"/>
      <c r="H58" s="104"/>
      <c r="I58" s="104"/>
      <c r="J58" s="104"/>
    </row>
    <row r="59" spans="2:10" ht="14.4" thickBot="1">
      <c r="B59" s="105" t="s">
        <v>56</v>
      </c>
      <c r="C59" s="105"/>
      <c r="D59" s="105"/>
      <c r="E59" s="105"/>
      <c r="F59" s="105"/>
      <c r="G59" s="105"/>
      <c r="H59" s="105"/>
      <c r="I59" s="105"/>
      <c r="J59" s="105"/>
    </row>
    <row r="60" spans="2:10">
      <c r="B60" s="117" t="s">
        <v>30</v>
      </c>
      <c r="C60" s="119" t="s">
        <v>1</v>
      </c>
      <c r="D60" s="121" t="s">
        <v>83</v>
      </c>
      <c r="E60" s="121"/>
      <c r="F60" s="121"/>
      <c r="G60" s="121"/>
      <c r="H60" s="122"/>
      <c r="I60" s="127" t="s">
        <v>80</v>
      </c>
      <c r="J60" s="122"/>
    </row>
    <row r="61" spans="2:10" ht="14.4" thickBot="1">
      <c r="B61" s="118"/>
      <c r="C61" s="120"/>
      <c r="D61" s="106" t="s">
        <v>84</v>
      </c>
      <c r="E61" s="106"/>
      <c r="F61" s="106"/>
      <c r="G61" s="106"/>
      <c r="H61" s="107"/>
      <c r="I61" s="108" t="s">
        <v>81</v>
      </c>
      <c r="J61" s="107"/>
    </row>
    <row r="62" spans="2:10" ht="15" customHeight="1">
      <c r="B62" s="118"/>
      <c r="C62" s="120"/>
      <c r="D62" s="113">
        <v>2024</v>
      </c>
      <c r="E62" s="114"/>
      <c r="F62" s="113">
        <v>2023</v>
      </c>
      <c r="G62" s="114"/>
      <c r="H62" s="123" t="s">
        <v>31</v>
      </c>
      <c r="I62" s="125">
        <v>2023</v>
      </c>
      <c r="J62" s="125" t="s">
        <v>85</v>
      </c>
    </row>
    <row r="63" spans="2:10" ht="14.4" customHeight="1" thickBot="1">
      <c r="B63" s="132" t="s">
        <v>30</v>
      </c>
      <c r="C63" s="134" t="s">
        <v>33</v>
      </c>
      <c r="D63" s="115"/>
      <c r="E63" s="116"/>
      <c r="F63" s="115"/>
      <c r="G63" s="116"/>
      <c r="H63" s="124"/>
      <c r="I63" s="126"/>
      <c r="J63" s="126"/>
    </row>
    <row r="64" spans="2:10" ht="15" customHeight="1">
      <c r="B64" s="132"/>
      <c r="C64" s="134"/>
      <c r="D64" s="19" t="s">
        <v>34</v>
      </c>
      <c r="E64" s="20" t="s">
        <v>2</v>
      </c>
      <c r="F64" s="19" t="s">
        <v>34</v>
      </c>
      <c r="G64" s="20" t="s">
        <v>2</v>
      </c>
      <c r="H64" s="109" t="s">
        <v>35</v>
      </c>
      <c r="I64" s="21" t="s">
        <v>34</v>
      </c>
      <c r="J64" s="111" t="s">
        <v>86</v>
      </c>
    </row>
    <row r="65" spans="2:10" ht="14.25" customHeight="1" thickBot="1">
      <c r="B65" s="133"/>
      <c r="C65" s="135"/>
      <c r="D65" s="22" t="s">
        <v>36</v>
      </c>
      <c r="E65" s="23" t="s">
        <v>37</v>
      </c>
      <c r="F65" s="22" t="s">
        <v>36</v>
      </c>
      <c r="G65" s="23" t="s">
        <v>37</v>
      </c>
      <c r="H65" s="110"/>
      <c r="I65" s="24" t="s">
        <v>36</v>
      </c>
      <c r="J65" s="112"/>
    </row>
    <row r="66" spans="2:10" ht="14.4" thickBot="1">
      <c r="B66" s="46"/>
      <c r="C66" s="26" t="s">
        <v>15</v>
      </c>
      <c r="D66" s="27">
        <v>147</v>
      </c>
      <c r="E66" s="28">
        <v>0.61764705882352944</v>
      </c>
      <c r="F66" s="27">
        <v>118</v>
      </c>
      <c r="G66" s="28">
        <v>0.4573643410852713</v>
      </c>
      <c r="H66" s="29">
        <v>0.24576271186440679</v>
      </c>
      <c r="I66" s="27">
        <v>369</v>
      </c>
      <c r="J66" s="29">
        <v>-0.60162601626016254</v>
      </c>
    </row>
    <row r="67" spans="2:10" ht="14.4" thickBot="1">
      <c r="B67" s="47"/>
      <c r="C67" s="31" t="s">
        <v>12</v>
      </c>
      <c r="D67" s="32">
        <v>32</v>
      </c>
      <c r="E67" s="33">
        <v>0.13445378151260504</v>
      </c>
      <c r="F67" s="32">
        <v>50</v>
      </c>
      <c r="G67" s="33">
        <v>0.19379844961240311</v>
      </c>
      <c r="H67" s="34">
        <v>-0.36</v>
      </c>
      <c r="I67" s="32">
        <v>54</v>
      </c>
      <c r="J67" s="34">
        <v>-0.40740740740740744</v>
      </c>
    </row>
    <row r="68" spans="2:10" ht="14.4" thickBot="1">
      <c r="B68" s="47"/>
      <c r="C68" s="26" t="s">
        <v>47</v>
      </c>
      <c r="D68" s="27">
        <v>16</v>
      </c>
      <c r="E68" s="28">
        <v>6.7226890756302518E-2</v>
      </c>
      <c r="F68" s="27">
        <v>40</v>
      </c>
      <c r="G68" s="28">
        <v>0.15503875968992248</v>
      </c>
      <c r="H68" s="29">
        <v>-0.6</v>
      </c>
      <c r="I68" s="27"/>
      <c r="J68" s="29"/>
    </row>
    <row r="69" spans="2:10" ht="14.4" customHeight="1" thickBot="1">
      <c r="B69" s="47"/>
      <c r="C69" s="48" t="s">
        <v>4</v>
      </c>
      <c r="D69" s="32">
        <v>13</v>
      </c>
      <c r="E69" s="33">
        <v>5.4621848739495799E-2</v>
      </c>
      <c r="F69" s="32">
        <v>20</v>
      </c>
      <c r="G69" s="33">
        <v>7.7519379844961239E-2</v>
      </c>
      <c r="H69" s="34">
        <v>-0.35</v>
      </c>
      <c r="I69" s="32"/>
      <c r="J69" s="34"/>
    </row>
    <row r="70" spans="2:10" ht="14.4" customHeight="1" thickBot="1">
      <c r="B70" s="47"/>
      <c r="C70" s="49" t="s">
        <v>14</v>
      </c>
      <c r="D70" s="27">
        <v>10</v>
      </c>
      <c r="E70" s="28">
        <v>4.2016806722689079E-2</v>
      </c>
      <c r="F70" s="27">
        <v>13</v>
      </c>
      <c r="G70" s="28">
        <v>5.0387596899224806E-2</v>
      </c>
      <c r="H70" s="29">
        <v>-0.23076923076923073</v>
      </c>
      <c r="I70" s="27">
        <v>23</v>
      </c>
      <c r="J70" s="29">
        <v>-0.56521739130434789</v>
      </c>
    </row>
    <row r="71" spans="2:10" ht="14.4" customHeight="1" thickBot="1">
      <c r="B71" s="47"/>
      <c r="C71" s="50" t="s">
        <v>91</v>
      </c>
      <c r="D71" s="32">
        <v>3</v>
      </c>
      <c r="E71" s="33">
        <v>1.2605042016806723E-2</v>
      </c>
      <c r="F71" s="32">
        <v>1</v>
      </c>
      <c r="G71" s="33">
        <v>3.875968992248062E-3</v>
      </c>
      <c r="H71" s="34">
        <v>2</v>
      </c>
      <c r="I71" s="32">
        <v>4</v>
      </c>
      <c r="J71" s="34">
        <v>-0.25</v>
      </c>
    </row>
    <row r="72" spans="2:10" ht="14.4" customHeight="1" thickBot="1">
      <c r="B72" s="47"/>
      <c r="C72" s="26" t="s">
        <v>3</v>
      </c>
      <c r="D72" s="27">
        <v>3</v>
      </c>
      <c r="E72" s="28">
        <v>1.2605042016806723E-2</v>
      </c>
      <c r="F72" s="27">
        <v>4</v>
      </c>
      <c r="G72" s="28">
        <v>1.5503875968992248E-2</v>
      </c>
      <c r="H72" s="29">
        <v>-0.25</v>
      </c>
      <c r="I72" s="27">
        <v>10</v>
      </c>
      <c r="J72" s="29">
        <v>-0.7</v>
      </c>
    </row>
    <row r="73" spans="2:10" ht="14.4" thickBot="1">
      <c r="B73" s="47"/>
      <c r="C73" s="50" t="s">
        <v>38</v>
      </c>
      <c r="D73" s="32">
        <v>14</v>
      </c>
      <c r="E73" s="33">
        <v>5.8823529411764698E-2</v>
      </c>
      <c r="F73" s="32">
        <v>12</v>
      </c>
      <c r="G73" s="33">
        <v>4.6511627906976744E-2</v>
      </c>
      <c r="H73" s="34">
        <v>0.16666666666666674</v>
      </c>
      <c r="I73" s="32">
        <v>21</v>
      </c>
      <c r="J73" s="34">
        <v>-0.33333333333333337</v>
      </c>
    </row>
    <row r="74" spans="2:10" ht="15" customHeight="1" thickBot="1">
      <c r="B74" s="52" t="s">
        <v>5</v>
      </c>
      <c r="C74" s="52" t="s">
        <v>39</v>
      </c>
      <c r="D74" s="35">
        <v>238</v>
      </c>
      <c r="E74" s="36">
        <v>0.99999999999999967</v>
      </c>
      <c r="F74" s="35">
        <v>258</v>
      </c>
      <c r="G74" s="36">
        <v>1.0000000000000002</v>
      </c>
      <c r="H74" s="37">
        <v>-7.7519379844961267E-2</v>
      </c>
      <c r="I74" s="35">
        <v>481</v>
      </c>
      <c r="J74" s="36">
        <v>-7.2909174816385844</v>
      </c>
    </row>
    <row r="75" spans="2:10" ht="14.4" thickBot="1">
      <c r="B75" s="46"/>
      <c r="C75" s="26" t="s">
        <v>4</v>
      </c>
      <c r="D75" s="27">
        <v>80</v>
      </c>
      <c r="E75" s="28">
        <v>0.21621621621621623</v>
      </c>
      <c r="F75" s="27">
        <v>86</v>
      </c>
      <c r="G75" s="28">
        <v>0.16796875</v>
      </c>
      <c r="H75" s="29">
        <v>-6.9767441860465129E-2</v>
      </c>
      <c r="I75" s="27">
        <v>141</v>
      </c>
      <c r="J75" s="29">
        <v>-0.43262411347517726</v>
      </c>
    </row>
    <row r="76" spans="2:10" ht="15" customHeight="1" thickBot="1">
      <c r="B76" s="47"/>
      <c r="C76" s="31" t="s">
        <v>11</v>
      </c>
      <c r="D76" s="32">
        <v>78</v>
      </c>
      <c r="E76" s="33">
        <v>0.21081081081081082</v>
      </c>
      <c r="F76" s="32">
        <v>112</v>
      </c>
      <c r="G76" s="33">
        <v>0.21875</v>
      </c>
      <c r="H76" s="34">
        <v>-0.3035714285714286</v>
      </c>
      <c r="I76" s="32">
        <v>115</v>
      </c>
      <c r="J76" s="34">
        <v>-0.32173913043478264</v>
      </c>
    </row>
    <row r="77" spans="2:10" ht="14.4" thickBot="1">
      <c r="B77" s="47"/>
      <c r="C77" s="26" t="s">
        <v>12</v>
      </c>
      <c r="D77" s="27">
        <v>76</v>
      </c>
      <c r="E77" s="28">
        <v>0.20540540540540542</v>
      </c>
      <c r="F77" s="27">
        <v>97</v>
      </c>
      <c r="G77" s="28">
        <v>0.189453125</v>
      </c>
      <c r="H77" s="29">
        <v>-0.21649484536082475</v>
      </c>
      <c r="I77" s="27">
        <v>94</v>
      </c>
      <c r="J77" s="29">
        <v>-0.19148936170212771</v>
      </c>
    </row>
    <row r="78" spans="2:10" ht="15" customHeight="1" thickBot="1">
      <c r="B78" s="47"/>
      <c r="C78" s="48" t="s">
        <v>13</v>
      </c>
      <c r="D78" s="32">
        <v>67</v>
      </c>
      <c r="E78" s="33">
        <v>0.18108108108108109</v>
      </c>
      <c r="F78" s="32">
        <v>89</v>
      </c>
      <c r="G78" s="33">
        <v>0.173828125</v>
      </c>
      <c r="H78" s="34">
        <v>-0.2471910112359551</v>
      </c>
      <c r="I78" s="32">
        <v>121</v>
      </c>
      <c r="J78" s="34">
        <v>-0.44628099173553715</v>
      </c>
    </row>
    <row r="79" spans="2:10" ht="14.4" thickBot="1">
      <c r="B79" s="47"/>
      <c r="C79" s="49" t="s">
        <v>14</v>
      </c>
      <c r="D79" s="27">
        <v>28</v>
      </c>
      <c r="E79" s="28">
        <v>7.567567567567568E-2</v>
      </c>
      <c r="F79" s="27">
        <v>61</v>
      </c>
      <c r="G79" s="28">
        <v>0.119140625</v>
      </c>
      <c r="H79" s="29">
        <v>-0.54098360655737698</v>
      </c>
      <c r="I79" s="27">
        <v>66</v>
      </c>
      <c r="J79" s="29">
        <v>-0.57575757575757569</v>
      </c>
    </row>
    <row r="80" spans="2:10" ht="15" customHeight="1" thickBot="1">
      <c r="B80" s="47"/>
      <c r="C80" s="50" t="s">
        <v>3</v>
      </c>
      <c r="D80" s="32">
        <v>26</v>
      </c>
      <c r="E80" s="33">
        <v>7.0270270270270274E-2</v>
      </c>
      <c r="F80" s="32">
        <v>45</v>
      </c>
      <c r="G80" s="33">
        <v>8.7890625E-2</v>
      </c>
      <c r="H80" s="34">
        <v>-0.42222222222222228</v>
      </c>
      <c r="I80" s="32">
        <v>40</v>
      </c>
      <c r="J80" s="34">
        <v>-0.35</v>
      </c>
    </row>
    <row r="81" spans="2:10" ht="15" customHeight="1" thickBot="1">
      <c r="B81" s="47"/>
      <c r="C81" s="26" t="s">
        <v>15</v>
      </c>
      <c r="D81" s="27">
        <v>14</v>
      </c>
      <c r="E81" s="28">
        <v>3.783783783783784E-2</v>
      </c>
      <c r="F81" s="27">
        <v>19</v>
      </c>
      <c r="G81" s="28">
        <v>3.7109375E-2</v>
      </c>
      <c r="H81" s="29">
        <v>-0.26315789473684215</v>
      </c>
      <c r="I81" s="27">
        <v>18</v>
      </c>
      <c r="J81" s="29">
        <v>-0.22222222222222221</v>
      </c>
    </row>
    <row r="82" spans="2:10" ht="15" customHeight="1" thickBot="1">
      <c r="B82" s="47"/>
      <c r="C82" s="50" t="s">
        <v>38</v>
      </c>
      <c r="D82" s="32">
        <v>1</v>
      </c>
      <c r="E82" s="33">
        <v>2.7027027027027029E-3</v>
      </c>
      <c r="F82" s="32">
        <v>3</v>
      </c>
      <c r="G82" s="33">
        <v>5.859375E-3</v>
      </c>
      <c r="H82" s="34">
        <v>-0.66666666666666674</v>
      </c>
      <c r="I82" s="32">
        <v>2</v>
      </c>
      <c r="J82" s="34">
        <v>-0.5</v>
      </c>
    </row>
    <row r="83" spans="2:10" ht="15" customHeight="1" thickBot="1">
      <c r="B83" s="52" t="s">
        <v>6</v>
      </c>
      <c r="C83" s="52" t="s">
        <v>39</v>
      </c>
      <c r="D83" s="35">
        <v>370</v>
      </c>
      <c r="E83" s="36">
        <v>1</v>
      </c>
      <c r="F83" s="35">
        <v>512</v>
      </c>
      <c r="G83" s="36">
        <v>1</v>
      </c>
      <c r="H83" s="37">
        <v>-0.27734375</v>
      </c>
      <c r="I83" s="35">
        <v>597</v>
      </c>
      <c r="J83" s="36">
        <v>-0.38023450586264662</v>
      </c>
    </row>
    <row r="84" spans="2:10" ht="14.4" thickBot="1">
      <c r="B84" s="52" t="s">
        <v>57</v>
      </c>
      <c r="C84" s="52" t="s">
        <v>39</v>
      </c>
      <c r="D84" s="35">
        <v>1</v>
      </c>
      <c r="E84" s="36">
        <v>1</v>
      </c>
      <c r="F84" s="35">
        <v>3</v>
      </c>
      <c r="G84" s="36">
        <v>1</v>
      </c>
      <c r="H84" s="37">
        <v>-0.66666666666666674</v>
      </c>
      <c r="I84" s="35">
        <v>3</v>
      </c>
      <c r="J84" s="36">
        <v>-0.66666666666666674</v>
      </c>
    </row>
    <row r="85" spans="2:10" ht="15" customHeight="1" thickBot="1">
      <c r="B85" s="128"/>
      <c r="C85" s="129" t="s">
        <v>39</v>
      </c>
      <c r="D85" s="39">
        <v>609</v>
      </c>
      <c r="E85" s="40">
        <v>1</v>
      </c>
      <c r="F85" s="39">
        <v>773</v>
      </c>
      <c r="G85" s="40">
        <v>1</v>
      </c>
      <c r="H85" s="41">
        <v>-0.21216041397153951</v>
      </c>
      <c r="I85" s="39">
        <v>1121</v>
      </c>
      <c r="J85" s="41">
        <v>-0.45673505798394287</v>
      </c>
    </row>
    <row r="86" spans="2:10">
      <c r="B86" s="54" t="s">
        <v>49</v>
      </c>
      <c r="C86" s="55"/>
      <c r="D86" s="55"/>
      <c r="E86" s="55"/>
      <c r="F86" s="55"/>
      <c r="G86" s="55"/>
      <c r="H86" s="55"/>
      <c r="I86" s="55"/>
      <c r="J86" s="55"/>
    </row>
  </sheetData>
  <mergeCells count="54">
    <mergeCell ref="J38:J39"/>
    <mergeCell ref="B34:J34"/>
    <mergeCell ref="B35:J35"/>
    <mergeCell ref="B36:B38"/>
    <mergeCell ref="C36:C38"/>
    <mergeCell ref="D36:H36"/>
    <mergeCell ref="I36:J36"/>
    <mergeCell ref="D37:H37"/>
    <mergeCell ref="I37:J37"/>
    <mergeCell ref="D38:E39"/>
    <mergeCell ref="F38:G39"/>
    <mergeCell ref="B39:B41"/>
    <mergeCell ref="C39:C41"/>
    <mergeCell ref="H40:H41"/>
    <mergeCell ref="J40:J41"/>
    <mergeCell ref="H38:H39"/>
    <mergeCell ref="I38:I39"/>
    <mergeCell ref="B2:J2"/>
    <mergeCell ref="B4:B6"/>
    <mergeCell ref="C4:C6"/>
    <mergeCell ref="B3:J3"/>
    <mergeCell ref="H6:H7"/>
    <mergeCell ref="D4:H4"/>
    <mergeCell ref="I4:J4"/>
    <mergeCell ref="B7:B9"/>
    <mergeCell ref="C7:C9"/>
    <mergeCell ref="H8:H9"/>
    <mergeCell ref="J8:J9"/>
    <mergeCell ref="D5:H5"/>
    <mergeCell ref="I5:J5"/>
    <mergeCell ref="F6:G7"/>
    <mergeCell ref="B30:C30"/>
    <mergeCell ref="I6:I7"/>
    <mergeCell ref="J6:J7"/>
    <mergeCell ref="D6:E7"/>
    <mergeCell ref="B55:C55"/>
    <mergeCell ref="B85:C85"/>
    <mergeCell ref="B63:B65"/>
    <mergeCell ref="C63:C65"/>
    <mergeCell ref="H64:H65"/>
    <mergeCell ref="D62:E63"/>
    <mergeCell ref="B59:J59"/>
    <mergeCell ref="B60:B62"/>
    <mergeCell ref="C60:C62"/>
    <mergeCell ref="D60:H60"/>
    <mergeCell ref="I60:J60"/>
    <mergeCell ref="D61:H61"/>
    <mergeCell ref="I61:J61"/>
    <mergeCell ref="B58:J58"/>
    <mergeCell ref="J64:J65"/>
    <mergeCell ref="F62:G63"/>
    <mergeCell ref="H62:H63"/>
    <mergeCell ref="I62:I63"/>
    <mergeCell ref="J62:J63"/>
  </mergeCells>
  <phoneticPr fontId="4" type="noConversion"/>
  <conditionalFormatting sqref="D10:J17">
    <cfRule type="cellIs" dxfId="41" priority="39" operator="equal">
      <formula>0</formula>
    </cfRule>
  </conditionalFormatting>
  <conditionalFormatting sqref="D19:J27">
    <cfRule type="cellIs" dxfId="40" priority="44" operator="equal">
      <formula>0</formula>
    </cfRule>
  </conditionalFormatting>
  <conditionalFormatting sqref="D42:J42">
    <cfRule type="cellIs" dxfId="39" priority="34" operator="equal">
      <formula>0</formula>
    </cfRule>
  </conditionalFormatting>
  <conditionalFormatting sqref="D44:J52">
    <cfRule type="cellIs" dxfId="38" priority="23" operator="equal">
      <formula>0</formula>
    </cfRule>
  </conditionalFormatting>
  <conditionalFormatting sqref="D66:J73">
    <cfRule type="cellIs" dxfId="37" priority="11" operator="equal">
      <formula>0</formula>
    </cfRule>
  </conditionalFormatting>
  <conditionalFormatting sqref="D75:J82">
    <cfRule type="cellIs" dxfId="36" priority="5" operator="equal">
      <formula>0</formula>
    </cfRule>
  </conditionalFormatting>
  <conditionalFormatting sqref="H42:H54">
    <cfRule type="cellIs" dxfId="35" priority="19" operator="lessThan">
      <formula>0</formula>
    </cfRule>
  </conditionalFormatting>
  <conditionalFormatting sqref="H66:H84">
    <cfRule type="cellIs" dxfId="34" priority="1" operator="lessThan">
      <formula>0</formula>
    </cfRule>
  </conditionalFormatting>
  <conditionalFormatting sqref="J10:J17 H10:H29">
    <cfRule type="cellIs" dxfId="33" priority="41" operator="lessThan">
      <formula>0</formula>
    </cfRule>
  </conditionalFormatting>
  <conditionalFormatting sqref="J19:J27">
    <cfRule type="cellIs" dxfId="32" priority="46" operator="lessThan">
      <formula>0</formula>
    </cfRule>
  </conditionalFormatting>
  <conditionalFormatting sqref="J42">
    <cfRule type="cellIs" dxfId="31" priority="36" operator="lessThan">
      <formula>0</formula>
    </cfRule>
  </conditionalFormatting>
  <conditionalFormatting sqref="J44:J52">
    <cfRule type="cellIs" dxfId="30" priority="25" operator="lessThan">
      <formula>0</formula>
    </cfRule>
  </conditionalFormatting>
  <conditionalFormatting sqref="J66:J73">
    <cfRule type="cellIs" dxfId="29" priority="13" operator="lessThan">
      <formula>0</formula>
    </cfRule>
  </conditionalFormatting>
  <conditionalFormatting sqref="J75:J82">
    <cfRule type="cellIs" dxfId="28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78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2" customWidth="1"/>
    <col min="2" max="2" width="15.44140625" style="2" bestFit="1" customWidth="1"/>
    <col min="3" max="3" width="18.6640625" style="2" customWidth="1"/>
    <col min="4" max="9" width="9" style="2" customWidth="1"/>
    <col min="10" max="10" width="11.88671875" style="2" customWidth="1"/>
    <col min="11" max="16384" width="9.109375" style="2"/>
  </cols>
  <sheetData>
    <row r="1" spans="2:10">
      <c r="B1" s="2" t="s">
        <v>7</v>
      </c>
      <c r="E1" s="3"/>
      <c r="J1" s="4">
        <v>45327</v>
      </c>
    </row>
    <row r="2" spans="2:10">
      <c r="B2" s="104" t="s">
        <v>28</v>
      </c>
      <c r="C2" s="104"/>
      <c r="D2" s="104"/>
      <c r="E2" s="104"/>
      <c r="F2" s="104"/>
      <c r="G2" s="104"/>
      <c r="H2" s="104"/>
      <c r="I2" s="104"/>
      <c r="J2" s="104"/>
    </row>
    <row r="3" spans="2:10" ht="14.4" thickBot="1">
      <c r="B3" s="105" t="s">
        <v>29</v>
      </c>
      <c r="C3" s="105"/>
      <c r="D3" s="105"/>
      <c r="E3" s="105"/>
      <c r="F3" s="105"/>
      <c r="G3" s="105"/>
      <c r="H3" s="105"/>
      <c r="I3" s="105"/>
      <c r="J3" s="105"/>
    </row>
    <row r="4" spans="2:10" ht="14.4" customHeight="1">
      <c r="B4" s="117" t="s">
        <v>30</v>
      </c>
      <c r="C4" s="119" t="s">
        <v>1</v>
      </c>
      <c r="D4" s="121" t="s">
        <v>83</v>
      </c>
      <c r="E4" s="121"/>
      <c r="F4" s="121"/>
      <c r="G4" s="121"/>
      <c r="H4" s="122"/>
      <c r="I4" s="127" t="s">
        <v>80</v>
      </c>
      <c r="J4" s="122"/>
    </row>
    <row r="5" spans="2:10" ht="14.4" customHeight="1" thickBot="1">
      <c r="B5" s="118"/>
      <c r="C5" s="120"/>
      <c r="D5" s="106" t="s">
        <v>84</v>
      </c>
      <c r="E5" s="106"/>
      <c r="F5" s="106"/>
      <c r="G5" s="106"/>
      <c r="H5" s="107"/>
      <c r="I5" s="108" t="s">
        <v>81</v>
      </c>
      <c r="J5" s="107"/>
    </row>
    <row r="6" spans="2:10" ht="14.4" customHeight="1">
      <c r="B6" s="118"/>
      <c r="C6" s="120"/>
      <c r="D6" s="113">
        <v>2024</v>
      </c>
      <c r="E6" s="114"/>
      <c r="F6" s="113">
        <v>2023</v>
      </c>
      <c r="G6" s="114"/>
      <c r="H6" s="123" t="s">
        <v>31</v>
      </c>
      <c r="I6" s="125">
        <v>2023</v>
      </c>
      <c r="J6" s="125" t="s">
        <v>85</v>
      </c>
    </row>
    <row r="7" spans="2:10" ht="15" customHeight="1" thickBot="1">
      <c r="B7" s="132" t="s">
        <v>30</v>
      </c>
      <c r="C7" s="134" t="s">
        <v>33</v>
      </c>
      <c r="D7" s="115"/>
      <c r="E7" s="116"/>
      <c r="F7" s="115"/>
      <c r="G7" s="116"/>
      <c r="H7" s="124"/>
      <c r="I7" s="126"/>
      <c r="J7" s="126"/>
    </row>
    <row r="8" spans="2:10" ht="15" customHeight="1">
      <c r="B8" s="132"/>
      <c r="C8" s="134"/>
      <c r="D8" s="19" t="s">
        <v>34</v>
      </c>
      <c r="E8" s="20" t="s">
        <v>2</v>
      </c>
      <c r="F8" s="19" t="s">
        <v>34</v>
      </c>
      <c r="G8" s="20" t="s">
        <v>2</v>
      </c>
      <c r="H8" s="109" t="s">
        <v>35</v>
      </c>
      <c r="I8" s="21" t="s">
        <v>34</v>
      </c>
      <c r="J8" s="111" t="s">
        <v>86</v>
      </c>
    </row>
    <row r="9" spans="2:10" ht="15" customHeight="1" thickBot="1">
      <c r="B9" s="133"/>
      <c r="C9" s="135"/>
      <c r="D9" s="22" t="s">
        <v>36</v>
      </c>
      <c r="E9" s="23" t="s">
        <v>37</v>
      </c>
      <c r="F9" s="22" t="s">
        <v>36</v>
      </c>
      <c r="G9" s="23" t="s">
        <v>37</v>
      </c>
      <c r="H9" s="110"/>
      <c r="I9" s="24" t="s">
        <v>36</v>
      </c>
      <c r="J9" s="112"/>
    </row>
    <row r="10" spans="2:10" ht="14.4" thickBot="1">
      <c r="B10" s="46"/>
      <c r="C10" s="26" t="s">
        <v>12</v>
      </c>
      <c r="D10" s="27">
        <v>16</v>
      </c>
      <c r="E10" s="28">
        <v>0.34042553191489361</v>
      </c>
      <c r="F10" s="27">
        <v>36</v>
      </c>
      <c r="G10" s="28">
        <v>0.66666666666666663</v>
      </c>
      <c r="H10" s="29">
        <v>-0.55555555555555558</v>
      </c>
      <c r="I10" s="27">
        <v>46</v>
      </c>
      <c r="J10" s="29">
        <v>-0.65217391304347827</v>
      </c>
    </row>
    <row r="11" spans="2:10" ht="14.4" thickBot="1">
      <c r="B11" s="47"/>
      <c r="C11" s="31" t="s">
        <v>15</v>
      </c>
      <c r="D11" s="32">
        <v>9</v>
      </c>
      <c r="E11" s="33">
        <v>0.19148936170212766</v>
      </c>
      <c r="F11" s="32">
        <v>7</v>
      </c>
      <c r="G11" s="33">
        <v>0.12962962962962962</v>
      </c>
      <c r="H11" s="34">
        <v>0.28571428571428581</v>
      </c>
      <c r="I11" s="32">
        <v>18</v>
      </c>
      <c r="J11" s="34">
        <v>-0.5</v>
      </c>
    </row>
    <row r="12" spans="2:10" ht="14.4" thickBot="1">
      <c r="B12" s="47"/>
      <c r="C12" s="26" t="s">
        <v>14</v>
      </c>
      <c r="D12" s="27">
        <v>8</v>
      </c>
      <c r="E12" s="28">
        <v>0.1702127659574468</v>
      </c>
      <c r="F12" s="27">
        <v>1</v>
      </c>
      <c r="G12" s="28">
        <v>1.8518518518518517E-2</v>
      </c>
      <c r="H12" s="29">
        <v>7</v>
      </c>
      <c r="I12" s="27">
        <v>9</v>
      </c>
      <c r="J12" s="29">
        <v>-0.11111111111111116</v>
      </c>
    </row>
    <row r="13" spans="2:10" ht="14.4" thickBot="1">
      <c r="B13" s="47"/>
      <c r="C13" s="48" t="s">
        <v>91</v>
      </c>
      <c r="D13" s="32">
        <v>3</v>
      </c>
      <c r="E13" s="33">
        <v>6.3829787234042548E-2</v>
      </c>
      <c r="F13" s="32">
        <v>1</v>
      </c>
      <c r="G13" s="33">
        <v>1.8518518518518517E-2</v>
      </c>
      <c r="H13" s="34">
        <v>2</v>
      </c>
      <c r="I13" s="32">
        <v>4</v>
      </c>
      <c r="J13" s="34">
        <v>-0.25</v>
      </c>
    </row>
    <row r="14" spans="2:10" ht="14.4" thickBot="1">
      <c r="B14" s="47"/>
      <c r="C14" s="49" t="s">
        <v>77</v>
      </c>
      <c r="D14" s="27">
        <v>3</v>
      </c>
      <c r="E14" s="28">
        <v>6.3829787234042548E-2</v>
      </c>
      <c r="F14" s="27">
        <v>3</v>
      </c>
      <c r="G14" s="28">
        <v>5.5555555555555552E-2</v>
      </c>
      <c r="H14" s="29">
        <v>0</v>
      </c>
      <c r="I14" s="27">
        <v>2</v>
      </c>
      <c r="J14" s="29">
        <v>0.5</v>
      </c>
    </row>
    <row r="15" spans="2:10" ht="14.4" thickBot="1">
      <c r="B15" s="47"/>
      <c r="C15" s="50" t="s">
        <v>20</v>
      </c>
      <c r="D15" s="32">
        <v>3</v>
      </c>
      <c r="E15" s="33">
        <v>6.3829787234042548E-2</v>
      </c>
      <c r="F15" s="32">
        <v>0</v>
      </c>
      <c r="G15" s="33">
        <v>0</v>
      </c>
      <c r="H15" s="34"/>
      <c r="I15" s="32">
        <v>3</v>
      </c>
      <c r="J15" s="34">
        <v>0</v>
      </c>
    </row>
    <row r="16" spans="2:10" ht="14.4" thickBot="1">
      <c r="B16" s="47"/>
      <c r="C16" s="26" t="s">
        <v>92</v>
      </c>
      <c r="D16" s="27">
        <v>1</v>
      </c>
      <c r="E16" s="28">
        <v>2.1276595744680851E-2</v>
      </c>
      <c r="F16" s="27">
        <v>1</v>
      </c>
      <c r="G16" s="28">
        <v>1.8518518518518517E-2</v>
      </c>
      <c r="H16" s="29">
        <v>0</v>
      </c>
      <c r="I16" s="27">
        <v>0</v>
      </c>
      <c r="J16" s="29"/>
    </row>
    <row r="17" spans="2:11" ht="14.4" thickBot="1">
      <c r="B17" s="47"/>
      <c r="C17" s="50" t="s">
        <v>38</v>
      </c>
      <c r="D17" s="32">
        <v>4</v>
      </c>
      <c r="E17" s="33">
        <v>8.5106382978723402E-2</v>
      </c>
      <c r="F17" s="32">
        <v>5</v>
      </c>
      <c r="G17" s="33">
        <v>9.2592592592592587E-2</v>
      </c>
      <c r="H17" s="34">
        <v>-0.19999999999999996</v>
      </c>
      <c r="I17" s="32">
        <v>8</v>
      </c>
      <c r="J17" s="34">
        <v>8.8888888888888892E-2</v>
      </c>
    </row>
    <row r="18" spans="2:11" ht="14.4" thickBot="1">
      <c r="B18" s="52" t="s">
        <v>43</v>
      </c>
      <c r="C18" s="52" t="s">
        <v>39</v>
      </c>
      <c r="D18" s="35">
        <v>47</v>
      </c>
      <c r="E18" s="36">
        <v>1</v>
      </c>
      <c r="F18" s="35">
        <v>54</v>
      </c>
      <c r="G18" s="36">
        <v>1</v>
      </c>
      <c r="H18" s="37">
        <v>-0.12962962962962965</v>
      </c>
      <c r="I18" s="35">
        <v>90</v>
      </c>
      <c r="J18" s="36">
        <v>-0.47777777777777775</v>
      </c>
    </row>
    <row r="19" spans="2:11" ht="14.4" thickBot="1">
      <c r="B19" s="46"/>
      <c r="C19" s="26" t="s">
        <v>12</v>
      </c>
      <c r="D19" s="27">
        <v>403</v>
      </c>
      <c r="E19" s="28">
        <v>0.19263862332695986</v>
      </c>
      <c r="F19" s="27">
        <v>483</v>
      </c>
      <c r="G19" s="28">
        <v>0.19892915980230644</v>
      </c>
      <c r="H19" s="29">
        <v>-0.16563146997929612</v>
      </c>
      <c r="I19" s="27">
        <v>415</v>
      </c>
      <c r="J19" s="29">
        <v>-2.8915662650602414E-2</v>
      </c>
    </row>
    <row r="20" spans="2:11" ht="14.4" thickBot="1">
      <c r="B20" s="47"/>
      <c r="C20" s="31" t="s">
        <v>13</v>
      </c>
      <c r="D20" s="32">
        <v>381</v>
      </c>
      <c r="E20" s="33">
        <v>0.18212237093690248</v>
      </c>
      <c r="F20" s="32">
        <v>281</v>
      </c>
      <c r="G20" s="33">
        <v>0.11573311367380561</v>
      </c>
      <c r="H20" s="34">
        <v>0.35587188612099641</v>
      </c>
      <c r="I20" s="32">
        <v>372</v>
      </c>
      <c r="J20" s="34">
        <v>2.4193548387096753E-2</v>
      </c>
    </row>
    <row r="21" spans="2:11" ht="14.4" thickBot="1">
      <c r="B21" s="47"/>
      <c r="C21" s="26" t="s">
        <v>11</v>
      </c>
      <c r="D21" s="27">
        <v>373</v>
      </c>
      <c r="E21" s="28">
        <v>0.17829827915869981</v>
      </c>
      <c r="F21" s="27">
        <v>507</v>
      </c>
      <c r="G21" s="28">
        <v>0.20881383855024713</v>
      </c>
      <c r="H21" s="29">
        <v>-0.26429980276134124</v>
      </c>
      <c r="I21" s="27">
        <v>459</v>
      </c>
      <c r="J21" s="29">
        <v>-0.18736383442265792</v>
      </c>
    </row>
    <row r="22" spans="2:11" ht="14.4" thickBot="1">
      <c r="B22" s="47"/>
      <c r="C22" s="48" t="s">
        <v>4</v>
      </c>
      <c r="D22" s="32">
        <v>330</v>
      </c>
      <c r="E22" s="33">
        <v>0.15774378585086041</v>
      </c>
      <c r="F22" s="32">
        <v>234</v>
      </c>
      <c r="G22" s="33">
        <v>9.637561779242175E-2</v>
      </c>
      <c r="H22" s="34">
        <v>0.41025641025641035</v>
      </c>
      <c r="I22" s="32">
        <v>672</v>
      </c>
      <c r="J22" s="34">
        <v>-0.5089285714285714</v>
      </c>
    </row>
    <row r="23" spans="2:11" ht="14.4" thickBot="1">
      <c r="B23" s="47"/>
      <c r="C23" s="49" t="s">
        <v>3</v>
      </c>
      <c r="D23" s="27">
        <v>259</v>
      </c>
      <c r="E23" s="28">
        <v>0.12380497131931166</v>
      </c>
      <c r="F23" s="27">
        <v>421</v>
      </c>
      <c r="G23" s="28">
        <v>0.17339373970345964</v>
      </c>
      <c r="H23" s="29">
        <v>-0.38479809976247026</v>
      </c>
      <c r="I23" s="27">
        <v>279</v>
      </c>
      <c r="J23" s="29">
        <v>-7.1684587813620082E-2</v>
      </c>
    </row>
    <row r="24" spans="2:11" ht="14.4" thickBot="1">
      <c r="B24" s="47"/>
      <c r="C24" s="50" t="s">
        <v>15</v>
      </c>
      <c r="D24" s="32">
        <v>188</v>
      </c>
      <c r="E24" s="33">
        <v>8.9866156787762913E-2</v>
      </c>
      <c r="F24" s="32">
        <v>200</v>
      </c>
      <c r="G24" s="33">
        <v>8.2372322899505759E-2</v>
      </c>
      <c r="H24" s="34">
        <v>-6.0000000000000053E-2</v>
      </c>
      <c r="I24" s="32">
        <v>488</v>
      </c>
      <c r="J24" s="34">
        <v>-0.61475409836065575</v>
      </c>
    </row>
    <row r="25" spans="2:11" ht="14.4" thickBot="1">
      <c r="B25" s="47"/>
      <c r="C25" s="26" t="s">
        <v>14</v>
      </c>
      <c r="D25" s="27">
        <v>97</v>
      </c>
      <c r="E25" s="28">
        <v>4.6367112810707455E-2</v>
      </c>
      <c r="F25" s="27">
        <v>205</v>
      </c>
      <c r="G25" s="28">
        <v>8.443163097199341E-2</v>
      </c>
      <c r="H25" s="29">
        <v>-0.52682926829268295</v>
      </c>
      <c r="I25" s="27">
        <v>152</v>
      </c>
      <c r="J25" s="29">
        <v>-0.36184210526315785</v>
      </c>
    </row>
    <row r="26" spans="2:11" ht="14.4" thickBot="1">
      <c r="B26" s="47"/>
      <c r="C26" s="50" t="s">
        <v>68</v>
      </c>
      <c r="D26" s="32">
        <v>42</v>
      </c>
      <c r="E26" s="33">
        <v>2.0076481835564052E-2</v>
      </c>
      <c r="F26" s="32">
        <v>53</v>
      </c>
      <c r="G26" s="33">
        <v>2.1828665568369029E-2</v>
      </c>
      <c r="H26" s="34">
        <v>-0.20754716981132071</v>
      </c>
      <c r="I26" s="32">
        <v>29</v>
      </c>
      <c r="J26" s="34">
        <v>0.44827586206896552</v>
      </c>
    </row>
    <row r="27" spans="2:11" ht="14.4" thickBot="1">
      <c r="B27" s="51"/>
      <c r="C27" s="26" t="s">
        <v>38</v>
      </c>
      <c r="D27" s="27">
        <f>+D28-SUM(D19:D26)</f>
        <v>19</v>
      </c>
      <c r="E27" s="28">
        <f>+E28-SUM(E19:E26)</f>
        <v>9.0822179732313879E-3</v>
      </c>
      <c r="F27" s="27">
        <f>+F28-SUM(F19:F26)</f>
        <v>44</v>
      </c>
      <c r="G27" s="28">
        <f>+G28-SUM(G19:G26)</f>
        <v>1.8121911037891181E-2</v>
      </c>
      <c r="H27" s="29">
        <f>+D27/F27-1</f>
        <v>-0.56818181818181812</v>
      </c>
      <c r="I27" s="27">
        <f>+I28-SUM(I20:I26)</f>
        <v>438</v>
      </c>
      <c r="J27" s="29">
        <f>+D27/I27-1</f>
        <v>-0.95662100456621002</v>
      </c>
    </row>
    <row r="28" spans="2:11" ht="14.4" thickBot="1">
      <c r="B28" s="52" t="s">
        <v>44</v>
      </c>
      <c r="C28" s="52" t="s">
        <v>39</v>
      </c>
      <c r="D28" s="35">
        <v>2092</v>
      </c>
      <c r="E28" s="36">
        <v>1</v>
      </c>
      <c r="F28" s="35">
        <v>2428</v>
      </c>
      <c r="G28" s="36">
        <v>1</v>
      </c>
      <c r="H28" s="37">
        <v>-0.13838550247116965</v>
      </c>
      <c r="I28" s="35">
        <v>2889</v>
      </c>
      <c r="J28" s="36">
        <v>-0.27587400484596747</v>
      </c>
    </row>
    <row r="29" spans="2:11" ht="14.4" thickBot="1">
      <c r="B29" s="52" t="s">
        <v>57</v>
      </c>
      <c r="C29" s="52" t="s">
        <v>39</v>
      </c>
      <c r="D29" s="35">
        <v>2</v>
      </c>
      <c r="E29" s="36">
        <v>1</v>
      </c>
      <c r="F29" s="35">
        <v>4</v>
      </c>
      <c r="G29" s="36">
        <v>1</v>
      </c>
      <c r="H29" s="37">
        <v>-0.5</v>
      </c>
      <c r="I29" s="35">
        <v>3</v>
      </c>
      <c r="J29" s="36">
        <v>-0.33333333333333337</v>
      </c>
      <c r="K29" s="55"/>
    </row>
    <row r="30" spans="2:11" ht="14.4" thickBot="1">
      <c r="B30" s="128"/>
      <c r="C30" s="129" t="s">
        <v>39</v>
      </c>
      <c r="D30" s="39">
        <v>2141</v>
      </c>
      <c r="E30" s="40">
        <v>1</v>
      </c>
      <c r="F30" s="39">
        <v>2486</v>
      </c>
      <c r="G30" s="40">
        <v>1</v>
      </c>
      <c r="H30" s="41">
        <v>-0.13877715205148833</v>
      </c>
      <c r="I30" s="39">
        <v>2982</v>
      </c>
      <c r="J30" s="41">
        <v>-0.28202548625083834</v>
      </c>
      <c r="K30" s="55"/>
    </row>
    <row r="31" spans="2:11" ht="14.4" customHeight="1">
      <c r="B31" s="60" t="s">
        <v>71</v>
      </c>
      <c r="C31" s="53"/>
      <c r="D31" s="43"/>
      <c r="E31" s="43"/>
      <c r="F31" s="43"/>
      <c r="G31" s="43"/>
    </row>
    <row r="32" spans="2:11">
      <c r="B32" s="45" t="s">
        <v>72</v>
      </c>
      <c r="C32" s="43"/>
      <c r="D32" s="43"/>
      <c r="E32" s="43"/>
      <c r="F32" s="43"/>
      <c r="G32" s="43"/>
    </row>
    <row r="33" spans="2:10" ht="14.25" customHeight="1">
      <c r="B33" s="55"/>
      <c r="C33" s="55"/>
      <c r="D33" s="55"/>
      <c r="E33" s="55"/>
      <c r="F33" s="55"/>
      <c r="G33" s="55"/>
      <c r="H33" s="55"/>
      <c r="I33" s="55"/>
      <c r="J33" s="55"/>
    </row>
    <row r="34" spans="2:10">
      <c r="B34" s="55"/>
      <c r="C34" s="55"/>
      <c r="D34" s="55"/>
      <c r="E34" s="55"/>
      <c r="F34" s="55"/>
      <c r="G34" s="55"/>
      <c r="H34" s="55"/>
      <c r="I34" s="55"/>
      <c r="J34" s="55"/>
    </row>
    <row r="35" spans="2:10">
      <c r="B35" s="104" t="s">
        <v>45</v>
      </c>
      <c r="C35" s="104"/>
      <c r="D35" s="104"/>
      <c r="E35" s="104"/>
      <c r="F35" s="104"/>
      <c r="G35" s="104"/>
      <c r="H35" s="104"/>
      <c r="I35" s="104"/>
      <c r="J35" s="104"/>
    </row>
    <row r="36" spans="2:10" ht="14.4" thickBot="1">
      <c r="B36" s="105" t="s">
        <v>46</v>
      </c>
      <c r="C36" s="105"/>
      <c r="D36" s="105"/>
      <c r="E36" s="105"/>
      <c r="F36" s="105"/>
      <c r="G36" s="105"/>
      <c r="H36" s="105"/>
      <c r="I36" s="105"/>
      <c r="J36" s="105"/>
    </row>
    <row r="37" spans="2:10" ht="14.4" customHeight="1">
      <c r="B37" s="117" t="s">
        <v>30</v>
      </c>
      <c r="C37" s="119" t="s">
        <v>1</v>
      </c>
      <c r="D37" s="121" t="s">
        <v>83</v>
      </c>
      <c r="E37" s="121"/>
      <c r="F37" s="121"/>
      <c r="G37" s="121"/>
      <c r="H37" s="122"/>
      <c r="I37" s="127" t="s">
        <v>80</v>
      </c>
      <c r="J37" s="122"/>
    </row>
    <row r="38" spans="2:10" ht="14.4" customHeight="1" thickBot="1">
      <c r="B38" s="118"/>
      <c r="C38" s="120"/>
      <c r="D38" s="106" t="s">
        <v>84</v>
      </c>
      <c r="E38" s="106"/>
      <c r="F38" s="106"/>
      <c r="G38" s="106"/>
      <c r="H38" s="107"/>
      <c r="I38" s="108" t="s">
        <v>81</v>
      </c>
      <c r="J38" s="107"/>
    </row>
    <row r="39" spans="2:10" ht="14.4" customHeight="1">
      <c r="B39" s="118"/>
      <c r="C39" s="120"/>
      <c r="D39" s="113">
        <v>2024</v>
      </c>
      <c r="E39" s="114"/>
      <c r="F39" s="113">
        <v>2023</v>
      </c>
      <c r="G39" s="114"/>
      <c r="H39" s="123" t="s">
        <v>31</v>
      </c>
      <c r="I39" s="125">
        <v>2023</v>
      </c>
      <c r="J39" s="125" t="s">
        <v>85</v>
      </c>
    </row>
    <row r="40" spans="2:10" ht="14.4" customHeight="1" thickBot="1">
      <c r="B40" s="132" t="s">
        <v>30</v>
      </c>
      <c r="C40" s="134" t="s">
        <v>33</v>
      </c>
      <c r="D40" s="115"/>
      <c r="E40" s="116"/>
      <c r="F40" s="115"/>
      <c r="G40" s="116"/>
      <c r="H40" s="124"/>
      <c r="I40" s="126"/>
      <c r="J40" s="126"/>
    </row>
    <row r="41" spans="2:10" ht="14.4" customHeight="1">
      <c r="B41" s="132"/>
      <c r="C41" s="134"/>
      <c r="D41" s="19" t="s">
        <v>34</v>
      </c>
      <c r="E41" s="20" t="s">
        <v>2</v>
      </c>
      <c r="F41" s="19" t="s">
        <v>34</v>
      </c>
      <c r="G41" s="20" t="s">
        <v>2</v>
      </c>
      <c r="H41" s="109" t="s">
        <v>35</v>
      </c>
      <c r="I41" s="21" t="s">
        <v>34</v>
      </c>
      <c r="J41" s="111" t="s">
        <v>86</v>
      </c>
    </row>
    <row r="42" spans="2:10" ht="14.4" customHeight="1" thickBot="1">
      <c r="B42" s="133"/>
      <c r="C42" s="135"/>
      <c r="D42" s="22" t="s">
        <v>36</v>
      </c>
      <c r="E42" s="23" t="s">
        <v>37</v>
      </c>
      <c r="F42" s="22" t="s">
        <v>36</v>
      </c>
      <c r="G42" s="23" t="s">
        <v>37</v>
      </c>
      <c r="H42" s="110"/>
      <c r="I42" s="24" t="s">
        <v>36</v>
      </c>
      <c r="J42" s="112"/>
    </row>
    <row r="43" spans="2:10" ht="14.4" hidden="1" customHeight="1" thickBot="1">
      <c r="B43" s="46"/>
      <c r="C43" s="26"/>
      <c r="D43" s="27"/>
      <c r="E43" s="28"/>
      <c r="F43" s="27"/>
      <c r="G43" s="28"/>
      <c r="H43" s="29"/>
      <c r="I43" s="27"/>
      <c r="J43" s="29"/>
    </row>
    <row r="44" spans="2:10" ht="14.4" thickBot="1">
      <c r="B44" s="52" t="s">
        <v>43</v>
      </c>
      <c r="C44" s="52" t="s">
        <v>39</v>
      </c>
      <c r="D44" s="35"/>
      <c r="E44" s="36"/>
      <c r="F44" s="35"/>
      <c r="G44" s="36"/>
      <c r="H44" s="37"/>
      <c r="I44" s="35"/>
      <c r="J44" s="36"/>
    </row>
    <row r="45" spans="2:10" ht="14.4" thickBot="1">
      <c r="B45" s="46"/>
      <c r="C45" s="26" t="s">
        <v>13</v>
      </c>
      <c r="D45" s="27">
        <v>314</v>
      </c>
      <c r="E45" s="28">
        <v>0.20509470934030047</v>
      </c>
      <c r="F45" s="27">
        <v>192</v>
      </c>
      <c r="G45" s="28">
        <v>0.11214953271028037</v>
      </c>
      <c r="H45" s="29">
        <v>0.63541666666666674</v>
      </c>
      <c r="I45" s="27">
        <v>251</v>
      </c>
      <c r="J45" s="29">
        <v>0.25099601593625498</v>
      </c>
    </row>
    <row r="46" spans="2:10" ht="14.4" thickBot="1">
      <c r="B46" s="47"/>
      <c r="C46" s="31" t="s">
        <v>12</v>
      </c>
      <c r="D46" s="32">
        <v>311</v>
      </c>
      <c r="E46" s="33">
        <v>0.20313520574787722</v>
      </c>
      <c r="F46" s="32">
        <v>372</v>
      </c>
      <c r="G46" s="33">
        <v>0.21728971962616822</v>
      </c>
      <c r="H46" s="34">
        <v>-0.16397849462365588</v>
      </c>
      <c r="I46" s="32">
        <v>313</v>
      </c>
      <c r="J46" s="34">
        <v>-6.389776357827448E-3</v>
      </c>
    </row>
    <row r="47" spans="2:10" ht="15" customHeight="1" thickBot="1">
      <c r="B47" s="47"/>
      <c r="C47" s="26" t="s">
        <v>11</v>
      </c>
      <c r="D47" s="27">
        <v>293</v>
      </c>
      <c r="E47" s="28">
        <v>0.19137818419333769</v>
      </c>
      <c r="F47" s="27">
        <v>394</v>
      </c>
      <c r="G47" s="28">
        <v>0.23014018691588786</v>
      </c>
      <c r="H47" s="29">
        <v>-0.25634517766497467</v>
      </c>
      <c r="I47" s="27">
        <v>338</v>
      </c>
      <c r="J47" s="29">
        <v>-0.13313609467455623</v>
      </c>
    </row>
    <row r="48" spans="2:10" ht="14.4" thickBot="1">
      <c r="B48" s="47"/>
      <c r="C48" s="48" t="s">
        <v>4</v>
      </c>
      <c r="D48" s="32">
        <v>238</v>
      </c>
      <c r="E48" s="33">
        <v>0.15545395166557804</v>
      </c>
      <c r="F48" s="32">
        <v>128</v>
      </c>
      <c r="G48" s="33">
        <v>7.476635514018691E-2</v>
      </c>
      <c r="H48" s="34">
        <v>0.859375</v>
      </c>
      <c r="I48" s="32">
        <v>511</v>
      </c>
      <c r="J48" s="34">
        <v>-0.53424657534246578</v>
      </c>
    </row>
    <row r="49" spans="2:10" ht="15" customHeight="1" thickBot="1">
      <c r="B49" s="47"/>
      <c r="C49" s="49" t="s">
        <v>3</v>
      </c>
      <c r="D49" s="27">
        <v>230</v>
      </c>
      <c r="E49" s="28">
        <v>0.15022860875244937</v>
      </c>
      <c r="F49" s="27">
        <v>372</v>
      </c>
      <c r="G49" s="28">
        <v>0.21728971962616822</v>
      </c>
      <c r="H49" s="29">
        <v>-0.38172043010752688</v>
      </c>
      <c r="I49" s="27">
        <v>229</v>
      </c>
      <c r="J49" s="29">
        <v>4.366812227074135E-3</v>
      </c>
    </row>
    <row r="50" spans="2:10" ht="14.4" thickBot="1">
      <c r="B50" s="47"/>
      <c r="C50" s="50" t="s">
        <v>14</v>
      </c>
      <c r="D50" s="32">
        <v>67</v>
      </c>
      <c r="E50" s="33">
        <v>4.3762246897452645E-2</v>
      </c>
      <c r="F50" s="32">
        <v>132</v>
      </c>
      <c r="G50" s="33">
        <v>7.7102803738317752E-2</v>
      </c>
      <c r="H50" s="34">
        <v>-0.49242424242424243</v>
      </c>
      <c r="I50" s="32">
        <v>72</v>
      </c>
      <c r="J50" s="34">
        <v>-6.944444444444442E-2</v>
      </c>
    </row>
    <row r="51" spans="2:10" ht="14.4" thickBot="1">
      <c r="B51" s="47"/>
      <c r="C51" s="26" t="s">
        <v>68</v>
      </c>
      <c r="D51" s="27">
        <v>42</v>
      </c>
      <c r="E51" s="28">
        <v>2.7433050293925537E-2</v>
      </c>
      <c r="F51" s="27">
        <v>52</v>
      </c>
      <c r="G51" s="28">
        <v>3.0373831775700934E-2</v>
      </c>
      <c r="H51" s="29">
        <v>-0.19230769230769229</v>
      </c>
      <c r="I51" s="27">
        <v>28</v>
      </c>
      <c r="J51" s="29">
        <v>0.5</v>
      </c>
    </row>
    <row r="52" spans="2:10" ht="14.4" thickBot="1">
      <c r="B52" s="47"/>
      <c r="C52" s="50" t="s">
        <v>15</v>
      </c>
      <c r="D52" s="32">
        <v>36</v>
      </c>
      <c r="E52" s="33">
        <v>2.3514043109079032E-2</v>
      </c>
      <c r="F52" s="32">
        <v>70</v>
      </c>
      <c r="G52" s="33">
        <v>4.0887850467289717E-2</v>
      </c>
      <c r="H52" s="34">
        <v>-0.48571428571428577</v>
      </c>
      <c r="I52" s="32">
        <v>119</v>
      </c>
      <c r="J52" s="34">
        <v>-0.69747899159663862</v>
      </c>
    </row>
    <row r="53" spans="2:10" ht="14.4" thickBot="1">
      <c r="B53" s="51"/>
      <c r="C53" s="26" t="s">
        <v>38</v>
      </c>
      <c r="D53" s="27">
        <v>0</v>
      </c>
      <c r="E53" s="28">
        <v>0</v>
      </c>
      <c r="F53" s="27">
        <v>0</v>
      </c>
      <c r="G53" s="28">
        <v>0</v>
      </c>
      <c r="H53" s="29"/>
      <c r="I53" s="27">
        <v>0</v>
      </c>
      <c r="J53" s="29"/>
    </row>
    <row r="54" spans="2:10" ht="14.4" thickBot="1">
      <c r="B54" s="52" t="s">
        <v>44</v>
      </c>
      <c r="C54" s="52" t="s">
        <v>39</v>
      </c>
      <c r="D54" s="35">
        <v>1531</v>
      </c>
      <c r="E54" s="36">
        <v>1</v>
      </c>
      <c r="F54" s="35">
        <v>1712</v>
      </c>
      <c r="G54" s="36">
        <v>1</v>
      </c>
      <c r="H54" s="37">
        <v>-0.10572429906542058</v>
      </c>
      <c r="I54" s="35">
        <v>1861</v>
      </c>
      <c r="J54" s="36">
        <v>-0.17732401934443842</v>
      </c>
    </row>
    <row r="55" spans="2:10" ht="14.4" thickBot="1">
      <c r="B55" s="52" t="s">
        <v>57</v>
      </c>
      <c r="C55" s="52" t="s">
        <v>39</v>
      </c>
      <c r="D55" s="35">
        <v>1</v>
      </c>
      <c r="E55" s="36">
        <v>1</v>
      </c>
      <c r="F55" s="35">
        <v>1</v>
      </c>
      <c r="G55" s="36">
        <v>1</v>
      </c>
      <c r="H55" s="37">
        <v>0</v>
      </c>
      <c r="I55" s="35">
        <v>0</v>
      </c>
      <c r="J55" s="36"/>
    </row>
    <row r="56" spans="2:10" ht="14.4" thickBot="1">
      <c r="B56" s="128"/>
      <c r="C56" s="129" t="s">
        <v>39</v>
      </c>
      <c r="D56" s="39">
        <v>1532</v>
      </c>
      <c r="E56" s="40">
        <v>1</v>
      </c>
      <c r="F56" s="39">
        <v>1713</v>
      </c>
      <c r="G56" s="40">
        <v>1</v>
      </c>
      <c r="H56" s="41">
        <v>-0.1056625802685347</v>
      </c>
      <c r="I56" s="39">
        <v>1861</v>
      </c>
      <c r="J56" s="41">
        <v>-0.17678667383127356</v>
      </c>
    </row>
    <row r="57" spans="2:10">
      <c r="B57" s="60" t="s">
        <v>71</v>
      </c>
      <c r="C57" s="53"/>
      <c r="D57" s="43"/>
      <c r="E57" s="43"/>
      <c r="F57" s="43"/>
      <c r="G57" s="43"/>
      <c r="H57" s="56"/>
      <c r="I57" s="56"/>
      <c r="J57" s="56"/>
    </row>
    <row r="58" spans="2:10">
      <c r="B58" s="45" t="s">
        <v>72</v>
      </c>
      <c r="C58" s="43"/>
      <c r="D58" s="43"/>
      <c r="E58" s="43"/>
      <c r="F58" s="43"/>
      <c r="G58" s="43"/>
    </row>
    <row r="60" spans="2:10">
      <c r="B60" s="104" t="s">
        <v>55</v>
      </c>
      <c r="C60" s="104"/>
      <c r="D60" s="104"/>
      <c r="E60" s="104"/>
      <c r="F60" s="104"/>
      <c r="G60" s="104"/>
      <c r="H60" s="104"/>
      <c r="I60" s="104"/>
      <c r="J60" s="104"/>
    </row>
    <row r="61" spans="2:10" ht="14.4" thickBot="1">
      <c r="B61" s="105" t="s">
        <v>56</v>
      </c>
      <c r="C61" s="105"/>
      <c r="D61" s="105"/>
      <c r="E61" s="105"/>
      <c r="F61" s="105"/>
      <c r="G61" s="105"/>
      <c r="H61" s="105"/>
      <c r="I61" s="105"/>
      <c r="J61" s="105"/>
    </row>
    <row r="62" spans="2:10">
      <c r="B62" s="117" t="s">
        <v>30</v>
      </c>
      <c r="C62" s="119" t="s">
        <v>1</v>
      </c>
      <c r="D62" s="121" t="s">
        <v>83</v>
      </c>
      <c r="E62" s="121"/>
      <c r="F62" s="121"/>
      <c r="G62" s="121"/>
      <c r="H62" s="122"/>
      <c r="I62" s="127" t="s">
        <v>80</v>
      </c>
      <c r="J62" s="122"/>
    </row>
    <row r="63" spans="2:10" ht="14.4" thickBot="1">
      <c r="B63" s="118"/>
      <c r="C63" s="120"/>
      <c r="D63" s="106" t="s">
        <v>84</v>
      </c>
      <c r="E63" s="106"/>
      <c r="F63" s="106"/>
      <c r="G63" s="106"/>
      <c r="H63" s="107"/>
      <c r="I63" s="108" t="s">
        <v>81</v>
      </c>
      <c r="J63" s="107"/>
    </row>
    <row r="64" spans="2:10" ht="15" customHeight="1">
      <c r="B64" s="118"/>
      <c r="C64" s="120"/>
      <c r="D64" s="113">
        <v>2024</v>
      </c>
      <c r="E64" s="114"/>
      <c r="F64" s="113">
        <v>2023</v>
      </c>
      <c r="G64" s="114"/>
      <c r="H64" s="123" t="s">
        <v>31</v>
      </c>
      <c r="I64" s="125">
        <v>2023</v>
      </c>
      <c r="J64" s="125" t="s">
        <v>85</v>
      </c>
    </row>
    <row r="65" spans="2:10" ht="15" customHeight="1" thickBot="1">
      <c r="B65" s="132" t="s">
        <v>30</v>
      </c>
      <c r="C65" s="134" t="s">
        <v>33</v>
      </c>
      <c r="D65" s="115"/>
      <c r="E65" s="116"/>
      <c r="F65" s="115"/>
      <c r="G65" s="116"/>
      <c r="H65" s="124"/>
      <c r="I65" s="126"/>
      <c r="J65" s="126"/>
    </row>
    <row r="66" spans="2:10" ht="15" customHeight="1">
      <c r="B66" s="132"/>
      <c r="C66" s="134"/>
      <c r="D66" s="19" t="s">
        <v>34</v>
      </c>
      <c r="E66" s="20" t="s">
        <v>2</v>
      </c>
      <c r="F66" s="19" t="s">
        <v>34</v>
      </c>
      <c r="G66" s="20" t="s">
        <v>2</v>
      </c>
      <c r="H66" s="109" t="s">
        <v>35</v>
      </c>
      <c r="I66" s="21" t="s">
        <v>34</v>
      </c>
      <c r="J66" s="111" t="s">
        <v>86</v>
      </c>
    </row>
    <row r="67" spans="2:10" ht="27" thickBot="1">
      <c r="B67" s="133"/>
      <c r="C67" s="135"/>
      <c r="D67" s="22" t="s">
        <v>36</v>
      </c>
      <c r="E67" s="23" t="s">
        <v>37</v>
      </c>
      <c r="F67" s="22" t="s">
        <v>36</v>
      </c>
      <c r="G67" s="23" t="s">
        <v>37</v>
      </c>
      <c r="H67" s="110"/>
      <c r="I67" s="24" t="s">
        <v>36</v>
      </c>
      <c r="J67" s="112"/>
    </row>
    <row r="68" spans="2:10" ht="14.4" thickBot="1">
      <c r="B68" s="46"/>
      <c r="C68" s="26" t="s">
        <v>15</v>
      </c>
      <c r="D68" s="27">
        <v>162</v>
      </c>
      <c r="E68" s="28">
        <v>0.26600985221674878</v>
      </c>
      <c r="F68" s="27">
        <v>137</v>
      </c>
      <c r="G68" s="28">
        <v>0.17723156532988357</v>
      </c>
      <c r="H68" s="29">
        <v>0.18248175182481763</v>
      </c>
      <c r="I68" s="27">
        <v>387</v>
      </c>
      <c r="J68" s="29">
        <v>-0.58139534883720922</v>
      </c>
    </row>
    <row r="69" spans="2:10" ht="14.4" thickBot="1">
      <c r="B69" s="47"/>
      <c r="C69" s="31" t="s">
        <v>12</v>
      </c>
      <c r="D69" s="32">
        <v>108</v>
      </c>
      <c r="E69" s="33">
        <v>0.17733990147783252</v>
      </c>
      <c r="F69" s="32">
        <v>147</v>
      </c>
      <c r="G69" s="33">
        <v>0.19016817593790428</v>
      </c>
      <c r="H69" s="34">
        <v>-0.26530612244897955</v>
      </c>
      <c r="I69" s="32">
        <v>149</v>
      </c>
      <c r="J69" s="34">
        <v>-0.27516778523489938</v>
      </c>
    </row>
    <row r="70" spans="2:10" ht="14.4" thickBot="1">
      <c r="B70" s="47"/>
      <c r="C70" s="26" t="s">
        <v>4</v>
      </c>
      <c r="D70" s="27">
        <v>93</v>
      </c>
      <c r="E70" s="28">
        <v>0.15270935960591134</v>
      </c>
      <c r="F70" s="27">
        <v>106</v>
      </c>
      <c r="G70" s="28">
        <v>0.1371280724450194</v>
      </c>
      <c r="H70" s="29">
        <v>-0.12264150943396224</v>
      </c>
      <c r="I70" s="27">
        <v>164</v>
      </c>
      <c r="J70" s="29">
        <v>-0.43292682926829273</v>
      </c>
    </row>
    <row r="71" spans="2:10" ht="14.4" thickBot="1">
      <c r="B71" s="47"/>
      <c r="C71" s="48" t="s">
        <v>11</v>
      </c>
      <c r="D71" s="32">
        <v>80</v>
      </c>
      <c r="E71" s="33">
        <v>0.13136288998357964</v>
      </c>
      <c r="F71" s="32">
        <v>115</v>
      </c>
      <c r="G71" s="33">
        <v>0.14877102199223805</v>
      </c>
      <c r="H71" s="34">
        <v>-0.30434782608695654</v>
      </c>
      <c r="I71" s="32">
        <v>122</v>
      </c>
      <c r="J71" s="34">
        <v>-0.34426229508196726</v>
      </c>
    </row>
    <row r="72" spans="2:10" ht="14.4" thickBot="1">
      <c r="B72" s="47"/>
      <c r="C72" s="49" t="s">
        <v>13</v>
      </c>
      <c r="D72" s="27">
        <v>67</v>
      </c>
      <c r="E72" s="28">
        <v>0.11001642036124795</v>
      </c>
      <c r="F72" s="27">
        <v>89</v>
      </c>
      <c r="G72" s="28">
        <v>0.11513583441138421</v>
      </c>
      <c r="H72" s="29">
        <v>-0.2471910112359551</v>
      </c>
      <c r="I72" s="27">
        <v>121</v>
      </c>
      <c r="J72" s="29">
        <v>-0.44628099173553715</v>
      </c>
    </row>
    <row r="73" spans="2:10" ht="14.4" thickBot="1">
      <c r="B73" s="47"/>
      <c r="C73" s="50" t="s">
        <v>14</v>
      </c>
      <c r="D73" s="32">
        <v>38</v>
      </c>
      <c r="E73" s="33">
        <v>6.2397372742200329E-2</v>
      </c>
      <c r="F73" s="32">
        <v>74</v>
      </c>
      <c r="G73" s="33">
        <v>9.5730918499353168E-2</v>
      </c>
      <c r="H73" s="34">
        <v>-0.48648648648648651</v>
      </c>
      <c r="I73" s="32">
        <v>89</v>
      </c>
      <c r="J73" s="34">
        <v>-0.57303370786516861</v>
      </c>
    </row>
    <row r="74" spans="2:10" ht="14.4" thickBot="1">
      <c r="B74" s="47"/>
      <c r="C74" s="26" t="s">
        <v>3</v>
      </c>
      <c r="D74" s="27">
        <v>29</v>
      </c>
      <c r="E74" s="28">
        <v>4.7619047619047616E-2</v>
      </c>
      <c r="F74" s="27">
        <v>49</v>
      </c>
      <c r="G74" s="28">
        <v>6.3389391979301421E-2</v>
      </c>
      <c r="H74" s="29">
        <v>-0.40816326530612246</v>
      </c>
      <c r="I74" s="27">
        <v>50</v>
      </c>
      <c r="J74" s="29">
        <v>-0.42000000000000004</v>
      </c>
    </row>
    <row r="75" spans="2:10" ht="14.4" thickBot="1">
      <c r="B75" s="47"/>
      <c r="C75" s="50" t="s">
        <v>38</v>
      </c>
      <c r="D75" s="32">
        <f>+D76-SUM(D68:D74)</f>
        <v>32</v>
      </c>
      <c r="E75" s="33">
        <f>+E76-SUM(E68:E74)</f>
        <v>5.2545155993431791E-2</v>
      </c>
      <c r="F75" s="32">
        <f>+F76-SUM(F68:F74)</f>
        <v>56</v>
      </c>
      <c r="G75" s="33">
        <f>+G76-SUM(G68:G74)</f>
        <v>7.2445019404915989E-2</v>
      </c>
      <c r="H75" s="34">
        <f>+D75/F75-1</f>
        <v>-0.4285714285714286</v>
      </c>
      <c r="I75" s="32">
        <f>+I76-SUM(I68:I74)</f>
        <v>39</v>
      </c>
      <c r="J75" s="34">
        <f>+D75/I75-1</f>
        <v>-0.17948717948717952</v>
      </c>
    </row>
    <row r="76" spans="2:10" ht="14.4" thickBot="1">
      <c r="B76" s="128"/>
      <c r="C76" s="129" t="s">
        <v>39</v>
      </c>
      <c r="D76" s="39">
        <v>609</v>
      </c>
      <c r="E76" s="40">
        <v>1</v>
      </c>
      <c r="F76" s="39">
        <v>773</v>
      </c>
      <c r="G76" s="40">
        <v>1</v>
      </c>
      <c r="H76" s="41">
        <v>-0.21216041397153951</v>
      </c>
      <c r="I76" s="39">
        <v>1121</v>
      </c>
      <c r="J76" s="41">
        <v>-0.45673505798394287</v>
      </c>
    </row>
    <row r="77" spans="2:10">
      <c r="B77" s="60" t="s">
        <v>49</v>
      </c>
      <c r="C77" s="55"/>
      <c r="D77" s="55"/>
      <c r="E77" s="55"/>
      <c r="F77" s="55"/>
      <c r="G77" s="55"/>
      <c r="H77" s="55"/>
      <c r="I77" s="55"/>
      <c r="J77" s="55"/>
    </row>
    <row r="78" spans="2:10">
      <c r="B78" s="44"/>
    </row>
  </sheetData>
  <mergeCells count="54">
    <mergeCell ref="J64:J65"/>
    <mergeCell ref="D37:H37"/>
    <mergeCell ref="I37:J37"/>
    <mergeCell ref="D62:H62"/>
    <mergeCell ref="I62:J62"/>
    <mergeCell ref="D63:H63"/>
    <mergeCell ref="I63:J63"/>
    <mergeCell ref="B61:J61"/>
    <mergeCell ref="B62:B64"/>
    <mergeCell ref="C62:C64"/>
    <mergeCell ref="B65:B67"/>
    <mergeCell ref="C65:C67"/>
    <mergeCell ref="H66:H67"/>
    <mergeCell ref="J66:J67"/>
    <mergeCell ref="H39:H40"/>
    <mergeCell ref="I39:I40"/>
    <mergeCell ref="J39:J40"/>
    <mergeCell ref="B60:J60"/>
    <mergeCell ref="B40:B42"/>
    <mergeCell ref="C40:C42"/>
    <mergeCell ref="H41:H42"/>
    <mergeCell ref="J41:J42"/>
    <mergeCell ref="I6:I7"/>
    <mergeCell ref="J6:J7"/>
    <mergeCell ref="B35:J35"/>
    <mergeCell ref="B30:C30"/>
    <mergeCell ref="D64:E65"/>
    <mergeCell ref="F64:G65"/>
    <mergeCell ref="H64:H65"/>
    <mergeCell ref="I64:I65"/>
    <mergeCell ref="B36:J36"/>
    <mergeCell ref="B37:B39"/>
    <mergeCell ref="C37:C39"/>
    <mergeCell ref="D38:H38"/>
    <mergeCell ref="I38:J38"/>
    <mergeCell ref="D39:E40"/>
    <mergeCell ref="F39:G40"/>
    <mergeCell ref="B56:C56"/>
    <mergeCell ref="B76:C76"/>
    <mergeCell ref="B2:J2"/>
    <mergeCell ref="B3:J3"/>
    <mergeCell ref="B4:B6"/>
    <mergeCell ref="C4:C6"/>
    <mergeCell ref="D4:H4"/>
    <mergeCell ref="I4:J4"/>
    <mergeCell ref="D5:H5"/>
    <mergeCell ref="I5:J5"/>
    <mergeCell ref="B7:B9"/>
    <mergeCell ref="C7:C9"/>
    <mergeCell ref="H8:H9"/>
    <mergeCell ref="J8:J9"/>
    <mergeCell ref="D6:E7"/>
    <mergeCell ref="F6:G7"/>
    <mergeCell ref="H6:H7"/>
  </mergeCells>
  <conditionalFormatting sqref="D10:J17">
    <cfRule type="cellIs" dxfId="27" priority="36" operator="equal">
      <formula>0</formula>
    </cfRule>
  </conditionalFormatting>
  <conditionalFormatting sqref="D19:J27">
    <cfRule type="cellIs" dxfId="26" priority="26" operator="equal">
      <formula>0</formula>
    </cfRule>
  </conditionalFormatting>
  <conditionalFormatting sqref="D43:J43">
    <cfRule type="cellIs" dxfId="25" priority="21" operator="equal">
      <formula>0</formula>
    </cfRule>
  </conditionalFormatting>
  <conditionalFormatting sqref="D45:J53">
    <cfRule type="cellIs" dxfId="24" priority="10" operator="equal">
      <formula>0</formula>
    </cfRule>
  </conditionalFormatting>
  <conditionalFormatting sqref="D68:J75">
    <cfRule type="cellIs" dxfId="23" priority="3" operator="equal">
      <formula>0</formula>
    </cfRule>
  </conditionalFormatting>
  <conditionalFormatting sqref="H10:H29 J19:J27">
    <cfRule type="cellIs" dxfId="22" priority="28" operator="lessThan">
      <formula>0</formula>
    </cfRule>
  </conditionalFormatting>
  <conditionalFormatting sqref="H43:H55">
    <cfRule type="cellIs" dxfId="21" priority="6" operator="lessThan">
      <formula>0</formula>
    </cfRule>
  </conditionalFormatting>
  <conditionalFormatting sqref="H68:H75 J68:J75">
    <cfRule type="cellIs" dxfId="20" priority="5" operator="lessThan">
      <formula>0</formula>
    </cfRule>
  </conditionalFormatting>
  <conditionalFormatting sqref="J10:J17">
    <cfRule type="cellIs" dxfId="19" priority="38" operator="lessThan">
      <formula>0</formula>
    </cfRule>
  </conditionalFormatting>
  <conditionalFormatting sqref="J43">
    <cfRule type="cellIs" dxfId="18" priority="23" operator="lessThan">
      <formula>0</formula>
    </cfRule>
  </conditionalFormatting>
  <conditionalFormatting sqref="J45:J53">
    <cfRule type="cellIs" dxfId="17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J22"/>
  <sheetViews>
    <sheetView showGridLines="0" zoomScale="90" zoomScaleNormal="90" workbookViewId="0">
      <selection activeCell="D17" sqref="D17:J17"/>
    </sheetView>
  </sheetViews>
  <sheetFormatPr defaultColWidth="9.109375" defaultRowHeight="13.8"/>
  <cols>
    <col min="1" max="1" width="1.109375" style="2" customWidth="1"/>
    <col min="2" max="2" width="9.109375" style="2" customWidth="1"/>
    <col min="3" max="3" width="18.44140625" style="2" customWidth="1"/>
    <col min="4" max="9" width="9" style="2" customWidth="1"/>
    <col min="10" max="10" width="11" style="2" customWidth="1"/>
    <col min="11" max="16384" width="9.109375" style="2"/>
  </cols>
  <sheetData>
    <row r="1" spans="2:10">
      <c r="B1" s="2" t="s">
        <v>7</v>
      </c>
      <c r="E1" s="3"/>
      <c r="J1" s="4">
        <v>45327</v>
      </c>
    </row>
    <row r="2" spans="2:10">
      <c r="B2" s="104" t="s">
        <v>42</v>
      </c>
      <c r="C2" s="104"/>
      <c r="D2" s="104"/>
      <c r="E2" s="104"/>
      <c r="F2" s="104"/>
      <c r="G2" s="104"/>
      <c r="H2" s="104"/>
      <c r="I2" s="104"/>
      <c r="J2" s="104"/>
    </row>
    <row r="3" spans="2:10" ht="14.4" thickBot="1">
      <c r="B3" s="105" t="s">
        <v>41</v>
      </c>
      <c r="C3" s="105"/>
      <c r="D3" s="105"/>
      <c r="E3" s="105"/>
      <c r="F3" s="105"/>
      <c r="G3" s="105"/>
      <c r="H3" s="105"/>
      <c r="I3" s="105"/>
      <c r="J3" s="105"/>
    </row>
    <row r="4" spans="2:10" ht="15" customHeight="1">
      <c r="B4" s="117" t="s">
        <v>0</v>
      </c>
      <c r="C4" s="119" t="s">
        <v>1</v>
      </c>
      <c r="D4" s="121" t="s">
        <v>83</v>
      </c>
      <c r="E4" s="121"/>
      <c r="F4" s="121"/>
      <c r="G4" s="121"/>
      <c r="H4" s="122"/>
      <c r="I4" s="127" t="s">
        <v>80</v>
      </c>
      <c r="J4" s="122"/>
    </row>
    <row r="5" spans="2:10" ht="14.4" thickBot="1">
      <c r="B5" s="118"/>
      <c r="C5" s="120"/>
      <c r="D5" s="106" t="s">
        <v>84</v>
      </c>
      <c r="E5" s="106"/>
      <c r="F5" s="106"/>
      <c r="G5" s="106"/>
      <c r="H5" s="107"/>
      <c r="I5" s="108" t="s">
        <v>81</v>
      </c>
      <c r="J5" s="107"/>
    </row>
    <row r="6" spans="2:10" ht="19.5" customHeight="1">
      <c r="B6" s="118"/>
      <c r="C6" s="120"/>
      <c r="D6" s="113">
        <v>2024</v>
      </c>
      <c r="E6" s="114"/>
      <c r="F6" s="113">
        <v>2023</v>
      </c>
      <c r="G6" s="114"/>
      <c r="H6" s="123" t="s">
        <v>31</v>
      </c>
      <c r="I6" s="125">
        <v>2023</v>
      </c>
      <c r="J6" s="125" t="s">
        <v>85</v>
      </c>
    </row>
    <row r="7" spans="2:10" ht="19.5" customHeight="1" thickBot="1">
      <c r="B7" s="132" t="s">
        <v>32</v>
      </c>
      <c r="C7" s="134" t="s">
        <v>33</v>
      </c>
      <c r="D7" s="115"/>
      <c r="E7" s="116"/>
      <c r="F7" s="115"/>
      <c r="G7" s="116"/>
      <c r="H7" s="124"/>
      <c r="I7" s="126"/>
      <c r="J7" s="126"/>
    </row>
    <row r="8" spans="2:10" ht="15" customHeight="1">
      <c r="B8" s="132"/>
      <c r="C8" s="134"/>
      <c r="D8" s="19" t="s">
        <v>34</v>
      </c>
      <c r="E8" s="20" t="s">
        <v>2</v>
      </c>
      <c r="F8" s="19" t="s">
        <v>34</v>
      </c>
      <c r="G8" s="20" t="s">
        <v>2</v>
      </c>
      <c r="H8" s="109" t="s">
        <v>35</v>
      </c>
      <c r="I8" s="21" t="s">
        <v>34</v>
      </c>
      <c r="J8" s="111" t="s">
        <v>86</v>
      </c>
    </row>
    <row r="9" spans="2:10" ht="15" customHeight="1" thickBot="1">
      <c r="B9" s="133"/>
      <c r="C9" s="135"/>
      <c r="D9" s="22" t="s">
        <v>36</v>
      </c>
      <c r="E9" s="23" t="s">
        <v>37</v>
      </c>
      <c r="F9" s="22" t="s">
        <v>36</v>
      </c>
      <c r="G9" s="23" t="s">
        <v>37</v>
      </c>
      <c r="H9" s="110"/>
      <c r="I9" s="24" t="s">
        <v>36</v>
      </c>
      <c r="J9" s="112"/>
    </row>
    <row r="10" spans="2:10" ht="14.4" thickBot="1">
      <c r="B10" s="25">
        <v>1</v>
      </c>
      <c r="C10" s="26" t="s">
        <v>12</v>
      </c>
      <c r="D10" s="27">
        <v>70</v>
      </c>
      <c r="E10" s="28">
        <v>0.46666666666666667</v>
      </c>
      <c r="F10" s="27">
        <v>21</v>
      </c>
      <c r="G10" s="28">
        <v>0.328125</v>
      </c>
      <c r="H10" s="29">
        <v>2.3333333333333335</v>
      </c>
      <c r="I10" s="27">
        <v>68</v>
      </c>
      <c r="J10" s="29">
        <v>2.9411764705882248E-2</v>
      </c>
    </row>
    <row r="11" spans="2:10" ht="14.4" thickBot="1">
      <c r="B11" s="30">
        <v>2</v>
      </c>
      <c r="C11" s="31" t="s">
        <v>52</v>
      </c>
      <c r="D11" s="32">
        <v>18</v>
      </c>
      <c r="E11" s="33">
        <v>0.12</v>
      </c>
      <c r="F11" s="32">
        <v>20</v>
      </c>
      <c r="G11" s="33">
        <v>0.3125</v>
      </c>
      <c r="H11" s="34">
        <v>-9.9999999999999978E-2</v>
      </c>
      <c r="I11" s="32">
        <v>76</v>
      </c>
      <c r="J11" s="34">
        <v>-0.76315789473684215</v>
      </c>
    </row>
    <row r="12" spans="2:10" ht="14.4" thickBot="1">
      <c r="B12" s="25">
        <v>3</v>
      </c>
      <c r="C12" s="26" t="s">
        <v>4</v>
      </c>
      <c r="D12" s="27">
        <v>14</v>
      </c>
      <c r="E12" s="28">
        <v>9.3333333333333338E-2</v>
      </c>
      <c r="F12" s="27">
        <v>11</v>
      </c>
      <c r="G12" s="28">
        <v>0.171875</v>
      </c>
      <c r="H12" s="29">
        <v>0.27272727272727271</v>
      </c>
      <c r="I12" s="27">
        <v>35</v>
      </c>
      <c r="J12" s="29">
        <v>-0.6</v>
      </c>
    </row>
    <row r="13" spans="2:10" ht="14.4" thickBot="1">
      <c r="B13" s="30">
        <v>4</v>
      </c>
      <c r="C13" s="31" t="s">
        <v>15</v>
      </c>
      <c r="D13" s="32">
        <v>13</v>
      </c>
      <c r="E13" s="33">
        <v>8.666666666666667E-2</v>
      </c>
      <c r="F13" s="32">
        <v>6</v>
      </c>
      <c r="G13" s="33">
        <v>9.375E-2</v>
      </c>
      <c r="H13" s="34">
        <v>1.1666666666666665</v>
      </c>
      <c r="I13" s="32">
        <v>24</v>
      </c>
      <c r="J13" s="34">
        <v>-0.45833333333333337</v>
      </c>
    </row>
    <row r="14" spans="2:10" ht="14.4" thickBot="1">
      <c r="B14" s="25">
        <v>5</v>
      </c>
      <c r="C14" s="26" t="s">
        <v>93</v>
      </c>
      <c r="D14" s="27">
        <v>8</v>
      </c>
      <c r="E14" s="28">
        <v>5.3333333333333337E-2</v>
      </c>
      <c r="F14" s="27">
        <v>0</v>
      </c>
      <c r="G14" s="28">
        <v>0</v>
      </c>
      <c r="H14" s="29"/>
      <c r="I14" s="27">
        <v>1</v>
      </c>
      <c r="J14" s="29">
        <v>7</v>
      </c>
    </row>
    <row r="15" spans="2:10" ht="14.4" thickBot="1">
      <c r="B15" s="130" t="s">
        <v>54</v>
      </c>
      <c r="C15" s="131"/>
      <c r="D15" s="35">
        <f>SUM(D10:D14)</f>
        <v>123</v>
      </c>
      <c r="E15" s="36">
        <f>D15/D17</f>
        <v>0.82</v>
      </c>
      <c r="F15" s="35">
        <f>SUM(F10:F14)</f>
        <v>58</v>
      </c>
      <c r="G15" s="36">
        <f>F15/F17</f>
        <v>0.90625</v>
      </c>
      <c r="H15" s="37">
        <f>D15/F15-1</f>
        <v>1.1206896551724137</v>
      </c>
      <c r="I15" s="35">
        <f>SUM(I10:I14)</f>
        <v>204</v>
      </c>
      <c r="J15" s="36">
        <f>D15/I15-1</f>
        <v>-0.3970588235294118</v>
      </c>
    </row>
    <row r="16" spans="2:10" ht="14.4" thickBot="1">
      <c r="B16" s="130" t="s">
        <v>38</v>
      </c>
      <c r="C16" s="131"/>
      <c r="D16" s="38">
        <f>D17-D15</f>
        <v>27</v>
      </c>
      <c r="E16" s="36">
        <f t="shared" ref="E16:I16" si="0">E17-E15</f>
        <v>0.18000000000000005</v>
      </c>
      <c r="F16" s="38">
        <f t="shared" si="0"/>
        <v>6</v>
      </c>
      <c r="G16" s="36">
        <f t="shared" si="0"/>
        <v>9.375E-2</v>
      </c>
      <c r="H16" s="37">
        <f>D16/F16-1</f>
        <v>3.5</v>
      </c>
      <c r="I16" s="38">
        <f t="shared" si="0"/>
        <v>54</v>
      </c>
      <c r="J16" s="37">
        <f>D16/I16-1</f>
        <v>-0.5</v>
      </c>
    </row>
    <row r="17" spans="2:10" ht="14.4" thickBot="1">
      <c r="B17" s="128" t="s">
        <v>39</v>
      </c>
      <c r="C17" s="129"/>
      <c r="D17" s="39">
        <v>150</v>
      </c>
      <c r="E17" s="40">
        <v>1</v>
      </c>
      <c r="F17" s="39">
        <v>64</v>
      </c>
      <c r="G17" s="40">
        <v>1</v>
      </c>
      <c r="H17" s="41">
        <v>1.34375</v>
      </c>
      <c r="I17" s="39">
        <v>258</v>
      </c>
      <c r="J17" s="41">
        <v>-0.41860465116279066</v>
      </c>
    </row>
    <row r="18" spans="2:10">
      <c r="B18" s="59" t="s">
        <v>73</v>
      </c>
    </row>
    <row r="19" spans="2:10">
      <c r="B19" s="59" t="s">
        <v>51</v>
      </c>
    </row>
    <row r="20" spans="2:10">
      <c r="B20" s="45" t="s">
        <v>74</v>
      </c>
      <c r="C20" s="43"/>
      <c r="D20" s="43"/>
      <c r="E20" s="43"/>
      <c r="F20" s="43"/>
      <c r="G20" s="43"/>
    </row>
    <row r="21" spans="2:10">
      <c r="B21" s="58" t="s">
        <v>50</v>
      </c>
    </row>
    <row r="22" spans="2:10">
      <c r="B22" s="57"/>
    </row>
  </sheetData>
  <mergeCells count="20">
    <mergeCell ref="B17:C17"/>
    <mergeCell ref="B15:C15"/>
    <mergeCell ref="B16:C16"/>
    <mergeCell ref="D4:H4"/>
    <mergeCell ref="I4:J4"/>
    <mergeCell ref="F6:G7"/>
    <mergeCell ref="D5:H5"/>
    <mergeCell ref="I5:J5"/>
    <mergeCell ref="B2:J2"/>
    <mergeCell ref="B4:B6"/>
    <mergeCell ref="C4:C6"/>
    <mergeCell ref="B3:J3"/>
    <mergeCell ref="H6:H7"/>
    <mergeCell ref="I6:I7"/>
    <mergeCell ref="J6:J7"/>
    <mergeCell ref="B7:B9"/>
    <mergeCell ref="C7:C9"/>
    <mergeCell ref="H8:H9"/>
    <mergeCell ref="J8:J9"/>
    <mergeCell ref="D6:E7"/>
  </mergeCells>
  <phoneticPr fontId="4" type="noConversion"/>
  <conditionalFormatting sqref="D10:J14">
    <cfRule type="cellIs" dxfId="16" priority="5" operator="equal">
      <formula>0</formula>
    </cfRule>
  </conditionalFormatting>
  <conditionalFormatting sqref="H10:H16">
    <cfRule type="cellIs" dxfId="15" priority="1" operator="lessThan">
      <formula>0</formula>
    </cfRule>
  </conditionalFormatting>
  <conditionalFormatting sqref="J10:J14">
    <cfRule type="cellIs" dxfId="14" priority="7" operator="lessThan">
      <formula>0</formula>
    </cfRule>
  </conditionalFormatting>
  <conditionalFormatting sqref="J16">
    <cfRule type="cellIs" dxfId="13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0692-C3B2-4BFC-BE9E-D4D3F00182D1}">
  <sheetPr>
    <pageSetUpPr fitToPage="1"/>
  </sheetPr>
  <dimension ref="B1:O65"/>
  <sheetViews>
    <sheetView showGridLines="0" workbookViewId="0">
      <selection activeCell="K11" sqref="K11"/>
    </sheetView>
  </sheetViews>
  <sheetFormatPr defaultColWidth="9.109375" defaultRowHeight="13.8"/>
  <cols>
    <col min="1" max="1" width="2" style="61" customWidth="1"/>
    <col min="2" max="2" width="8.109375" style="61" customWidth="1"/>
    <col min="3" max="3" width="20.33203125" style="61" customWidth="1"/>
    <col min="4" max="9" width="8.88671875" style="61" customWidth="1"/>
    <col min="10" max="10" width="10" style="61" customWidth="1"/>
    <col min="11" max="12" width="11.33203125" style="61" customWidth="1"/>
    <col min="13" max="14" width="8.88671875" style="61" customWidth="1"/>
    <col min="15" max="15" width="13.33203125" style="61" customWidth="1"/>
    <col min="16" max="16384" width="9.109375" style="61"/>
  </cols>
  <sheetData>
    <row r="1" spans="2:15" ht="14.4">
      <c r="B1" s="61" t="s">
        <v>7</v>
      </c>
      <c r="D1" s="62"/>
      <c r="J1" s="63">
        <v>45324</v>
      </c>
      <c r="K1" s="64"/>
      <c r="L1" s="64"/>
      <c r="M1" s="64"/>
      <c r="N1" s="64"/>
      <c r="O1" s="64"/>
    </row>
    <row r="2" spans="2:15" ht="14.4" customHeight="1">
      <c r="B2" s="154" t="s">
        <v>69</v>
      </c>
      <c r="C2" s="154"/>
      <c r="D2" s="154"/>
      <c r="E2" s="154"/>
      <c r="F2" s="154"/>
      <c r="G2" s="154"/>
      <c r="H2" s="154"/>
      <c r="I2" s="154"/>
      <c r="J2" s="154"/>
      <c r="K2" s="64"/>
      <c r="L2" s="64"/>
      <c r="M2" s="64"/>
      <c r="N2" s="64"/>
      <c r="O2" s="64"/>
    </row>
    <row r="3" spans="2:15" ht="14.4" customHeight="1">
      <c r="B3" s="168" t="s">
        <v>40</v>
      </c>
      <c r="C3" s="168"/>
      <c r="D3" s="168"/>
      <c r="E3" s="168"/>
      <c r="F3" s="168"/>
      <c r="G3" s="168"/>
      <c r="H3" s="168"/>
      <c r="I3" s="168"/>
      <c r="J3" s="168"/>
      <c r="K3" s="64"/>
      <c r="L3" s="64"/>
      <c r="M3" s="64"/>
      <c r="N3" s="64"/>
      <c r="O3" s="64"/>
    </row>
    <row r="4" spans="2:15" ht="14.4" customHeight="1" thickBot="1">
      <c r="B4" s="65"/>
      <c r="C4" s="65"/>
      <c r="D4" s="65"/>
      <c r="E4" s="65"/>
      <c r="F4" s="65"/>
      <c r="G4" s="65"/>
      <c r="H4" s="65"/>
      <c r="I4" s="65"/>
      <c r="J4" s="65"/>
      <c r="K4" s="64"/>
      <c r="L4" s="64"/>
      <c r="M4" s="64"/>
      <c r="N4" s="64"/>
      <c r="O4" s="64"/>
    </row>
    <row r="5" spans="2:15" ht="14.4" customHeight="1">
      <c r="B5" s="156" t="s">
        <v>0</v>
      </c>
      <c r="C5" s="158" t="s">
        <v>1</v>
      </c>
      <c r="D5" s="161" t="s">
        <v>83</v>
      </c>
      <c r="E5" s="161"/>
      <c r="F5" s="161"/>
      <c r="G5" s="161"/>
      <c r="H5" s="169"/>
      <c r="I5" s="170" t="s">
        <v>80</v>
      </c>
      <c r="J5" s="169"/>
      <c r="K5" s="64"/>
      <c r="L5" s="64"/>
      <c r="M5" s="64"/>
      <c r="N5" s="64"/>
      <c r="O5" s="64"/>
    </row>
    <row r="6" spans="2:15" ht="14.4" customHeight="1" thickBot="1">
      <c r="B6" s="157"/>
      <c r="C6" s="159"/>
      <c r="D6" s="171" t="s">
        <v>84</v>
      </c>
      <c r="E6" s="171"/>
      <c r="F6" s="171"/>
      <c r="G6" s="171"/>
      <c r="H6" s="172"/>
      <c r="I6" s="173" t="s">
        <v>81</v>
      </c>
      <c r="J6" s="172"/>
      <c r="K6" s="64"/>
      <c r="L6" s="64"/>
      <c r="M6" s="64"/>
      <c r="N6" s="64"/>
      <c r="O6" s="64"/>
    </row>
    <row r="7" spans="2:15" ht="14.4" customHeight="1">
      <c r="B7" s="157"/>
      <c r="C7" s="159"/>
      <c r="D7" s="148">
        <v>2024</v>
      </c>
      <c r="E7" s="149"/>
      <c r="F7" s="148">
        <v>2023</v>
      </c>
      <c r="G7" s="149"/>
      <c r="H7" s="152" t="s">
        <v>31</v>
      </c>
      <c r="I7" s="164">
        <v>2023</v>
      </c>
      <c r="J7" s="164" t="s">
        <v>85</v>
      </c>
      <c r="K7" s="64"/>
      <c r="L7" s="64"/>
      <c r="M7" s="64"/>
      <c r="N7" s="64"/>
      <c r="O7" s="64"/>
    </row>
    <row r="8" spans="2:15" ht="14.4" customHeight="1" thickBot="1">
      <c r="B8" s="142" t="s">
        <v>32</v>
      </c>
      <c r="C8" s="144" t="s">
        <v>33</v>
      </c>
      <c r="D8" s="150"/>
      <c r="E8" s="151"/>
      <c r="F8" s="150"/>
      <c r="G8" s="151"/>
      <c r="H8" s="153"/>
      <c r="I8" s="165"/>
      <c r="J8" s="165"/>
      <c r="K8" s="64"/>
      <c r="L8" s="64"/>
      <c r="M8" s="64"/>
      <c r="N8" s="64"/>
      <c r="O8" s="64"/>
    </row>
    <row r="9" spans="2:15" ht="14.4" customHeight="1">
      <c r="B9" s="142"/>
      <c r="C9" s="144"/>
      <c r="D9" s="66" t="s">
        <v>34</v>
      </c>
      <c r="E9" s="68" t="s">
        <v>2</v>
      </c>
      <c r="F9" s="66" t="s">
        <v>34</v>
      </c>
      <c r="G9" s="68" t="s">
        <v>2</v>
      </c>
      <c r="H9" s="136" t="s">
        <v>35</v>
      </c>
      <c r="I9" s="67" t="s">
        <v>34</v>
      </c>
      <c r="J9" s="166" t="s">
        <v>86</v>
      </c>
      <c r="K9" s="64"/>
      <c r="L9" s="64"/>
      <c r="M9" s="64"/>
      <c r="N9" s="64"/>
      <c r="O9" s="64"/>
    </row>
    <row r="10" spans="2:15" ht="14.4" customHeight="1" thickBot="1">
      <c r="B10" s="143"/>
      <c r="C10" s="145"/>
      <c r="D10" s="69" t="s">
        <v>36</v>
      </c>
      <c r="E10" s="70" t="s">
        <v>37</v>
      </c>
      <c r="F10" s="69" t="s">
        <v>36</v>
      </c>
      <c r="G10" s="70" t="s">
        <v>37</v>
      </c>
      <c r="H10" s="137"/>
      <c r="I10" s="71" t="s">
        <v>36</v>
      </c>
      <c r="J10" s="167"/>
      <c r="K10" s="64"/>
      <c r="L10" s="64"/>
      <c r="M10" s="64"/>
      <c r="N10" s="64"/>
      <c r="O10" s="64"/>
    </row>
    <row r="11" spans="2:15" ht="14.4" customHeight="1" thickBot="1">
      <c r="B11" s="72">
        <v>1</v>
      </c>
      <c r="C11" s="73" t="s">
        <v>14</v>
      </c>
      <c r="D11" s="74">
        <v>820</v>
      </c>
      <c r="E11" s="75">
        <v>0.17680034497628289</v>
      </c>
      <c r="F11" s="74">
        <v>1178</v>
      </c>
      <c r="G11" s="75">
        <v>0.22785299806576403</v>
      </c>
      <c r="H11" s="76">
        <v>-0.30390492359932086</v>
      </c>
      <c r="I11" s="74">
        <v>1430</v>
      </c>
      <c r="J11" s="76">
        <v>-0.42657342657342656</v>
      </c>
      <c r="K11" s="64"/>
      <c r="L11" s="64"/>
      <c r="M11" s="64"/>
      <c r="N11" s="64"/>
      <c r="O11" s="64"/>
    </row>
    <row r="12" spans="2:15" ht="14.4" customHeight="1" thickBot="1">
      <c r="B12" s="77">
        <v>2</v>
      </c>
      <c r="C12" s="78" t="s">
        <v>16</v>
      </c>
      <c r="D12" s="79">
        <v>648</v>
      </c>
      <c r="E12" s="80">
        <v>0.13971539456662355</v>
      </c>
      <c r="F12" s="79">
        <v>920</v>
      </c>
      <c r="G12" s="80">
        <v>0.17794970986460348</v>
      </c>
      <c r="H12" s="81">
        <v>-0.29565217391304344</v>
      </c>
      <c r="I12" s="79">
        <v>316</v>
      </c>
      <c r="J12" s="81">
        <v>1.0506329113924049</v>
      </c>
      <c r="K12" s="64"/>
      <c r="L12" s="64"/>
      <c r="M12" s="64"/>
      <c r="N12" s="64"/>
      <c r="O12" s="64"/>
    </row>
    <row r="13" spans="2:15" ht="14.4" customHeight="1" thickBot="1">
      <c r="B13" s="72">
        <v>3</v>
      </c>
      <c r="C13" s="73" t="s">
        <v>19</v>
      </c>
      <c r="D13" s="74">
        <v>639</v>
      </c>
      <c r="E13" s="75">
        <v>0.13777490297542044</v>
      </c>
      <c r="F13" s="74">
        <v>577</v>
      </c>
      <c r="G13" s="75">
        <v>0.11160541586073501</v>
      </c>
      <c r="H13" s="76">
        <v>0.10745233968804158</v>
      </c>
      <c r="I13" s="74">
        <v>666</v>
      </c>
      <c r="J13" s="76">
        <v>-4.0540540540540571E-2</v>
      </c>
      <c r="K13" s="64"/>
      <c r="L13" s="64"/>
      <c r="M13" s="64"/>
      <c r="N13" s="64"/>
      <c r="O13" s="64"/>
    </row>
    <row r="14" spans="2:15" ht="14.4" customHeight="1" thickBot="1">
      <c r="B14" s="77">
        <v>4</v>
      </c>
      <c r="C14" s="78" t="s">
        <v>48</v>
      </c>
      <c r="D14" s="79">
        <v>534</v>
      </c>
      <c r="E14" s="80">
        <v>0.11513583441138421</v>
      </c>
      <c r="F14" s="79">
        <v>358</v>
      </c>
      <c r="G14" s="80">
        <v>6.9245647969052221E-2</v>
      </c>
      <c r="H14" s="81">
        <v>0.4916201117318435</v>
      </c>
      <c r="I14" s="79">
        <v>643</v>
      </c>
      <c r="J14" s="81">
        <v>-0.1695178849144634</v>
      </c>
      <c r="K14" s="64"/>
      <c r="L14" s="64"/>
      <c r="M14" s="64"/>
      <c r="N14" s="64"/>
      <c r="O14" s="64"/>
    </row>
    <row r="15" spans="2:15" ht="14.4" customHeight="1" thickBot="1">
      <c r="B15" s="72">
        <v>5</v>
      </c>
      <c r="C15" s="73" t="s">
        <v>12</v>
      </c>
      <c r="D15" s="74">
        <v>481</v>
      </c>
      <c r="E15" s="75">
        <v>0.10370849504096594</v>
      </c>
      <c r="F15" s="74">
        <v>539</v>
      </c>
      <c r="G15" s="75">
        <v>0.10425531914893617</v>
      </c>
      <c r="H15" s="76">
        <v>-0.10760667903525045</v>
      </c>
      <c r="I15" s="74">
        <v>761</v>
      </c>
      <c r="J15" s="76">
        <v>-0.36793692509855458</v>
      </c>
      <c r="K15" s="64"/>
      <c r="L15" s="64"/>
      <c r="M15" s="64"/>
      <c r="N15" s="64"/>
      <c r="O15" s="64"/>
    </row>
    <row r="16" spans="2:15" ht="14.4" customHeight="1" thickBot="1">
      <c r="B16" s="77">
        <v>6</v>
      </c>
      <c r="C16" s="78" t="s">
        <v>20</v>
      </c>
      <c r="D16" s="79">
        <v>469</v>
      </c>
      <c r="E16" s="80">
        <v>0.10112117291936179</v>
      </c>
      <c r="F16" s="79">
        <v>326</v>
      </c>
      <c r="G16" s="80">
        <v>6.3056092843326889E-2</v>
      </c>
      <c r="H16" s="81">
        <v>0.43865030674846617</v>
      </c>
      <c r="I16" s="79">
        <v>751</v>
      </c>
      <c r="J16" s="81">
        <v>-0.37549933422103865</v>
      </c>
      <c r="K16" s="64"/>
      <c r="L16" s="64"/>
      <c r="M16" s="64"/>
      <c r="N16" s="64"/>
      <c r="O16" s="64"/>
    </row>
    <row r="17" spans="2:15" ht="14.4" customHeight="1" thickBot="1">
      <c r="B17" s="72">
        <v>7</v>
      </c>
      <c r="C17" s="73" t="s">
        <v>15</v>
      </c>
      <c r="D17" s="74">
        <v>297</v>
      </c>
      <c r="E17" s="75">
        <v>6.4036222509702465E-2</v>
      </c>
      <c r="F17" s="74">
        <v>433</v>
      </c>
      <c r="G17" s="75">
        <v>8.3752417794970987E-2</v>
      </c>
      <c r="H17" s="76">
        <v>-0.31408775981524251</v>
      </c>
      <c r="I17" s="74">
        <v>879</v>
      </c>
      <c r="J17" s="76">
        <v>-0.66211604095563148</v>
      </c>
      <c r="K17" s="64"/>
      <c r="L17" s="64"/>
      <c r="M17" s="64"/>
      <c r="N17" s="64"/>
      <c r="O17" s="64"/>
    </row>
    <row r="18" spans="2:15" ht="14.4" customHeight="1" thickBot="1">
      <c r="B18" s="77">
        <v>8</v>
      </c>
      <c r="C18" s="78" t="s">
        <v>21</v>
      </c>
      <c r="D18" s="79">
        <v>208</v>
      </c>
      <c r="E18" s="80">
        <v>4.4846916774471758E-2</v>
      </c>
      <c r="F18" s="79">
        <v>228</v>
      </c>
      <c r="G18" s="80">
        <v>4.4100580270793034E-2</v>
      </c>
      <c r="H18" s="81">
        <v>-8.7719298245614086E-2</v>
      </c>
      <c r="I18" s="79">
        <v>236</v>
      </c>
      <c r="J18" s="81">
        <v>-0.11864406779661019</v>
      </c>
      <c r="K18" s="64"/>
      <c r="L18" s="64"/>
      <c r="M18" s="64"/>
      <c r="N18" s="64"/>
      <c r="O18" s="64"/>
    </row>
    <row r="19" spans="2:15" ht="14.4" customHeight="1" thickBot="1">
      <c r="B19" s="72">
        <v>9</v>
      </c>
      <c r="C19" s="73" t="s">
        <v>17</v>
      </c>
      <c r="D19" s="74">
        <v>120</v>
      </c>
      <c r="E19" s="75">
        <v>2.5873221216041398E-2</v>
      </c>
      <c r="F19" s="74">
        <v>105</v>
      </c>
      <c r="G19" s="75">
        <v>2.0309477756286266E-2</v>
      </c>
      <c r="H19" s="76">
        <v>0.14285714285714279</v>
      </c>
      <c r="I19" s="74">
        <v>135</v>
      </c>
      <c r="J19" s="76">
        <v>-0.11111111111111116</v>
      </c>
      <c r="K19" s="64"/>
      <c r="L19" s="64"/>
      <c r="M19" s="64"/>
      <c r="N19" s="64"/>
      <c r="O19" s="64"/>
    </row>
    <row r="20" spans="2:15" ht="14.4" customHeight="1" thickBot="1">
      <c r="B20" s="77">
        <v>10</v>
      </c>
      <c r="C20" s="78" t="s">
        <v>18</v>
      </c>
      <c r="D20" s="79">
        <v>117</v>
      </c>
      <c r="E20" s="80">
        <v>2.5226390685640362E-2</v>
      </c>
      <c r="F20" s="79">
        <v>211</v>
      </c>
      <c r="G20" s="80">
        <v>4.081237911025145E-2</v>
      </c>
      <c r="H20" s="81">
        <v>-0.4454976303317536</v>
      </c>
      <c r="I20" s="79">
        <v>115</v>
      </c>
      <c r="J20" s="81">
        <v>1.7391304347825987E-2</v>
      </c>
      <c r="K20" s="64"/>
      <c r="L20" s="64"/>
      <c r="M20" s="64"/>
      <c r="N20" s="64"/>
      <c r="O20" s="64"/>
    </row>
    <row r="21" spans="2:15" ht="14.4" customHeight="1" thickBot="1">
      <c r="B21" s="72">
        <v>11</v>
      </c>
      <c r="C21" s="73" t="s">
        <v>79</v>
      </c>
      <c r="D21" s="74">
        <v>87</v>
      </c>
      <c r="E21" s="75">
        <v>1.8758085381630013E-2</v>
      </c>
      <c r="F21" s="74">
        <v>72</v>
      </c>
      <c r="G21" s="75">
        <v>1.3926499032882012E-2</v>
      </c>
      <c r="H21" s="76">
        <v>0.20833333333333326</v>
      </c>
      <c r="I21" s="74">
        <v>44</v>
      </c>
      <c r="J21" s="76">
        <v>0.97727272727272729</v>
      </c>
      <c r="K21" s="64"/>
      <c r="L21" s="64"/>
      <c r="M21" s="64"/>
      <c r="N21" s="64"/>
      <c r="O21" s="64"/>
    </row>
    <row r="22" spans="2:15" ht="14.4" customHeight="1" thickBot="1">
      <c r="B22" s="77">
        <v>12</v>
      </c>
      <c r="C22" s="78" t="s">
        <v>4</v>
      </c>
      <c r="D22" s="79">
        <v>53</v>
      </c>
      <c r="E22" s="80">
        <v>1.1427339370418284E-2</v>
      </c>
      <c r="F22" s="79">
        <v>49</v>
      </c>
      <c r="G22" s="80">
        <v>9.4777562862669237E-3</v>
      </c>
      <c r="H22" s="81">
        <v>8.163265306122458E-2</v>
      </c>
      <c r="I22" s="79">
        <v>43</v>
      </c>
      <c r="J22" s="81">
        <v>0.23255813953488369</v>
      </c>
      <c r="K22" s="64"/>
      <c r="L22" s="64"/>
      <c r="M22" s="64"/>
      <c r="N22" s="64"/>
      <c r="O22" s="64"/>
    </row>
    <row r="23" spans="2:15" ht="14.4" customHeight="1" thickBot="1">
      <c r="B23" s="72" t="s">
        <v>94</v>
      </c>
      <c r="C23" s="73" t="s">
        <v>76</v>
      </c>
      <c r="D23" s="74">
        <v>53</v>
      </c>
      <c r="E23" s="75">
        <v>1.1427339370418284E-2</v>
      </c>
      <c r="F23" s="74">
        <v>46</v>
      </c>
      <c r="G23" s="75">
        <v>8.8974854932301738E-3</v>
      </c>
      <c r="H23" s="76">
        <v>0.15217391304347827</v>
      </c>
      <c r="I23" s="74">
        <v>50</v>
      </c>
      <c r="J23" s="76">
        <v>6.0000000000000053E-2</v>
      </c>
      <c r="K23" s="64"/>
      <c r="L23" s="64"/>
      <c r="M23" s="64"/>
      <c r="N23" s="64"/>
      <c r="O23" s="64"/>
    </row>
    <row r="24" spans="2:15" ht="14.4" customHeight="1" thickBot="1">
      <c r="B24" s="77">
        <v>14</v>
      </c>
      <c r="C24" s="78" t="s">
        <v>95</v>
      </c>
      <c r="D24" s="79">
        <v>19</v>
      </c>
      <c r="E24" s="80">
        <v>4.0965933592065542E-3</v>
      </c>
      <c r="F24" s="79">
        <v>14</v>
      </c>
      <c r="G24" s="80">
        <v>2.7079303675048355E-3</v>
      </c>
      <c r="H24" s="81">
        <v>0.35714285714285721</v>
      </c>
      <c r="I24" s="79">
        <v>46</v>
      </c>
      <c r="J24" s="81">
        <v>-0.58695652173913038</v>
      </c>
      <c r="K24" s="64"/>
      <c r="L24" s="64"/>
      <c r="M24" s="64"/>
      <c r="N24" s="64"/>
      <c r="O24" s="64"/>
    </row>
    <row r="25" spans="2:15" ht="15" thickBot="1">
      <c r="B25" s="72">
        <v>15</v>
      </c>
      <c r="C25" s="73" t="s">
        <v>87</v>
      </c>
      <c r="D25" s="74">
        <v>14</v>
      </c>
      <c r="E25" s="75">
        <v>3.0185424752048298E-3</v>
      </c>
      <c r="F25" s="74">
        <v>25</v>
      </c>
      <c r="G25" s="75">
        <v>4.8355899419729211E-3</v>
      </c>
      <c r="H25" s="76">
        <v>-0.43999999999999995</v>
      </c>
      <c r="I25" s="74">
        <v>42</v>
      </c>
      <c r="J25" s="76">
        <v>-0.66666666666666674</v>
      </c>
      <c r="K25" s="64"/>
      <c r="L25" s="64"/>
      <c r="M25" s="64"/>
      <c r="N25" s="64"/>
      <c r="O25" s="64"/>
    </row>
    <row r="26" spans="2:15" ht="15" thickBot="1">
      <c r="B26" s="138" t="s">
        <v>53</v>
      </c>
      <c r="C26" s="139"/>
      <c r="D26" s="82">
        <f>SUM(D11:D25)</f>
        <v>4559</v>
      </c>
      <c r="E26" s="83">
        <f>D26/D28</f>
        <v>0.9829667960327727</v>
      </c>
      <c r="F26" s="82">
        <f>SUM(F11:F25)</f>
        <v>5081</v>
      </c>
      <c r="G26" s="83">
        <f>F26/F28</f>
        <v>0.98278529980657636</v>
      </c>
      <c r="H26" s="84">
        <f>D26/F26-1</f>
        <v>-0.10273568195237159</v>
      </c>
      <c r="I26" s="82">
        <f>SUM(I11:I25)</f>
        <v>6157</v>
      </c>
      <c r="J26" s="83">
        <f>D26/I26-1</f>
        <v>-0.25954198473282442</v>
      </c>
      <c r="K26" s="64"/>
      <c r="L26" s="64"/>
      <c r="M26" s="64"/>
      <c r="N26" s="64"/>
      <c r="O26" s="64"/>
    </row>
    <row r="27" spans="2:15" ht="15" thickBot="1">
      <c r="B27" s="138" t="s">
        <v>38</v>
      </c>
      <c r="C27" s="139"/>
      <c r="D27" s="82">
        <f>D28-SUM(D11:D25)</f>
        <v>79</v>
      </c>
      <c r="E27" s="83">
        <f>D27/D28</f>
        <v>1.7033203967227253E-2</v>
      </c>
      <c r="F27" s="82">
        <f>F28-SUM(F11:F25)</f>
        <v>89</v>
      </c>
      <c r="G27" s="83">
        <f>F27/F28</f>
        <v>1.7214700193423596E-2</v>
      </c>
      <c r="H27" s="84">
        <f>D27/F27-1</f>
        <v>-0.11235955056179781</v>
      </c>
      <c r="I27" s="82">
        <f>I28-SUM(I11:I25)</f>
        <v>123</v>
      </c>
      <c r="J27" s="83">
        <f>D27/I27-1</f>
        <v>-0.35772357723577231</v>
      </c>
      <c r="K27" s="64"/>
      <c r="L27" s="64"/>
      <c r="M27" s="64"/>
      <c r="N27" s="64"/>
      <c r="O27" s="64"/>
    </row>
    <row r="28" spans="2:15" ht="15" thickBot="1">
      <c r="B28" s="140" t="s">
        <v>39</v>
      </c>
      <c r="C28" s="141"/>
      <c r="D28" s="85">
        <v>4638</v>
      </c>
      <c r="E28" s="86">
        <v>1</v>
      </c>
      <c r="F28" s="85">
        <v>5170</v>
      </c>
      <c r="G28" s="86">
        <v>1.0000000000000004</v>
      </c>
      <c r="H28" s="87">
        <v>-0.10290135396518374</v>
      </c>
      <c r="I28" s="85">
        <v>6280</v>
      </c>
      <c r="J28" s="87">
        <v>-0.26146496815286624</v>
      </c>
      <c r="K28" s="64"/>
      <c r="L28" s="64"/>
      <c r="M28" s="64"/>
      <c r="N28" s="64"/>
      <c r="O28" s="64"/>
    </row>
    <row r="29" spans="2:15">
      <c r="B29" s="61" t="s">
        <v>71</v>
      </c>
      <c r="C29" s="88"/>
    </row>
    <row r="30" spans="2:15">
      <c r="B30" s="89" t="s">
        <v>72</v>
      </c>
    </row>
    <row r="31" spans="2:15">
      <c r="B31" s="90"/>
    </row>
    <row r="32" spans="2:15" ht="15" customHeight="1">
      <c r="B32" s="154" t="s">
        <v>96</v>
      </c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88"/>
    </row>
    <row r="33" spans="2:13" ht="15" customHeight="1">
      <c r="B33" s="155" t="s">
        <v>97</v>
      </c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88"/>
    </row>
    <row r="34" spans="2:13" ht="15" customHeight="1" thickBot="1">
      <c r="B34" s="91"/>
      <c r="C34" s="91"/>
      <c r="D34" s="91"/>
      <c r="E34" s="91"/>
      <c r="F34" s="91"/>
      <c r="G34" s="91"/>
      <c r="H34" s="91"/>
      <c r="I34" s="91"/>
      <c r="J34" s="91"/>
      <c r="K34" s="92"/>
      <c r="L34" s="93" t="s">
        <v>98</v>
      </c>
    </row>
    <row r="35" spans="2:13">
      <c r="B35" s="156" t="s">
        <v>0</v>
      </c>
      <c r="C35" s="158" t="s">
        <v>58</v>
      </c>
      <c r="D35" s="160" t="s">
        <v>83</v>
      </c>
      <c r="E35" s="161"/>
      <c r="F35" s="161"/>
      <c r="G35" s="161"/>
      <c r="H35" s="161"/>
      <c r="I35" s="162"/>
      <c r="J35" s="161" t="s">
        <v>80</v>
      </c>
      <c r="K35" s="161"/>
      <c r="L35" s="162"/>
    </row>
    <row r="36" spans="2:13" ht="15" customHeight="1" thickBot="1">
      <c r="B36" s="157"/>
      <c r="C36" s="159"/>
      <c r="D36" s="163" t="s">
        <v>84</v>
      </c>
      <c r="E36" s="146"/>
      <c r="F36" s="146"/>
      <c r="G36" s="146"/>
      <c r="H36" s="146"/>
      <c r="I36" s="147"/>
      <c r="J36" s="146" t="s">
        <v>81</v>
      </c>
      <c r="K36" s="146"/>
      <c r="L36" s="147"/>
    </row>
    <row r="37" spans="2:13" ht="15" customHeight="1">
      <c r="B37" s="157"/>
      <c r="C37" s="159"/>
      <c r="D37" s="148">
        <v>2023</v>
      </c>
      <c r="E37" s="149"/>
      <c r="F37" s="148">
        <v>2022</v>
      </c>
      <c r="G37" s="149"/>
      <c r="H37" s="152" t="s">
        <v>31</v>
      </c>
      <c r="I37" s="152" t="s">
        <v>59</v>
      </c>
      <c r="J37" s="152">
        <v>2022</v>
      </c>
      <c r="K37" s="152" t="s">
        <v>85</v>
      </c>
      <c r="L37" s="152" t="s">
        <v>88</v>
      </c>
    </row>
    <row r="38" spans="2:13" ht="14.4" customHeight="1" thickBot="1">
      <c r="B38" s="142" t="s">
        <v>32</v>
      </c>
      <c r="C38" s="144" t="s">
        <v>58</v>
      </c>
      <c r="D38" s="150"/>
      <c r="E38" s="151"/>
      <c r="F38" s="150"/>
      <c r="G38" s="151"/>
      <c r="H38" s="153"/>
      <c r="I38" s="153"/>
      <c r="J38" s="153"/>
      <c r="K38" s="153"/>
      <c r="L38" s="153"/>
    </row>
    <row r="39" spans="2:13" ht="15" customHeight="1">
      <c r="B39" s="142"/>
      <c r="C39" s="144"/>
      <c r="D39" s="66" t="s">
        <v>34</v>
      </c>
      <c r="E39" s="68" t="s">
        <v>2</v>
      </c>
      <c r="F39" s="66" t="s">
        <v>34</v>
      </c>
      <c r="G39" s="68" t="s">
        <v>2</v>
      </c>
      <c r="H39" s="136" t="s">
        <v>35</v>
      </c>
      <c r="I39" s="136" t="s">
        <v>60</v>
      </c>
      <c r="J39" s="136" t="s">
        <v>34</v>
      </c>
      <c r="K39" s="136" t="s">
        <v>86</v>
      </c>
      <c r="L39" s="136" t="s">
        <v>89</v>
      </c>
    </row>
    <row r="40" spans="2:13" ht="14.25" customHeight="1" thickBot="1">
      <c r="B40" s="143"/>
      <c r="C40" s="145"/>
      <c r="D40" s="69" t="s">
        <v>36</v>
      </c>
      <c r="E40" s="70" t="s">
        <v>37</v>
      </c>
      <c r="F40" s="69" t="s">
        <v>36</v>
      </c>
      <c r="G40" s="70" t="s">
        <v>37</v>
      </c>
      <c r="H40" s="137"/>
      <c r="I40" s="137"/>
      <c r="J40" s="137" t="s">
        <v>36</v>
      </c>
      <c r="K40" s="137"/>
      <c r="L40" s="137"/>
    </row>
    <row r="41" spans="2:13" ht="14.4" thickBot="1">
      <c r="B41" s="72">
        <v>1</v>
      </c>
      <c r="C41" s="73" t="s">
        <v>61</v>
      </c>
      <c r="D41" s="74">
        <v>585</v>
      </c>
      <c r="E41" s="75">
        <v>0.1261319534282018</v>
      </c>
      <c r="F41" s="74">
        <v>868</v>
      </c>
      <c r="G41" s="75">
        <v>0.16789168278529981</v>
      </c>
      <c r="H41" s="76">
        <v>-0.32603686635944695</v>
      </c>
      <c r="I41" s="94">
        <v>0</v>
      </c>
      <c r="J41" s="74">
        <v>980</v>
      </c>
      <c r="K41" s="76">
        <v>-0.40306122448979587</v>
      </c>
      <c r="L41" s="94">
        <v>0</v>
      </c>
    </row>
    <row r="42" spans="2:13" ht="14.4" thickBot="1">
      <c r="B42" s="77">
        <v>2</v>
      </c>
      <c r="C42" s="78" t="s">
        <v>78</v>
      </c>
      <c r="D42" s="79">
        <v>463</v>
      </c>
      <c r="E42" s="80">
        <v>9.9827511858559717E-2</v>
      </c>
      <c r="F42" s="79">
        <v>472</v>
      </c>
      <c r="G42" s="80">
        <v>9.1295938104448748E-2</v>
      </c>
      <c r="H42" s="81">
        <v>-1.9067796610169441E-2</v>
      </c>
      <c r="I42" s="95">
        <v>0</v>
      </c>
      <c r="J42" s="79">
        <v>190</v>
      </c>
      <c r="K42" s="81">
        <v>1.4368421052631577</v>
      </c>
      <c r="L42" s="95">
        <v>6</v>
      </c>
    </row>
    <row r="43" spans="2:13" ht="14.4" thickBot="1">
      <c r="B43" s="72">
        <v>3</v>
      </c>
      <c r="C43" s="73" t="s">
        <v>67</v>
      </c>
      <c r="D43" s="74">
        <v>429</v>
      </c>
      <c r="E43" s="75">
        <v>9.2496765847347992E-2</v>
      </c>
      <c r="F43" s="74">
        <v>431</v>
      </c>
      <c r="G43" s="75">
        <v>8.3365570599613151E-2</v>
      </c>
      <c r="H43" s="76">
        <v>-4.6403712296984034E-3</v>
      </c>
      <c r="I43" s="94">
        <v>1</v>
      </c>
      <c r="J43" s="74">
        <v>648</v>
      </c>
      <c r="K43" s="76">
        <v>-0.33796296296296291</v>
      </c>
      <c r="L43" s="94">
        <v>0</v>
      </c>
    </row>
    <row r="44" spans="2:13" ht="14.4" thickBot="1">
      <c r="B44" s="77">
        <v>4</v>
      </c>
      <c r="C44" s="78" t="s">
        <v>62</v>
      </c>
      <c r="D44" s="79">
        <v>297</v>
      </c>
      <c r="E44" s="80">
        <v>6.4036222509702465E-2</v>
      </c>
      <c r="F44" s="79">
        <v>433</v>
      </c>
      <c r="G44" s="80">
        <v>8.3752417794970987E-2</v>
      </c>
      <c r="H44" s="81">
        <v>-0.31408775981524251</v>
      </c>
      <c r="I44" s="95">
        <v>-1</v>
      </c>
      <c r="J44" s="79">
        <v>879</v>
      </c>
      <c r="K44" s="81">
        <v>-0.66211604095563148</v>
      </c>
      <c r="L44" s="95">
        <v>-2</v>
      </c>
    </row>
    <row r="45" spans="2:13" ht="14.4" thickBot="1">
      <c r="B45" s="72">
        <v>5</v>
      </c>
      <c r="C45" s="73" t="s">
        <v>63</v>
      </c>
      <c r="D45" s="74">
        <v>251</v>
      </c>
      <c r="E45" s="75">
        <v>5.4118154376886586E-2</v>
      </c>
      <c r="F45" s="74">
        <v>224</v>
      </c>
      <c r="G45" s="75">
        <v>4.3326885880077368E-2</v>
      </c>
      <c r="H45" s="76">
        <v>0.12053571428571419</v>
      </c>
      <c r="I45" s="94">
        <v>2</v>
      </c>
      <c r="J45" s="74">
        <v>301</v>
      </c>
      <c r="K45" s="76">
        <v>-0.16611295681063121</v>
      </c>
      <c r="L45" s="94">
        <v>0</v>
      </c>
    </row>
    <row r="46" spans="2:13" ht="14.4" thickBot="1">
      <c r="B46" s="77">
        <v>6</v>
      </c>
      <c r="C46" s="78" t="s">
        <v>99</v>
      </c>
      <c r="D46" s="79">
        <v>212</v>
      </c>
      <c r="E46" s="80">
        <v>4.5709357481673138E-2</v>
      </c>
      <c r="F46" s="79">
        <v>132</v>
      </c>
      <c r="G46" s="80">
        <v>2.553191489361702E-2</v>
      </c>
      <c r="H46" s="81">
        <v>0.60606060606060597</v>
      </c>
      <c r="I46" s="95">
        <v>6</v>
      </c>
      <c r="J46" s="79">
        <v>355</v>
      </c>
      <c r="K46" s="81">
        <v>-0.40281690140845072</v>
      </c>
      <c r="L46" s="95">
        <v>-2</v>
      </c>
    </row>
    <row r="47" spans="2:13" ht="14.4" thickBot="1">
      <c r="B47" s="72">
        <v>7</v>
      </c>
      <c r="C47" s="73" t="s">
        <v>70</v>
      </c>
      <c r="D47" s="74">
        <v>207</v>
      </c>
      <c r="E47" s="75">
        <v>4.4631306597671408E-2</v>
      </c>
      <c r="F47" s="74">
        <v>248</v>
      </c>
      <c r="G47" s="75">
        <v>4.7969052224371374E-2</v>
      </c>
      <c r="H47" s="76">
        <v>-0.16532258064516125</v>
      </c>
      <c r="I47" s="94">
        <v>-1</v>
      </c>
      <c r="J47" s="74">
        <v>285</v>
      </c>
      <c r="K47" s="76">
        <v>-0.27368421052631575</v>
      </c>
      <c r="L47" s="94">
        <v>-1</v>
      </c>
    </row>
    <row r="48" spans="2:13" ht="14.4" thickBot="1">
      <c r="B48" s="77">
        <v>8</v>
      </c>
      <c r="C48" s="78" t="s">
        <v>100</v>
      </c>
      <c r="D48" s="79">
        <v>171</v>
      </c>
      <c r="E48" s="80">
        <v>3.6869340232858989E-2</v>
      </c>
      <c r="F48" s="79">
        <v>85</v>
      </c>
      <c r="G48" s="80">
        <v>1.6441005802707929E-2</v>
      </c>
      <c r="H48" s="81">
        <v>1.0117647058823529</v>
      </c>
      <c r="I48" s="95">
        <v>8</v>
      </c>
      <c r="J48" s="79">
        <v>107</v>
      </c>
      <c r="K48" s="81">
        <v>0.59813084112149539</v>
      </c>
      <c r="L48" s="95">
        <v>7</v>
      </c>
    </row>
    <row r="49" spans="2:12" ht="14.4" thickBot="1">
      <c r="B49" s="72">
        <v>9</v>
      </c>
      <c r="C49" s="73" t="s">
        <v>101</v>
      </c>
      <c r="D49" s="74">
        <v>166</v>
      </c>
      <c r="E49" s="75">
        <v>3.5791289348857266E-2</v>
      </c>
      <c r="F49" s="74">
        <v>61</v>
      </c>
      <c r="G49" s="75">
        <v>1.1798839458413927E-2</v>
      </c>
      <c r="H49" s="76">
        <v>1.721311475409836</v>
      </c>
      <c r="I49" s="94">
        <v>12</v>
      </c>
      <c r="J49" s="74">
        <v>147</v>
      </c>
      <c r="K49" s="76">
        <v>0.12925170068027203</v>
      </c>
      <c r="L49" s="94">
        <v>2</v>
      </c>
    </row>
    <row r="50" spans="2:12" ht="14.4" thickBot="1">
      <c r="B50" s="77">
        <v>10</v>
      </c>
      <c r="C50" s="78" t="s">
        <v>102</v>
      </c>
      <c r="D50" s="79">
        <v>130</v>
      </c>
      <c r="E50" s="80">
        <v>2.8029322984044848E-2</v>
      </c>
      <c r="F50" s="79">
        <v>134</v>
      </c>
      <c r="G50" s="80">
        <v>2.5918762088974853E-2</v>
      </c>
      <c r="H50" s="81">
        <v>-2.9850746268656692E-2</v>
      </c>
      <c r="I50" s="95">
        <v>1</v>
      </c>
      <c r="J50" s="79">
        <v>145</v>
      </c>
      <c r="K50" s="81">
        <v>-0.10344827586206895</v>
      </c>
      <c r="L50" s="95">
        <v>2</v>
      </c>
    </row>
    <row r="51" spans="2:12" ht="14.4" thickBot="1">
      <c r="B51" s="138" t="s">
        <v>64</v>
      </c>
      <c r="C51" s="139"/>
      <c r="D51" s="82">
        <f>SUM(D41:D50)</f>
        <v>2911</v>
      </c>
      <c r="E51" s="83">
        <f>D51/D53</f>
        <v>0.62764122466580419</v>
      </c>
      <c r="F51" s="82">
        <f>SUM(F41:F50)</f>
        <v>3088</v>
      </c>
      <c r="G51" s="83">
        <f>F51/F53</f>
        <v>0.59729206963249515</v>
      </c>
      <c r="H51" s="84">
        <f>D51/F51-1</f>
        <v>-5.7318652849740914E-2</v>
      </c>
      <c r="I51" s="96"/>
      <c r="J51" s="82">
        <f>SUM(J41:J50)</f>
        <v>4037</v>
      </c>
      <c r="K51" s="83">
        <f>D51/J51-1</f>
        <v>-0.27891999009165225</v>
      </c>
      <c r="L51" s="82"/>
    </row>
    <row r="52" spans="2:12" ht="14.4" thickBot="1">
      <c r="B52" s="138" t="s">
        <v>38</v>
      </c>
      <c r="C52" s="139"/>
      <c r="D52" s="82">
        <f>D53-D51</f>
        <v>1727</v>
      </c>
      <c r="E52" s="83">
        <f>D52/D53</f>
        <v>0.37235877533419576</v>
      </c>
      <c r="F52" s="82">
        <f>F53-F51</f>
        <v>2082</v>
      </c>
      <c r="G52" s="83">
        <f>F52/F53</f>
        <v>0.40270793036750485</v>
      </c>
      <c r="H52" s="84">
        <f>D52/F52-1</f>
        <v>-0.1705091258405379</v>
      </c>
      <c r="I52" s="97"/>
      <c r="J52" s="82">
        <f>J53-SUM(J41:J50)</f>
        <v>2243</v>
      </c>
      <c r="K52" s="84">
        <f>D52/J52-1</f>
        <v>-0.23004904146232719</v>
      </c>
      <c r="L52" s="98"/>
    </row>
    <row r="53" spans="2:12" ht="14.4" thickBot="1">
      <c r="B53" s="140" t="s">
        <v>65</v>
      </c>
      <c r="C53" s="141"/>
      <c r="D53" s="85">
        <v>4638</v>
      </c>
      <c r="E53" s="86">
        <v>1</v>
      </c>
      <c r="F53" s="85">
        <v>5170</v>
      </c>
      <c r="G53" s="86">
        <v>1</v>
      </c>
      <c r="H53" s="87">
        <v>-0.10290135396518374</v>
      </c>
      <c r="I53" s="99"/>
      <c r="J53" s="85">
        <v>6280</v>
      </c>
      <c r="K53" s="87">
        <v>-0.26146496815286624</v>
      </c>
      <c r="L53" s="85"/>
    </row>
    <row r="54" spans="2:12">
      <c r="B54" s="100" t="s">
        <v>71</v>
      </c>
    </row>
    <row r="55" spans="2:12">
      <c r="B55" s="101" t="s">
        <v>72</v>
      </c>
    </row>
    <row r="63" spans="2:12" ht="15" customHeight="1"/>
    <row r="65" ht="15" customHeight="1"/>
  </sheetData>
  <mergeCells count="45">
    <mergeCell ref="B2:J2"/>
    <mergeCell ref="B3:J3"/>
    <mergeCell ref="B5:B7"/>
    <mergeCell ref="C5:C7"/>
    <mergeCell ref="D5:H5"/>
    <mergeCell ref="I5:J5"/>
    <mergeCell ref="D6:H6"/>
    <mergeCell ref="I6:J6"/>
    <mergeCell ref="D7:E8"/>
    <mergeCell ref="F7:G8"/>
    <mergeCell ref="H7:H8"/>
    <mergeCell ref="I7:I8"/>
    <mergeCell ref="J7:J8"/>
    <mergeCell ref="B8:B10"/>
    <mergeCell ref="C8:C10"/>
    <mergeCell ref="H9:H10"/>
    <mergeCell ref="J9:J10"/>
    <mergeCell ref="B35:B37"/>
    <mergeCell ref="C35:C37"/>
    <mergeCell ref="D35:I35"/>
    <mergeCell ref="J35:L35"/>
    <mergeCell ref="D36:I36"/>
    <mergeCell ref="B26:C26"/>
    <mergeCell ref="B27:C27"/>
    <mergeCell ref="B28:C28"/>
    <mergeCell ref="B32:L32"/>
    <mergeCell ref="B33:L33"/>
    <mergeCell ref="J36:L36"/>
    <mergeCell ref="D37:E38"/>
    <mergeCell ref="F37:G38"/>
    <mergeCell ref="H37:H38"/>
    <mergeCell ref="I37:I38"/>
    <mergeCell ref="J37:J38"/>
    <mergeCell ref="K37:K38"/>
    <mergeCell ref="L37:L38"/>
    <mergeCell ref="L39:L40"/>
    <mergeCell ref="B51:C51"/>
    <mergeCell ref="B52:C52"/>
    <mergeCell ref="B53:C53"/>
    <mergeCell ref="B38:B40"/>
    <mergeCell ref="C38:C40"/>
    <mergeCell ref="H39:H40"/>
    <mergeCell ref="I39:I40"/>
    <mergeCell ref="J39:J40"/>
    <mergeCell ref="K39:K40"/>
  </mergeCells>
  <conditionalFormatting sqref="D41:H50">
    <cfRule type="cellIs" dxfId="12" priority="7" operator="equal">
      <formula>0</formula>
    </cfRule>
  </conditionalFormatting>
  <conditionalFormatting sqref="D11:J25">
    <cfRule type="cellIs" dxfId="11" priority="12" operator="equal">
      <formula>0</formula>
    </cfRule>
  </conditionalFormatting>
  <conditionalFormatting sqref="H11:H27">
    <cfRule type="cellIs" dxfId="10" priority="11" operator="lessThan">
      <formula>0</formula>
    </cfRule>
  </conditionalFormatting>
  <conditionalFormatting sqref="H41:H52">
    <cfRule type="cellIs" dxfId="9" priority="2" operator="lessThan">
      <formula>0</formula>
    </cfRule>
  </conditionalFormatting>
  <conditionalFormatting sqref="I41:I50">
    <cfRule type="cellIs" dxfId="8" priority="8" operator="lessThan">
      <formula>0</formula>
    </cfRule>
    <cfRule type="cellIs" dxfId="7" priority="9" operator="equal">
      <formula>0</formula>
    </cfRule>
    <cfRule type="cellIs" dxfId="6" priority="10" operator="greaterThan">
      <formula>0</formula>
    </cfRule>
  </conditionalFormatting>
  <conditionalFormatting sqref="J11:J25">
    <cfRule type="cellIs" dxfId="5" priority="13" operator="lessThan">
      <formula>0</formula>
    </cfRule>
  </conditionalFormatting>
  <conditionalFormatting sqref="J41:K50">
    <cfRule type="cellIs" dxfId="4" priority="6" operator="equal">
      <formula>0</formula>
    </cfRule>
  </conditionalFormatting>
  <conditionalFormatting sqref="K52">
    <cfRule type="cellIs" dxfId="3" priority="1" operator="lessThan">
      <formula>0</formula>
    </cfRule>
  </conditionalFormatting>
  <conditionalFormatting sqref="K41:L50">
    <cfRule type="cellIs" dxfId="2" priority="3" operator="lessThan">
      <formula>0</formula>
    </cfRule>
  </conditionalFormatting>
  <conditionalFormatting sqref="L41:L50">
    <cfRule type="cellIs" dxfId="1" priority="4" operator="equal">
      <formula>0</formula>
    </cfRule>
    <cfRule type="cellIs" dxfId="0" priority="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2024-02-05T08:46:52Z</dcterms:modified>
</cp:coreProperties>
</file>