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9\SOiSD\"/>
    </mc:Choice>
  </mc:AlternateContent>
  <xr:revisionPtr revIDLastSave="0" documentId="13_ncr:1_{FCF8A098-1E25-4664-A1B8-C2523293DD8C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8" i="12" l="1"/>
  <c r="R68" i="12" s="1"/>
  <c r="S68" i="12"/>
  <c r="T68" i="12" s="1"/>
  <c r="Q68" i="11"/>
  <c r="S68" i="11"/>
  <c r="T68" i="11" s="1"/>
  <c r="S26" i="7"/>
  <c r="T26" i="7" s="1"/>
  <c r="Q26" i="7"/>
  <c r="R26" i="7" s="1"/>
  <c r="J26" i="7"/>
  <c r="F26" i="7"/>
  <c r="G26" i="7" s="1"/>
  <c r="D26" i="7"/>
  <c r="H26" i="7" s="1"/>
  <c r="S25" i="7"/>
  <c r="T25" i="7" s="1"/>
  <c r="Q25" i="7"/>
  <c r="R25" i="7" s="1"/>
  <c r="U25" i="7"/>
  <c r="J25" i="7"/>
  <c r="F25" i="7"/>
  <c r="G25" i="7" s="1"/>
  <c r="D25" i="7"/>
  <c r="E25" i="7" s="1"/>
  <c r="S31" i="4"/>
  <c r="T31" i="4" s="1"/>
  <c r="Q31" i="4"/>
  <c r="R31" i="4" s="1"/>
  <c r="J31" i="4"/>
  <c r="F31" i="4"/>
  <c r="G31" i="4" s="1"/>
  <c r="D31" i="4"/>
  <c r="E31" i="4" s="1"/>
  <c r="S30" i="4"/>
  <c r="T30" i="4"/>
  <c r="Q30" i="4"/>
  <c r="R30" i="4" s="1"/>
  <c r="U30" i="4"/>
  <c r="J30" i="4"/>
  <c r="F30" i="4"/>
  <c r="G30" i="4"/>
  <c r="D30" i="4"/>
  <c r="H30" i="4" s="1"/>
  <c r="D68" i="11"/>
  <c r="F68" i="11"/>
  <c r="G68" i="11" s="1"/>
  <c r="J68" i="11"/>
  <c r="J51" i="7"/>
  <c r="G7" i="9"/>
  <c r="F7" i="9"/>
  <c r="D7" i="9"/>
  <c r="C7" i="9"/>
  <c r="Q50" i="7"/>
  <c r="Q51" i="7" s="1"/>
  <c r="S32" i="11"/>
  <c r="T32" i="11" s="1"/>
  <c r="Q32" i="11"/>
  <c r="U32" i="11" s="1"/>
  <c r="S31" i="11"/>
  <c r="Q31" i="11"/>
  <c r="R31" i="11" s="1"/>
  <c r="Q67" i="11"/>
  <c r="S67" i="11"/>
  <c r="T67" i="11" s="1"/>
  <c r="D30" i="1"/>
  <c r="F30" i="1"/>
  <c r="G30" i="1" s="1"/>
  <c r="I30" i="1"/>
  <c r="K30" i="1"/>
  <c r="O30" i="1" s="1"/>
  <c r="L30" i="1"/>
  <c r="M30" i="1"/>
  <c r="N30" i="1" s="1"/>
  <c r="D31" i="1"/>
  <c r="F31" i="1"/>
  <c r="G31" i="1" s="1"/>
  <c r="I31" i="1"/>
  <c r="K31" i="1"/>
  <c r="L31" i="1"/>
  <c r="M31" i="1"/>
  <c r="N31" i="1" s="1"/>
  <c r="D50" i="7"/>
  <c r="E50" i="7" s="1"/>
  <c r="F50" i="7"/>
  <c r="F51" i="7" s="1"/>
  <c r="G51" i="7" s="1"/>
  <c r="J50" i="7"/>
  <c r="S50" i="7"/>
  <c r="S51" i="7" s="1"/>
  <c r="T51" i="7" s="1"/>
  <c r="D31" i="12"/>
  <c r="F31" i="12"/>
  <c r="G31" i="12"/>
  <c r="J31" i="12"/>
  <c r="Q31" i="12"/>
  <c r="U31" i="12" s="1"/>
  <c r="R31" i="12"/>
  <c r="S31" i="12"/>
  <c r="T31" i="12" s="1"/>
  <c r="D32" i="12"/>
  <c r="E32" i="12" s="1"/>
  <c r="F32" i="12"/>
  <c r="G32" i="12" s="1"/>
  <c r="J32" i="12"/>
  <c r="Q32" i="12"/>
  <c r="S32" i="12"/>
  <c r="T32" i="12" s="1"/>
  <c r="D67" i="12"/>
  <c r="E67" i="12" s="1"/>
  <c r="F67" i="12"/>
  <c r="G67" i="12" s="1"/>
  <c r="J67" i="12"/>
  <c r="Q67" i="12"/>
  <c r="S67" i="12"/>
  <c r="T67" i="12" s="1"/>
  <c r="D68" i="12"/>
  <c r="F68" i="12"/>
  <c r="G68" i="12" s="1"/>
  <c r="J68" i="12"/>
  <c r="D31" i="11"/>
  <c r="E31" i="11" s="1"/>
  <c r="F31" i="11"/>
  <c r="H31" i="11" s="1"/>
  <c r="J31" i="11"/>
  <c r="K31" i="11" s="1"/>
  <c r="D32" i="11"/>
  <c r="F32" i="11"/>
  <c r="G32" i="11" s="1"/>
  <c r="J32" i="11"/>
  <c r="D67" i="11"/>
  <c r="F67" i="11"/>
  <c r="H67" i="11" s="1"/>
  <c r="G67" i="11"/>
  <c r="J67" i="11"/>
  <c r="D65" i="4"/>
  <c r="E65" i="4" s="1"/>
  <c r="F65" i="4"/>
  <c r="J65" i="4"/>
  <c r="Q65" i="4"/>
  <c r="R65" i="4" s="1"/>
  <c r="S65" i="4"/>
  <c r="T65" i="4" s="1"/>
  <c r="D66" i="4"/>
  <c r="F66" i="4"/>
  <c r="G66" i="4" s="1"/>
  <c r="J66" i="4"/>
  <c r="Q66" i="4"/>
  <c r="R66" i="4" s="1"/>
  <c r="S66" i="4"/>
  <c r="T66" i="4" s="1"/>
  <c r="E30" i="1"/>
  <c r="O31" i="1" l="1"/>
  <c r="H31" i="1"/>
  <c r="J30" i="1"/>
  <c r="J31" i="1"/>
  <c r="H30" i="1"/>
  <c r="G50" i="7"/>
  <c r="R50" i="7"/>
  <c r="H31" i="12"/>
  <c r="U32" i="12"/>
  <c r="H67" i="12"/>
  <c r="U31" i="11"/>
  <c r="R32" i="11"/>
  <c r="U68" i="11"/>
  <c r="H31" i="4"/>
  <c r="K65" i="4"/>
  <c r="E30" i="4"/>
  <c r="K30" i="4" s="1"/>
  <c r="E7" i="9"/>
  <c r="D51" i="7"/>
  <c r="E51" i="7" s="1"/>
  <c r="K50" i="7"/>
  <c r="E26" i="7"/>
  <c r="K26" i="7" s="1"/>
  <c r="K67" i="12"/>
  <c r="R32" i="12"/>
  <c r="K31" i="12"/>
  <c r="U67" i="11"/>
  <c r="K67" i="11"/>
  <c r="K68" i="11"/>
  <c r="H65" i="4"/>
  <c r="G65" i="4"/>
  <c r="K31" i="4"/>
  <c r="H7" i="9"/>
  <c r="G31" i="11"/>
  <c r="K25" i="7"/>
  <c r="H50" i="7"/>
  <c r="U51" i="7"/>
  <c r="R51" i="7"/>
  <c r="U50" i="7"/>
  <c r="T50" i="7"/>
  <c r="K51" i="7"/>
  <c r="H51" i="7"/>
  <c r="U26" i="7"/>
  <c r="H25" i="7"/>
  <c r="K68" i="12"/>
  <c r="U67" i="12"/>
  <c r="R67" i="12"/>
  <c r="U68" i="12"/>
  <c r="E68" i="12"/>
  <c r="H68" i="12"/>
  <c r="H32" i="12"/>
  <c r="K32" i="12"/>
  <c r="E31" i="12"/>
  <c r="R68" i="11"/>
  <c r="R67" i="11"/>
  <c r="H68" i="11"/>
  <c r="E67" i="11"/>
  <c r="E68" i="11"/>
  <c r="K32" i="11"/>
  <c r="T31" i="11"/>
  <c r="H32" i="11"/>
  <c r="E32" i="11"/>
  <c r="H66" i="4"/>
  <c r="U66" i="4"/>
  <c r="U65" i="4"/>
  <c r="E66" i="4"/>
  <c r="K66" i="4" s="1"/>
  <c r="U31" i="4"/>
  <c r="E31" i="1"/>
</calcChain>
</file>

<file path=xl/sharedStrings.xml><?xml version="1.0" encoding="utf-8"?>
<sst xmlns="http://schemas.openxmlformats.org/spreadsheetml/2006/main" count="887" uniqueCount="196">
  <si>
    <t>Pozycja</t>
  </si>
  <si>
    <t>Marka</t>
  </si>
  <si>
    <t>Udział %</t>
  </si>
  <si>
    <t>PZPM*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</si>
  <si>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</si>
  <si>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</si>
  <si>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</si>
  <si>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</si>
  <si>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</si>
  <si>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</si>
  <si>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</si>
  <si>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</si>
  <si>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</si>
  <si>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</si>
  <si>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</si>
  <si>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</si>
  <si>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</si>
  <si>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</si>
  <si>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</si>
  <si>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</si>
  <si>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</si>
  <si>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</si>
  <si>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</si>
  <si>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</si>
  <si>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</si>
  <si>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</si>
  <si>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</si>
  <si>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</si>
  <si>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</si>
  <si>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</si>
  <si>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</si>
  <si>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</si>
  <si>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</si>
  <si>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</si>
  <si>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</si>
  <si>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</si>
  <si>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</si>
  <si>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</si>
  <si>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</si>
  <si>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</si>
  <si>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</si>
  <si>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</si>
  <si>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</si>
  <si>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</si>
  <si>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</si>
  <si>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</si>
  <si>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</si>
  <si>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ciężarowe o DMC&lt;=3,5t</t>
  </si>
  <si>
    <t>samochody specjalne o DMC&lt;=3,5t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</si>
  <si>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</si>
  <si>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</si>
  <si>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</si>
  <si>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</si>
  <si>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</si>
  <si>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</si>
  <si>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</si>
  <si>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</si>
  <si>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</si>
  <si>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</si>
  <si>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</si>
  <si>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</si>
  <si>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</si>
  <si>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</si>
  <si>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</si>
  <si>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</si>
  <si>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</si>
  <si>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</si>
  <si>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</si>
  <si>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</si>
  <si>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</si>
  <si>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</si>
  <si>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</si>
  <si>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</si>
  <si>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</si>
  <si>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</si>
  <si>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</si>
  <si>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</si>
  <si>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</si>
  <si>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</si>
  <si>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</si>
  <si>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</si>
  <si>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</si>
  <si>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</si>
  <si>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</si>
  <si>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</si>
  <si>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</si>
  <si>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</si>
  <si>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</si>
  <si>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</si>
  <si>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</si>
  <si>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</si>
  <si>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Pierwsze rejestracje nowych samochodów osobowych i dostwczych do 3,5T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</si>
  <si>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</si>
  <si>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</si>
  <si>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</si>
  <si>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</si>
  <si>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</si>
  <si>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</si>
  <si>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</si>
  <si>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</si>
  <si>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</si>
  <si>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</si>
  <si>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</si>
  <si>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</si>
  <si>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</si>
  <si>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</si>
  <si>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</si>
  <si>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Toyota Proace Max</t>
  </si>
  <si>
    <t>KGM-SSANGYONG</t>
  </si>
  <si>
    <t>Volkswagen Golf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</si>
  <si>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</si>
  <si>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</si>
  <si>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</si>
  <si>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</si>
  <si>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</si>
  <si>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</si>
  <si>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</si>
  <si>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</si>
  <si>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</si>
  <si>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</si>
  <si>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</si>
  <si>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</si>
  <si>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</si>
  <si>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</si>
  <si>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</si>
  <si>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</si>
  <si>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</si>
  <si>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</si>
  <si>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</si>
  <si>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Kia Ceed</t>
  </si>
  <si>
    <t>BAIC</t>
  </si>
  <si>
    <t>MAXUS</t>
  </si>
  <si>
    <t>BYD</t>
  </si>
  <si>
    <t>Lipiec</t>
  </si>
  <si>
    <t>July</t>
  </si>
  <si>
    <t>Cupra Formentor</t>
  </si>
  <si>
    <t>Sierpień</t>
  </si>
  <si>
    <t>August</t>
  </si>
  <si>
    <t>Aug/Jul Ch %</t>
  </si>
  <si>
    <t>Rok narastająco Styczeń - Sierpień</t>
  </si>
  <si>
    <t>YTD January -August</t>
  </si>
  <si>
    <t>Się/Lip
Zmiana %</t>
  </si>
  <si>
    <t>Jaecoo Jaecoo7</t>
  </si>
  <si>
    <t>JAECOO</t>
  </si>
  <si>
    <t>-4,8 pp</t>
  </si>
  <si>
    <t>-1,2 pp</t>
  </si>
  <si>
    <t>+6,0 pp</t>
  </si>
  <si>
    <t>+0,2 pp</t>
  </si>
  <si>
    <t>2025
Wrz</t>
  </si>
  <si>
    <t>2024
Wrz</t>
  </si>
  <si>
    <t>2025
Sty - Wrz</t>
  </si>
  <si>
    <t>2024
Sty - Wrz</t>
  </si>
  <si>
    <t>Wrzesień</t>
  </si>
  <si>
    <t>September</t>
  </si>
  <si>
    <t>Rok narastająco Styczeń -Wrzesień</t>
  </si>
  <si>
    <t>YTD January -September</t>
  </si>
  <si>
    <t>Wrz/Sie
Zmiana %</t>
  </si>
  <si>
    <t>Sep/Aug Ch %</t>
  </si>
  <si>
    <t>Wrz/sie
Zmiana poz</t>
  </si>
  <si>
    <t>Sep/Aug Ch position</t>
  </si>
  <si>
    <t>YTD January - September</t>
  </si>
  <si>
    <t>Rejestracje nowych samochodów osobowych OGÓŁEM, ranking marek - Wrzesień 2025</t>
  </si>
  <si>
    <t>Registrations of new PC, Top Brands - September 2025</t>
  </si>
  <si>
    <t>TESLA</t>
  </si>
  <si>
    <t>Rejestracje nowych samochodów osobowych OGÓŁEM, ranking modeli - Wrzesień 2025</t>
  </si>
  <si>
    <t>Registrations of new PC, Top Models - September 2025</t>
  </si>
  <si>
    <t>Audi Q5</t>
  </si>
  <si>
    <t>BMW X3</t>
  </si>
  <si>
    <t>Rejestracje nowych samochodów osobowych na KLIENTÓW INDYWIDUALNYCH, ranking marek - Wrzesień 2025</t>
  </si>
  <si>
    <t>Registrations of New PC For Individual Customers, Top Makes - September 2025</t>
  </si>
  <si>
    <t>LEAPMOTOR</t>
  </si>
  <si>
    <t>Rejestracje nowych samochodów osobowych na KLIENTÓW INDYWIDUALNYCH, ranking modeli - Wrzesień 2025</t>
  </si>
  <si>
    <t>Registrations of New PC For Individual Customers, Top Models - September 2025</t>
  </si>
  <si>
    <t>Dacia Bigster</t>
  </si>
  <si>
    <t>Leapmotor T03</t>
  </si>
  <si>
    <t>BYD Dolphin Surf</t>
  </si>
  <si>
    <t>Rejestracje nowych samochodów osobowych na REGON, ranking marek - Wrzesień 2025</t>
  </si>
  <si>
    <t>Registrations of New PC For Business Activity, Top Makes - September 2025</t>
  </si>
  <si>
    <t>Rejestracje nowych samochodów osobowych na REGON, ranking modeli - Wrzesień 2025</t>
  </si>
  <si>
    <t>Registrations of New PC For Business Activity, Top Models - September 2025</t>
  </si>
  <si>
    <t>Audi A3</t>
  </si>
  <si>
    <t>Tesla Model Y</t>
  </si>
  <si>
    <t>Rejestracje nowych samochodów dostawczych do 3,5T, ranking marek - Wrzesień 2025</t>
  </si>
  <si>
    <t>Registrations of new LCV up to 3.5T, Top Brands - September 2025</t>
  </si>
  <si>
    <t>Rejestracje nowych samochodów dostawczych do 3,5T, ranking modeli - Wrzesień 2025</t>
  </si>
  <si>
    <t>Registrations of new LCV up to 3.5T, Top Models - September 2025</t>
  </si>
  <si>
    <t>** PZPM na podstawIe danych CEP</t>
  </si>
  <si>
    <t>Samochody osobowe</t>
  </si>
  <si>
    <t>Samochody dostawcze</t>
  </si>
  <si>
    <t>Samochody osobowe i dostawcze</t>
  </si>
  <si>
    <t>zmiana r/r</t>
  </si>
  <si>
    <t>+2,9 pp</t>
  </si>
  <si>
    <t>+2,3 pp</t>
  </si>
  <si>
    <t>+0,5 pp</t>
  </si>
  <si>
    <t>Sty-Wrz 2024</t>
  </si>
  <si>
    <t>Sty-Wrz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</si>
</sst>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Arial Nova"/>
      <family val="2"/>
    </font>
    <font>
      <i/>
      <sz val="1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</borders>
  <cellStyleXfs count="81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42">
    <xf numFmtId="0" fontId="0" fillId="0" borderId="0" xfId="0"/>
    <xf numFmtId="0" fontId="6" fillId="0" borderId="0" xfId="0" applyFont="1"/>
    <xf numFmtId="0" fontId="7" fillId="0" borderId="0" xfId="10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9" fillId="2" borderId="6" xfId="0" applyFont="1" applyFill="1" applyBorder="1" applyAlignment="1">
      <alignment wrapText="1"/>
    </xf>
    <xf numFmtId="0" fontId="7" fillId="0" borderId="7" xfId="10" applyFont="1" applyBorder="1"/>
    <xf numFmtId="166" fontId="7" fillId="0" borderId="0" xfId="10" applyNumberFormat="1" applyFont="1"/>
    <xf numFmtId="0" fontId="14" fillId="2" borderId="30" xfId="7" applyFont="1" applyFill="1" applyBorder="1" applyAlignment="1">
      <alignment horizontal="center" vertical="center" wrapText="1"/>
    </xf>
    <xf numFmtId="0" fontId="14" fillId="2" borderId="20" xfId="7" applyFont="1" applyFill="1" applyBorder="1" applyAlignment="1">
      <alignment horizontal="center" wrapText="1"/>
    </xf>
    <xf numFmtId="0" fontId="14" fillId="2" borderId="28" xfId="7" applyFont="1" applyFill="1" applyBorder="1" applyAlignment="1">
      <alignment horizontal="center" vertical="center" wrapText="1"/>
    </xf>
    <xf numFmtId="0" fontId="15" fillId="2" borderId="23" xfId="7" applyFont="1" applyFill="1" applyBorder="1" applyAlignment="1">
      <alignment horizontal="center" vertical="center" wrapText="1"/>
    </xf>
    <xf numFmtId="0" fontId="15" fillId="2" borderId="21" xfId="7" applyFont="1" applyFill="1" applyBorder="1" applyAlignment="1">
      <alignment horizontal="center" vertical="top" wrapText="1"/>
    </xf>
    <xf numFmtId="0" fontId="15" fillId="2" borderId="18" xfId="7" applyFont="1" applyFill="1" applyBorder="1" applyAlignment="1">
      <alignment horizontal="center" vertical="center" wrapText="1"/>
    </xf>
    <xf numFmtId="0" fontId="11" fillId="0" borderId="16" xfId="7" applyFont="1" applyBorder="1" applyAlignment="1">
      <alignment horizontal="center" vertical="center"/>
    </xf>
    <xf numFmtId="0" fontId="16" fillId="0" borderId="19" xfId="7" applyFont="1" applyBorder="1" applyAlignment="1">
      <alignment vertical="center"/>
    </xf>
    <xf numFmtId="3" fontId="16" fillId="0" borderId="22" xfId="7" applyNumberFormat="1" applyFont="1" applyBorder="1" applyAlignment="1">
      <alignment vertical="center"/>
    </xf>
    <xf numFmtId="10" fontId="16" fillId="0" borderId="19" xfId="17" applyNumberFormat="1" applyFont="1" applyBorder="1" applyAlignment="1">
      <alignment vertical="center"/>
    </xf>
    <xf numFmtId="165" fontId="16" fillId="0" borderId="19" xfId="17" applyNumberFormat="1" applyFont="1" applyBorder="1" applyAlignment="1">
      <alignment vertical="center"/>
    </xf>
    <xf numFmtId="0" fontId="17" fillId="4" borderId="16" xfId="0" applyFont="1" applyFill="1" applyBorder="1" applyAlignment="1">
      <alignment horizontal="center" vertical="center" wrapText="1"/>
    </xf>
    <xf numFmtId="0" fontId="16" fillId="4" borderId="19" xfId="7" applyFont="1" applyFill="1" applyBorder="1" applyAlignment="1">
      <alignment vertical="center"/>
    </xf>
    <xf numFmtId="3" fontId="16" fillId="4" borderId="22" xfId="7" applyNumberFormat="1" applyFont="1" applyFill="1" applyBorder="1" applyAlignment="1">
      <alignment vertical="center"/>
    </xf>
    <xf numFmtId="10" fontId="16" fillId="4" borderId="19" xfId="17" applyNumberFormat="1" applyFont="1" applyFill="1" applyBorder="1" applyAlignment="1">
      <alignment vertical="center"/>
    </xf>
    <xf numFmtId="165" fontId="16" fillId="4" borderId="19" xfId="17" applyNumberFormat="1" applyFont="1" applyFill="1" applyBorder="1" applyAlignment="1">
      <alignment vertical="center"/>
    </xf>
    <xf numFmtId="3" fontId="16" fillId="3" borderId="22" xfId="7" applyNumberFormat="1" applyFont="1" applyFill="1" applyBorder="1" applyAlignment="1">
      <alignment vertical="center"/>
    </xf>
    <xf numFmtId="10" fontId="16" fillId="3" borderId="19" xfId="17" applyNumberFormat="1" applyFont="1" applyFill="1" applyBorder="1" applyAlignment="1">
      <alignment vertical="center"/>
    </xf>
    <xf numFmtId="165" fontId="16" fillId="3" borderId="19" xfId="17" applyNumberFormat="1" applyFont="1" applyFill="1" applyBorder="1" applyAlignment="1">
      <alignment vertical="center"/>
    </xf>
    <xf numFmtId="3" fontId="9" fillId="2" borderId="22" xfId="7" applyNumberFormat="1" applyFont="1" applyFill="1" applyBorder="1" applyAlignment="1">
      <alignment vertical="center"/>
    </xf>
    <xf numFmtId="9" fontId="9" fillId="2" borderId="19" xfId="17" applyFont="1" applyFill="1" applyBorder="1" applyAlignment="1">
      <alignment vertical="center"/>
    </xf>
    <xf numFmtId="165" fontId="9" fillId="2" borderId="19" xfId="7" applyNumberFormat="1" applyFont="1" applyFill="1" applyBorder="1" applyAlignment="1">
      <alignment vertical="center"/>
    </xf>
    <xf numFmtId="0" fontId="16" fillId="0" borderId="0" xfId="7" applyFont="1"/>
    <xf numFmtId="0" fontId="18" fillId="0" borderId="0" xfId="0" applyFont="1"/>
    <xf numFmtId="0" fontId="19" fillId="0" borderId="0" xfId="0" applyFont="1"/>
    <xf numFmtId="0" fontId="10" fillId="0" borderId="0" xfId="0" applyFont="1"/>
    <xf numFmtId="1" fontId="16" fillId="0" borderId="16" xfId="17" applyNumberFormat="1" applyFont="1" applyBorder="1" applyAlignment="1">
      <alignment horizontal="center"/>
    </xf>
    <xf numFmtId="1" fontId="16" fillId="4" borderId="16" xfId="17" applyNumberFormat="1" applyFont="1" applyFill="1" applyBorder="1" applyAlignment="1">
      <alignment horizontal="center"/>
    </xf>
    <xf numFmtId="3" fontId="16" fillId="3" borderId="16" xfId="7" applyNumberFormat="1" applyFont="1" applyFill="1" applyBorder="1" applyAlignment="1">
      <alignment vertical="center"/>
    </xf>
    <xf numFmtId="0" fontId="16" fillId="3" borderId="16" xfId="7" applyFont="1" applyFill="1" applyBorder="1" applyAlignment="1">
      <alignment vertical="center"/>
    </xf>
    <xf numFmtId="3" fontId="9" fillId="2" borderId="16" xfId="7" applyNumberFormat="1" applyFont="1" applyFill="1" applyBorder="1" applyAlignment="1">
      <alignment vertical="center"/>
    </xf>
    <xf numFmtId="14" fontId="10" fillId="0" borderId="0" xfId="0" applyNumberFormat="1" applyFont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6" fillId="0" borderId="5" xfId="0" applyFont="1" applyBorder="1" applyAlignment="1">
      <alignment horizontal="left"/>
    </xf>
    <xf numFmtId="165" fontId="16" fillId="0" borderId="12" xfId="21" applyNumberFormat="1" applyFont="1" applyBorder="1" applyAlignment="1">
      <alignment horizontal="right"/>
    </xf>
    <xf numFmtId="168" fontId="16" fillId="0" borderId="15" xfId="17" applyNumberFormat="1" applyFont="1" applyBorder="1"/>
    <xf numFmtId="168" fontId="20" fillId="0" borderId="5" xfId="17" applyNumberFormat="1" applyFont="1" applyBorder="1" applyAlignment="1">
      <alignment horizontal="right"/>
    </xf>
    <xf numFmtId="168" fontId="16" fillId="0" borderId="5" xfId="17" applyNumberFormat="1" applyFont="1" applyBorder="1"/>
    <xf numFmtId="168" fontId="16" fillId="0" borderId="5" xfId="17" applyNumberFormat="1" applyFont="1" applyBorder="1" applyAlignment="1">
      <alignment horizontal="right"/>
    </xf>
    <xf numFmtId="0" fontId="16" fillId="0" borderId="5" xfId="0" applyFont="1" applyBorder="1" applyAlignment="1">
      <alignment horizontal="left" indent="1"/>
    </xf>
    <xf numFmtId="3" fontId="16" fillId="0" borderId="6" xfId="21" applyNumberFormat="1" applyFont="1" applyBorder="1" applyAlignment="1">
      <alignment horizontal="right"/>
    </xf>
    <xf numFmtId="168" fontId="10" fillId="0" borderId="5" xfId="17" applyNumberFormat="1" applyFont="1" applyBorder="1"/>
    <xf numFmtId="168" fontId="10" fillId="0" borderId="5" xfId="17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1"/>
    </xf>
    <xf numFmtId="165" fontId="16" fillId="0" borderId="13" xfId="21" applyNumberFormat="1" applyFont="1" applyBorder="1" applyAlignment="1">
      <alignment horizontal="right"/>
    </xf>
    <xf numFmtId="168" fontId="16" fillId="0" borderId="8" xfId="17" applyNumberFormat="1" applyFont="1" applyBorder="1"/>
    <xf numFmtId="168" fontId="20" fillId="0" borderId="8" xfId="17" applyNumberFormat="1" applyFont="1" applyBorder="1" applyAlignment="1">
      <alignment horizontal="right"/>
    </xf>
    <xf numFmtId="0" fontId="16" fillId="3" borderId="22" xfId="7" applyFont="1" applyFill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23" fillId="2" borderId="4" xfId="0" applyFont="1" applyFill="1" applyBorder="1" applyAlignment="1">
      <alignment vertical="center" wrapText="1"/>
    </xf>
    <xf numFmtId="3" fontId="16" fillId="0" borderId="9" xfId="21" applyNumberFormat="1" applyFont="1" applyBorder="1" applyAlignment="1">
      <alignment horizontal="right"/>
    </xf>
    <xf numFmtId="0" fontId="9" fillId="2" borderId="17" xfId="7" applyFont="1" applyFill="1" applyBorder="1" applyAlignment="1">
      <alignment horizontal="center" wrapText="1"/>
    </xf>
    <xf numFmtId="0" fontId="9" fillId="2" borderId="28" xfId="7" applyFont="1" applyFill="1" applyBorder="1" applyAlignment="1">
      <alignment horizontal="center" wrapText="1"/>
    </xf>
    <xf numFmtId="0" fontId="13" fillId="2" borderId="28" xfId="7" applyFont="1" applyFill="1" applyBorder="1" applyAlignment="1">
      <alignment horizontal="center" vertical="top"/>
    </xf>
    <xf numFmtId="0" fontId="13" fillId="2" borderId="34" xfId="7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vertical="center" wrapText="1" indent="1"/>
    </xf>
    <xf numFmtId="0" fontId="18" fillId="0" borderId="6" xfId="0" applyFont="1" applyBorder="1" applyAlignment="1">
      <alignment horizontal="left" vertical="center" wrapText="1" indent="1"/>
    </xf>
    <xf numFmtId="0" fontId="29" fillId="0" borderId="0" xfId="0" applyFont="1"/>
    <xf numFmtId="166" fontId="10" fillId="0" borderId="1" xfId="1" applyNumberFormat="1" applyFont="1" applyBorder="1" applyAlignment="1">
      <alignment horizontal="center" vertical="center"/>
    </xf>
    <xf numFmtId="166" fontId="10" fillId="0" borderId="3" xfId="1" applyNumberFormat="1" applyFont="1" applyBorder="1" applyAlignment="1">
      <alignment horizontal="center" vertical="center"/>
    </xf>
    <xf numFmtId="165" fontId="10" fillId="0" borderId="2" xfId="21" applyNumberFormat="1" applyFont="1" applyBorder="1" applyAlignment="1">
      <alignment horizontal="center" vertical="center"/>
    </xf>
    <xf numFmtId="166" fontId="10" fillId="0" borderId="14" xfId="1" applyNumberFormat="1" applyFont="1" applyBorder="1" applyAlignment="1">
      <alignment horizontal="center" vertical="center"/>
    </xf>
    <xf numFmtId="166" fontId="10" fillId="0" borderId="7" xfId="1" applyNumberFormat="1" applyFont="1" applyBorder="1" applyAlignment="1">
      <alignment horizontal="center" vertical="center"/>
    </xf>
    <xf numFmtId="165" fontId="10" fillId="0" borderId="11" xfId="21" applyNumberFormat="1" applyFont="1" applyBorder="1" applyAlignment="1">
      <alignment horizontal="center" vertical="center"/>
    </xf>
    <xf numFmtId="166" fontId="10" fillId="0" borderId="6" xfId="1" applyNumberFormat="1" applyFont="1" applyBorder="1" applyAlignment="1">
      <alignment horizontal="center" vertical="center"/>
    </xf>
    <xf numFmtId="166" fontId="10" fillId="0" borderId="0" xfId="1" applyNumberFormat="1" applyFont="1" applyBorder="1" applyAlignment="1">
      <alignment horizontal="center" vertical="center"/>
    </xf>
    <xf numFmtId="165" fontId="10" fillId="0" borderId="12" xfId="21" applyNumberFormat="1" applyFont="1" applyBorder="1" applyAlignment="1">
      <alignment horizontal="center" vertical="center"/>
    </xf>
    <xf numFmtId="165" fontId="10" fillId="0" borderId="12" xfId="16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0" fillId="0" borderId="10" xfId="1" applyNumberFormat="1" applyFont="1" applyBorder="1" applyAlignment="1">
      <alignment horizontal="center" vertical="center"/>
    </xf>
    <xf numFmtId="165" fontId="10" fillId="0" borderId="13" xfId="21" applyNumberFormat="1" applyFont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/>
    </xf>
    <xf numFmtId="166" fontId="9" fillId="2" borderId="3" xfId="1" applyNumberFormat="1" applyFont="1" applyFill="1" applyBorder="1" applyAlignment="1">
      <alignment horizontal="center" vertical="center"/>
    </xf>
    <xf numFmtId="165" fontId="9" fillId="2" borderId="2" xfId="21" applyNumberFormat="1" applyFont="1" applyFill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 wrapText="1"/>
    </xf>
    <xf numFmtId="166" fontId="9" fillId="2" borderId="3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9" fillId="2" borderId="29" xfId="7" applyFont="1" applyFill="1" applyBorder="1" applyAlignment="1">
      <alignment horizontal="center" vertical="top"/>
    </xf>
    <xf numFmtId="0" fontId="9" fillId="2" borderId="19" xfId="7" applyFont="1" applyFill="1" applyBorder="1" applyAlignment="1">
      <alignment horizontal="center" vertical="top"/>
    </xf>
    <xf numFmtId="0" fontId="15" fillId="2" borderId="28" xfId="7" applyFont="1" applyFill="1" applyBorder="1" applyAlignment="1">
      <alignment horizontal="center" vertical="top" wrapText="1"/>
    </xf>
    <xf numFmtId="0" fontId="15" fillId="2" borderId="18" xfId="7" applyFont="1" applyFill="1" applyBorder="1" applyAlignment="1">
      <alignment horizontal="center" vertical="top" wrapText="1"/>
    </xf>
    <xf numFmtId="0" fontId="11" fillId="0" borderId="0" xfId="7" applyFont="1" applyAlignment="1">
      <alignment horizontal="center" vertical="center"/>
    </xf>
    <xf numFmtId="0" fontId="9" fillId="2" borderId="30" xfId="7" applyFont="1" applyFill="1" applyBorder="1" applyAlignment="1">
      <alignment horizontal="center" vertical="center"/>
    </xf>
    <xf numFmtId="0" fontId="9" fillId="2" borderId="25" xfId="7" applyFont="1" applyFill="1" applyBorder="1" applyAlignment="1">
      <alignment horizontal="center" vertical="center"/>
    </xf>
    <xf numFmtId="0" fontId="9" fillId="2" borderId="20" xfId="7" applyFont="1" applyFill="1" applyBorder="1" applyAlignment="1">
      <alignment horizontal="center" vertical="center"/>
    </xf>
    <xf numFmtId="0" fontId="13" fillId="2" borderId="23" xfId="7" applyFont="1" applyFill="1" applyBorder="1" applyAlignment="1">
      <alignment horizontal="center" vertical="center"/>
    </xf>
    <xf numFmtId="0" fontId="13" fillId="2" borderId="27" xfId="7" applyFont="1" applyFill="1" applyBorder="1" applyAlignment="1">
      <alignment horizontal="center" vertical="center"/>
    </xf>
    <xf numFmtId="0" fontId="13" fillId="2" borderId="21" xfId="7" applyFont="1" applyFill="1" applyBorder="1" applyAlignment="1">
      <alignment horizontal="center" vertical="center"/>
    </xf>
    <xf numFmtId="0" fontId="24" fillId="2" borderId="17" xfId="7" applyFont="1" applyFill="1" applyBorder="1" applyAlignment="1">
      <alignment horizontal="center" wrapText="1"/>
    </xf>
    <xf numFmtId="0" fontId="24" fillId="2" borderId="28" xfId="7" applyFont="1" applyFill="1" applyBorder="1" applyAlignment="1">
      <alignment horizontal="center" wrapText="1"/>
    </xf>
    <xf numFmtId="0" fontId="13" fillId="2" borderId="31" xfId="7" applyFont="1" applyFill="1" applyBorder="1" applyAlignment="1">
      <alignment horizontal="center" vertical="top"/>
    </xf>
    <xf numFmtId="0" fontId="13" fillId="2" borderId="23" xfId="7" applyFont="1" applyFill="1" applyBorder="1" applyAlignment="1">
      <alignment horizontal="center" vertical="top"/>
    </xf>
    <xf numFmtId="0" fontId="9" fillId="2" borderId="30" xfId="7" applyFont="1" applyFill="1" applyBorder="1" applyAlignment="1">
      <alignment horizontal="center" wrapText="1"/>
    </xf>
    <xf numFmtId="0" fontId="9" fillId="2" borderId="31" xfId="7" applyFont="1" applyFill="1" applyBorder="1" applyAlignment="1">
      <alignment horizontal="center" wrapText="1"/>
    </xf>
    <xf numFmtId="0" fontId="11" fillId="3" borderId="29" xfId="7" applyFont="1" applyFill="1" applyBorder="1" applyAlignment="1">
      <alignment horizontal="center" vertical="center"/>
    </xf>
    <xf numFmtId="0" fontId="11" fillId="3" borderId="19" xfId="7" applyFont="1" applyFill="1" applyBorder="1" applyAlignment="1">
      <alignment horizontal="center" vertical="center"/>
    </xf>
    <xf numFmtId="0" fontId="14" fillId="2" borderId="17" xfId="7" applyFont="1" applyFill="1" applyBorder="1" applyAlignment="1">
      <alignment horizontal="center" wrapText="1"/>
    </xf>
    <xf numFmtId="0" fontId="14" fillId="2" borderId="28" xfId="7" applyFont="1" applyFill="1" applyBorder="1" applyAlignment="1">
      <alignment horizontal="center" wrapText="1"/>
    </xf>
    <xf numFmtId="0" fontId="14" fillId="2" borderId="30" xfId="7" applyFont="1" applyFill="1" applyBorder="1" applyAlignment="1">
      <alignment horizontal="center" vertical="center" wrapText="1"/>
    </xf>
    <xf numFmtId="0" fontId="14" fillId="2" borderId="20" xfId="7" applyFont="1" applyFill="1" applyBorder="1" applyAlignment="1">
      <alignment horizontal="center" vertical="center" wrapText="1"/>
    </xf>
    <xf numFmtId="0" fontId="14" fillId="2" borderId="23" xfId="7" applyFont="1" applyFill="1" applyBorder="1" applyAlignment="1">
      <alignment horizontal="center" vertical="center" wrapText="1"/>
    </xf>
    <xf numFmtId="0" fontId="14" fillId="2" borderId="21" xfId="7" applyFont="1" applyFill="1" applyBorder="1" applyAlignment="1">
      <alignment horizontal="center" vertical="center" wrapText="1"/>
    </xf>
    <xf numFmtId="0" fontId="13" fillId="2" borderId="28" xfId="7" applyFont="1" applyFill="1" applyBorder="1" applyAlignment="1">
      <alignment horizontal="center" vertical="top"/>
    </xf>
    <xf numFmtId="0" fontId="13" fillId="2" borderId="18" xfId="7" applyFont="1" applyFill="1" applyBorder="1" applyAlignment="1">
      <alignment horizontal="center" vertical="top"/>
    </xf>
    <xf numFmtId="0" fontId="25" fillId="2" borderId="28" xfId="7" applyFont="1" applyFill="1" applyBorder="1" applyAlignment="1">
      <alignment horizontal="center" vertical="top" wrapText="1"/>
    </xf>
    <xf numFmtId="0" fontId="25" fillId="2" borderId="18" xfId="7" applyFont="1" applyFill="1" applyBorder="1" applyAlignment="1">
      <alignment horizontal="center" vertical="top" wrapText="1"/>
    </xf>
    <xf numFmtId="0" fontId="9" fillId="2" borderId="17" xfId="7" applyFont="1" applyFill="1" applyBorder="1" applyAlignment="1">
      <alignment horizontal="center" wrapText="1"/>
    </xf>
    <xf numFmtId="0" fontId="9" fillId="2" borderId="28" xfId="7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7" applyFont="1" applyAlignment="1">
      <alignment horizontal="center" wrapText="1"/>
    </xf>
    <xf numFmtId="0" fontId="26" fillId="0" borderId="0" xfId="7" applyFont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14" fillId="2" borderId="17" xfId="7" applyFont="1" applyFill="1" applyBorder="1" applyAlignment="1">
      <alignment horizontal="center" vertical="center" wrapText="1"/>
    </xf>
    <xf numFmtId="0" fontId="14" fillId="2" borderId="28" xfId="7" applyFont="1" applyFill="1" applyBorder="1" applyAlignment="1">
      <alignment horizontal="center" vertical="center" wrapText="1"/>
    </xf>
    <xf numFmtId="0" fontId="9" fillId="2" borderId="26" xfId="7" applyFont="1" applyFill="1" applyBorder="1" applyAlignment="1">
      <alignment horizontal="center" vertical="center"/>
    </xf>
    <xf numFmtId="0" fontId="9" fillId="2" borderId="24" xfId="7" applyFont="1" applyFill="1" applyBorder="1" applyAlignment="1">
      <alignment horizontal="center" vertical="center"/>
    </xf>
    <xf numFmtId="0" fontId="13" fillId="2" borderId="33" xfId="7" applyFont="1" applyFill="1" applyBorder="1" applyAlignment="1">
      <alignment horizontal="center" vertical="center"/>
    </xf>
    <xf numFmtId="0" fontId="13" fillId="2" borderId="32" xfId="7" applyFont="1" applyFill="1" applyBorder="1" applyAlignment="1">
      <alignment horizontal="center" vertical="center"/>
    </xf>
    <xf numFmtId="0" fontId="15" fillId="2" borderId="28" xfId="7" applyFont="1" applyFill="1" applyBorder="1" applyAlignment="1">
      <alignment horizontal="center" vertical="center" wrapText="1"/>
    </xf>
    <xf numFmtId="0" fontId="15" fillId="2" borderId="18" xfId="7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</cellXfs>
  <cellStyles count="81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3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Normalny" xfId="0" builtinId="0"/>
    <cellStyle name="Normalny 10" xfId="37" xr:uid="{B0D514AF-8D8F-424B-9931-A7277BF01591}"/>
    <cellStyle name="Normalny 11" xfId="36" xr:uid="{411BF4DE-91A2-4917-80F8-F76216BED066}"/>
    <cellStyle name="Normalny 11 2" xfId="64" xr:uid="{7319A7AC-5657-4D63-B746-395CC0C2EB53}"/>
    <cellStyle name="Normalny 12" xfId="51" xr:uid="{51516F7C-DE1D-4AEF-B503-D60499114EE6}"/>
    <cellStyle name="Normalny 13" xfId="50" xr:uid="{6E307ED5-16B5-4881-A571-27F6AED2B587}"/>
    <cellStyle name="Normalny 14" xfId="76" xr:uid="{41724F90-FCA0-4BD0-A284-FBFF998A0506}"/>
    <cellStyle name="Normalny 15" xfId="77" xr:uid="{2FA38085-3203-461D-94E8-41B6F125C037}"/>
    <cellStyle name="Normalny 16" xfId="78" xr:uid="{5AB7640F-AD93-47EA-BEDE-8CCD3AD4B4F5}"/>
    <cellStyle name="Normalny 17" xfId="79" xr:uid="{E33F87FD-0E50-43BF-8B62-17D065B53693}"/>
    <cellStyle name="Normalny 18" xfId="80" xr:uid="{905DC943-39A4-4E89-866E-6CF6D13BB07D}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2 2" xfId="29" xr:uid="{DE41CFB4-524C-4137-8676-F97CFD78D261}"/>
    <cellStyle name="Normalny 4 2 2 2" xfId="44" xr:uid="{427C3EC2-DDE1-4690-A38D-A21C9E6066B5}"/>
    <cellStyle name="Normalny 4 2 2 2 2" xfId="70" xr:uid="{DB85246D-5A23-4878-9353-F3BFE095F719}"/>
    <cellStyle name="Normalny 4 2 2 3" xfId="58" xr:uid="{35F5DA2E-CDBF-4CE3-A06D-C5AFFCFE2972}"/>
    <cellStyle name="Normalny 4 2 3" xfId="40" xr:uid="{AD1ECA8A-0EBB-497C-A492-FAC982AF1C70}"/>
    <cellStyle name="Normalny 4 2 3 2" xfId="66" xr:uid="{B8D70C4A-2BB4-436D-828C-B8A9DCEFAC40}"/>
    <cellStyle name="Normalny 4 2 4" xfId="54" xr:uid="{9A0A76C5-44B0-4B52-B05A-C346773166D3}"/>
    <cellStyle name="Normalny 4 2 5" xfId="25" xr:uid="{7121D75C-1C2D-43C0-BCA6-9D9978F53F32}"/>
    <cellStyle name="Normalny 4 3" xfId="30" xr:uid="{3D50B807-72D7-4874-9B1C-3A3009268A92}"/>
    <cellStyle name="Normalny 4 3 2" xfId="45" xr:uid="{D22EC19E-E413-4F66-B0B7-FACFA44DC663}"/>
    <cellStyle name="Normalny 4 3 2 2" xfId="71" xr:uid="{5829AB37-08B4-4E59-8655-6D4C22BF1F17}"/>
    <cellStyle name="Normalny 4 3 3" xfId="59" xr:uid="{AE752856-C9A8-4A03-A6D4-79928A3E9DF7}"/>
    <cellStyle name="Normalny 4 4" xfId="39" xr:uid="{2D1177F6-B1C8-4CB0-8642-B7E9B6E4CBCB}"/>
    <cellStyle name="Normalny 4 4 2" xfId="65" xr:uid="{65F6EA3E-1310-4794-A6B1-6668DE27299B}"/>
    <cellStyle name="Normalny 4 5" xfId="53" xr:uid="{15AE4F2E-F9B9-4E44-8C99-1BBF6316986F}"/>
    <cellStyle name="Normalny 4 6" xfId="24" xr:uid="{99C0F628-03B2-4AC6-AFAE-54C027070E0A}"/>
    <cellStyle name="Normalny 5" xfId="12" xr:uid="{00000000-0005-0000-0000-00000D000000}"/>
    <cellStyle name="Normalny 5 2" xfId="13" xr:uid="{00000000-0005-0000-0000-00000E000000}"/>
    <cellStyle name="Normalny 5 2 2" xfId="31" xr:uid="{2495DDEB-CE66-4685-A067-4A674C753106}"/>
    <cellStyle name="Normalny 5 2 2 2" xfId="46" xr:uid="{1A5810FF-5B14-4859-A857-B100E90E6428}"/>
    <cellStyle name="Normalny 5 2 2 2 2" xfId="72" xr:uid="{0D09BE48-DD67-4355-8DB1-86EDC0E15F19}"/>
    <cellStyle name="Normalny 5 2 2 3" xfId="60" xr:uid="{A037C587-6E75-45FD-8759-ECCDFA527723}"/>
    <cellStyle name="Normalny 5 2 3" xfId="42" xr:uid="{CC35DD13-F83E-49F8-9BEC-63B02EA5B07E}"/>
    <cellStyle name="Normalny 5 2 3 2" xfId="68" xr:uid="{7F2D1EDC-1600-4780-9EEB-851FA008A182}"/>
    <cellStyle name="Normalny 5 2 4" xfId="56" xr:uid="{8F1AF815-A784-44EE-A8C5-A9D6B437ACBA}"/>
    <cellStyle name="Normalny 5 2 5" xfId="27" xr:uid="{9E0DC868-9C30-42A7-9DE4-B04781B4DA88}"/>
    <cellStyle name="Normalny 5 3" xfId="32" xr:uid="{1732D38B-EE8C-4B5F-8A72-87790F17DFE1}"/>
    <cellStyle name="Normalny 5 3 2" xfId="47" xr:uid="{CCD358CA-A6E6-4420-BFE6-C40178F56C8A}"/>
    <cellStyle name="Normalny 5 3 2 2" xfId="73" xr:uid="{E92D854A-E2F2-4796-85C0-32CBDAF941EF}"/>
    <cellStyle name="Normalny 5 3 3" xfId="61" xr:uid="{A7C62A30-0388-4708-90DC-8E6BBF2AF7C8}"/>
    <cellStyle name="Normalny 5 4" xfId="41" xr:uid="{7336C80B-0046-47B4-A9E4-5DD2E8A01E36}"/>
    <cellStyle name="Normalny 5 4 2" xfId="67" xr:uid="{F175998E-633B-4526-BB10-E87030BD091A}"/>
    <cellStyle name="Normalny 5 5" xfId="55" xr:uid="{9A8CA1B8-09F0-4501-84C0-8462D88477D5}"/>
    <cellStyle name="Normalny 5 6" xfId="26" xr:uid="{9FD02219-4927-4342-A3F7-5F98D11E073C}"/>
    <cellStyle name="Normalny 6" xfId="14" xr:uid="{00000000-0005-0000-0000-00000F000000}"/>
    <cellStyle name="Normalny 7" xfId="15" xr:uid="{00000000-0005-0000-0000-000010000000}"/>
    <cellStyle name="Normalny 7 2" xfId="33" xr:uid="{BD0F09CB-2825-43C6-9BFE-BD4646D4FBFE}"/>
    <cellStyle name="Normalny 7 2 2" xfId="48" xr:uid="{0D4161BA-9141-4911-B54A-F7FA1429576B}"/>
    <cellStyle name="Normalny 7 2 2 2" xfId="74" xr:uid="{4337AC39-E90A-4328-A294-A037B5CA1ADD}"/>
    <cellStyle name="Normalny 7 2 3" xfId="62" xr:uid="{4E76C5D0-31B2-4DA3-9405-1233053878D4}"/>
    <cellStyle name="Normalny 7 3" xfId="43" xr:uid="{2CA3765A-EB23-457F-9F95-B703D6A1988A}"/>
    <cellStyle name="Normalny 7 3 2" xfId="69" xr:uid="{D9AB8B45-4D89-4A5B-90AA-E91C3EA000F1}"/>
    <cellStyle name="Normalny 7 4" xfId="57" xr:uid="{CC8241EA-5D4A-4BC4-B13F-07912F33673F}"/>
    <cellStyle name="Normalny 7 5" xfId="28" xr:uid="{4CC2216E-F30A-40A8-BBF7-3E4BE00D8147}"/>
    <cellStyle name="Normalny 8" xfId="34" xr:uid="{B8AC3724-8851-4AE1-94F5-DF4BC0A3E21C}"/>
    <cellStyle name="Normalny 9" xfId="35" xr:uid="{9AAFB31F-5E50-4CA3-834B-5F375E23D6AE}"/>
    <cellStyle name="Normalny 9 2" xfId="49" xr:uid="{66A9FD8C-7699-42B3-826D-5C2B266D0E58}"/>
    <cellStyle name="Normalny 9 2 2" xfId="75" xr:uid="{0C52B265-0D6B-4DAB-B0D1-308B4189F8C2}"/>
    <cellStyle name="Normalny 9 3" xfId="63" xr:uid="{392AFE43-784C-421F-8E88-85B865E22D88}"/>
    <cellStyle name="Procentowy" xfId="16" builtinId="5"/>
    <cellStyle name="Procentowy 2" xfId="17" xr:uid="{00000000-0005-0000-0000-000012000000}"/>
    <cellStyle name="Procentowy 3" xfId="18" xr:uid="{00000000-0005-0000-0000-000013000000}"/>
    <cellStyle name="Procentowy 3 2" xfId="19" xr:uid="{00000000-0005-0000-0000-000014000000}"/>
    <cellStyle name="Procentowy 4" xfId="20" xr:uid="{00000000-0005-0000-0000-000015000000}"/>
    <cellStyle name="Procentowy 4 2" xfId="21" xr:uid="{00000000-0005-0000-0000-000016000000}"/>
    <cellStyle name="Procentowy 5" xfId="22" xr:uid="{00000000-0005-0000-0000-000017000000}"/>
    <cellStyle name="Procentowy 6" xfId="38" xr:uid="{AA7DAD75-A8B3-47EE-9EA2-23A474A767AD}"/>
    <cellStyle name="Procentowy 7" xfId="52" xr:uid="{B4325FA4-0A44-40C5-914F-5E86E0C1D91E}"/>
  </cellStyles>
  <dxfs count="104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20</xdr:row>
      <xdr:rowOff>8468</xdr:rowOff>
    </xdr:from>
    <xdr:to>
      <xdr:col>7</xdr:col>
      <xdr:colOff>728133</xdr:colOff>
      <xdr:row>39</xdr:row>
      <xdr:rowOff>59886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48670B-048C-9AD1-5A57-6B4EDCBB4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3767668"/>
          <a:ext cx="5757333" cy="342961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18</xdr:row>
      <xdr:rowOff>169333</xdr:rowOff>
    </xdr:from>
    <xdr:to>
      <xdr:col>17</xdr:col>
      <xdr:colOff>402860</xdr:colOff>
      <xdr:row>39</xdr:row>
      <xdr:rowOff>81257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88DA7E2C-6615-E8F5-A6AF-F102F64E1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0" y="3572933"/>
          <a:ext cx="6041660" cy="3645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zoomScale="90" zoomScaleNormal="90" workbookViewId="0">
      <selection activeCell="B5" sqref="B5"/>
    </sheetView>
  </sheetViews>
  <sheetFormatPr defaultColWidth="9.109375" defaultRowHeight="13.8" x14ac:dyDescent="0.25"/>
  <cols>
    <col min="1" max="1" width="1.109375" style="2" customWidth="1"/>
    <col min="2" max="2" width="35.109375" style="2" customWidth="1"/>
    <col min="3" max="8" width="11.5546875" style="2" customWidth="1"/>
    <col min="9" max="16384" width="9.109375" style="2"/>
  </cols>
  <sheetData>
    <row r="1" spans="1:256" x14ac:dyDescent="0.25">
      <c r="A1" s="1"/>
      <c r="C1" s="3"/>
      <c r="E1" s="1"/>
      <c r="F1" s="1"/>
      <c r="G1" s="1"/>
      <c r="H1" s="40">
        <v>45932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25.95" customHeight="1" x14ac:dyDescent="0.25">
      <c r="B2" s="91" t="s">
        <v>91</v>
      </c>
      <c r="C2" s="91"/>
      <c r="D2" s="91"/>
      <c r="E2" s="91"/>
      <c r="F2" s="91"/>
      <c r="G2" s="91"/>
      <c r="H2" s="91"/>
    </row>
    <row r="3" spans="1:256" ht="25.95" customHeight="1" x14ac:dyDescent="0.25">
      <c r="B3" s="6"/>
      <c r="C3" s="89" t="s">
        <v>148</v>
      </c>
      <c r="D3" s="90" t="s">
        <v>149</v>
      </c>
      <c r="E3" s="66" t="s">
        <v>190</v>
      </c>
      <c r="F3" s="89" t="s">
        <v>150</v>
      </c>
      <c r="G3" s="90" t="s">
        <v>151</v>
      </c>
      <c r="H3" s="66" t="s">
        <v>190</v>
      </c>
    </row>
    <row r="4" spans="1:256" ht="25.95" customHeight="1" x14ac:dyDescent="0.25">
      <c r="B4" s="67" t="s">
        <v>187</v>
      </c>
      <c r="C4" s="73">
        <v>49853</v>
      </c>
      <c r="D4" s="74">
        <v>41461</v>
      </c>
      <c r="E4" s="75">
        <v>0.20240708135356122</v>
      </c>
      <c r="F4" s="73">
        <v>427908</v>
      </c>
      <c r="G4" s="74">
        <v>398630</v>
      </c>
      <c r="H4" s="75">
        <v>7.3446554448987733E-2</v>
      </c>
    </row>
    <row r="5" spans="1:256" ht="25.95" customHeight="1" x14ac:dyDescent="0.25">
      <c r="B5" s="68" t="s">
        <v>188</v>
      </c>
      <c r="C5" s="76">
        <v>5705</v>
      </c>
      <c r="D5" s="77">
        <v>5566</v>
      </c>
      <c r="E5" s="78">
        <v>2.4973050664750307E-2</v>
      </c>
      <c r="F5" s="76">
        <v>49164</v>
      </c>
      <c r="G5" s="77">
        <v>48049</v>
      </c>
      <c r="H5" s="78">
        <v>2.3205477741472302E-2</v>
      </c>
    </row>
    <row r="6" spans="1:256" ht="12" customHeight="1" x14ac:dyDescent="0.25">
      <c r="B6" s="71" t="s">
        <v>71</v>
      </c>
      <c r="C6" s="79"/>
      <c r="D6" s="80"/>
      <c r="E6" s="81"/>
      <c r="F6" s="79"/>
      <c r="G6" s="80"/>
      <c r="H6" s="81"/>
    </row>
    <row r="7" spans="1:256" ht="25.95" customHeight="1" x14ac:dyDescent="0.25">
      <c r="B7" s="69" t="s">
        <v>47</v>
      </c>
      <c r="C7" s="79">
        <f>C5-C8</f>
        <v>5517</v>
      </c>
      <c r="D7" s="80">
        <f>D5-D8</f>
        <v>5442</v>
      </c>
      <c r="E7" s="82">
        <f>C7/D7-1</f>
        <v>1.3781697905181911E-2</v>
      </c>
      <c r="F7" s="79">
        <f>F5-F8</f>
        <v>47254</v>
      </c>
      <c r="G7" s="80">
        <f>G5-G8</f>
        <v>46321</v>
      </c>
      <c r="H7" s="82">
        <f>F7/G7-1</f>
        <v>2.014205220094567E-2</v>
      </c>
    </row>
    <row r="8" spans="1:256" ht="25.95" customHeight="1" x14ac:dyDescent="0.25">
      <c r="B8" s="70" t="s">
        <v>48</v>
      </c>
      <c r="C8" s="83">
        <v>188</v>
      </c>
      <c r="D8" s="84">
        <v>124</v>
      </c>
      <c r="E8" s="85">
        <v>0.5161290322580645</v>
      </c>
      <c r="F8" s="83">
        <v>1910</v>
      </c>
      <c r="G8" s="84">
        <v>1728</v>
      </c>
      <c r="H8" s="85">
        <v>0.10532407407407418</v>
      </c>
    </row>
    <row r="9" spans="1:256" ht="25.95" customHeight="1" x14ac:dyDescent="0.25">
      <c r="B9" s="60" t="s">
        <v>189</v>
      </c>
      <c r="C9" s="86">
        <v>55558</v>
      </c>
      <c r="D9" s="87">
        <v>47027</v>
      </c>
      <c r="E9" s="88">
        <v>0.18140642609564717</v>
      </c>
      <c r="F9" s="86">
        <v>477072</v>
      </c>
      <c r="G9" s="87">
        <v>446679</v>
      </c>
      <c r="H9" s="88">
        <v>6.8042151074932944E-2</v>
      </c>
    </row>
    <row r="10" spans="1:256" x14ac:dyDescent="0.25">
      <c r="B10" s="72" t="s">
        <v>186</v>
      </c>
      <c r="C10" s="7"/>
      <c r="D10" s="7"/>
      <c r="E10" s="7"/>
      <c r="F10" s="7"/>
      <c r="G10" s="7"/>
      <c r="H10" s="7"/>
    </row>
    <row r="11" spans="1:256" x14ac:dyDescent="0.25">
      <c r="F11" s="8"/>
      <c r="G11" s="8"/>
    </row>
    <row r="28" spans="2:2" x14ac:dyDescent="0.25">
      <c r="B28" s="5"/>
    </row>
  </sheetData>
  <mergeCells count="1">
    <mergeCell ref="B2:H2"/>
  </mergeCells>
  <conditionalFormatting sqref="E4:E9 H4:H9">
    <cfRule type="cellIs" dxfId="103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69"/>
  <sheetViews>
    <sheetView showGridLines="0" zoomScale="90" zoomScaleNormal="90" workbookViewId="0"/>
  </sheetViews>
  <sheetFormatPr defaultColWidth="9.109375" defaultRowHeight="14.4" x14ac:dyDescent="0.3"/>
  <cols>
    <col min="1" max="1" width="1.6640625" style="5" customWidth="1"/>
    <col min="2" max="2" width="8.109375" style="5" customWidth="1"/>
    <col min="3" max="3" width="19.33203125" style="5" customWidth="1"/>
    <col min="4" max="12" width="10.33203125" style="5" customWidth="1"/>
    <col min="13" max="13" width="3.109375" customWidth="1"/>
    <col min="14" max="14" width="3.109375" style="5" customWidth="1"/>
    <col min="15" max="15" width="13" style="5" customWidth="1"/>
    <col min="16" max="16" width="23.109375" style="5" customWidth="1"/>
    <col min="17" max="22" width="10.33203125" style="5" customWidth="1"/>
    <col min="23" max="23" width="11.33203125" style="5" customWidth="1"/>
    <col min="24" max="16384" width="9.109375" style="5"/>
  </cols>
  <sheetData>
    <row r="1" spans="2:22" x14ac:dyDescent="0.3">
      <c r="B1" s="5" t="s">
        <v>3</v>
      </c>
      <c r="D1" s="3"/>
      <c r="V1" s="40">
        <v>45932</v>
      </c>
    </row>
    <row r="2" spans="2:22" ht="14.4" customHeight="1" x14ac:dyDescent="0.3">
      <c r="B2" s="97" t="s">
        <v>161</v>
      </c>
      <c r="C2" s="97"/>
      <c r="D2" s="97"/>
      <c r="E2" s="97"/>
      <c r="F2" s="97"/>
      <c r="G2" s="97"/>
      <c r="H2" s="97"/>
      <c r="I2" s="97"/>
      <c r="J2" s="97"/>
      <c r="K2" s="97"/>
      <c r="L2" s="97"/>
      <c r="N2" s="34"/>
      <c r="O2" s="97" t="s">
        <v>122</v>
      </c>
      <c r="P2" s="97"/>
      <c r="Q2" s="97"/>
      <c r="R2" s="97"/>
      <c r="S2" s="97"/>
      <c r="T2" s="97"/>
      <c r="U2" s="97"/>
      <c r="V2" s="97"/>
    </row>
    <row r="3" spans="2:22" ht="14.4" customHeight="1" thickBot="1" x14ac:dyDescent="0.35">
      <c r="B3" s="92" t="s">
        <v>162</v>
      </c>
      <c r="C3" s="92"/>
      <c r="D3" s="92"/>
      <c r="E3" s="92"/>
      <c r="F3" s="92"/>
      <c r="G3" s="92"/>
      <c r="H3" s="92"/>
      <c r="I3" s="92"/>
      <c r="J3" s="92"/>
      <c r="K3" s="92"/>
      <c r="L3" s="92"/>
      <c r="N3" s="34"/>
      <c r="O3" s="92" t="s">
        <v>121</v>
      </c>
      <c r="P3" s="92"/>
      <c r="Q3" s="92"/>
      <c r="R3" s="92"/>
      <c r="S3" s="92"/>
      <c r="T3" s="92"/>
      <c r="U3" s="92"/>
      <c r="V3" s="92"/>
    </row>
    <row r="4" spans="2:22" ht="14.4" customHeight="1" x14ac:dyDescent="0.3">
      <c r="B4" s="122" t="s">
        <v>0</v>
      </c>
      <c r="C4" s="122" t="s">
        <v>1</v>
      </c>
      <c r="D4" s="98" t="s">
        <v>152</v>
      </c>
      <c r="E4" s="99"/>
      <c r="F4" s="99"/>
      <c r="G4" s="99"/>
      <c r="H4" s="99"/>
      <c r="I4" s="100"/>
      <c r="J4" s="98" t="s">
        <v>136</v>
      </c>
      <c r="K4" s="99"/>
      <c r="L4" s="100"/>
      <c r="O4" s="122" t="s">
        <v>0</v>
      </c>
      <c r="P4" s="122" t="s">
        <v>1</v>
      </c>
      <c r="Q4" s="98" t="s">
        <v>154</v>
      </c>
      <c r="R4" s="99"/>
      <c r="S4" s="99"/>
      <c r="T4" s="99"/>
      <c r="U4" s="99"/>
      <c r="V4" s="100"/>
    </row>
    <row r="5" spans="2:22" ht="14.4" customHeight="1" thickBot="1" x14ac:dyDescent="0.35">
      <c r="B5" s="123"/>
      <c r="C5" s="123"/>
      <c r="D5" s="101" t="s">
        <v>153</v>
      </c>
      <c r="E5" s="102"/>
      <c r="F5" s="102"/>
      <c r="G5" s="102"/>
      <c r="H5" s="102"/>
      <c r="I5" s="103"/>
      <c r="J5" s="101" t="s">
        <v>137</v>
      </c>
      <c r="K5" s="102"/>
      <c r="L5" s="103"/>
      <c r="O5" s="123"/>
      <c r="P5" s="123"/>
      <c r="Q5" s="101" t="s">
        <v>155</v>
      </c>
      <c r="R5" s="102"/>
      <c r="S5" s="102"/>
      <c r="T5" s="102"/>
      <c r="U5" s="102"/>
      <c r="V5" s="103"/>
    </row>
    <row r="6" spans="2:22" ht="14.4" customHeight="1" x14ac:dyDescent="0.3">
      <c r="B6" s="123"/>
      <c r="C6" s="123"/>
      <c r="D6" s="114">
        <v>2025</v>
      </c>
      <c r="E6" s="115"/>
      <c r="F6" s="114">
        <v>2024</v>
      </c>
      <c r="G6" s="115"/>
      <c r="H6" s="112" t="s">
        <v>4</v>
      </c>
      <c r="I6" s="112" t="s">
        <v>42</v>
      </c>
      <c r="J6" s="112">
        <v>2025</v>
      </c>
      <c r="K6" s="112" t="s">
        <v>156</v>
      </c>
      <c r="L6" s="104" t="s">
        <v>158</v>
      </c>
      <c r="O6" s="123"/>
      <c r="P6" s="123"/>
      <c r="Q6" s="114">
        <v>2025</v>
      </c>
      <c r="R6" s="115"/>
      <c r="S6" s="114">
        <v>2024</v>
      </c>
      <c r="T6" s="115"/>
      <c r="U6" s="112" t="s">
        <v>4</v>
      </c>
      <c r="V6" s="104" t="s">
        <v>59</v>
      </c>
    </row>
    <row r="7" spans="2:22" ht="14.4" customHeight="1" thickBot="1" x14ac:dyDescent="0.35">
      <c r="B7" s="118" t="s">
        <v>5</v>
      </c>
      <c r="C7" s="118" t="s">
        <v>6</v>
      </c>
      <c r="D7" s="116"/>
      <c r="E7" s="117"/>
      <c r="F7" s="116"/>
      <c r="G7" s="117"/>
      <c r="H7" s="113"/>
      <c r="I7" s="113"/>
      <c r="J7" s="113"/>
      <c r="K7" s="113"/>
      <c r="L7" s="105"/>
      <c r="O7" s="118" t="s">
        <v>5</v>
      </c>
      <c r="P7" s="118" t="s">
        <v>6</v>
      </c>
      <c r="Q7" s="116"/>
      <c r="R7" s="117"/>
      <c r="S7" s="116"/>
      <c r="T7" s="117"/>
      <c r="U7" s="113"/>
      <c r="V7" s="105"/>
    </row>
    <row r="8" spans="2:22" ht="14.4" customHeight="1" x14ac:dyDescent="0.3">
      <c r="B8" s="118"/>
      <c r="C8" s="118"/>
      <c r="D8" s="9" t="s">
        <v>7</v>
      </c>
      <c r="E8" s="10" t="s">
        <v>2</v>
      </c>
      <c r="F8" s="9" t="s">
        <v>7</v>
      </c>
      <c r="G8" s="10" t="s">
        <v>2</v>
      </c>
      <c r="H8" s="95" t="s">
        <v>8</v>
      </c>
      <c r="I8" s="95" t="s">
        <v>43</v>
      </c>
      <c r="J8" s="95" t="s">
        <v>7</v>
      </c>
      <c r="K8" s="95" t="s">
        <v>157</v>
      </c>
      <c r="L8" s="120" t="s">
        <v>159</v>
      </c>
      <c r="O8" s="118"/>
      <c r="P8" s="118"/>
      <c r="Q8" s="9" t="s">
        <v>7</v>
      </c>
      <c r="R8" s="10" t="s">
        <v>2</v>
      </c>
      <c r="S8" s="9" t="s">
        <v>7</v>
      </c>
      <c r="T8" s="10" t="s">
        <v>2</v>
      </c>
      <c r="U8" s="95" t="s">
        <v>8</v>
      </c>
      <c r="V8" s="120" t="s">
        <v>60</v>
      </c>
    </row>
    <row r="9" spans="2:22" ht="14.4" customHeight="1" thickBot="1" x14ac:dyDescent="0.35">
      <c r="B9" s="119"/>
      <c r="C9" s="119"/>
      <c r="D9" s="12" t="s">
        <v>9</v>
      </c>
      <c r="E9" s="13" t="s">
        <v>10</v>
      </c>
      <c r="F9" s="12" t="s">
        <v>9</v>
      </c>
      <c r="G9" s="13" t="s">
        <v>10</v>
      </c>
      <c r="H9" s="96"/>
      <c r="I9" s="96"/>
      <c r="J9" s="96" t="s">
        <v>9</v>
      </c>
      <c r="K9" s="96"/>
      <c r="L9" s="121"/>
      <c r="O9" s="119"/>
      <c r="P9" s="119"/>
      <c r="Q9" s="12" t="s">
        <v>9</v>
      </c>
      <c r="R9" s="13" t="s">
        <v>10</v>
      </c>
      <c r="S9" s="12" t="s">
        <v>9</v>
      </c>
      <c r="T9" s="13" t="s">
        <v>10</v>
      </c>
      <c r="U9" s="96"/>
      <c r="V9" s="121"/>
    </row>
    <row r="10" spans="2:22" ht="14.25" customHeight="1" thickBot="1" x14ac:dyDescent="0.35">
      <c r="B10" s="15">
        <v>1</v>
      </c>
      <c r="C10" s="16" t="s">
        <v>18</v>
      </c>
      <c r="D10" s="17">
        <v>8197</v>
      </c>
      <c r="E10" s="18">
        <v>0.16442340481014181</v>
      </c>
      <c r="F10" s="17">
        <v>7515</v>
      </c>
      <c r="G10" s="18">
        <v>0.18125467306625503</v>
      </c>
      <c r="H10" s="19">
        <v>9.0751829673985318E-2</v>
      </c>
      <c r="I10" s="35">
        <v>0</v>
      </c>
      <c r="J10" s="17">
        <v>7242</v>
      </c>
      <c r="K10" s="19">
        <v>0.13186964926815792</v>
      </c>
      <c r="L10" s="35">
        <v>0</v>
      </c>
      <c r="O10" s="15">
        <v>1</v>
      </c>
      <c r="P10" s="16" t="s">
        <v>18</v>
      </c>
      <c r="Q10" s="17">
        <v>68639</v>
      </c>
      <c r="R10" s="18">
        <v>0.16040597511614646</v>
      </c>
      <c r="S10" s="17">
        <v>74182</v>
      </c>
      <c r="T10" s="18">
        <v>0.18609236635476506</v>
      </c>
      <c r="U10" s="19">
        <v>-7.4721630584238752E-2</v>
      </c>
      <c r="V10" s="35">
        <v>0</v>
      </c>
    </row>
    <row r="11" spans="2:22" ht="14.4" customHeight="1" thickBot="1" x14ac:dyDescent="0.35">
      <c r="B11" s="20">
        <v>2</v>
      </c>
      <c r="C11" s="21" t="s">
        <v>16</v>
      </c>
      <c r="D11" s="22">
        <v>6023</v>
      </c>
      <c r="E11" s="23">
        <v>0.12081519667823401</v>
      </c>
      <c r="F11" s="22">
        <v>4729</v>
      </c>
      <c r="G11" s="23">
        <v>0.11405899520030872</v>
      </c>
      <c r="H11" s="24">
        <v>0.27363078875026425</v>
      </c>
      <c r="I11" s="36">
        <v>0</v>
      </c>
      <c r="J11" s="22">
        <v>3897</v>
      </c>
      <c r="K11" s="24">
        <v>0.5455478573261483</v>
      </c>
      <c r="L11" s="36">
        <v>0</v>
      </c>
      <c r="O11" s="20">
        <v>2</v>
      </c>
      <c r="P11" s="21" t="s">
        <v>16</v>
      </c>
      <c r="Q11" s="22">
        <v>45527</v>
      </c>
      <c r="R11" s="23">
        <v>0.10639436514390944</v>
      </c>
      <c r="S11" s="22">
        <v>43042</v>
      </c>
      <c r="T11" s="23">
        <v>0.1079748137370494</v>
      </c>
      <c r="U11" s="24">
        <v>5.7734306026671733E-2</v>
      </c>
      <c r="V11" s="36">
        <v>0</v>
      </c>
    </row>
    <row r="12" spans="2:22" ht="14.4" customHeight="1" thickBot="1" x14ac:dyDescent="0.35">
      <c r="B12" s="15">
        <v>3</v>
      </c>
      <c r="C12" s="16" t="s">
        <v>17</v>
      </c>
      <c r="D12" s="17">
        <v>3620</v>
      </c>
      <c r="E12" s="18">
        <v>7.2613483641907201E-2</v>
      </c>
      <c r="F12" s="17">
        <v>3260</v>
      </c>
      <c r="G12" s="18">
        <v>7.8628108342779959E-2</v>
      </c>
      <c r="H12" s="19">
        <v>0.11042944785276076</v>
      </c>
      <c r="I12" s="35">
        <v>0</v>
      </c>
      <c r="J12" s="17">
        <v>2822</v>
      </c>
      <c r="K12" s="19">
        <v>0.28277817150956763</v>
      </c>
      <c r="L12" s="35">
        <v>1</v>
      </c>
      <c r="O12" s="15">
        <v>3</v>
      </c>
      <c r="P12" s="16" t="s">
        <v>17</v>
      </c>
      <c r="Q12" s="17">
        <v>30796</v>
      </c>
      <c r="R12" s="18">
        <v>7.1968740944315129E-2</v>
      </c>
      <c r="S12" s="17">
        <v>26580</v>
      </c>
      <c r="T12" s="18">
        <v>6.6678373428994311E-2</v>
      </c>
      <c r="U12" s="19">
        <v>0.15861550037622263</v>
      </c>
      <c r="V12" s="35">
        <v>0</v>
      </c>
    </row>
    <row r="13" spans="2:22" ht="14.4" customHeight="1" thickBot="1" x14ac:dyDescent="0.35">
      <c r="B13" s="20">
        <v>4</v>
      </c>
      <c r="C13" s="21" t="s">
        <v>31</v>
      </c>
      <c r="D13" s="22">
        <v>2699</v>
      </c>
      <c r="E13" s="23">
        <v>5.4139169157322531E-2</v>
      </c>
      <c r="F13" s="22">
        <v>2646</v>
      </c>
      <c r="G13" s="23">
        <v>6.3819010636501777E-2</v>
      </c>
      <c r="H13" s="24">
        <v>2.0030234315948636E-2</v>
      </c>
      <c r="I13" s="36">
        <v>1</v>
      </c>
      <c r="J13" s="22">
        <v>1972</v>
      </c>
      <c r="K13" s="24">
        <v>0.36866125760649093</v>
      </c>
      <c r="L13" s="36">
        <v>4</v>
      </c>
      <c r="O13" s="20">
        <v>4</v>
      </c>
      <c r="P13" s="21" t="s">
        <v>21</v>
      </c>
      <c r="Q13" s="22">
        <v>23363</v>
      </c>
      <c r="R13" s="23">
        <v>5.4598184656514955E-2</v>
      </c>
      <c r="S13" s="22">
        <v>24663</v>
      </c>
      <c r="T13" s="23">
        <v>6.1869402704262097E-2</v>
      </c>
      <c r="U13" s="24">
        <v>-5.2710538052953781E-2</v>
      </c>
      <c r="V13" s="36">
        <v>0</v>
      </c>
    </row>
    <row r="14" spans="2:22" ht="14.4" customHeight="1" thickBot="1" x14ac:dyDescent="0.35">
      <c r="B14" s="15">
        <v>5</v>
      </c>
      <c r="C14" s="16" t="s">
        <v>15</v>
      </c>
      <c r="D14" s="17">
        <v>2585</v>
      </c>
      <c r="E14" s="18">
        <v>5.1852446191803903E-2</v>
      </c>
      <c r="F14" s="17">
        <v>2097</v>
      </c>
      <c r="G14" s="18">
        <v>5.0577651286751402E-2</v>
      </c>
      <c r="H14" s="19">
        <v>0.23271340009537433</v>
      </c>
      <c r="I14" s="35">
        <v>3</v>
      </c>
      <c r="J14" s="17">
        <v>2279</v>
      </c>
      <c r="K14" s="19">
        <v>0.13426941641070655</v>
      </c>
      <c r="L14" s="35">
        <v>0</v>
      </c>
      <c r="O14" s="15">
        <v>5</v>
      </c>
      <c r="P14" s="16" t="s">
        <v>15</v>
      </c>
      <c r="Q14" s="17">
        <v>22548</v>
      </c>
      <c r="R14" s="18">
        <v>5.2693569645811719E-2</v>
      </c>
      <c r="S14" s="17">
        <v>19977</v>
      </c>
      <c r="T14" s="18">
        <v>5.0114140932694479E-2</v>
      </c>
      <c r="U14" s="19">
        <v>0.1286980027031086</v>
      </c>
      <c r="V14" s="35">
        <v>3</v>
      </c>
    </row>
    <row r="15" spans="2:22" ht="14.4" customHeight="1" thickBot="1" x14ac:dyDescent="0.35">
      <c r="B15" s="20">
        <v>6</v>
      </c>
      <c r="C15" s="21" t="s">
        <v>21</v>
      </c>
      <c r="D15" s="22">
        <v>2527</v>
      </c>
      <c r="E15" s="23">
        <v>5.0689025735662849E-2</v>
      </c>
      <c r="F15" s="22">
        <v>2791</v>
      </c>
      <c r="G15" s="23">
        <v>6.7316273124140763E-2</v>
      </c>
      <c r="H15" s="24">
        <v>-9.4589752776782499E-2</v>
      </c>
      <c r="I15" s="36">
        <v>-2</v>
      </c>
      <c r="J15" s="22">
        <v>2016</v>
      </c>
      <c r="K15" s="24">
        <v>0.25347222222222232</v>
      </c>
      <c r="L15" s="36">
        <v>0</v>
      </c>
      <c r="O15" s="20">
        <v>6</v>
      </c>
      <c r="P15" s="21" t="s">
        <v>22</v>
      </c>
      <c r="Q15" s="22">
        <v>21532</v>
      </c>
      <c r="R15" s="23">
        <v>5.0319227497499459E-2</v>
      </c>
      <c r="S15" s="22">
        <v>22651</v>
      </c>
      <c r="T15" s="23">
        <v>5.6822115746431527E-2</v>
      </c>
      <c r="U15" s="24">
        <v>-4.9401792415345924E-2</v>
      </c>
      <c r="V15" s="36">
        <v>-1</v>
      </c>
    </row>
    <row r="16" spans="2:22" ht="14.4" customHeight="1" thickBot="1" x14ac:dyDescent="0.35">
      <c r="B16" s="15">
        <v>7</v>
      </c>
      <c r="C16" s="16" t="s">
        <v>30</v>
      </c>
      <c r="D16" s="17">
        <v>2520</v>
      </c>
      <c r="E16" s="18">
        <v>5.054861292199065E-2</v>
      </c>
      <c r="F16" s="17">
        <v>2130</v>
      </c>
      <c r="G16" s="18">
        <v>5.1373579990834757E-2</v>
      </c>
      <c r="H16" s="19">
        <v>0.18309859154929575</v>
      </c>
      <c r="I16" s="35">
        <v>0</v>
      </c>
      <c r="J16" s="17">
        <v>2010</v>
      </c>
      <c r="K16" s="19">
        <v>0.25373134328358216</v>
      </c>
      <c r="L16" s="35">
        <v>0</v>
      </c>
      <c r="O16" s="15">
        <v>7</v>
      </c>
      <c r="P16" s="16" t="s">
        <v>31</v>
      </c>
      <c r="Q16" s="17">
        <v>21452</v>
      </c>
      <c r="R16" s="18">
        <v>5.0132271422829208E-2</v>
      </c>
      <c r="S16" s="17">
        <v>21295</v>
      </c>
      <c r="T16" s="18">
        <v>5.3420465092943334E-2</v>
      </c>
      <c r="U16" s="19">
        <v>7.3726226813806139E-3</v>
      </c>
      <c r="V16" s="35">
        <v>-1</v>
      </c>
    </row>
    <row r="17" spans="2:22" ht="14.4" customHeight="1" thickBot="1" x14ac:dyDescent="0.35">
      <c r="B17" s="20">
        <v>8</v>
      </c>
      <c r="C17" s="21" t="s">
        <v>28</v>
      </c>
      <c r="D17" s="22">
        <v>1837</v>
      </c>
      <c r="E17" s="23">
        <v>3.6848334102260648E-2</v>
      </c>
      <c r="F17" s="22">
        <v>1412</v>
      </c>
      <c r="G17" s="23">
        <v>3.4056100914112056E-2</v>
      </c>
      <c r="H17" s="24">
        <v>0.30099150141643061</v>
      </c>
      <c r="I17" s="36">
        <v>2</v>
      </c>
      <c r="J17" s="22">
        <v>1462</v>
      </c>
      <c r="K17" s="24">
        <v>0.25649794801641579</v>
      </c>
      <c r="L17" s="36">
        <v>1</v>
      </c>
      <c r="O17" s="20">
        <v>8</v>
      </c>
      <c r="P17" s="21" t="s">
        <v>30</v>
      </c>
      <c r="Q17" s="22">
        <v>21207</v>
      </c>
      <c r="R17" s="23">
        <v>4.9559718444151545E-2</v>
      </c>
      <c r="S17" s="22">
        <v>20970</v>
      </c>
      <c r="T17" s="23">
        <v>5.2605172716554197E-2</v>
      </c>
      <c r="U17" s="24">
        <v>1.1301859799713876E-2</v>
      </c>
      <c r="V17" s="36">
        <v>-1</v>
      </c>
    </row>
    <row r="18" spans="2:22" ht="14.4" customHeight="1" thickBot="1" x14ac:dyDescent="0.35">
      <c r="B18" s="15">
        <v>9</v>
      </c>
      <c r="C18" s="16" t="s">
        <v>23</v>
      </c>
      <c r="D18" s="17">
        <v>1622</v>
      </c>
      <c r="E18" s="18">
        <v>3.2535654825186049E-2</v>
      </c>
      <c r="F18" s="17">
        <v>1591</v>
      </c>
      <c r="G18" s="18">
        <v>3.8373411157473288E-2</v>
      </c>
      <c r="H18" s="19">
        <v>1.9484600879949632E-2</v>
      </c>
      <c r="I18" s="35">
        <v>0</v>
      </c>
      <c r="J18" s="17">
        <v>1202</v>
      </c>
      <c r="K18" s="19">
        <v>0.34941763727121455</v>
      </c>
      <c r="L18" s="35">
        <v>1</v>
      </c>
      <c r="O18" s="15">
        <v>9</v>
      </c>
      <c r="P18" s="16" t="s">
        <v>28</v>
      </c>
      <c r="Q18" s="17">
        <v>15866</v>
      </c>
      <c r="R18" s="18">
        <v>3.7078063508978562E-2</v>
      </c>
      <c r="S18" s="17">
        <v>13179</v>
      </c>
      <c r="T18" s="18">
        <v>3.3060733010561172E-2</v>
      </c>
      <c r="U18" s="19">
        <v>0.20388496851050908</v>
      </c>
      <c r="V18" s="35">
        <v>1</v>
      </c>
    </row>
    <row r="19" spans="2:22" ht="14.4" customHeight="1" thickBot="1" x14ac:dyDescent="0.35">
      <c r="B19" s="20">
        <v>10</v>
      </c>
      <c r="C19" s="21" t="s">
        <v>22</v>
      </c>
      <c r="D19" s="22">
        <v>1522</v>
      </c>
      <c r="E19" s="23">
        <v>3.0529757487011814E-2</v>
      </c>
      <c r="F19" s="22">
        <v>2274</v>
      </c>
      <c r="G19" s="23">
        <v>5.4846723426834859E-2</v>
      </c>
      <c r="H19" s="24">
        <v>-0.3306948109058927</v>
      </c>
      <c r="I19" s="36">
        <v>-4</v>
      </c>
      <c r="J19" s="22">
        <v>3508</v>
      </c>
      <c r="K19" s="24">
        <v>-0.56613454960091225</v>
      </c>
      <c r="L19" s="36">
        <v>-7</v>
      </c>
      <c r="O19" s="20">
        <v>10</v>
      </c>
      <c r="P19" s="21" t="s">
        <v>23</v>
      </c>
      <c r="Q19" s="22">
        <v>15091</v>
      </c>
      <c r="R19" s="23">
        <v>3.5266926535610456E-2</v>
      </c>
      <c r="S19" s="22">
        <v>14468</v>
      </c>
      <c r="T19" s="23">
        <v>3.6294308004916842E-2</v>
      </c>
      <c r="U19" s="24">
        <v>4.3060547414984773E-2</v>
      </c>
      <c r="V19" s="36">
        <v>-1</v>
      </c>
    </row>
    <row r="20" spans="2:22" ht="14.4" customHeight="1" thickBot="1" x14ac:dyDescent="0.35">
      <c r="B20" s="15">
        <v>11</v>
      </c>
      <c r="C20" s="16" t="s">
        <v>20</v>
      </c>
      <c r="D20" s="17">
        <v>1359</v>
      </c>
      <c r="E20" s="18">
        <v>2.7260144825787817E-2</v>
      </c>
      <c r="F20" s="17">
        <v>1353</v>
      </c>
      <c r="G20" s="18">
        <v>3.2633076867417572E-2</v>
      </c>
      <c r="H20" s="19">
        <v>4.4345898004434225E-3</v>
      </c>
      <c r="I20" s="35">
        <v>0</v>
      </c>
      <c r="J20" s="17">
        <v>1110</v>
      </c>
      <c r="K20" s="19">
        <v>0.22432432432432425</v>
      </c>
      <c r="L20" s="35">
        <v>1</v>
      </c>
      <c r="O20" s="15">
        <v>11</v>
      </c>
      <c r="P20" s="16" t="s">
        <v>32</v>
      </c>
      <c r="Q20" s="17">
        <v>13541</v>
      </c>
      <c r="R20" s="18">
        <v>3.1644652588874243E-2</v>
      </c>
      <c r="S20" s="17">
        <v>11820</v>
      </c>
      <c r="T20" s="18">
        <v>2.9651556581290921E-2</v>
      </c>
      <c r="U20" s="19">
        <v>0.14560067681895084</v>
      </c>
      <c r="V20" s="35">
        <v>0</v>
      </c>
    </row>
    <row r="21" spans="2:22" ht="14.4" customHeight="1" thickBot="1" x14ac:dyDescent="0.35">
      <c r="B21" s="20">
        <v>12</v>
      </c>
      <c r="C21" s="21" t="s">
        <v>58</v>
      </c>
      <c r="D21" s="22">
        <v>1348</v>
      </c>
      <c r="E21" s="23">
        <v>2.7039496118588649E-2</v>
      </c>
      <c r="F21" s="22">
        <v>1183</v>
      </c>
      <c r="G21" s="23">
        <v>2.8532838088806349E-2</v>
      </c>
      <c r="H21" s="24">
        <v>0.13947590870667792</v>
      </c>
      <c r="I21" s="36">
        <v>0</v>
      </c>
      <c r="J21" s="22">
        <v>894</v>
      </c>
      <c r="K21" s="24">
        <v>0.50782997762863524</v>
      </c>
      <c r="L21" s="36">
        <v>2</v>
      </c>
      <c r="O21" s="20">
        <v>12</v>
      </c>
      <c r="P21" s="21" t="s">
        <v>20</v>
      </c>
      <c r="Q21" s="22">
        <v>11511</v>
      </c>
      <c r="R21" s="23">
        <v>2.6900642194116493E-2</v>
      </c>
      <c r="S21" s="22">
        <v>10059</v>
      </c>
      <c r="T21" s="23">
        <v>2.5233926197225497E-2</v>
      </c>
      <c r="U21" s="24">
        <v>0.14434834476588132</v>
      </c>
      <c r="V21" s="36">
        <v>1</v>
      </c>
    </row>
    <row r="22" spans="2:22" ht="14.25" customHeight="1" thickBot="1" x14ac:dyDescent="0.35">
      <c r="B22" s="15">
        <v>13</v>
      </c>
      <c r="C22" s="16" t="s">
        <v>97</v>
      </c>
      <c r="D22" s="17">
        <v>1313</v>
      </c>
      <c r="E22" s="18">
        <v>2.633743205022767E-2</v>
      </c>
      <c r="F22" s="17">
        <v>235</v>
      </c>
      <c r="G22" s="18">
        <v>5.667977135139046E-3</v>
      </c>
      <c r="H22" s="19">
        <v>4.5872340425531917</v>
      </c>
      <c r="I22" s="35">
        <v>11</v>
      </c>
      <c r="J22" s="17">
        <v>1196</v>
      </c>
      <c r="K22" s="19">
        <v>9.7826086956521729E-2</v>
      </c>
      <c r="L22" s="35">
        <v>-2</v>
      </c>
      <c r="O22" s="15">
        <v>13</v>
      </c>
      <c r="P22" s="16" t="s">
        <v>58</v>
      </c>
      <c r="Q22" s="17">
        <v>11340</v>
      </c>
      <c r="R22" s="18">
        <v>2.6501023584508818E-2</v>
      </c>
      <c r="S22" s="17">
        <v>10704</v>
      </c>
      <c r="T22" s="18">
        <v>2.6851967990367008E-2</v>
      </c>
      <c r="U22" s="19">
        <v>5.94170403587444E-2</v>
      </c>
      <c r="V22" s="35">
        <v>-1</v>
      </c>
    </row>
    <row r="23" spans="2:22" ht="14.25" customHeight="1" thickBot="1" x14ac:dyDescent="0.35">
      <c r="B23" s="20">
        <v>14</v>
      </c>
      <c r="C23" s="21" t="s">
        <v>92</v>
      </c>
      <c r="D23" s="22">
        <v>960</v>
      </c>
      <c r="E23" s="23">
        <v>1.9256614446472628E-2</v>
      </c>
      <c r="F23" s="22">
        <v>921</v>
      </c>
      <c r="G23" s="23">
        <v>2.2213646559417283E-2</v>
      </c>
      <c r="H23" s="24">
        <v>4.2345276872964188E-2</v>
      </c>
      <c r="I23" s="36">
        <v>-1</v>
      </c>
      <c r="J23" s="22">
        <v>1095</v>
      </c>
      <c r="K23" s="24">
        <v>-0.12328767123287676</v>
      </c>
      <c r="L23" s="36">
        <v>-1</v>
      </c>
      <c r="O23" s="20">
        <v>14</v>
      </c>
      <c r="P23" s="21" t="s">
        <v>97</v>
      </c>
      <c r="Q23" s="22">
        <v>10153</v>
      </c>
      <c r="R23" s="23">
        <v>2.3727062826588891E-2</v>
      </c>
      <c r="S23" s="22">
        <v>4262</v>
      </c>
      <c r="T23" s="23">
        <v>1.069161879437072E-2</v>
      </c>
      <c r="U23" s="24">
        <v>1.3822149225715625</v>
      </c>
      <c r="V23" s="36">
        <v>7</v>
      </c>
    </row>
    <row r="24" spans="2:22" ht="14.25" customHeight="1" thickBot="1" x14ac:dyDescent="0.35">
      <c r="B24" s="15">
        <v>15</v>
      </c>
      <c r="C24" s="16" t="s">
        <v>24</v>
      </c>
      <c r="D24" s="17">
        <v>930</v>
      </c>
      <c r="E24" s="18">
        <v>1.8654845245020361E-2</v>
      </c>
      <c r="F24" s="17">
        <v>831</v>
      </c>
      <c r="G24" s="18">
        <v>2.0042931911917222E-2</v>
      </c>
      <c r="H24" s="19">
        <v>0.11913357400722013</v>
      </c>
      <c r="I24" s="35">
        <v>-1</v>
      </c>
      <c r="J24" s="17">
        <v>581</v>
      </c>
      <c r="K24" s="19">
        <v>0.60068846815834775</v>
      </c>
      <c r="L24" s="35">
        <v>5</v>
      </c>
      <c r="O24" s="15">
        <v>15</v>
      </c>
      <c r="P24" s="16" t="s">
        <v>92</v>
      </c>
      <c r="Q24" s="17">
        <v>9565</v>
      </c>
      <c r="R24" s="18">
        <v>2.235293567776251E-2</v>
      </c>
      <c r="S24" s="17">
        <v>8056</v>
      </c>
      <c r="T24" s="18">
        <v>2.0209216566741087E-2</v>
      </c>
      <c r="U24" s="19">
        <v>0.1873138033763655</v>
      </c>
      <c r="V24" s="35">
        <v>0</v>
      </c>
    </row>
    <row r="25" spans="2:22" ht="14.4" customHeight="1" thickBot="1" x14ac:dyDescent="0.35">
      <c r="B25" s="20">
        <v>16</v>
      </c>
      <c r="C25" s="21" t="s">
        <v>32</v>
      </c>
      <c r="D25" s="22">
        <v>864</v>
      </c>
      <c r="E25" s="23">
        <v>1.7330953001825366E-2</v>
      </c>
      <c r="F25" s="22">
        <v>647</v>
      </c>
      <c r="G25" s="23">
        <v>1.5605026410361544E-2</v>
      </c>
      <c r="H25" s="24">
        <v>0.33539412673879454</v>
      </c>
      <c r="I25" s="36">
        <v>1</v>
      </c>
      <c r="J25" s="22">
        <v>586</v>
      </c>
      <c r="K25" s="24">
        <v>0.47440273037542657</v>
      </c>
      <c r="L25" s="36">
        <v>3</v>
      </c>
      <c r="O25" s="20">
        <v>16</v>
      </c>
      <c r="P25" s="21" t="s">
        <v>24</v>
      </c>
      <c r="Q25" s="22">
        <v>7956</v>
      </c>
      <c r="R25" s="23">
        <v>1.859278162595698E-2</v>
      </c>
      <c r="S25" s="22">
        <v>7242</v>
      </c>
      <c r="T25" s="23">
        <v>1.8167222737877228E-2</v>
      </c>
      <c r="U25" s="24">
        <v>9.8591549295774739E-2</v>
      </c>
      <c r="V25" s="36">
        <v>1</v>
      </c>
    </row>
    <row r="26" spans="2:22" ht="14.4" customHeight="1" thickBot="1" x14ac:dyDescent="0.35">
      <c r="B26" s="15">
        <v>17</v>
      </c>
      <c r="C26" s="16" t="s">
        <v>26</v>
      </c>
      <c r="D26" s="17">
        <v>854</v>
      </c>
      <c r="E26" s="18">
        <v>1.7130363268007945E-2</v>
      </c>
      <c r="F26" s="17">
        <v>799</v>
      </c>
      <c r="G26" s="18">
        <v>1.9271122259472757E-2</v>
      </c>
      <c r="H26" s="19">
        <v>6.883604505632035E-2</v>
      </c>
      <c r="I26" s="35">
        <v>-2</v>
      </c>
      <c r="J26" s="17">
        <v>589</v>
      </c>
      <c r="K26" s="19">
        <v>0.44991511035653642</v>
      </c>
      <c r="L26" s="35">
        <v>1</v>
      </c>
      <c r="O26" s="15">
        <v>17</v>
      </c>
      <c r="P26" s="16" t="s">
        <v>26</v>
      </c>
      <c r="Q26" s="17">
        <v>7370</v>
      </c>
      <c r="R26" s="18">
        <v>1.7223328378997354E-2</v>
      </c>
      <c r="S26" s="17">
        <v>7066</v>
      </c>
      <c r="T26" s="18">
        <v>1.7725710558663423E-2</v>
      </c>
      <c r="U26" s="19">
        <v>4.3022926691197227E-2</v>
      </c>
      <c r="V26" s="35">
        <v>2</v>
      </c>
    </row>
    <row r="27" spans="2:22" ht="14.4" customHeight="1" thickBot="1" x14ac:dyDescent="0.35">
      <c r="B27" s="20">
        <v>18</v>
      </c>
      <c r="C27" s="21" t="s">
        <v>163</v>
      </c>
      <c r="D27" s="22">
        <v>851</v>
      </c>
      <c r="E27" s="23">
        <v>1.7070186347862715E-2</v>
      </c>
      <c r="F27" s="22">
        <v>587</v>
      </c>
      <c r="G27" s="23">
        <v>1.415788331202817E-2</v>
      </c>
      <c r="H27" s="24">
        <v>0.44974446337308338</v>
      </c>
      <c r="I27" s="36">
        <v>1</v>
      </c>
      <c r="J27" s="22">
        <v>246</v>
      </c>
      <c r="K27" s="24">
        <v>2.4593495934959351</v>
      </c>
      <c r="L27" s="36">
        <v>11</v>
      </c>
      <c r="O27" s="20">
        <v>18</v>
      </c>
      <c r="P27" s="21" t="s">
        <v>19</v>
      </c>
      <c r="Q27" s="22">
        <v>6665</v>
      </c>
      <c r="R27" s="23">
        <v>1.5575777970965722E-2</v>
      </c>
      <c r="S27" s="22">
        <v>7636</v>
      </c>
      <c r="T27" s="23">
        <v>1.9155607957253594E-2</v>
      </c>
      <c r="U27" s="24">
        <v>-0.12716081718177052</v>
      </c>
      <c r="V27" s="36">
        <v>-2</v>
      </c>
    </row>
    <row r="28" spans="2:22" ht="14.4" customHeight="1" thickBot="1" x14ac:dyDescent="0.35">
      <c r="B28" s="15">
        <v>19</v>
      </c>
      <c r="C28" s="16" t="s">
        <v>19</v>
      </c>
      <c r="D28" s="17">
        <v>805</v>
      </c>
      <c r="E28" s="18">
        <v>1.6147473572302569E-2</v>
      </c>
      <c r="F28" s="17">
        <v>695</v>
      </c>
      <c r="G28" s="18">
        <v>1.6762740889028245E-2</v>
      </c>
      <c r="H28" s="19">
        <v>0.15827338129496393</v>
      </c>
      <c r="I28" s="35">
        <v>-3</v>
      </c>
      <c r="J28" s="17">
        <v>623</v>
      </c>
      <c r="K28" s="19">
        <v>0.2921348314606742</v>
      </c>
      <c r="L28" s="35">
        <v>-2</v>
      </c>
      <c r="O28" s="15">
        <v>19</v>
      </c>
      <c r="P28" s="16" t="s">
        <v>27</v>
      </c>
      <c r="Q28" s="17">
        <v>6593</v>
      </c>
      <c r="R28" s="18">
        <v>1.5407517503762491E-2</v>
      </c>
      <c r="S28" s="17">
        <v>5380</v>
      </c>
      <c r="T28" s="18">
        <v>1.3496224569149336E-2</v>
      </c>
      <c r="U28" s="19">
        <v>0.22546468401486996</v>
      </c>
      <c r="V28" s="35">
        <v>1</v>
      </c>
    </row>
    <row r="29" spans="2:22" ht="14.4" customHeight="1" thickBot="1" x14ac:dyDescent="0.35">
      <c r="B29" s="20">
        <v>20</v>
      </c>
      <c r="C29" s="21" t="s">
        <v>27</v>
      </c>
      <c r="D29" s="22">
        <v>744</v>
      </c>
      <c r="E29" s="23">
        <v>1.4923876196016287E-2</v>
      </c>
      <c r="F29" s="22">
        <v>377</v>
      </c>
      <c r="G29" s="23">
        <v>9.0928824678613643E-3</v>
      </c>
      <c r="H29" s="24">
        <v>0.97347480106100792</v>
      </c>
      <c r="I29" s="36">
        <v>1</v>
      </c>
      <c r="J29" s="22">
        <v>757</v>
      </c>
      <c r="K29" s="24">
        <v>-1.7173051519154603E-2</v>
      </c>
      <c r="L29" s="36">
        <v>-4</v>
      </c>
      <c r="O29" s="20">
        <v>20</v>
      </c>
      <c r="P29" s="21" t="s">
        <v>29</v>
      </c>
      <c r="Q29" s="22">
        <v>5966</v>
      </c>
      <c r="R29" s="23">
        <v>1.3942249268534358E-2</v>
      </c>
      <c r="S29" s="22">
        <v>7222</v>
      </c>
      <c r="T29" s="23">
        <v>1.8117050899330207E-2</v>
      </c>
      <c r="U29" s="24">
        <v>-0.17391304347826086</v>
      </c>
      <c r="V29" s="36">
        <v>-2</v>
      </c>
    </row>
    <row r="30" spans="2:22" ht="14.4" customHeight="1" thickBot="1" x14ac:dyDescent="0.35">
      <c r="B30" s="110" t="s">
        <v>40</v>
      </c>
      <c r="C30" s="111"/>
      <c r="D30" s="25">
        <f>SUM(D10:D29)</f>
        <v>43180</v>
      </c>
      <c r="E30" s="26">
        <f>D30/D32</f>
        <v>0.86614647062363348</v>
      </c>
      <c r="F30" s="25">
        <f>SUM(F10:F29)</f>
        <v>38073</v>
      </c>
      <c r="G30" s="26">
        <f>F30/F32</f>
        <v>0.91828465304744222</v>
      </c>
      <c r="H30" s="27">
        <f>D30/F30-1</f>
        <v>0.13413705250439945</v>
      </c>
      <c r="I30" s="37"/>
      <c r="J30" s="25">
        <f>SUM(J10:J29)</f>
        <v>36087</v>
      </c>
      <c r="K30" s="26">
        <f>E30/J30-1</f>
        <v>-0.99997599837973161</v>
      </c>
      <c r="L30" s="25"/>
      <c r="O30" s="110" t="s">
        <v>40</v>
      </c>
      <c r="P30" s="111"/>
      <c r="Q30" s="25">
        <f>SUM(Q10:Q29)</f>
        <v>376681</v>
      </c>
      <c r="R30" s="26">
        <f>Q30/Q32</f>
        <v>0.88028501453583485</v>
      </c>
      <c r="S30" s="25">
        <f>SUM(S10:S29)</f>
        <v>360454</v>
      </c>
      <c r="T30" s="26">
        <f>S30/S32</f>
        <v>0.90423199458144143</v>
      </c>
      <c r="U30" s="27">
        <f>Q30/S30-1</f>
        <v>4.5018227013710499E-2</v>
      </c>
      <c r="V30" s="37"/>
    </row>
    <row r="31" spans="2:22" ht="14.4" customHeight="1" thickBot="1" x14ac:dyDescent="0.35">
      <c r="B31" s="110" t="s">
        <v>11</v>
      </c>
      <c r="C31" s="111"/>
      <c r="D31" s="25">
        <f>D32-SUM(D10:D29)</f>
        <v>6673</v>
      </c>
      <c r="E31" s="26">
        <f>D31/D32</f>
        <v>0.13385352937636652</v>
      </c>
      <c r="F31" s="25">
        <f>F32-SUM(F10:F29)</f>
        <v>3388</v>
      </c>
      <c r="G31" s="26">
        <f>F31/F32</f>
        <v>8.1715346952557819E-2</v>
      </c>
      <c r="H31" s="27">
        <f>D31/F31-1</f>
        <v>0.96959858323494696</v>
      </c>
      <c r="I31" s="37"/>
      <c r="J31" s="25">
        <f>J32-SUM(J10:J29)</f>
        <v>6392</v>
      </c>
      <c r="K31" s="26">
        <f>E31/J31-1</f>
        <v>-0.99997905921004748</v>
      </c>
      <c r="L31" s="25"/>
      <c r="O31" s="110" t="s">
        <v>11</v>
      </c>
      <c r="P31" s="111"/>
      <c r="Q31" s="25">
        <f>Q32-SUM(Q10:Q29)</f>
        <v>51227</v>
      </c>
      <c r="R31" s="26">
        <f>Q31/Q32</f>
        <v>0.11971498546416519</v>
      </c>
      <c r="S31" s="25">
        <f>S32-SUM(S10:S29)</f>
        <v>38176</v>
      </c>
      <c r="T31" s="26">
        <f>S31/S32</f>
        <v>9.5768005418558566E-2</v>
      </c>
      <c r="U31" s="27">
        <f>Q31/S31-1</f>
        <v>0.34186399832355407</v>
      </c>
      <c r="V31" s="38"/>
    </row>
    <row r="32" spans="2:22" ht="14.4" customHeight="1" thickBot="1" x14ac:dyDescent="0.35">
      <c r="B32" s="93" t="s">
        <v>33</v>
      </c>
      <c r="C32" s="94"/>
      <c r="D32" s="28">
        <v>49853</v>
      </c>
      <c r="E32" s="29">
        <v>1</v>
      </c>
      <c r="F32" s="28">
        <v>41461</v>
      </c>
      <c r="G32" s="29">
        <v>1</v>
      </c>
      <c r="H32" s="30">
        <v>0.20240708135356122</v>
      </c>
      <c r="I32" s="39"/>
      <c r="J32" s="28">
        <v>42479</v>
      </c>
      <c r="K32" s="30">
        <v>0.17359165705407387</v>
      </c>
      <c r="L32" s="28"/>
      <c r="N32" s="31"/>
      <c r="O32" s="93" t="s">
        <v>33</v>
      </c>
      <c r="P32" s="94"/>
      <c r="Q32" s="28">
        <v>427908</v>
      </c>
      <c r="R32" s="29">
        <v>1</v>
      </c>
      <c r="S32" s="28">
        <v>398630</v>
      </c>
      <c r="T32" s="29">
        <v>1</v>
      </c>
      <c r="U32" s="30">
        <v>7.3446554448987733E-2</v>
      </c>
      <c r="V32" s="39"/>
    </row>
    <row r="33" spans="2:22" ht="14.4" customHeight="1" x14ac:dyDescent="0.3">
      <c r="B33" s="32" t="s">
        <v>64</v>
      </c>
      <c r="O33" s="32" t="s">
        <v>64</v>
      </c>
    </row>
    <row r="34" spans="2:22" x14ac:dyDescent="0.3">
      <c r="B34" s="33" t="s">
        <v>63</v>
      </c>
      <c r="O34" s="33" t="s">
        <v>63</v>
      </c>
    </row>
    <row r="36" spans="2:22" x14ac:dyDescent="0.3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2:22" x14ac:dyDescent="0.3">
      <c r="B37" s="97" t="s">
        <v>164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N37" s="34"/>
      <c r="O37" s="97" t="s">
        <v>124</v>
      </c>
      <c r="P37" s="97"/>
      <c r="Q37" s="97"/>
      <c r="R37" s="97"/>
      <c r="S37" s="97"/>
      <c r="T37" s="97"/>
      <c r="U37" s="97"/>
      <c r="V37" s="97"/>
    </row>
    <row r="38" spans="2:22" ht="15" thickBot="1" x14ac:dyDescent="0.35">
      <c r="B38" s="92" t="s">
        <v>165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N38" s="34"/>
      <c r="O38" s="92" t="s">
        <v>123</v>
      </c>
      <c r="P38" s="92"/>
      <c r="Q38" s="92"/>
      <c r="R38" s="92"/>
      <c r="S38" s="92"/>
      <c r="T38" s="92"/>
      <c r="U38" s="92"/>
      <c r="V38" s="92"/>
    </row>
    <row r="39" spans="2:22" x14ac:dyDescent="0.3">
      <c r="B39" s="108" t="s">
        <v>0</v>
      </c>
      <c r="C39" s="122" t="s">
        <v>39</v>
      </c>
      <c r="D39" s="98" t="s">
        <v>152</v>
      </c>
      <c r="E39" s="99"/>
      <c r="F39" s="99"/>
      <c r="G39" s="99"/>
      <c r="H39" s="99"/>
      <c r="I39" s="100"/>
      <c r="J39" s="98" t="s">
        <v>136</v>
      </c>
      <c r="K39" s="99"/>
      <c r="L39" s="100"/>
      <c r="O39" s="108" t="s">
        <v>0</v>
      </c>
      <c r="P39" s="122" t="s">
        <v>39</v>
      </c>
      <c r="Q39" s="98" t="s">
        <v>154</v>
      </c>
      <c r="R39" s="99"/>
      <c r="S39" s="99"/>
      <c r="T39" s="99"/>
      <c r="U39" s="99"/>
      <c r="V39" s="100"/>
    </row>
    <row r="40" spans="2:22" ht="15" customHeight="1" thickBot="1" x14ac:dyDescent="0.35">
      <c r="B40" s="109"/>
      <c r="C40" s="123"/>
      <c r="D40" s="101" t="s">
        <v>153</v>
      </c>
      <c r="E40" s="102"/>
      <c r="F40" s="102"/>
      <c r="G40" s="102"/>
      <c r="H40" s="102"/>
      <c r="I40" s="103"/>
      <c r="J40" s="101" t="s">
        <v>137</v>
      </c>
      <c r="K40" s="102"/>
      <c r="L40" s="103"/>
      <c r="O40" s="109"/>
      <c r="P40" s="123"/>
      <c r="Q40" s="101" t="s">
        <v>160</v>
      </c>
      <c r="R40" s="102"/>
      <c r="S40" s="102"/>
      <c r="T40" s="102"/>
      <c r="U40" s="102"/>
      <c r="V40" s="103"/>
    </row>
    <row r="41" spans="2:22" ht="15" customHeight="1" x14ac:dyDescent="0.3">
      <c r="B41" s="109"/>
      <c r="C41" s="123"/>
      <c r="D41" s="114">
        <v>2025</v>
      </c>
      <c r="E41" s="115"/>
      <c r="F41" s="114">
        <v>2024</v>
      </c>
      <c r="G41" s="115"/>
      <c r="H41" s="112" t="s">
        <v>4</v>
      </c>
      <c r="I41" s="112" t="s">
        <v>42</v>
      </c>
      <c r="J41" s="112">
        <v>2025</v>
      </c>
      <c r="K41" s="112" t="s">
        <v>156</v>
      </c>
      <c r="L41" s="104" t="s">
        <v>158</v>
      </c>
      <c r="O41" s="109"/>
      <c r="P41" s="123"/>
      <c r="Q41" s="114">
        <v>2025</v>
      </c>
      <c r="R41" s="115"/>
      <c r="S41" s="114">
        <v>2024</v>
      </c>
      <c r="T41" s="115"/>
      <c r="U41" s="112" t="s">
        <v>4</v>
      </c>
      <c r="V41" s="104" t="s">
        <v>59</v>
      </c>
    </row>
    <row r="42" spans="2:22" ht="15" customHeight="1" thickBot="1" x14ac:dyDescent="0.35">
      <c r="B42" s="106" t="s">
        <v>5</v>
      </c>
      <c r="C42" s="118" t="s">
        <v>39</v>
      </c>
      <c r="D42" s="116"/>
      <c r="E42" s="117"/>
      <c r="F42" s="116"/>
      <c r="G42" s="117"/>
      <c r="H42" s="113"/>
      <c r="I42" s="113"/>
      <c r="J42" s="113"/>
      <c r="K42" s="113"/>
      <c r="L42" s="105"/>
      <c r="O42" s="106" t="s">
        <v>5</v>
      </c>
      <c r="P42" s="118" t="s">
        <v>39</v>
      </c>
      <c r="Q42" s="116"/>
      <c r="R42" s="117"/>
      <c r="S42" s="116"/>
      <c r="T42" s="117"/>
      <c r="U42" s="113"/>
      <c r="V42" s="105"/>
    </row>
    <row r="43" spans="2:22" ht="15" customHeight="1" x14ac:dyDescent="0.3">
      <c r="B43" s="106"/>
      <c r="C43" s="118"/>
      <c r="D43" s="9" t="s">
        <v>7</v>
      </c>
      <c r="E43" s="10" t="s">
        <v>2</v>
      </c>
      <c r="F43" s="9" t="s">
        <v>7</v>
      </c>
      <c r="G43" s="10" t="s">
        <v>2</v>
      </c>
      <c r="H43" s="95" t="s">
        <v>8</v>
      </c>
      <c r="I43" s="95" t="s">
        <v>43</v>
      </c>
      <c r="J43" s="95" t="s">
        <v>7</v>
      </c>
      <c r="K43" s="95" t="s">
        <v>157</v>
      </c>
      <c r="L43" s="120" t="s">
        <v>159</v>
      </c>
      <c r="O43" s="106"/>
      <c r="P43" s="118"/>
      <c r="Q43" s="9" t="s">
        <v>7</v>
      </c>
      <c r="R43" s="10" t="s">
        <v>2</v>
      </c>
      <c r="S43" s="9" t="s">
        <v>7</v>
      </c>
      <c r="T43" s="10" t="s">
        <v>2</v>
      </c>
      <c r="U43" s="95" t="s">
        <v>8</v>
      </c>
      <c r="V43" s="120" t="s">
        <v>60</v>
      </c>
    </row>
    <row r="44" spans="2:22" ht="15" customHeight="1" thickBot="1" x14ac:dyDescent="0.35">
      <c r="B44" s="107"/>
      <c r="C44" s="119"/>
      <c r="D44" s="12" t="s">
        <v>9</v>
      </c>
      <c r="E44" s="13" t="s">
        <v>10</v>
      </c>
      <c r="F44" s="12" t="s">
        <v>9</v>
      </c>
      <c r="G44" s="13" t="s">
        <v>10</v>
      </c>
      <c r="H44" s="96"/>
      <c r="I44" s="96"/>
      <c r="J44" s="96" t="s">
        <v>9</v>
      </c>
      <c r="K44" s="96"/>
      <c r="L44" s="121"/>
      <c r="O44" s="107"/>
      <c r="P44" s="119"/>
      <c r="Q44" s="12" t="s">
        <v>9</v>
      </c>
      <c r="R44" s="13" t="s">
        <v>10</v>
      </c>
      <c r="S44" s="12" t="s">
        <v>9</v>
      </c>
      <c r="T44" s="13" t="s">
        <v>10</v>
      </c>
      <c r="U44" s="96"/>
      <c r="V44" s="121"/>
    </row>
    <row r="45" spans="2:22" ht="15" thickBot="1" x14ac:dyDescent="0.35">
      <c r="B45" s="15">
        <v>1</v>
      </c>
      <c r="C45" s="16" t="s">
        <v>45</v>
      </c>
      <c r="D45" s="17">
        <v>2200</v>
      </c>
      <c r="E45" s="18">
        <v>4.4129741439833108E-2</v>
      </c>
      <c r="F45" s="17">
        <v>1948</v>
      </c>
      <c r="G45" s="18">
        <v>4.698391259255686E-2</v>
      </c>
      <c r="H45" s="19">
        <v>0.12936344969199176</v>
      </c>
      <c r="I45" s="35">
        <v>0</v>
      </c>
      <c r="J45" s="17">
        <v>2014</v>
      </c>
      <c r="K45" s="19">
        <v>9.235352532274077E-2</v>
      </c>
      <c r="L45" s="35">
        <v>1</v>
      </c>
      <c r="O45" s="15">
        <v>1</v>
      </c>
      <c r="P45" s="16" t="s">
        <v>45</v>
      </c>
      <c r="Q45" s="17">
        <v>18044</v>
      </c>
      <c r="R45" s="18">
        <v>4.2167942641876288E-2</v>
      </c>
      <c r="S45" s="17">
        <v>19458</v>
      </c>
      <c r="T45" s="18">
        <v>4.881218172239922E-2</v>
      </c>
      <c r="U45" s="19">
        <v>-7.2669339089320606E-2</v>
      </c>
      <c r="V45" s="35">
        <v>0</v>
      </c>
    </row>
    <row r="46" spans="2:22" ht="15" customHeight="1" thickBot="1" x14ac:dyDescent="0.35">
      <c r="B46" s="20">
        <v>2</v>
      </c>
      <c r="C46" s="21" t="s">
        <v>34</v>
      </c>
      <c r="D46" s="22">
        <v>2079</v>
      </c>
      <c r="E46" s="23">
        <v>4.1702605660642288E-2</v>
      </c>
      <c r="F46" s="22">
        <v>1167</v>
      </c>
      <c r="G46" s="23">
        <v>2.8146933262584117E-2</v>
      </c>
      <c r="H46" s="24">
        <v>0.78149100257069404</v>
      </c>
      <c r="I46" s="36">
        <v>1</v>
      </c>
      <c r="J46" s="22">
        <v>1151</v>
      </c>
      <c r="K46" s="24">
        <v>0.80625543006081668</v>
      </c>
      <c r="L46" s="36">
        <v>1</v>
      </c>
      <c r="O46" s="20">
        <v>2</v>
      </c>
      <c r="P46" s="21" t="s">
        <v>34</v>
      </c>
      <c r="Q46" s="22">
        <v>14781</v>
      </c>
      <c r="R46" s="23">
        <v>3.4542471746263216E-2</v>
      </c>
      <c r="S46" s="22">
        <v>14480</v>
      </c>
      <c r="T46" s="23">
        <v>3.6324411108045053E-2</v>
      </c>
      <c r="U46" s="24">
        <v>2.0787292817679548E-2</v>
      </c>
      <c r="V46" s="36">
        <v>0</v>
      </c>
    </row>
    <row r="47" spans="2:22" ht="15" customHeight="1" thickBot="1" x14ac:dyDescent="0.35">
      <c r="B47" s="15">
        <v>3</v>
      </c>
      <c r="C47" s="16" t="s">
        <v>38</v>
      </c>
      <c r="D47" s="17">
        <v>1218</v>
      </c>
      <c r="E47" s="18">
        <v>2.4431829578962148E-2</v>
      </c>
      <c r="F47" s="17">
        <v>1160</v>
      </c>
      <c r="G47" s="18">
        <v>2.7978099901111889E-2</v>
      </c>
      <c r="H47" s="19">
        <v>5.0000000000000044E-2</v>
      </c>
      <c r="I47" s="35">
        <v>2</v>
      </c>
      <c r="J47" s="17">
        <v>918</v>
      </c>
      <c r="K47" s="19">
        <v>0.32679738562091498</v>
      </c>
      <c r="L47" s="35">
        <v>3</v>
      </c>
      <c r="O47" s="15">
        <v>3</v>
      </c>
      <c r="P47" s="16" t="s">
        <v>49</v>
      </c>
      <c r="Q47" s="17">
        <v>10973</v>
      </c>
      <c r="R47" s="18">
        <v>2.5643362591959019E-2</v>
      </c>
      <c r="S47" s="17">
        <v>9852</v>
      </c>
      <c r="T47" s="18">
        <v>2.4714647668263805E-2</v>
      </c>
      <c r="U47" s="19">
        <v>0.11378400324807147</v>
      </c>
      <c r="V47" s="35">
        <v>3</v>
      </c>
    </row>
    <row r="48" spans="2:22" ht="15" thickBot="1" x14ac:dyDescent="0.35">
      <c r="B48" s="20">
        <v>4</v>
      </c>
      <c r="C48" s="21" t="s">
        <v>55</v>
      </c>
      <c r="D48" s="22">
        <v>1078</v>
      </c>
      <c r="E48" s="23">
        <v>2.1623573305518222E-2</v>
      </c>
      <c r="F48" s="22">
        <v>792</v>
      </c>
      <c r="G48" s="23">
        <v>1.910228889800053E-2</v>
      </c>
      <c r="H48" s="24">
        <v>0.36111111111111116</v>
      </c>
      <c r="I48" s="36">
        <v>4</v>
      </c>
      <c r="J48" s="22">
        <v>647</v>
      </c>
      <c r="K48" s="24">
        <v>0.66615146831530136</v>
      </c>
      <c r="L48" s="36">
        <v>6</v>
      </c>
      <c r="O48" s="20">
        <v>4</v>
      </c>
      <c r="P48" s="21" t="s">
        <v>38</v>
      </c>
      <c r="Q48" s="22">
        <v>10381</v>
      </c>
      <c r="R48" s="23">
        <v>2.4259887639399125E-2</v>
      </c>
      <c r="S48" s="22">
        <v>10217</v>
      </c>
      <c r="T48" s="23">
        <v>2.5630283721746982E-2</v>
      </c>
      <c r="U48" s="24">
        <v>1.6051678574924066E-2</v>
      </c>
      <c r="V48" s="36">
        <v>1</v>
      </c>
    </row>
    <row r="49" spans="2:22" ht="15" customHeight="1" thickBot="1" x14ac:dyDescent="0.35">
      <c r="B49" s="15">
        <v>5</v>
      </c>
      <c r="C49" s="16" t="s">
        <v>49</v>
      </c>
      <c r="D49" s="17">
        <v>1059</v>
      </c>
      <c r="E49" s="18">
        <v>2.124245281126512E-2</v>
      </c>
      <c r="F49" s="17">
        <v>1291</v>
      </c>
      <c r="G49" s="18">
        <v>3.113769566580642E-2</v>
      </c>
      <c r="H49" s="19">
        <v>-0.179705654531371</v>
      </c>
      <c r="I49" s="35">
        <v>-3</v>
      </c>
      <c r="J49" s="17">
        <v>927</v>
      </c>
      <c r="K49" s="19">
        <v>0.14239482200647258</v>
      </c>
      <c r="L49" s="35">
        <v>0</v>
      </c>
      <c r="O49" s="15">
        <v>5</v>
      </c>
      <c r="P49" s="16" t="s">
        <v>85</v>
      </c>
      <c r="Q49" s="17">
        <v>9745</v>
      </c>
      <c r="R49" s="18">
        <v>2.2773586845770587E-2</v>
      </c>
      <c r="S49" s="17">
        <v>11569</v>
      </c>
      <c r="T49" s="18">
        <v>2.9021900007525775E-2</v>
      </c>
      <c r="U49" s="19">
        <v>-0.15766271933615694</v>
      </c>
      <c r="V49" s="35">
        <v>-2</v>
      </c>
    </row>
    <row r="50" spans="2:22" ht="15" thickBot="1" x14ac:dyDescent="0.35">
      <c r="B50" s="20">
        <v>6</v>
      </c>
      <c r="C50" s="21" t="s">
        <v>85</v>
      </c>
      <c r="D50" s="22">
        <v>1028</v>
      </c>
      <c r="E50" s="23">
        <v>2.0620624636431106E-2</v>
      </c>
      <c r="F50" s="22">
        <v>854</v>
      </c>
      <c r="G50" s="23">
        <v>2.0597670099611682E-2</v>
      </c>
      <c r="H50" s="24">
        <v>0.20374707259953162</v>
      </c>
      <c r="I50" s="36">
        <v>1</v>
      </c>
      <c r="J50" s="22">
        <v>1150</v>
      </c>
      <c r="K50" s="24">
        <v>-0.10608695652173916</v>
      </c>
      <c r="L50" s="36">
        <v>-2</v>
      </c>
      <c r="O50" s="20">
        <v>6</v>
      </c>
      <c r="P50" s="21" t="s">
        <v>46</v>
      </c>
      <c r="Q50" s="22">
        <v>8771</v>
      </c>
      <c r="R50" s="23">
        <v>2.0497396636660215E-2</v>
      </c>
      <c r="S50" s="22">
        <v>9582</v>
      </c>
      <c r="T50" s="23">
        <v>2.4037327847878986E-2</v>
      </c>
      <c r="U50" s="24">
        <v>-8.463786265915263E-2</v>
      </c>
      <c r="V50" s="36">
        <v>1</v>
      </c>
    </row>
    <row r="51" spans="2:22" ht="15" thickBot="1" x14ac:dyDescent="0.35">
      <c r="B51" s="15">
        <v>7</v>
      </c>
      <c r="C51" s="16" t="s">
        <v>61</v>
      </c>
      <c r="D51" s="17">
        <v>986</v>
      </c>
      <c r="E51" s="18">
        <v>1.9778147754397929E-2</v>
      </c>
      <c r="F51" s="17">
        <v>602</v>
      </c>
      <c r="G51" s="18">
        <v>1.4519669086611514E-2</v>
      </c>
      <c r="H51" s="19">
        <v>0.63787375415282388</v>
      </c>
      <c r="I51" s="35">
        <v>8</v>
      </c>
      <c r="J51" s="17">
        <v>754</v>
      </c>
      <c r="K51" s="19">
        <v>0.30769230769230771</v>
      </c>
      <c r="L51" s="35">
        <v>1</v>
      </c>
      <c r="O51" s="15">
        <v>7</v>
      </c>
      <c r="P51" s="16" t="s">
        <v>37</v>
      </c>
      <c r="Q51" s="17">
        <v>8080</v>
      </c>
      <c r="R51" s="18">
        <v>1.8882563541695877E-2</v>
      </c>
      <c r="S51" s="17">
        <v>10463</v>
      </c>
      <c r="T51" s="18">
        <v>2.6247397335875375E-2</v>
      </c>
      <c r="U51" s="19">
        <v>-0.22775494600019119</v>
      </c>
      <c r="V51" s="35">
        <v>-3</v>
      </c>
    </row>
    <row r="52" spans="2:22" ht="15" thickBot="1" x14ac:dyDescent="0.35">
      <c r="B52" s="20">
        <v>8</v>
      </c>
      <c r="C52" s="21" t="s">
        <v>113</v>
      </c>
      <c r="D52" s="22">
        <v>971</v>
      </c>
      <c r="E52" s="23">
        <v>1.9477263153671796E-2</v>
      </c>
      <c r="F52" s="22">
        <v>421</v>
      </c>
      <c r="G52" s="23">
        <v>1.0154120739972504E-2</v>
      </c>
      <c r="H52" s="24">
        <v>1.3064133016627077</v>
      </c>
      <c r="I52" s="36">
        <v>21</v>
      </c>
      <c r="J52" s="22">
        <v>702</v>
      </c>
      <c r="K52" s="24">
        <v>0.38319088319088324</v>
      </c>
      <c r="L52" s="36">
        <v>1</v>
      </c>
      <c r="O52" s="20">
        <v>8</v>
      </c>
      <c r="P52" s="21" t="s">
        <v>61</v>
      </c>
      <c r="Q52" s="22">
        <v>7294</v>
      </c>
      <c r="R52" s="23">
        <v>1.7045720108060613E-2</v>
      </c>
      <c r="S52" s="22">
        <v>6174</v>
      </c>
      <c r="T52" s="23">
        <v>1.5488046559466171E-2</v>
      </c>
      <c r="U52" s="24">
        <v>0.18140589569161003</v>
      </c>
      <c r="V52" s="36">
        <v>3</v>
      </c>
    </row>
    <row r="53" spans="2:22" ht="15" thickBot="1" x14ac:dyDescent="0.35">
      <c r="B53" s="15">
        <v>9</v>
      </c>
      <c r="C53" s="16" t="s">
        <v>104</v>
      </c>
      <c r="D53" s="17">
        <v>794</v>
      </c>
      <c r="E53" s="18">
        <v>1.5926824865103405E-2</v>
      </c>
      <c r="F53" s="17">
        <v>136</v>
      </c>
      <c r="G53" s="18">
        <v>3.2801910228889802E-3</v>
      </c>
      <c r="H53" s="19">
        <v>4.8382352941176467</v>
      </c>
      <c r="I53" s="35">
        <v>74</v>
      </c>
      <c r="J53" s="17">
        <v>551</v>
      </c>
      <c r="K53" s="19">
        <v>0.44101633393829398</v>
      </c>
      <c r="L53" s="35">
        <v>7</v>
      </c>
      <c r="O53" s="15">
        <v>9</v>
      </c>
      <c r="P53" s="16" t="s">
        <v>55</v>
      </c>
      <c r="Q53" s="17">
        <v>6726</v>
      </c>
      <c r="R53" s="18">
        <v>1.5718331977901793E-2</v>
      </c>
      <c r="S53" s="17">
        <v>9034</v>
      </c>
      <c r="T53" s="18">
        <v>2.2662619471690539E-2</v>
      </c>
      <c r="U53" s="19">
        <v>-0.25547930042063316</v>
      </c>
      <c r="V53" s="35">
        <v>-1</v>
      </c>
    </row>
    <row r="54" spans="2:22" ht="15" thickBot="1" x14ac:dyDescent="0.35">
      <c r="B54" s="20">
        <v>10</v>
      </c>
      <c r="C54" s="21" t="s">
        <v>37</v>
      </c>
      <c r="D54" s="22">
        <v>783</v>
      </c>
      <c r="E54" s="23">
        <v>1.5706176157904237E-2</v>
      </c>
      <c r="F54" s="22">
        <v>1164</v>
      </c>
      <c r="G54" s="23">
        <v>2.8074576107667445E-2</v>
      </c>
      <c r="H54" s="24">
        <v>-0.32731958762886593</v>
      </c>
      <c r="I54" s="36">
        <v>-6</v>
      </c>
      <c r="J54" s="22">
        <v>851</v>
      </c>
      <c r="K54" s="24">
        <v>-7.9905992949471205E-2</v>
      </c>
      <c r="L54" s="36">
        <v>-3</v>
      </c>
      <c r="O54" s="20">
        <v>10</v>
      </c>
      <c r="P54" s="21" t="s">
        <v>36</v>
      </c>
      <c r="Q54" s="22">
        <v>6371</v>
      </c>
      <c r="R54" s="23">
        <v>1.4888714396552529E-2</v>
      </c>
      <c r="S54" s="22">
        <v>6920</v>
      </c>
      <c r="T54" s="23">
        <v>1.7359456137270149E-2</v>
      </c>
      <c r="U54" s="24">
        <v>-7.9335260115606987E-2</v>
      </c>
      <c r="V54" s="36">
        <v>-1</v>
      </c>
    </row>
    <row r="55" spans="2:22" ht="15" thickBot="1" x14ac:dyDescent="0.35">
      <c r="B55" s="15">
        <v>11</v>
      </c>
      <c r="C55" s="16" t="s">
        <v>95</v>
      </c>
      <c r="D55" s="17">
        <v>678</v>
      </c>
      <c r="E55" s="18">
        <v>1.3599983952821295E-2</v>
      </c>
      <c r="F55" s="17">
        <v>495</v>
      </c>
      <c r="G55" s="18">
        <v>1.1938930561250331E-2</v>
      </c>
      <c r="H55" s="19">
        <v>0.36969696969696964</v>
      </c>
      <c r="I55" s="35">
        <v>10</v>
      </c>
      <c r="J55" s="17">
        <v>332</v>
      </c>
      <c r="K55" s="19">
        <v>1.0421686746987953</v>
      </c>
      <c r="L55" s="35">
        <v>24</v>
      </c>
      <c r="O55" s="15">
        <v>11</v>
      </c>
      <c r="P55" s="16" t="s">
        <v>87</v>
      </c>
      <c r="Q55" s="17">
        <v>6307</v>
      </c>
      <c r="R55" s="18">
        <v>1.4739149536816326E-2</v>
      </c>
      <c r="S55" s="17">
        <v>4490</v>
      </c>
      <c r="T55" s="18">
        <v>1.1263577753806788E-2</v>
      </c>
      <c r="U55" s="19">
        <v>0.40467706013363025</v>
      </c>
      <c r="V55" s="35">
        <v>6</v>
      </c>
    </row>
    <row r="56" spans="2:22" ht="15" thickBot="1" x14ac:dyDescent="0.35">
      <c r="B56" s="20">
        <v>12</v>
      </c>
      <c r="C56" s="21" t="s">
        <v>99</v>
      </c>
      <c r="D56" s="22">
        <v>662</v>
      </c>
      <c r="E56" s="23">
        <v>1.3279040378713417E-2</v>
      </c>
      <c r="F56" s="22">
        <v>414</v>
      </c>
      <c r="G56" s="23">
        <v>9.9852873785002769E-3</v>
      </c>
      <c r="H56" s="24">
        <v>0.59903381642512077</v>
      </c>
      <c r="I56" s="36">
        <v>18</v>
      </c>
      <c r="J56" s="22">
        <v>435</v>
      </c>
      <c r="K56" s="24">
        <v>0.52183908045977012</v>
      </c>
      <c r="L56" s="36">
        <v>10</v>
      </c>
      <c r="O56" s="20">
        <v>12</v>
      </c>
      <c r="P56" s="21" t="s">
        <v>57</v>
      </c>
      <c r="Q56" s="22">
        <v>5586</v>
      </c>
      <c r="R56" s="23">
        <v>1.3054207913850641E-2</v>
      </c>
      <c r="S56" s="22">
        <v>5870</v>
      </c>
      <c r="T56" s="23">
        <v>1.4725434613551414E-2</v>
      </c>
      <c r="U56" s="24">
        <v>-4.8381601362861959E-2</v>
      </c>
      <c r="V56" s="36">
        <v>0</v>
      </c>
    </row>
    <row r="57" spans="2:22" ht="15" thickBot="1" x14ac:dyDescent="0.35">
      <c r="B57" s="15">
        <v>13</v>
      </c>
      <c r="C57" s="16" t="s">
        <v>35</v>
      </c>
      <c r="D57" s="17">
        <v>659</v>
      </c>
      <c r="E57" s="18">
        <v>1.3218863458568191E-2</v>
      </c>
      <c r="F57" s="17">
        <v>654</v>
      </c>
      <c r="G57" s="18">
        <v>1.5773859771833772E-2</v>
      </c>
      <c r="H57" s="19">
        <v>7.6452599388379117E-3</v>
      </c>
      <c r="I57" s="35">
        <v>-1</v>
      </c>
      <c r="J57" s="17">
        <v>448</v>
      </c>
      <c r="K57" s="19">
        <v>0.47098214285714279</v>
      </c>
      <c r="L57" s="35">
        <v>8</v>
      </c>
      <c r="O57" s="15">
        <v>13</v>
      </c>
      <c r="P57" s="16" t="s">
        <v>41</v>
      </c>
      <c r="Q57" s="17">
        <v>5517</v>
      </c>
      <c r="R57" s="18">
        <v>1.2892958299447544E-2</v>
      </c>
      <c r="S57" s="17">
        <v>5611</v>
      </c>
      <c r="T57" s="18">
        <v>1.4075709304367459E-2</v>
      </c>
      <c r="U57" s="19">
        <v>-1.6752806986276902E-2</v>
      </c>
      <c r="V57" s="35">
        <v>0</v>
      </c>
    </row>
    <row r="58" spans="2:22" ht="15" thickBot="1" x14ac:dyDescent="0.35">
      <c r="B58" s="20">
        <v>14</v>
      </c>
      <c r="C58" s="21" t="s">
        <v>41</v>
      </c>
      <c r="D58" s="22">
        <v>659</v>
      </c>
      <c r="E58" s="23">
        <v>1.3218863458568191E-2</v>
      </c>
      <c r="F58" s="22">
        <v>706</v>
      </c>
      <c r="G58" s="23">
        <v>1.7028050457056028E-2</v>
      </c>
      <c r="H58" s="24">
        <v>-6.6572237960339953E-2</v>
      </c>
      <c r="I58" s="36">
        <v>-2</v>
      </c>
      <c r="J58" s="22">
        <v>350</v>
      </c>
      <c r="K58" s="24">
        <v>0.88285714285714278</v>
      </c>
      <c r="L58" s="36">
        <v>17</v>
      </c>
      <c r="O58" s="20">
        <v>14</v>
      </c>
      <c r="P58" s="21" t="s">
        <v>104</v>
      </c>
      <c r="Q58" s="22">
        <v>5371</v>
      </c>
      <c r="R58" s="23">
        <v>1.2551763463174328E-2</v>
      </c>
      <c r="S58" s="22">
        <v>2421</v>
      </c>
      <c r="T58" s="23">
        <v>6.0733010561172017E-3</v>
      </c>
      <c r="U58" s="24">
        <v>1.2185047501032633</v>
      </c>
      <c r="V58" s="36">
        <v>33</v>
      </c>
    </row>
    <row r="59" spans="2:22" ht="15" thickBot="1" x14ac:dyDescent="0.35">
      <c r="B59" s="15">
        <v>15</v>
      </c>
      <c r="C59" s="16" t="s">
        <v>142</v>
      </c>
      <c r="D59" s="17">
        <v>638</v>
      </c>
      <c r="E59" s="18">
        <v>1.2797625017551603E-2</v>
      </c>
      <c r="F59" s="17">
        <v>7</v>
      </c>
      <c r="G59" s="18">
        <v>1.6883336147222692E-4</v>
      </c>
      <c r="H59" s="19">
        <v>90.142857142857139</v>
      </c>
      <c r="I59" s="35">
        <v>232</v>
      </c>
      <c r="J59" s="17">
        <v>568</v>
      </c>
      <c r="K59" s="19">
        <v>0.12323943661971826</v>
      </c>
      <c r="L59" s="35">
        <v>-2</v>
      </c>
      <c r="O59" s="15">
        <v>15</v>
      </c>
      <c r="P59" s="16" t="s">
        <v>35</v>
      </c>
      <c r="Q59" s="17">
        <v>5319</v>
      </c>
      <c r="R59" s="18">
        <v>1.2430242014638661E-2</v>
      </c>
      <c r="S59" s="17">
        <v>5160</v>
      </c>
      <c r="T59" s="18">
        <v>1.2944334345132077E-2</v>
      </c>
      <c r="U59" s="19">
        <v>3.0813953488372015E-2</v>
      </c>
      <c r="V59" s="35">
        <v>-1</v>
      </c>
    </row>
    <row r="60" spans="2:22" ht="15" thickBot="1" x14ac:dyDescent="0.35">
      <c r="B60" s="20">
        <v>16</v>
      </c>
      <c r="C60" s="21" t="s">
        <v>166</v>
      </c>
      <c r="D60" s="22">
        <v>636</v>
      </c>
      <c r="E60" s="23">
        <v>1.2757507070788116E-2</v>
      </c>
      <c r="F60" s="22">
        <v>598</v>
      </c>
      <c r="G60" s="23">
        <v>1.4423192880055957E-2</v>
      </c>
      <c r="H60" s="24">
        <v>6.3545150501672198E-2</v>
      </c>
      <c r="I60" s="36">
        <v>0</v>
      </c>
      <c r="J60" s="22">
        <v>344</v>
      </c>
      <c r="K60" s="24">
        <v>0.84883720930232553</v>
      </c>
      <c r="L60" s="36">
        <v>16</v>
      </c>
      <c r="O60" s="20">
        <v>16</v>
      </c>
      <c r="P60" s="21" t="s">
        <v>94</v>
      </c>
      <c r="Q60" s="22">
        <v>5244</v>
      </c>
      <c r="R60" s="23">
        <v>1.2254970694635296E-2</v>
      </c>
      <c r="S60" s="22">
        <v>5028</v>
      </c>
      <c r="T60" s="23">
        <v>1.2613200210721721E-2</v>
      </c>
      <c r="U60" s="24">
        <v>4.2959427207637235E-2</v>
      </c>
      <c r="V60" s="36">
        <v>-1</v>
      </c>
    </row>
    <row r="61" spans="2:22" ht="15" thickBot="1" x14ac:dyDescent="0.35">
      <c r="B61" s="15">
        <v>17</v>
      </c>
      <c r="C61" s="16" t="s">
        <v>57</v>
      </c>
      <c r="D61" s="17">
        <v>636</v>
      </c>
      <c r="E61" s="18">
        <v>1.2757507070788116E-2</v>
      </c>
      <c r="F61" s="17">
        <v>719</v>
      </c>
      <c r="G61" s="18">
        <v>1.7341598128361592E-2</v>
      </c>
      <c r="H61" s="19">
        <v>-0.1154381084840056</v>
      </c>
      <c r="I61" s="35">
        <v>-6</v>
      </c>
      <c r="J61" s="17">
        <v>554</v>
      </c>
      <c r="K61" s="19">
        <v>0.1480144404332131</v>
      </c>
      <c r="L61" s="35">
        <v>-1</v>
      </c>
      <c r="O61" s="15">
        <v>17</v>
      </c>
      <c r="P61" s="16" t="s">
        <v>93</v>
      </c>
      <c r="Q61" s="17">
        <v>5106</v>
      </c>
      <c r="R61" s="18">
        <v>1.1932471465829103E-2</v>
      </c>
      <c r="S61" s="17">
        <v>4445</v>
      </c>
      <c r="T61" s="18">
        <v>1.1150691117075985E-2</v>
      </c>
      <c r="U61" s="19">
        <v>0.14870641169853771</v>
      </c>
      <c r="V61" s="35">
        <v>1</v>
      </c>
    </row>
    <row r="62" spans="2:22" x14ac:dyDescent="0.3">
      <c r="B62" s="20">
        <v>18</v>
      </c>
      <c r="C62" s="21" t="s">
        <v>102</v>
      </c>
      <c r="D62" s="22">
        <v>629</v>
      </c>
      <c r="E62" s="23">
        <v>1.2617094257115921E-2</v>
      </c>
      <c r="F62" s="22">
        <v>593</v>
      </c>
      <c r="G62" s="23">
        <v>1.4302597621861509E-2</v>
      </c>
      <c r="H62" s="24">
        <v>6.0708263069140012E-2</v>
      </c>
      <c r="I62" s="36">
        <v>-1</v>
      </c>
      <c r="J62" s="22">
        <v>511</v>
      </c>
      <c r="K62" s="24">
        <v>0.23091976516634061</v>
      </c>
      <c r="L62" s="36">
        <v>-1</v>
      </c>
      <c r="O62" s="20">
        <v>18</v>
      </c>
      <c r="P62" s="21" t="s">
        <v>96</v>
      </c>
      <c r="Q62" s="22">
        <v>4952</v>
      </c>
      <c r="R62" s="23">
        <v>1.157258102208886E-2</v>
      </c>
      <c r="S62" s="22">
        <v>4803</v>
      </c>
      <c r="T62" s="23">
        <v>1.2048767027067708E-2</v>
      </c>
      <c r="U62" s="24">
        <v>3.1022277743077309E-2</v>
      </c>
      <c r="V62" s="36">
        <v>-2</v>
      </c>
    </row>
    <row r="63" spans="2:22" ht="15" thickBot="1" x14ac:dyDescent="0.35">
      <c r="B63" s="15">
        <v>19</v>
      </c>
      <c r="C63" s="16" t="s">
        <v>167</v>
      </c>
      <c r="D63" s="17">
        <v>614</v>
      </c>
      <c r="E63" s="18">
        <v>1.2316209656389786E-2</v>
      </c>
      <c r="F63" s="17">
        <v>232</v>
      </c>
      <c r="G63" s="18">
        <v>5.5956199802223777E-3</v>
      </c>
      <c r="H63" s="19">
        <v>1.646551724137931</v>
      </c>
      <c r="I63" s="35">
        <v>31</v>
      </c>
      <c r="J63" s="17">
        <v>384</v>
      </c>
      <c r="K63" s="19">
        <v>0.59895833333333326</v>
      </c>
      <c r="L63" s="35">
        <v>7</v>
      </c>
      <c r="O63" s="15">
        <v>19</v>
      </c>
      <c r="P63" s="16" t="s">
        <v>99</v>
      </c>
      <c r="Q63" s="17">
        <v>4881</v>
      </c>
      <c r="R63" s="18">
        <v>1.1406657505819007E-2</v>
      </c>
      <c r="S63" s="17">
        <v>4149</v>
      </c>
      <c r="T63" s="18">
        <v>1.0408147906580036E-2</v>
      </c>
      <c r="U63" s="19">
        <v>0.17642805495300062</v>
      </c>
      <c r="V63" s="35">
        <v>0</v>
      </c>
    </row>
    <row r="64" spans="2:22" ht="15" thickBot="1" x14ac:dyDescent="0.35">
      <c r="B64" s="20">
        <v>20</v>
      </c>
      <c r="C64" s="21" t="s">
        <v>36</v>
      </c>
      <c r="D64" s="22">
        <v>601</v>
      </c>
      <c r="E64" s="23">
        <v>1.2055443002427136E-2</v>
      </c>
      <c r="F64" s="22">
        <v>733</v>
      </c>
      <c r="G64" s="23">
        <v>1.7679264851306047E-2</v>
      </c>
      <c r="H64" s="24">
        <v>-0.18008185538881305</v>
      </c>
      <c r="I64" s="36">
        <v>-11</v>
      </c>
      <c r="J64" s="22">
        <v>609</v>
      </c>
      <c r="K64" s="24">
        <v>-1.3136288998357948E-2</v>
      </c>
      <c r="L64" s="36">
        <v>-9</v>
      </c>
      <c r="O64" s="20">
        <v>20</v>
      </c>
      <c r="P64" s="21" t="s">
        <v>135</v>
      </c>
      <c r="Q64" s="22">
        <v>4834</v>
      </c>
      <c r="R64" s="23">
        <v>1.1296820811950232E-2</v>
      </c>
      <c r="S64" s="22">
        <v>6266</v>
      </c>
      <c r="T64" s="23">
        <v>1.5718837016782481E-2</v>
      </c>
      <c r="U64" s="24">
        <v>-0.22853495052665174</v>
      </c>
      <c r="V64" s="36">
        <v>-10</v>
      </c>
    </row>
    <row r="65" spans="2:22" ht="15" thickBot="1" x14ac:dyDescent="0.35">
      <c r="B65" s="110" t="s">
        <v>40</v>
      </c>
      <c r="C65" s="111"/>
      <c r="D65" s="25">
        <f>SUM(D45:D64)</f>
        <v>18608</v>
      </c>
      <c r="E65" s="26">
        <f>D65/D67</f>
        <v>0.37325737668746112</v>
      </c>
      <c r="F65" s="25">
        <f>SUM(F45:F64)</f>
        <v>14686</v>
      </c>
      <c r="G65" s="26">
        <f>F65/F67</f>
        <v>0.35421239236873209</v>
      </c>
      <c r="H65" s="27">
        <f>D65/F65-1</f>
        <v>0.26705706114667027</v>
      </c>
      <c r="I65" s="37"/>
      <c r="J65" s="25">
        <f>SUM(J45:J64)</f>
        <v>14200</v>
      </c>
      <c r="K65" s="26">
        <f>E65/J65-1</f>
        <v>-0.99997371426924742</v>
      </c>
      <c r="L65" s="25"/>
      <c r="O65" s="110" t="s">
        <v>40</v>
      </c>
      <c r="P65" s="111"/>
      <c r="Q65" s="25">
        <f>SUM(Q45:Q64)</f>
        <v>154283</v>
      </c>
      <c r="R65" s="26">
        <f>Q65/Q67</f>
        <v>0.36055180085438926</v>
      </c>
      <c r="S65" s="25">
        <f>SUM(S45:S64)</f>
        <v>155992</v>
      </c>
      <c r="T65" s="26">
        <f>S65/S67</f>
        <v>0.39132027193136493</v>
      </c>
      <c r="U65" s="27">
        <f>Q65/S65-1</f>
        <v>-1.0955690035386434E-2</v>
      </c>
      <c r="V65" s="37"/>
    </row>
    <row r="66" spans="2:22" ht="15" thickBot="1" x14ac:dyDescent="0.35">
      <c r="B66" s="110" t="s">
        <v>11</v>
      </c>
      <c r="C66" s="111"/>
      <c r="D66" s="25">
        <f>D67-SUM(D45:D64)</f>
        <v>31245</v>
      </c>
      <c r="E66" s="26">
        <f>D66/D67</f>
        <v>0.62674262331253883</v>
      </c>
      <c r="F66" s="25">
        <f>F67-SUM(F45:F64)</f>
        <v>26775</v>
      </c>
      <c r="G66" s="26">
        <f>F66/F67</f>
        <v>0.64578760763126797</v>
      </c>
      <c r="H66" s="27">
        <f>D66/F66-1</f>
        <v>0.16694677871148467</v>
      </c>
      <c r="I66" s="37"/>
      <c r="J66" s="25">
        <f>J67-SUM(J45:J64)</f>
        <v>28279</v>
      </c>
      <c r="K66" s="26">
        <f>E66/J66-1</f>
        <v>-0.9999778371716358</v>
      </c>
      <c r="L66" s="25"/>
      <c r="O66" s="110" t="s">
        <v>11</v>
      </c>
      <c r="P66" s="111"/>
      <c r="Q66" s="25">
        <f>Q67-SUM(Q45:Q64)</f>
        <v>273625</v>
      </c>
      <c r="R66" s="26">
        <f>Q66/Q67</f>
        <v>0.63944819914561069</v>
      </c>
      <c r="S66" s="25">
        <f>S67-SUM(S45:S64)</f>
        <v>242638</v>
      </c>
      <c r="T66" s="26">
        <f>S66/S67</f>
        <v>0.60867972806863513</v>
      </c>
      <c r="U66" s="27">
        <f>Q66/S66-1</f>
        <v>0.12770876779399765</v>
      </c>
      <c r="V66" s="38"/>
    </row>
    <row r="67" spans="2:22" ht="15" thickBot="1" x14ac:dyDescent="0.35">
      <c r="B67" s="93" t="s">
        <v>33</v>
      </c>
      <c r="C67" s="94"/>
      <c r="D67" s="28">
        <v>49853</v>
      </c>
      <c r="E67" s="29">
        <v>1</v>
      </c>
      <c r="F67" s="28">
        <v>41461</v>
      </c>
      <c r="G67" s="29">
        <v>1</v>
      </c>
      <c r="H67" s="30">
        <v>0.20240708135356122</v>
      </c>
      <c r="I67" s="39"/>
      <c r="J67" s="28">
        <v>42479</v>
      </c>
      <c r="K67" s="30">
        <v>0.17359165705407387</v>
      </c>
      <c r="L67" s="28"/>
      <c r="N67" s="31"/>
      <c r="O67" s="93" t="s">
        <v>33</v>
      </c>
      <c r="P67" s="94"/>
      <c r="Q67" s="28">
        <v>427908</v>
      </c>
      <c r="R67" s="29">
        <v>1</v>
      </c>
      <c r="S67" s="28">
        <v>398630</v>
      </c>
      <c r="T67" s="29">
        <v>1</v>
      </c>
      <c r="U67" s="30">
        <v>7.3446554448987733E-2</v>
      </c>
      <c r="V67" s="39"/>
    </row>
    <row r="68" spans="2:22" x14ac:dyDescent="0.3">
      <c r="B68" s="32" t="s">
        <v>64</v>
      </c>
      <c r="O68" s="32" t="s">
        <v>64</v>
      </c>
    </row>
    <row r="69" spans="2:22" x14ac:dyDescent="0.3">
      <c r="B69" s="33" t="s">
        <v>63</v>
      </c>
      <c r="O69" s="33" t="s">
        <v>63</v>
      </c>
    </row>
  </sheetData>
  <mergeCells count="84">
    <mergeCell ref="B2:L2"/>
    <mergeCell ref="O2:V2"/>
    <mergeCell ref="D4:I4"/>
    <mergeCell ref="J4:L4"/>
    <mergeCell ref="O4:O6"/>
    <mergeCell ref="P4:P6"/>
    <mergeCell ref="Q4:V4"/>
    <mergeCell ref="D5:I5"/>
    <mergeCell ref="J5:L5"/>
    <mergeCell ref="Q5:V5"/>
    <mergeCell ref="K6:K7"/>
    <mergeCell ref="L6:L7"/>
    <mergeCell ref="Q6:R7"/>
    <mergeCell ref="S6:T7"/>
    <mergeCell ref="H6:H7"/>
    <mergeCell ref="I6:I7"/>
    <mergeCell ref="B4:B6"/>
    <mergeCell ref="C4:C6"/>
    <mergeCell ref="B7:B9"/>
    <mergeCell ref="L43:L44"/>
    <mergeCell ref="D40:I40"/>
    <mergeCell ref="D41:E42"/>
    <mergeCell ref="C42:C44"/>
    <mergeCell ref="H43:H44"/>
    <mergeCell ref="C39:C41"/>
    <mergeCell ref="I8:I9"/>
    <mergeCell ref="K8:K9"/>
    <mergeCell ref="L8:L9"/>
    <mergeCell ref="J6:J7"/>
    <mergeCell ref="B30:C30"/>
    <mergeCell ref="B31:C31"/>
    <mergeCell ref="B32:C32"/>
    <mergeCell ref="V43:V44"/>
    <mergeCell ref="V41:V42"/>
    <mergeCell ref="D6:E7"/>
    <mergeCell ref="F6:G7"/>
    <mergeCell ref="C7:C9"/>
    <mergeCell ref="V6:V7"/>
    <mergeCell ref="O7:O9"/>
    <mergeCell ref="P7:P9"/>
    <mergeCell ref="U8:U9"/>
    <mergeCell ref="V8:V9"/>
    <mergeCell ref="J8:J9"/>
    <mergeCell ref="O37:V37"/>
    <mergeCell ref="O39:O41"/>
    <mergeCell ref="P39:P41"/>
    <mergeCell ref="Q39:V39"/>
    <mergeCell ref="Q40:V40"/>
    <mergeCell ref="U41:U42"/>
    <mergeCell ref="P42:P44"/>
    <mergeCell ref="U43:U44"/>
    <mergeCell ref="U6:U7"/>
    <mergeCell ref="O30:P30"/>
    <mergeCell ref="O31:P31"/>
    <mergeCell ref="O32:P32"/>
    <mergeCell ref="S41:T42"/>
    <mergeCell ref="O42:O44"/>
    <mergeCell ref="Q41:R42"/>
    <mergeCell ref="I41:I42"/>
    <mergeCell ref="B66:C66"/>
    <mergeCell ref="H41:H42"/>
    <mergeCell ref="K43:K44"/>
    <mergeCell ref="I43:I44"/>
    <mergeCell ref="K41:K42"/>
    <mergeCell ref="J43:J44"/>
    <mergeCell ref="B65:C65"/>
    <mergeCell ref="F41:G42"/>
    <mergeCell ref="J41:J42"/>
    <mergeCell ref="B3:L3"/>
    <mergeCell ref="O3:V3"/>
    <mergeCell ref="B38:L38"/>
    <mergeCell ref="O38:V38"/>
    <mergeCell ref="O67:P67"/>
    <mergeCell ref="H8:H9"/>
    <mergeCell ref="B37:L37"/>
    <mergeCell ref="D39:I39"/>
    <mergeCell ref="J40:L40"/>
    <mergeCell ref="J39:L39"/>
    <mergeCell ref="L41:L42"/>
    <mergeCell ref="B42:B44"/>
    <mergeCell ref="B39:B41"/>
    <mergeCell ref="O65:P65"/>
    <mergeCell ref="O66:P66"/>
    <mergeCell ref="B67:C67"/>
  </mergeCells>
  <conditionalFormatting sqref="D10:H29">
    <cfRule type="cellIs" dxfId="102" priority="14" operator="equal">
      <formula>0</formula>
    </cfRule>
  </conditionalFormatting>
  <conditionalFormatting sqref="D45:H64">
    <cfRule type="cellIs" dxfId="101" priority="29" operator="equal">
      <formula>0</formula>
    </cfRule>
  </conditionalFormatting>
  <conditionalFormatting sqref="H10:H31">
    <cfRule type="cellIs" dxfId="100" priority="13" operator="lessThan">
      <formula>0</formula>
    </cfRule>
  </conditionalFormatting>
  <conditionalFormatting sqref="H45:H66">
    <cfRule type="cellIs" dxfId="99" priority="31" operator="lessThan">
      <formula>0</formula>
    </cfRule>
  </conditionalFormatting>
  <conditionalFormatting sqref="I10:I29">
    <cfRule type="cellIs" dxfId="98" priority="12" operator="lessThan">
      <formula>0</formula>
    </cfRule>
    <cfRule type="cellIs" dxfId="97" priority="41" operator="equal">
      <formula>0</formula>
    </cfRule>
    <cfRule type="cellIs" dxfId="96" priority="41" operator="greaterThan">
      <formula>0</formula>
    </cfRule>
  </conditionalFormatting>
  <conditionalFormatting sqref="I45:I64">
    <cfRule type="cellIs" dxfId="95" priority="38" operator="lessThan">
      <formula>0</formula>
    </cfRule>
    <cfRule type="cellIs" dxfId="94" priority="39" operator="equal">
      <formula>0</formula>
    </cfRule>
    <cfRule type="cellIs" dxfId="93" priority="40" operator="greaterThan">
      <formula>0</formula>
    </cfRule>
  </conditionalFormatting>
  <conditionalFormatting sqref="J10:K29">
    <cfRule type="cellIs" dxfId="92" priority="9" operator="equal">
      <formula>0</formula>
    </cfRule>
  </conditionalFormatting>
  <conditionalFormatting sqref="J45:K64">
    <cfRule type="cellIs" dxfId="91" priority="26" operator="equal">
      <formula>0</formula>
    </cfRule>
  </conditionalFormatting>
  <conditionalFormatting sqref="K10:L29">
    <cfRule type="cellIs" dxfId="90" priority="8" operator="lessThan">
      <formula>0</formula>
    </cfRule>
  </conditionalFormatting>
  <conditionalFormatting sqref="K45:L64">
    <cfRule type="cellIs" dxfId="89" priority="23" operator="lessThan">
      <formula>0</formula>
    </cfRule>
  </conditionalFormatting>
  <conditionalFormatting sqref="L10:L29">
    <cfRule type="cellIs" dxfId="88" priority="7" operator="equal">
      <formula>0</formula>
    </cfRule>
    <cfRule type="cellIs" dxfId="87" priority="42" operator="greaterThan">
      <formula>0</formula>
    </cfRule>
  </conditionalFormatting>
  <conditionalFormatting sqref="L45:L64">
    <cfRule type="cellIs" dxfId="86" priority="24" operator="equal">
      <formula>0</formula>
    </cfRule>
    <cfRule type="cellIs" dxfId="85" priority="25" operator="greaterThan">
      <formula>0</formula>
    </cfRule>
  </conditionalFormatting>
  <conditionalFormatting sqref="Q10:U29">
    <cfRule type="cellIs" dxfId="84" priority="5" operator="equal">
      <formula>0</formula>
    </cfRule>
  </conditionalFormatting>
  <conditionalFormatting sqref="Q45:U64">
    <cfRule type="cellIs" dxfId="83" priority="15" operator="equal">
      <formula>0</formula>
    </cfRule>
  </conditionalFormatting>
  <conditionalFormatting sqref="U10:U31">
    <cfRule type="cellIs" dxfId="82" priority="4" operator="lessThan">
      <formula>0</formula>
    </cfRule>
  </conditionalFormatting>
  <conditionalFormatting sqref="U45:U66">
    <cfRule type="cellIs" dxfId="81" priority="17" operator="lessThan">
      <formula>0</formula>
    </cfRule>
  </conditionalFormatting>
  <conditionalFormatting sqref="V10:V29">
    <cfRule type="cellIs" dxfId="80" priority="3" operator="lessThan">
      <formula>0</formula>
    </cfRule>
    <cfRule type="cellIs" dxfId="79" priority="43" operator="equal">
      <formula>0</formula>
    </cfRule>
    <cfRule type="cellIs" dxfId="78" priority="43" operator="greaterThan">
      <formula>0</formula>
    </cfRule>
  </conditionalFormatting>
  <conditionalFormatting sqref="V45:V64">
    <cfRule type="cellIs" dxfId="77" priority="20" operator="lessThan">
      <formula>0</formula>
    </cfRule>
    <cfRule type="cellIs" dxfId="76" priority="21" operator="equal">
      <formula>0</formula>
    </cfRule>
    <cfRule type="cellIs" dxfId="75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zoomScale="90" zoomScaleNormal="90" workbookViewId="0">
      <selection activeCell="G15" sqref="G15"/>
    </sheetView>
  </sheetViews>
  <sheetFormatPr defaultColWidth="9.109375" defaultRowHeight="13.8" x14ac:dyDescent="0.25"/>
  <cols>
    <col min="1" max="1" width="4.33203125" style="5" customWidth="1"/>
    <col min="2" max="2" width="19.44140625" style="5" customWidth="1"/>
    <col min="3" max="7" width="10.44140625" style="5" customWidth="1"/>
    <col min="8" max="8" width="11.44140625" style="5" customWidth="1"/>
    <col min="9" max="16384" width="9.109375" style="5"/>
  </cols>
  <sheetData>
    <row r="1" spans="1:8" x14ac:dyDescent="0.25">
      <c r="A1" s="5" t="s">
        <v>3</v>
      </c>
      <c r="B1" s="34"/>
      <c r="C1" s="34"/>
      <c r="D1" s="34"/>
      <c r="E1" s="34"/>
      <c r="F1" s="34"/>
      <c r="G1" s="34"/>
      <c r="H1" s="40">
        <v>45932</v>
      </c>
    </row>
    <row r="2" spans="1:8" ht="14.4" customHeight="1" x14ac:dyDescent="0.25">
      <c r="A2" s="34"/>
      <c r="B2" s="91" t="s">
        <v>66</v>
      </c>
      <c r="C2" s="91"/>
      <c r="D2" s="91"/>
      <c r="E2" s="91"/>
      <c r="F2" s="91"/>
      <c r="G2" s="91"/>
      <c r="H2" s="91"/>
    </row>
    <row r="3" spans="1:8" ht="14.4" customHeight="1" x14ac:dyDescent="0.25">
      <c r="A3" s="34"/>
      <c r="B3" s="141"/>
      <c r="C3" s="141"/>
      <c r="D3" s="141"/>
      <c r="E3" s="141"/>
      <c r="F3" s="141"/>
      <c r="G3" s="141"/>
      <c r="H3" s="141"/>
    </row>
    <row r="4" spans="1:8" ht="21" customHeight="1" x14ac:dyDescent="0.25">
      <c r="A4" s="34"/>
      <c r="B4" s="124" t="s">
        <v>67</v>
      </c>
      <c r="C4" s="126" t="s">
        <v>194</v>
      </c>
      <c r="D4" s="127"/>
      <c r="E4" s="126" t="s">
        <v>195</v>
      </c>
      <c r="F4" s="127"/>
      <c r="G4" s="128" t="s">
        <v>79</v>
      </c>
      <c r="H4" s="128" t="s">
        <v>80</v>
      </c>
    </row>
    <row r="5" spans="1:8" ht="21" customHeight="1" x14ac:dyDescent="0.25">
      <c r="A5" s="34"/>
      <c r="B5" s="125"/>
      <c r="C5" s="41" t="s">
        <v>81</v>
      </c>
      <c r="D5" s="42" t="s">
        <v>68</v>
      </c>
      <c r="E5" s="41" t="s">
        <v>81</v>
      </c>
      <c r="F5" s="42" t="s">
        <v>68</v>
      </c>
      <c r="G5" s="129"/>
      <c r="H5" s="129"/>
    </row>
    <row r="6" spans="1:8" x14ac:dyDescent="0.25">
      <c r="A6" s="34"/>
      <c r="B6" s="43" t="s">
        <v>69</v>
      </c>
      <c r="C6" s="50">
        <v>143061</v>
      </c>
      <c r="D6" s="44">
        <v>0.35888166971878682</v>
      </c>
      <c r="E6" s="50">
        <v>132965</v>
      </c>
      <c r="F6" s="44">
        <v>0.31073268085663275</v>
      </c>
      <c r="G6" s="45">
        <v>-7.0571294762374115E-2</v>
      </c>
      <c r="H6" s="46" t="s">
        <v>144</v>
      </c>
    </row>
    <row r="7" spans="1:8" x14ac:dyDescent="0.25">
      <c r="A7" s="34"/>
      <c r="B7" s="43" t="s">
        <v>70</v>
      </c>
      <c r="C7" s="50">
        <v>34293</v>
      </c>
      <c r="D7" s="44">
        <v>8.6027142964653941E-2</v>
      </c>
      <c r="E7" s="50">
        <v>31646</v>
      </c>
      <c r="F7" s="44">
        <v>7.3955149237686604E-2</v>
      </c>
      <c r="G7" s="47">
        <v>-7.7187764266759995E-2</v>
      </c>
      <c r="H7" s="46" t="s">
        <v>145</v>
      </c>
    </row>
    <row r="8" spans="1:8" x14ac:dyDescent="0.25">
      <c r="A8" s="34"/>
      <c r="B8" s="43" t="s">
        <v>82</v>
      </c>
      <c r="C8" s="50">
        <v>221276</v>
      </c>
      <c r="D8" s="44">
        <v>0.55509118731655926</v>
      </c>
      <c r="E8" s="50">
        <v>263297</v>
      </c>
      <c r="F8" s="44">
        <v>0.61531216990568072</v>
      </c>
      <c r="G8" s="47">
        <v>0.18990310743144301</v>
      </c>
      <c r="H8" s="48" t="s">
        <v>146</v>
      </c>
    </row>
    <row r="9" spans="1:8" x14ac:dyDescent="0.25">
      <c r="A9" s="34"/>
      <c r="B9" s="49" t="s">
        <v>71</v>
      </c>
      <c r="C9" s="50"/>
      <c r="D9" s="44"/>
      <c r="E9" s="50"/>
      <c r="F9" s="44"/>
      <c r="G9" s="51"/>
      <c r="H9" s="52"/>
    </row>
    <row r="10" spans="1:8" x14ac:dyDescent="0.25">
      <c r="A10" s="34"/>
      <c r="B10" s="49" t="s">
        <v>72</v>
      </c>
      <c r="C10" s="50">
        <v>12497</v>
      </c>
      <c r="D10" s="44">
        <v>3.1349873316107668E-2</v>
      </c>
      <c r="E10" s="50">
        <v>25829</v>
      </c>
      <c r="F10" s="44">
        <v>6.0361105658225597E-2</v>
      </c>
      <c r="G10" s="47">
        <v>1.0668160358486038</v>
      </c>
      <c r="H10" s="48" t="s">
        <v>191</v>
      </c>
    </row>
    <row r="11" spans="1:8" x14ac:dyDescent="0.25">
      <c r="A11" s="34"/>
      <c r="B11" s="49" t="s">
        <v>73</v>
      </c>
      <c r="C11" s="50">
        <v>10851</v>
      </c>
      <c r="D11" s="44">
        <v>2.7220731003687632E-2</v>
      </c>
      <c r="E11" s="50">
        <v>21477</v>
      </c>
      <c r="F11" s="44">
        <v>5.0190695196163662E-2</v>
      </c>
      <c r="G11" s="47">
        <v>0.97926458390931703</v>
      </c>
      <c r="H11" s="48" t="s">
        <v>192</v>
      </c>
    </row>
    <row r="12" spans="1:8" x14ac:dyDescent="0.25">
      <c r="A12" s="34"/>
      <c r="B12" s="49" t="s">
        <v>74</v>
      </c>
      <c r="C12" s="50">
        <v>7</v>
      </c>
      <c r="D12" s="44">
        <v>1.7560143491458246E-5</v>
      </c>
      <c r="E12" s="50">
        <v>121</v>
      </c>
      <c r="F12" s="44">
        <v>2.8277106293876251E-4</v>
      </c>
      <c r="G12" s="47">
        <v>16.285714285714285</v>
      </c>
      <c r="H12" s="48" t="s">
        <v>84</v>
      </c>
    </row>
    <row r="13" spans="1:8" x14ac:dyDescent="0.25">
      <c r="A13" s="34"/>
      <c r="B13" s="49" t="s">
        <v>75</v>
      </c>
      <c r="C13" s="50">
        <v>87971</v>
      </c>
      <c r="D13" s="44">
        <v>0.22068334044101046</v>
      </c>
      <c r="E13" s="50">
        <v>94634</v>
      </c>
      <c r="F13" s="44">
        <v>0.22115501462931283</v>
      </c>
      <c r="G13" s="47">
        <v>7.574086915006073E-2</v>
      </c>
      <c r="H13" s="48" t="s">
        <v>84</v>
      </c>
    </row>
    <row r="14" spans="1:8" x14ac:dyDescent="0.25">
      <c r="A14" s="34"/>
      <c r="B14" s="49" t="s">
        <v>76</v>
      </c>
      <c r="C14" s="50">
        <v>99204</v>
      </c>
      <c r="D14" s="44">
        <v>0.24886235356094624</v>
      </c>
      <c r="E14" s="50">
        <v>108724</v>
      </c>
      <c r="F14" s="44">
        <v>0.25408265328061175</v>
      </c>
      <c r="G14" s="47">
        <v>9.5963872424499108E-2</v>
      </c>
      <c r="H14" s="48" t="s">
        <v>193</v>
      </c>
    </row>
    <row r="15" spans="1:8" x14ac:dyDescent="0.25">
      <c r="A15" s="34"/>
      <c r="B15" s="49" t="s">
        <v>77</v>
      </c>
      <c r="C15" s="50">
        <v>10682</v>
      </c>
      <c r="D15" s="44">
        <v>2.6796778967965281E-2</v>
      </c>
      <c r="E15" s="50">
        <v>12492</v>
      </c>
      <c r="F15" s="44">
        <v>2.9193191059760509E-2</v>
      </c>
      <c r="G15" s="47">
        <v>0.16944392435873423</v>
      </c>
      <c r="H15" s="46" t="s">
        <v>147</v>
      </c>
    </row>
    <row r="16" spans="1:8" x14ac:dyDescent="0.25">
      <c r="A16" s="34"/>
      <c r="B16" s="49" t="s">
        <v>78</v>
      </c>
      <c r="C16" s="50">
        <v>0</v>
      </c>
      <c r="D16" s="44">
        <v>0</v>
      </c>
      <c r="E16" s="50">
        <v>0</v>
      </c>
      <c r="F16" s="44">
        <v>0</v>
      </c>
      <c r="G16" s="47" t="s">
        <v>105</v>
      </c>
      <c r="H16" s="48" t="s">
        <v>84</v>
      </c>
    </row>
    <row r="17" spans="1:8" x14ac:dyDescent="0.25">
      <c r="A17" s="34"/>
      <c r="B17" s="53" t="s">
        <v>83</v>
      </c>
      <c r="C17" s="61">
        <v>0</v>
      </c>
      <c r="D17" s="54">
        <v>1.6054988335056919E-4</v>
      </c>
      <c r="E17" s="61">
        <v>0</v>
      </c>
      <c r="F17" s="54">
        <v>4.6739018667474319E-5</v>
      </c>
      <c r="G17" s="55"/>
      <c r="H17" s="56" t="s">
        <v>84</v>
      </c>
    </row>
    <row r="18" spans="1:8" x14ac:dyDescent="0.25">
      <c r="A18" s="34"/>
      <c r="B18" s="34" t="s">
        <v>64</v>
      </c>
      <c r="C18" s="34"/>
      <c r="D18" s="34"/>
      <c r="E18" s="34"/>
      <c r="F18" s="34"/>
      <c r="G18" s="34"/>
      <c r="H18" s="34"/>
    </row>
    <row r="19" spans="1:8" x14ac:dyDescent="0.25">
      <c r="B19" s="5" t="s">
        <v>63</v>
      </c>
    </row>
  </sheetData>
  <mergeCells count="6">
    <mergeCell ref="B2:H3"/>
    <mergeCell ref="B4:B5"/>
    <mergeCell ref="C4:D4"/>
    <mergeCell ref="E4:F4"/>
    <mergeCell ref="G4:G5"/>
    <mergeCell ref="H4:H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2"/>
  <sheetViews>
    <sheetView showGridLines="0" zoomScale="90" zoomScaleNormal="90" workbookViewId="0"/>
  </sheetViews>
  <sheetFormatPr defaultColWidth="9.109375" defaultRowHeight="13.8" x14ac:dyDescent="0.25"/>
  <cols>
    <col min="1" max="1" width="2.5546875" style="5" customWidth="1"/>
    <col min="2" max="2" width="8.109375" style="5" customWidth="1"/>
    <col min="3" max="3" width="20.109375" style="5" customWidth="1"/>
    <col min="4" max="12" width="10.5546875" style="5" customWidth="1"/>
    <col min="13" max="13" width="1.6640625" style="5" customWidth="1"/>
    <col min="14" max="14" width="1.44140625" style="5" customWidth="1"/>
    <col min="15" max="15" width="9.109375" style="5"/>
    <col min="16" max="16" width="16.6640625" style="5" bestFit="1" customWidth="1"/>
    <col min="17" max="21" width="10.44140625" style="5" customWidth="1"/>
    <col min="22" max="22" width="12.6640625" style="5" customWidth="1"/>
    <col min="23" max="23" width="12" style="5" customWidth="1"/>
    <col min="24" max="24" width="11.109375" style="5" customWidth="1"/>
    <col min="25" max="25" width="16.44140625" style="5" customWidth="1"/>
    <col min="26" max="30" width="9.109375" style="5"/>
    <col min="31" max="31" width="12.109375" style="5" customWidth="1"/>
    <col min="32" max="32" width="11.44140625" style="5" customWidth="1"/>
    <col min="33" max="16384" width="9.109375" style="5"/>
  </cols>
  <sheetData>
    <row r="1" spans="2:22" x14ac:dyDescent="0.25">
      <c r="B1" s="34" t="s">
        <v>3</v>
      </c>
      <c r="D1" s="3"/>
      <c r="L1" s="4"/>
      <c r="P1" s="1"/>
      <c r="V1" s="40">
        <v>45932</v>
      </c>
    </row>
    <row r="2" spans="2:22" x14ac:dyDescent="0.25">
      <c r="D2" s="3"/>
      <c r="L2" s="4"/>
      <c r="O2" s="130" t="s">
        <v>117</v>
      </c>
      <c r="P2" s="130"/>
      <c r="Q2" s="130"/>
      <c r="R2" s="130"/>
      <c r="S2" s="130"/>
      <c r="T2" s="130"/>
      <c r="U2" s="130"/>
      <c r="V2" s="130"/>
    </row>
    <row r="3" spans="2:22" ht="14.4" customHeight="1" x14ac:dyDescent="0.25">
      <c r="B3" s="97" t="s">
        <v>168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31"/>
      <c r="N3" s="34"/>
      <c r="O3" s="130"/>
      <c r="P3" s="130"/>
      <c r="Q3" s="130"/>
      <c r="R3" s="130"/>
      <c r="S3" s="130"/>
      <c r="T3" s="130"/>
      <c r="U3" s="130"/>
      <c r="V3" s="130"/>
    </row>
    <row r="4" spans="2:22" ht="14.4" customHeight="1" thickBot="1" x14ac:dyDescent="0.3">
      <c r="B4" s="92" t="s">
        <v>169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31"/>
      <c r="N4" s="34"/>
      <c r="O4" s="92" t="s">
        <v>118</v>
      </c>
      <c r="P4" s="92"/>
      <c r="Q4" s="92"/>
      <c r="R4" s="92"/>
      <c r="S4" s="92"/>
      <c r="T4" s="92"/>
      <c r="U4" s="92"/>
      <c r="V4" s="92"/>
    </row>
    <row r="5" spans="2:22" ht="14.4" customHeight="1" x14ac:dyDescent="0.25">
      <c r="B5" s="108" t="s">
        <v>0</v>
      </c>
      <c r="C5" s="122" t="s">
        <v>1</v>
      </c>
      <c r="D5" s="98" t="s">
        <v>152</v>
      </c>
      <c r="E5" s="99"/>
      <c r="F5" s="99"/>
      <c r="G5" s="99"/>
      <c r="H5" s="99"/>
      <c r="I5" s="100"/>
      <c r="J5" s="98" t="s">
        <v>136</v>
      </c>
      <c r="K5" s="99"/>
      <c r="L5" s="100"/>
      <c r="M5" s="31"/>
      <c r="N5" s="31"/>
      <c r="O5" s="108" t="s">
        <v>0</v>
      </c>
      <c r="P5" s="122" t="s">
        <v>1</v>
      </c>
      <c r="Q5" s="98" t="s">
        <v>154</v>
      </c>
      <c r="R5" s="99"/>
      <c r="S5" s="99"/>
      <c r="T5" s="99"/>
      <c r="U5" s="99"/>
      <c r="V5" s="100"/>
    </row>
    <row r="6" spans="2:22" ht="14.4" customHeight="1" thickBot="1" x14ac:dyDescent="0.3">
      <c r="B6" s="109"/>
      <c r="C6" s="123"/>
      <c r="D6" s="101" t="s">
        <v>153</v>
      </c>
      <c r="E6" s="102"/>
      <c r="F6" s="102"/>
      <c r="G6" s="102"/>
      <c r="H6" s="102"/>
      <c r="I6" s="103"/>
      <c r="J6" s="101" t="s">
        <v>137</v>
      </c>
      <c r="K6" s="102"/>
      <c r="L6" s="103"/>
      <c r="M6" s="31"/>
      <c r="N6" s="31"/>
      <c r="O6" s="109"/>
      <c r="P6" s="123"/>
      <c r="Q6" s="101" t="s">
        <v>160</v>
      </c>
      <c r="R6" s="102"/>
      <c r="S6" s="102"/>
      <c r="T6" s="102"/>
      <c r="U6" s="102"/>
      <c r="V6" s="103"/>
    </row>
    <row r="7" spans="2:22" ht="14.4" customHeight="1" x14ac:dyDescent="0.25">
      <c r="B7" s="109"/>
      <c r="C7" s="123"/>
      <c r="D7" s="114">
        <v>2025</v>
      </c>
      <c r="E7" s="115"/>
      <c r="F7" s="114">
        <v>2024</v>
      </c>
      <c r="G7" s="115"/>
      <c r="H7" s="112" t="s">
        <v>4</v>
      </c>
      <c r="I7" s="112" t="s">
        <v>42</v>
      </c>
      <c r="J7" s="112">
        <v>2025</v>
      </c>
      <c r="K7" s="112" t="s">
        <v>156</v>
      </c>
      <c r="L7" s="104" t="s">
        <v>158</v>
      </c>
      <c r="M7" s="31"/>
      <c r="N7" s="31"/>
      <c r="O7" s="109"/>
      <c r="P7" s="123"/>
      <c r="Q7" s="114">
        <v>2024</v>
      </c>
      <c r="R7" s="115"/>
      <c r="S7" s="114">
        <v>2023</v>
      </c>
      <c r="T7" s="115"/>
      <c r="U7" s="112" t="s">
        <v>4</v>
      </c>
      <c r="V7" s="104" t="s">
        <v>59</v>
      </c>
    </row>
    <row r="8" spans="2:22" ht="14.4" customHeight="1" thickBot="1" x14ac:dyDescent="0.3">
      <c r="B8" s="106" t="s">
        <v>5</v>
      </c>
      <c r="C8" s="118" t="s">
        <v>6</v>
      </c>
      <c r="D8" s="116"/>
      <c r="E8" s="117"/>
      <c r="F8" s="116"/>
      <c r="G8" s="117"/>
      <c r="H8" s="113"/>
      <c r="I8" s="113"/>
      <c r="J8" s="113"/>
      <c r="K8" s="113"/>
      <c r="L8" s="105"/>
      <c r="M8" s="31"/>
      <c r="N8" s="31"/>
      <c r="O8" s="106" t="s">
        <v>5</v>
      </c>
      <c r="P8" s="118" t="s">
        <v>6</v>
      </c>
      <c r="Q8" s="116"/>
      <c r="R8" s="117"/>
      <c r="S8" s="116"/>
      <c r="T8" s="117"/>
      <c r="U8" s="113"/>
      <c r="V8" s="105"/>
    </row>
    <row r="9" spans="2:22" ht="14.4" customHeight="1" x14ac:dyDescent="0.25">
      <c r="B9" s="106"/>
      <c r="C9" s="118"/>
      <c r="D9" s="9" t="s">
        <v>7</v>
      </c>
      <c r="E9" s="10" t="s">
        <v>2</v>
      </c>
      <c r="F9" s="9" t="s">
        <v>7</v>
      </c>
      <c r="G9" s="10" t="s">
        <v>2</v>
      </c>
      <c r="H9" s="95" t="s">
        <v>8</v>
      </c>
      <c r="I9" s="95" t="s">
        <v>43</v>
      </c>
      <c r="J9" s="95" t="s">
        <v>7</v>
      </c>
      <c r="K9" s="95" t="s">
        <v>157</v>
      </c>
      <c r="L9" s="120" t="s">
        <v>159</v>
      </c>
      <c r="M9" s="31"/>
      <c r="N9" s="31"/>
      <c r="O9" s="106"/>
      <c r="P9" s="118"/>
      <c r="Q9" s="9" t="s">
        <v>7</v>
      </c>
      <c r="R9" s="10" t="s">
        <v>2</v>
      </c>
      <c r="S9" s="9" t="s">
        <v>7</v>
      </c>
      <c r="T9" s="10" t="s">
        <v>2</v>
      </c>
      <c r="U9" s="95" t="s">
        <v>8</v>
      </c>
      <c r="V9" s="120" t="s">
        <v>60</v>
      </c>
    </row>
    <row r="10" spans="2:22" ht="14.4" customHeight="1" thickBot="1" x14ac:dyDescent="0.3">
      <c r="B10" s="107"/>
      <c r="C10" s="119"/>
      <c r="D10" s="12" t="s">
        <v>9</v>
      </c>
      <c r="E10" s="13" t="s">
        <v>10</v>
      </c>
      <c r="F10" s="12" t="s">
        <v>9</v>
      </c>
      <c r="G10" s="13" t="s">
        <v>10</v>
      </c>
      <c r="H10" s="96"/>
      <c r="I10" s="96"/>
      <c r="J10" s="96" t="s">
        <v>9</v>
      </c>
      <c r="K10" s="96"/>
      <c r="L10" s="121"/>
      <c r="M10" s="31"/>
      <c r="N10" s="31"/>
      <c r="O10" s="107"/>
      <c r="P10" s="119"/>
      <c r="Q10" s="12" t="s">
        <v>9</v>
      </c>
      <c r="R10" s="13" t="s">
        <v>10</v>
      </c>
      <c r="S10" s="12" t="s">
        <v>9</v>
      </c>
      <c r="T10" s="13" t="s">
        <v>10</v>
      </c>
      <c r="U10" s="96"/>
      <c r="V10" s="121"/>
    </row>
    <row r="11" spans="2:22" ht="14.4" customHeight="1" thickBot="1" x14ac:dyDescent="0.3">
      <c r="B11" s="15">
        <v>1</v>
      </c>
      <c r="C11" s="16" t="s">
        <v>18</v>
      </c>
      <c r="D11" s="17">
        <v>2614</v>
      </c>
      <c r="E11" s="18">
        <v>0.17968105581523233</v>
      </c>
      <c r="F11" s="17">
        <v>2555</v>
      </c>
      <c r="G11" s="18">
        <v>0.20394316730523626</v>
      </c>
      <c r="H11" s="19">
        <v>2.3091976516633972E-2</v>
      </c>
      <c r="I11" s="35">
        <v>0</v>
      </c>
      <c r="J11" s="17">
        <v>2503</v>
      </c>
      <c r="K11" s="19">
        <v>4.4346783859368744E-2</v>
      </c>
      <c r="L11" s="35">
        <v>0</v>
      </c>
      <c r="M11" s="31"/>
      <c r="N11" s="31"/>
      <c r="O11" s="15">
        <v>1</v>
      </c>
      <c r="P11" s="16" t="s">
        <v>18</v>
      </c>
      <c r="Q11" s="17">
        <v>22975</v>
      </c>
      <c r="R11" s="18">
        <v>0.16904196066601429</v>
      </c>
      <c r="S11" s="17">
        <v>25393</v>
      </c>
      <c r="T11" s="18">
        <v>0.20429129994046566</v>
      </c>
      <c r="U11" s="19">
        <v>-9.5223092978379831E-2</v>
      </c>
      <c r="V11" s="35">
        <v>0</v>
      </c>
    </row>
    <row r="12" spans="2:22" ht="14.4" customHeight="1" thickBot="1" x14ac:dyDescent="0.3">
      <c r="B12" s="20">
        <v>2</v>
      </c>
      <c r="C12" s="21" t="s">
        <v>21</v>
      </c>
      <c r="D12" s="22">
        <v>1380</v>
      </c>
      <c r="E12" s="23">
        <v>9.4858399780038488E-2</v>
      </c>
      <c r="F12" s="22">
        <v>1410</v>
      </c>
      <c r="G12" s="23">
        <v>0.11254789272030652</v>
      </c>
      <c r="H12" s="24">
        <v>-2.1276595744680882E-2</v>
      </c>
      <c r="I12" s="36">
        <v>0</v>
      </c>
      <c r="J12" s="22">
        <v>1022</v>
      </c>
      <c r="K12" s="24">
        <v>0.35029354207436403</v>
      </c>
      <c r="L12" s="36">
        <v>1</v>
      </c>
      <c r="M12" s="31"/>
      <c r="N12" s="31"/>
      <c r="O12" s="20">
        <v>2</v>
      </c>
      <c r="P12" s="21" t="s">
        <v>21</v>
      </c>
      <c r="Q12" s="22">
        <v>11809</v>
      </c>
      <c r="R12" s="23">
        <v>8.688646413514528E-2</v>
      </c>
      <c r="S12" s="22">
        <v>11997</v>
      </c>
      <c r="T12" s="23">
        <v>9.6518045342644285E-2</v>
      </c>
      <c r="U12" s="24">
        <v>-1.5670584312744817E-2</v>
      </c>
      <c r="V12" s="36">
        <v>1</v>
      </c>
    </row>
    <row r="13" spans="2:22" ht="14.4" customHeight="1" thickBot="1" x14ac:dyDescent="0.3">
      <c r="B13" s="15">
        <v>3</v>
      </c>
      <c r="C13" s="16" t="s">
        <v>28</v>
      </c>
      <c r="D13" s="17">
        <v>1058</v>
      </c>
      <c r="E13" s="18">
        <v>7.272477316469618E-2</v>
      </c>
      <c r="F13" s="17">
        <v>840</v>
      </c>
      <c r="G13" s="18">
        <v>6.7049808429118771E-2</v>
      </c>
      <c r="H13" s="19">
        <v>0.25952380952380949</v>
      </c>
      <c r="I13" s="35">
        <v>1</v>
      </c>
      <c r="J13" s="17">
        <v>773</v>
      </c>
      <c r="K13" s="19">
        <v>0.36869340232858994</v>
      </c>
      <c r="L13" s="35">
        <v>2</v>
      </c>
      <c r="M13" s="31"/>
      <c r="N13" s="31"/>
      <c r="O13" s="15">
        <v>3</v>
      </c>
      <c r="P13" s="16" t="s">
        <v>17</v>
      </c>
      <c r="Q13" s="17">
        <v>11197</v>
      </c>
      <c r="R13" s="18">
        <v>8.2383583615989645E-2</v>
      </c>
      <c r="S13" s="17">
        <v>8609</v>
      </c>
      <c r="T13" s="18">
        <v>6.9260969605303382E-2</v>
      </c>
      <c r="U13" s="19">
        <v>0.30061563480078979</v>
      </c>
      <c r="V13" s="35">
        <v>1</v>
      </c>
    </row>
    <row r="14" spans="2:22" ht="14.4" customHeight="1" thickBot="1" x14ac:dyDescent="0.3">
      <c r="B14" s="20">
        <v>4</v>
      </c>
      <c r="C14" s="21" t="s">
        <v>17</v>
      </c>
      <c r="D14" s="22">
        <v>1044</v>
      </c>
      <c r="E14" s="23">
        <v>7.1762441572724767E-2</v>
      </c>
      <c r="F14" s="22">
        <v>831</v>
      </c>
      <c r="G14" s="23">
        <v>6.6331417624521077E-2</v>
      </c>
      <c r="H14" s="24">
        <v>0.25631768953068601</v>
      </c>
      <c r="I14" s="36">
        <v>1</v>
      </c>
      <c r="J14" s="22">
        <v>1057</v>
      </c>
      <c r="K14" s="24">
        <v>-1.2298959318826852E-2</v>
      </c>
      <c r="L14" s="36">
        <v>-2</v>
      </c>
      <c r="M14" s="31"/>
      <c r="N14" s="31"/>
      <c r="O14" s="20">
        <v>4</v>
      </c>
      <c r="P14" s="21" t="s">
        <v>16</v>
      </c>
      <c r="Q14" s="22">
        <v>9433</v>
      </c>
      <c r="R14" s="23">
        <v>6.9404692707835156E-2</v>
      </c>
      <c r="S14" s="22">
        <v>12212</v>
      </c>
      <c r="T14" s="23">
        <v>9.8247759416885225E-2</v>
      </c>
      <c r="U14" s="24">
        <v>-0.22756305273501476</v>
      </c>
      <c r="V14" s="36">
        <v>-2</v>
      </c>
    </row>
    <row r="15" spans="2:22" ht="14.4" customHeight="1" thickBot="1" x14ac:dyDescent="0.3">
      <c r="B15" s="15">
        <v>5</v>
      </c>
      <c r="C15" s="16" t="s">
        <v>16</v>
      </c>
      <c r="D15" s="17">
        <v>994</v>
      </c>
      <c r="E15" s="18">
        <v>6.8325543029969751E-2</v>
      </c>
      <c r="F15" s="17">
        <v>1251</v>
      </c>
      <c r="G15" s="18">
        <v>9.9856321839080456E-2</v>
      </c>
      <c r="H15" s="19">
        <v>-0.20543565147881693</v>
      </c>
      <c r="I15" s="35">
        <v>-2</v>
      </c>
      <c r="J15" s="17">
        <v>588</v>
      </c>
      <c r="K15" s="19">
        <v>0.69047619047619047</v>
      </c>
      <c r="L15" s="35">
        <v>2</v>
      </c>
      <c r="M15" s="31"/>
      <c r="N15" s="31"/>
      <c r="O15" s="15">
        <v>5</v>
      </c>
      <c r="P15" s="16" t="s">
        <v>28</v>
      </c>
      <c r="Q15" s="17">
        <v>9003</v>
      </c>
      <c r="R15" s="18">
        <v>6.624090410777482E-2</v>
      </c>
      <c r="S15" s="17">
        <v>7034</v>
      </c>
      <c r="T15" s="18">
        <v>5.6589808363770935E-2</v>
      </c>
      <c r="U15" s="19">
        <v>0.27992607335797559</v>
      </c>
      <c r="V15" s="35">
        <v>1</v>
      </c>
    </row>
    <row r="16" spans="2:22" ht="14.4" customHeight="1" thickBot="1" x14ac:dyDescent="0.3">
      <c r="B16" s="20">
        <v>6</v>
      </c>
      <c r="C16" s="21" t="s">
        <v>97</v>
      </c>
      <c r="D16" s="22">
        <v>769</v>
      </c>
      <c r="E16" s="23">
        <v>5.2859499587572176E-2</v>
      </c>
      <c r="F16" s="22">
        <v>132</v>
      </c>
      <c r="G16" s="23">
        <v>1.0536398467432951E-2</v>
      </c>
      <c r="H16" s="24">
        <v>4.8257575757575761</v>
      </c>
      <c r="I16" s="36">
        <v>12</v>
      </c>
      <c r="J16" s="22">
        <v>761</v>
      </c>
      <c r="K16" s="24">
        <v>1.0512483574244502E-2</v>
      </c>
      <c r="L16" s="36">
        <v>0</v>
      </c>
      <c r="M16" s="31"/>
      <c r="N16" s="31"/>
      <c r="O16" s="20">
        <v>6</v>
      </c>
      <c r="P16" s="21" t="s">
        <v>22</v>
      </c>
      <c r="Q16" s="22">
        <v>7833</v>
      </c>
      <c r="R16" s="23">
        <v>5.7632456056447873E-2</v>
      </c>
      <c r="S16" s="22">
        <v>7981</v>
      </c>
      <c r="T16" s="23">
        <v>6.4208595472171712E-2</v>
      </c>
      <c r="U16" s="24">
        <v>-1.8544042099987501E-2</v>
      </c>
      <c r="V16" s="36">
        <v>-1</v>
      </c>
    </row>
    <row r="17" spans="2:22" ht="14.4" customHeight="1" thickBot="1" x14ac:dyDescent="0.3">
      <c r="B17" s="15">
        <v>7</v>
      </c>
      <c r="C17" s="16" t="s">
        <v>23</v>
      </c>
      <c r="D17" s="17">
        <v>721</v>
      </c>
      <c r="E17" s="18">
        <v>4.9560076986527354E-2</v>
      </c>
      <c r="F17" s="17">
        <v>663</v>
      </c>
      <c r="G17" s="18">
        <v>5.292145593869732E-2</v>
      </c>
      <c r="H17" s="19">
        <v>8.7481146304675628E-2</v>
      </c>
      <c r="I17" s="35">
        <v>0</v>
      </c>
      <c r="J17" s="17">
        <v>491</v>
      </c>
      <c r="K17" s="19">
        <v>0.4684317718940938</v>
      </c>
      <c r="L17" s="35">
        <v>1</v>
      </c>
      <c r="M17" s="31"/>
      <c r="N17" s="31"/>
      <c r="O17" s="15">
        <v>7</v>
      </c>
      <c r="P17" s="16" t="s">
        <v>97</v>
      </c>
      <c r="Q17" s="17">
        <v>6377</v>
      </c>
      <c r="R17" s="18">
        <v>4.6919720703685448E-2</v>
      </c>
      <c r="S17" s="17">
        <v>2539</v>
      </c>
      <c r="T17" s="18">
        <v>2.0426716439524369E-2</v>
      </c>
      <c r="U17" s="19">
        <v>1.5116187475384009</v>
      </c>
      <c r="V17" s="35">
        <v>7</v>
      </c>
    </row>
    <row r="18" spans="2:22" ht="14.4" customHeight="1" thickBot="1" x14ac:dyDescent="0.3">
      <c r="B18" s="20">
        <v>8</v>
      </c>
      <c r="C18" s="21" t="s">
        <v>22</v>
      </c>
      <c r="D18" s="22">
        <v>585</v>
      </c>
      <c r="E18" s="23">
        <v>4.0211712950233708E-2</v>
      </c>
      <c r="F18" s="22">
        <v>790</v>
      </c>
      <c r="G18" s="23">
        <v>6.305874840357599E-2</v>
      </c>
      <c r="H18" s="24">
        <v>-0.259493670886076</v>
      </c>
      <c r="I18" s="36">
        <v>-2</v>
      </c>
      <c r="J18" s="22">
        <v>829</v>
      </c>
      <c r="K18" s="24">
        <v>-0.2943305186972256</v>
      </c>
      <c r="L18" s="36">
        <v>-4</v>
      </c>
      <c r="M18" s="31"/>
      <c r="N18" s="31"/>
      <c r="O18" s="20">
        <v>8</v>
      </c>
      <c r="P18" s="21" t="s">
        <v>23</v>
      </c>
      <c r="Q18" s="22">
        <v>5632</v>
      </c>
      <c r="R18" s="23">
        <v>4.1438273012883241E-2</v>
      </c>
      <c r="S18" s="22">
        <v>5276</v>
      </c>
      <c r="T18" s="23">
        <v>4.2446378863698529E-2</v>
      </c>
      <c r="U18" s="24">
        <v>6.7475360121304062E-2</v>
      </c>
      <c r="V18" s="36">
        <v>-1</v>
      </c>
    </row>
    <row r="19" spans="2:22" ht="14.4" customHeight="1" thickBot="1" x14ac:dyDescent="0.3">
      <c r="B19" s="15">
        <v>9</v>
      </c>
      <c r="C19" s="16" t="s">
        <v>58</v>
      </c>
      <c r="D19" s="17">
        <v>341</v>
      </c>
      <c r="E19" s="18">
        <v>2.343964806158922E-2</v>
      </c>
      <c r="F19" s="17">
        <v>369</v>
      </c>
      <c r="G19" s="18">
        <v>2.9454022988505746E-2</v>
      </c>
      <c r="H19" s="19">
        <v>-7.5880758807588045E-2</v>
      </c>
      <c r="I19" s="35">
        <v>1</v>
      </c>
      <c r="J19" s="17">
        <v>253</v>
      </c>
      <c r="K19" s="19">
        <v>0.34782608695652173</v>
      </c>
      <c r="L19" s="35">
        <v>4</v>
      </c>
      <c r="M19" s="31"/>
      <c r="N19" s="31"/>
      <c r="O19" s="15">
        <v>9</v>
      </c>
      <c r="P19" s="16" t="s">
        <v>29</v>
      </c>
      <c r="Q19" s="17">
        <v>3678</v>
      </c>
      <c r="R19" s="18">
        <v>2.7061429002376521E-2</v>
      </c>
      <c r="S19" s="17">
        <v>4553</v>
      </c>
      <c r="T19" s="18">
        <v>3.6629712465204592E-2</v>
      </c>
      <c r="U19" s="19">
        <v>-0.19218097957390734</v>
      </c>
      <c r="V19" s="35">
        <v>-1</v>
      </c>
    </row>
    <row r="20" spans="2:22" ht="14.4" customHeight="1" thickBot="1" x14ac:dyDescent="0.3">
      <c r="B20" s="20">
        <v>10</v>
      </c>
      <c r="C20" s="21" t="s">
        <v>29</v>
      </c>
      <c r="D20" s="22">
        <v>334</v>
      </c>
      <c r="E20" s="23">
        <v>2.2958482265603521E-2</v>
      </c>
      <c r="F20" s="22">
        <v>409</v>
      </c>
      <c r="G20" s="23">
        <v>3.2646871008939975E-2</v>
      </c>
      <c r="H20" s="24">
        <v>-0.18337408312958436</v>
      </c>
      <c r="I20" s="36">
        <v>-1</v>
      </c>
      <c r="J20" s="22">
        <v>441</v>
      </c>
      <c r="K20" s="24">
        <v>-0.24263038548752835</v>
      </c>
      <c r="L20" s="36">
        <v>-1</v>
      </c>
      <c r="M20" s="31"/>
      <c r="N20" s="31"/>
      <c r="O20" s="20">
        <v>10</v>
      </c>
      <c r="P20" s="21" t="s">
        <v>58</v>
      </c>
      <c r="Q20" s="22">
        <v>3392</v>
      </c>
      <c r="R20" s="23">
        <v>2.4957141700941043E-2</v>
      </c>
      <c r="S20" s="22">
        <v>3025</v>
      </c>
      <c r="T20" s="23">
        <v>2.4336674765482954E-2</v>
      </c>
      <c r="U20" s="24">
        <v>0.12132231404958671</v>
      </c>
      <c r="V20" s="36">
        <v>3</v>
      </c>
    </row>
    <row r="21" spans="2:22" ht="14.4" customHeight="1" thickBot="1" x14ac:dyDescent="0.3">
      <c r="B21" s="15">
        <v>11</v>
      </c>
      <c r="C21" s="16" t="s">
        <v>31</v>
      </c>
      <c r="D21" s="17">
        <v>327</v>
      </c>
      <c r="E21" s="18">
        <v>2.2477316469617818E-2</v>
      </c>
      <c r="F21" s="17">
        <v>467</v>
      </c>
      <c r="G21" s="18">
        <v>3.7276500638569604E-2</v>
      </c>
      <c r="H21" s="19">
        <v>-0.29978586723768741</v>
      </c>
      <c r="I21" s="35">
        <v>-3</v>
      </c>
      <c r="J21" s="17">
        <v>276</v>
      </c>
      <c r="K21" s="19">
        <v>0.18478260869565211</v>
      </c>
      <c r="L21" s="35">
        <v>1</v>
      </c>
      <c r="M21" s="31"/>
      <c r="N21" s="31"/>
      <c r="O21" s="15">
        <v>11</v>
      </c>
      <c r="P21" s="16" t="s">
        <v>32</v>
      </c>
      <c r="Q21" s="17">
        <v>3335</v>
      </c>
      <c r="R21" s="18">
        <v>2.453775577023537E-2</v>
      </c>
      <c r="S21" s="17">
        <v>2340</v>
      </c>
      <c r="T21" s="18">
        <v>1.882572527313392E-2</v>
      </c>
      <c r="U21" s="19">
        <v>0.42521367521367526</v>
      </c>
      <c r="V21" s="35">
        <v>4</v>
      </c>
    </row>
    <row r="22" spans="2:22" ht="14.4" customHeight="1" thickBot="1" x14ac:dyDescent="0.3">
      <c r="B22" s="20">
        <v>12</v>
      </c>
      <c r="C22" s="21" t="s">
        <v>110</v>
      </c>
      <c r="D22" s="22">
        <v>286</v>
      </c>
      <c r="E22" s="23">
        <v>1.9659059664558703E-2</v>
      </c>
      <c r="F22" s="22">
        <v>128</v>
      </c>
      <c r="G22" s="23">
        <v>1.0217113665389528E-2</v>
      </c>
      <c r="H22" s="24">
        <v>1.234375</v>
      </c>
      <c r="I22" s="36">
        <v>7</v>
      </c>
      <c r="J22" s="22">
        <v>226</v>
      </c>
      <c r="K22" s="24">
        <v>0.26548672566371678</v>
      </c>
      <c r="L22" s="36">
        <v>4</v>
      </c>
      <c r="M22" s="31"/>
      <c r="N22" s="31"/>
      <c r="O22" s="20">
        <v>12</v>
      </c>
      <c r="P22" s="21" t="s">
        <v>31</v>
      </c>
      <c r="Q22" s="22">
        <v>3240</v>
      </c>
      <c r="R22" s="23">
        <v>2.3838779219059251E-2</v>
      </c>
      <c r="S22" s="22">
        <v>3634</v>
      </c>
      <c r="T22" s="23">
        <v>2.9236190445542164E-2</v>
      </c>
      <c r="U22" s="24">
        <v>-0.10842047330764992</v>
      </c>
      <c r="V22" s="36">
        <v>-3</v>
      </c>
    </row>
    <row r="23" spans="2:22" ht="14.4" customHeight="1" thickBot="1" x14ac:dyDescent="0.3">
      <c r="B23" s="15">
        <v>13</v>
      </c>
      <c r="C23" s="16" t="s">
        <v>132</v>
      </c>
      <c r="D23" s="17">
        <v>283</v>
      </c>
      <c r="E23" s="18">
        <v>1.9452845751993401E-2</v>
      </c>
      <c r="F23" s="17">
        <v>14</v>
      </c>
      <c r="G23" s="18">
        <v>1.1174968071519795E-3</v>
      </c>
      <c r="H23" s="19">
        <v>19.214285714285715</v>
      </c>
      <c r="I23" s="35">
        <v>22</v>
      </c>
      <c r="J23" s="17">
        <v>227</v>
      </c>
      <c r="K23" s="19">
        <v>0.24669603524229067</v>
      </c>
      <c r="L23" s="35">
        <v>2</v>
      </c>
      <c r="M23" s="31"/>
      <c r="N23" s="31"/>
      <c r="O23" s="15">
        <v>13</v>
      </c>
      <c r="P23" s="16" t="s">
        <v>92</v>
      </c>
      <c r="Q23" s="17">
        <v>3076</v>
      </c>
      <c r="R23" s="18">
        <v>2.2632124962292055E-2</v>
      </c>
      <c r="S23" s="17">
        <v>2195</v>
      </c>
      <c r="T23" s="18">
        <v>1.7659173920738871E-2</v>
      </c>
      <c r="U23" s="19">
        <v>0.40136674259681104</v>
      </c>
      <c r="V23" s="35">
        <v>4</v>
      </c>
    </row>
    <row r="24" spans="2:22" ht="14.4" customHeight="1" thickBot="1" x14ac:dyDescent="0.3">
      <c r="B24" s="20">
        <v>14</v>
      </c>
      <c r="C24" s="21" t="s">
        <v>15</v>
      </c>
      <c r="D24" s="22">
        <v>280</v>
      </c>
      <c r="E24" s="23">
        <v>1.92466318394281E-2</v>
      </c>
      <c r="F24" s="22">
        <v>216</v>
      </c>
      <c r="G24" s="23">
        <v>1.7241379310344827E-2</v>
      </c>
      <c r="H24" s="24">
        <v>0.29629629629629628</v>
      </c>
      <c r="I24" s="36">
        <v>1</v>
      </c>
      <c r="J24" s="22">
        <v>233</v>
      </c>
      <c r="K24" s="24">
        <v>0.20171673819742497</v>
      </c>
      <c r="L24" s="36">
        <v>0</v>
      </c>
      <c r="M24" s="31"/>
      <c r="N24" s="31"/>
      <c r="O24" s="20">
        <v>14</v>
      </c>
      <c r="P24" s="21" t="s">
        <v>30</v>
      </c>
      <c r="Q24" s="22">
        <v>2742</v>
      </c>
      <c r="R24" s="23">
        <v>2.0174670561314959E-2</v>
      </c>
      <c r="S24" s="22">
        <v>3211</v>
      </c>
      <c r="T24" s="23">
        <v>2.5833078569244879E-2</v>
      </c>
      <c r="U24" s="24">
        <v>-0.14606041731547803</v>
      </c>
      <c r="V24" s="36">
        <v>-3</v>
      </c>
    </row>
    <row r="25" spans="2:22" ht="14.4" customHeight="1" thickBot="1" x14ac:dyDescent="0.3">
      <c r="B25" s="15">
        <v>15</v>
      </c>
      <c r="C25" s="16" t="s">
        <v>92</v>
      </c>
      <c r="D25" s="17">
        <v>279</v>
      </c>
      <c r="E25" s="18">
        <v>1.9177893868573E-2</v>
      </c>
      <c r="F25" s="17">
        <v>212</v>
      </c>
      <c r="G25" s="18">
        <v>1.6922094508301407E-2</v>
      </c>
      <c r="H25" s="19">
        <v>0.3160377358490567</v>
      </c>
      <c r="I25" s="35">
        <v>1</v>
      </c>
      <c r="J25" s="17">
        <v>365</v>
      </c>
      <c r="K25" s="19">
        <v>-0.23561643835616441</v>
      </c>
      <c r="L25" s="35">
        <v>-5</v>
      </c>
      <c r="M25" s="31"/>
      <c r="N25" s="31"/>
      <c r="O25" s="15">
        <v>15</v>
      </c>
      <c r="P25" s="16" t="s">
        <v>15</v>
      </c>
      <c r="Q25" s="17">
        <v>2644</v>
      </c>
      <c r="R25" s="18">
        <v>1.9453621066417487E-2</v>
      </c>
      <c r="S25" s="17">
        <v>2098</v>
      </c>
      <c r="T25" s="18">
        <v>1.6878791291895283E-2</v>
      </c>
      <c r="U25" s="19">
        <v>0.26024785510009529</v>
      </c>
      <c r="V25" s="35">
        <v>3</v>
      </c>
    </row>
    <row r="26" spans="2:22" ht="14.4" customHeight="1" thickBot="1" x14ac:dyDescent="0.3">
      <c r="B26" s="20">
        <v>16</v>
      </c>
      <c r="C26" s="21" t="s">
        <v>30</v>
      </c>
      <c r="D26" s="22">
        <v>260</v>
      </c>
      <c r="E26" s="23">
        <v>1.7871872422326091E-2</v>
      </c>
      <c r="F26" s="22">
        <v>315</v>
      </c>
      <c r="G26" s="23">
        <v>2.5143678160919541E-2</v>
      </c>
      <c r="H26" s="24">
        <v>-0.17460317460317465</v>
      </c>
      <c r="I26" s="36">
        <v>-5</v>
      </c>
      <c r="J26" s="22">
        <v>218</v>
      </c>
      <c r="K26" s="24">
        <v>0.19266055045871555</v>
      </c>
      <c r="L26" s="36">
        <v>1</v>
      </c>
      <c r="M26" s="31"/>
      <c r="N26" s="31"/>
      <c r="O26" s="20">
        <v>16</v>
      </c>
      <c r="P26" s="21" t="s">
        <v>110</v>
      </c>
      <c r="Q26" s="22">
        <v>2632</v>
      </c>
      <c r="R26" s="23">
        <v>1.9365329291532084E-2</v>
      </c>
      <c r="S26" s="22">
        <v>190</v>
      </c>
      <c r="T26" s="23">
        <v>1.5285845307245491E-3</v>
      </c>
      <c r="U26" s="24">
        <v>12.852631578947369</v>
      </c>
      <c r="V26" s="36">
        <v>17</v>
      </c>
    </row>
    <row r="27" spans="2:22" ht="14.4" customHeight="1" thickBot="1" x14ac:dyDescent="0.3">
      <c r="B27" s="15">
        <v>17</v>
      </c>
      <c r="C27" s="16" t="s">
        <v>24</v>
      </c>
      <c r="D27" s="17">
        <v>237</v>
      </c>
      <c r="E27" s="18">
        <v>1.6290899092658784E-2</v>
      </c>
      <c r="F27" s="17">
        <v>226</v>
      </c>
      <c r="G27" s="18">
        <v>1.8039591315453383E-2</v>
      </c>
      <c r="H27" s="19">
        <v>4.8672566371681381E-2</v>
      </c>
      <c r="I27" s="35">
        <v>-3</v>
      </c>
      <c r="J27" s="17">
        <v>214</v>
      </c>
      <c r="K27" s="19">
        <v>0.10747663551401865</v>
      </c>
      <c r="L27" s="35">
        <v>1</v>
      </c>
      <c r="M27" s="31"/>
      <c r="N27" s="31"/>
      <c r="O27" s="15">
        <v>17</v>
      </c>
      <c r="P27" s="16" t="s">
        <v>20</v>
      </c>
      <c r="Q27" s="17">
        <v>2608</v>
      </c>
      <c r="R27" s="18">
        <v>1.9188745741761274E-2</v>
      </c>
      <c r="S27" s="17">
        <v>2306</v>
      </c>
      <c r="T27" s="18">
        <v>1.8552189093951631E-2</v>
      </c>
      <c r="U27" s="19">
        <v>0.13096270598438853</v>
      </c>
      <c r="V27" s="35">
        <v>-1</v>
      </c>
    </row>
    <row r="28" spans="2:22" ht="14.4" customHeight="1" thickBot="1" x14ac:dyDescent="0.3">
      <c r="B28" s="20">
        <v>18</v>
      </c>
      <c r="C28" s="21" t="s">
        <v>143</v>
      </c>
      <c r="D28" s="22">
        <v>223</v>
      </c>
      <c r="E28" s="23">
        <v>1.532856750068738E-2</v>
      </c>
      <c r="F28" s="22">
        <v>0</v>
      </c>
      <c r="G28" s="23">
        <v>0</v>
      </c>
      <c r="H28" s="24" t="s">
        <v>105</v>
      </c>
      <c r="I28" s="36" t="s">
        <v>105</v>
      </c>
      <c r="J28" s="22">
        <v>195</v>
      </c>
      <c r="K28" s="24">
        <v>0.14358974358974352</v>
      </c>
      <c r="L28" s="36">
        <v>2</v>
      </c>
      <c r="M28" s="31"/>
      <c r="N28" s="31"/>
      <c r="O28" s="20">
        <v>18</v>
      </c>
      <c r="P28" s="21" t="s">
        <v>24</v>
      </c>
      <c r="Q28" s="22">
        <v>2580</v>
      </c>
      <c r="R28" s="23">
        <v>1.8982731600361995E-2</v>
      </c>
      <c r="S28" s="22">
        <v>2071</v>
      </c>
      <c r="T28" s="23">
        <v>1.6661571384897586E-2</v>
      </c>
      <c r="U28" s="24">
        <v>0.24577498792853691</v>
      </c>
      <c r="V28" s="36">
        <v>1</v>
      </c>
    </row>
    <row r="29" spans="2:22" ht="14.4" customHeight="1" thickBot="1" x14ac:dyDescent="0.3">
      <c r="B29" s="15">
        <v>19</v>
      </c>
      <c r="C29" s="16" t="s">
        <v>170</v>
      </c>
      <c r="D29" s="17">
        <v>221</v>
      </c>
      <c r="E29" s="18">
        <v>1.5191091558977179E-2</v>
      </c>
      <c r="F29" s="17">
        <v>0</v>
      </c>
      <c r="G29" s="18">
        <v>0</v>
      </c>
      <c r="H29" s="19" t="s">
        <v>105</v>
      </c>
      <c r="I29" s="35" t="s">
        <v>105</v>
      </c>
      <c r="J29" s="17">
        <v>164</v>
      </c>
      <c r="K29" s="19">
        <v>0.34756097560975618</v>
      </c>
      <c r="L29" s="35">
        <v>3</v>
      </c>
      <c r="O29" s="15">
        <v>19</v>
      </c>
      <c r="P29" s="16" t="s">
        <v>98</v>
      </c>
      <c r="Q29" s="17">
        <v>2186</v>
      </c>
      <c r="R29" s="18">
        <v>1.6083818324957876E-2</v>
      </c>
      <c r="S29" s="17">
        <v>1409</v>
      </c>
      <c r="T29" s="18">
        <v>1.133566107258363E-2</v>
      </c>
      <c r="U29" s="19">
        <v>0.55145493257629519</v>
      </c>
      <c r="V29" s="35">
        <v>1</v>
      </c>
    </row>
    <row r="30" spans="2:22" ht="14.4" customHeight="1" thickBot="1" x14ac:dyDescent="0.3">
      <c r="B30" s="20" t="s">
        <v>105</v>
      </c>
      <c r="C30" s="21" t="s">
        <v>32</v>
      </c>
      <c r="D30" s="22">
        <v>221</v>
      </c>
      <c r="E30" s="23">
        <v>1.5191091558977179E-2</v>
      </c>
      <c r="F30" s="22">
        <v>113</v>
      </c>
      <c r="G30" s="23">
        <v>9.0197956577266914E-3</v>
      </c>
      <c r="H30" s="24">
        <v>0.95575221238938046</v>
      </c>
      <c r="I30" s="36">
        <v>1</v>
      </c>
      <c r="J30" s="22">
        <v>117</v>
      </c>
      <c r="K30" s="24">
        <v>0.88888888888888884</v>
      </c>
      <c r="L30" s="36">
        <v>7</v>
      </c>
      <c r="O30" s="20">
        <v>20</v>
      </c>
      <c r="P30" s="21" t="s">
        <v>130</v>
      </c>
      <c r="Q30" s="22">
        <v>2161</v>
      </c>
      <c r="R30" s="23">
        <v>1.589987712727995E-2</v>
      </c>
      <c r="S30" s="22">
        <v>484</v>
      </c>
      <c r="T30" s="23">
        <v>3.8938679624772724E-3</v>
      </c>
      <c r="U30" s="24">
        <v>3.464876033057851</v>
      </c>
      <c r="V30" s="36">
        <v>10</v>
      </c>
    </row>
    <row r="31" spans="2:22" ht="14.4" customHeight="1" thickBot="1" x14ac:dyDescent="0.3">
      <c r="B31" s="110" t="s">
        <v>40</v>
      </c>
      <c r="C31" s="111"/>
      <c r="D31" s="25">
        <f>SUM(D11:D30)</f>
        <v>12457</v>
      </c>
      <c r="E31" s="26">
        <f>D31/D33</f>
        <v>0.8562689029419851</v>
      </c>
      <c r="F31" s="25">
        <f>SUM(F11:F30)</f>
        <v>10941</v>
      </c>
      <c r="G31" s="26">
        <f>F31/F33</f>
        <v>0.87332375478927204</v>
      </c>
      <c r="H31" s="27">
        <f>D31/F31-1</f>
        <v>0.13856137464582763</v>
      </c>
      <c r="I31" s="37"/>
      <c r="J31" s="25">
        <f>SUM(J11:J30)</f>
        <v>10953</v>
      </c>
      <c r="K31" s="26">
        <f>D31/J31-1</f>
        <v>0.13731397790559674</v>
      </c>
      <c r="L31" s="25"/>
      <c r="O31" s="110" t="s">
        <v>40</v>
      </c>
      <c r="P31" s="111"/>
      <c r="Q31" s="25">
        <f>SUM(Q11:Q30)</f>
        <v>118533</v>
      </c>
      <c r="R31" s="26">
        <f>Q31/Q33</f>
        <v>0.87212407937430558</v>
      </c>
      <c r="S31" s="25">
        <f>SUM(S11:S30)</f>
        <v>108557</v>
      </c>
      <c r="T31" s="26">
        <f>S31/S33</f>
        <v>0.87336079422034141</v>
      </c>
      <c r="U31" s="27">
        <f>Q31/S31-1</f>
        <v>9.1896423077277412E-2</v>
      </c>
      <c r="V31" s="37"/>
    </row>
    <row r="32" spans="2:22" ht="14.4" customHeight="1" thickBot="1" x14ac:dyDescent="0.3">
      <c r="B32" s="110" t="s">
        <v>11</v>
      </c>
      <c r="C32" s="111"/>
      <c r="D32" s="25">
        <f>D33-SUM(D11:D30)</f>
        <v>2091</v>
      </c>
      <c r="E32" s="26">
        <f>D32/D33</f>
        <v>0.14373109705801485</v>
      </c>
      <c r="F32" s="25">
        <f>F33-SUM(F11:F30)</f>
        <v>1587</v>
      </c>
      <c r="G32" s="26">
        <f>F32/F33</f>
        <v>0.12667624521072796</v>
      </c>
      <c r="H32" s="27">
        <f>D32/F32-1</f>
        <v>0.31758034026465021</v>
      </c>
      <c r="I32" s="37"/>
      <c r="J32" s="25">
        <f>J33-SUM(J11:J30)</f>
        <v>1919</v>
      </c>
      <c r="K32" s="26">
        <f>D32/J32-1</f>
        <v>8.9630015633142213E-2</v>
      </c>
      <c r="L32" s="25"/>
      <c r="O32" s="110" t="s">
        <v>11</v>
      </c>
      <c r="P32" s="111"/>
      <c r="Q32" s="25">
        <f>Q33-SUM(Q11:Q30)</f>
        <v>17380</v>
      </c>
      <c r="R32" s="26">
        <f>Q32/Q33</f>
        <v>0.12787592062569439</v>
      </c>
      <c r="S32" s="25">
        <f>S33-SUM(S11:S30)</f>
        <v>15741</v>
      </c>
      <c r="T32" s="26">
        <f>S32/S33</f>
        <v>0.12663920577965856</v>
      </c>
      <c r="U32" s="27">
        <f>Q32/S32-1</f>
        <v>0.10412299091544375</v>
      </c>
      <c r="V32" s="37"/>
    </row>
    <row r="33" spans="2:23" ht="14.4" customHeight="1" thickBot="1" x14ac:dyDescent="0.3">
      <c r="B33" s="93" t="s">
        <v>33</v>
      </c>
      <c r="C33" s="94"/>
      <c r="D33" s="28">
        <v>14548</v>
      </c>
      <c r="E33" s="29">
        <v>1</v>
      </c>
      <c r="F33" s="28">
        <v>12528</v>
      </c>
      <c r="G33" s="29">
        <v>0.99600893997445761</v>
      </c>
      <c r="H33" s="30">
        <v>0.16123882503192855</v>
      </c>
      <c r="I33" s="39"/>
      <c r="J33" s="28">
        <v>12872</v>
      </c>
      <c r="K33" s="30">
        <v>0.13020509633312627</v>
      </c>
      <c r="L33" s="28"/>
      <c r="M33" s="31"/>
      <c r="N33" s="31"/>
      <c r="O33" s="93" t="s">
        <v>33</v>
      </c>
      <c r="P33" s="94"/>
      <c r="Q33" s="28">
        <v>135913</v>
      </c>
      <c r="R33" s="29">
        <v>1</v>
      </c>
      <c r="S33" s="28">
        <v>124298</v>
      </c>
      <c r="T33" s="29">
        <v>1</v>
      </c>
      <c r="U33" s="30">
        <v>9.344478591771388E-2</v>
      </c>
      <c r="V33" s="39"/>
    </row>
    <row r="34" spans="2:23" ht="14.4" customHeight="1" x14ac:dyDescent="0.25">
      <c r="B34" s="32" t="s">
        <v>64</v>
      </c>
      <c r="O34" s="32" t="s">
        <v>64</v>
      </c>
    </row>
    <row r="35" spans="2:23" x14ac:dyDescent="0.25">
      <c r="B35" s="33" t="s">
        <v>63</v>
      </c>
      <c r="O35" s="33" t="s">
        <v>63</v>
      </c>
    </row>
    <row r="37" spans="2:23" x14ac:dyDescent="0.25">
      <c r="W37" s="4"/>
    </row>
    <row r="38" spans="2:23" ht="15" customHeight="1" x14ac:dyDescent="0.25">
      <c r="O38" s="130" t="s">
        <v>111</v>
      </c>
      <c r="P38" s="130"/>
      <c r="Q38" s="130"/>
      <c r="R38" s="130"/>
      <c r="S38" s="130"/>
      <c r="T38" s="130"/>
      <c r="U38" s="130"/>
      <c r="V38" s="130"/>
    </row>
    <row r="39" spans="2:23" ht="15" customHeight="1" x14ac:dyDescent="0.25">
      <c r="B39" s="97" t="s">
        <v>171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31"/>
      <c r="N39" s="34"/>
      <c r="O39" s="130"/>
      <c r="P39" s="130"/>
      <c r="Q39" s="130"/>
      <c r="R39" s="130"/>
      <c r="S39" s="130"/>
      <c r="T39" s="130"/>
      <c r="U39" s="130"/>
      <c r="V39" s="130"/>
    </row>
    <row r="40" spans="2:23" ht="14.4" thickBot="1" x14ac:dyDescent="0.3">
      <c r="B40" s="92" t="s">
        <v>172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31"/>
      <c r="N40" s="34"/>
      <c r="O40" s="92" t="s">
        <v>125</v>
      </c>
      <c r="P40" s="92"/>
      <c r="Q40" s="92"/>
      <c r="R40" s="92"/>
      <c r="S40" s="92"/>
      <c r="T40" s="92"/>
      <c r="U40" s="92"/>
      <c r="V40" s="92"/>
    </row>
    <row r="41" spans="2:23" x14ac:dyDescent="0.25">
      <c r="B41" s="108" t="s">
        <v>0</v>
      </c>
      <c r="C41" s="122" t="s">
        <v>39</v>
      </c>
      <c r="D41" s="98" t="s">
        <v>152</v>
      </c>
      <c r="E41" s="99"/>
      <c r="F41" s="99"/>
      <c r="G41" s="99"/>
      <c r="H41" s="99"/>
      <c r="I41" s="100"/>
      <c r="J41" s="98" t="s">
        <v>136</v>
      </c>
      <c r="K41" s="99"/>
      <c r="L41" s="100"/>
      <c r="M41" s="31"/>
      <c r="N41" s="31"/>
      <c r="O41" s="108" t="s">
        <v>0</v>
      </c>
      <c r="P41" s="122" t="s">
        <v>39</v>
      </c>
      <c r="Q41" s="98" t="s">
        <v>154</v>
      </c>
      <c r="R41" s="99"/>
      <c r="S41" s="99"/>
      <c r="T41" s="99"/>
      <c r="U41" s="99"/>
      <c r="V41" s="100"/>
    </row>
    <row r="42" spans="2:23" ht="14.4" thickBot="1" x14ac:dyDescent="0.3">
      <c r="B42" s="109"/>
      <c r="C42" s="123"/>
      <c r="D42" s="101" t="s">
        <v>153</v>
      </c>
      <c r="E42" s="102"/>
      <c r="F42" s="102"/>
      <c r="G42" s="102"/>
      <c r="H42" s="102"/>
      <c r="I42" s="103"/>
      <c r="J42" s="101" t="s">
        <v>137</v>
      </c>
      <c r="K42" s="102"/>
      <c r="L42" s="103"/>
      <c r="M42" s="31"/>
      <c r="N42" s="31"/>
      <c r="O42" s="109"/>
      <c r="P42" s="123"/>
      <c r="Q42" s="101" t="s">
        <v>160</v>
      </c>
      <c r="R42" s="102"/>
      <c r="S42" s="102"/>
      <c r="T42" s="102"/>
      <c r="U42" s="102"/>
      <c r="V42" s="103"/>
    </row>
    <row r="43" spans="2:23" ht="15" customHeight="1" x14ac:dyDescent="0.25">
      <c r="B43" s="109"/>
      <c r="C43" s="123"/>
      <c r="D43" s="114">
        <v>2025</v>
      </c>
      <c r="E43" s="115"/>
      <c r="F43" s="114">
        <v>2024</v>
      </c>
      <c r="G43" s="115"/>
      <c r="H43" s="112" t="s">
        <v>4</v>
      </c>
      <c r="I43" s="112" t="s">
        <v>42</v>
      </c>
      <c r="J43" s="112">
        <v>2025</v>
      </c>
      <c r="K43" s="112" t="s">
        <v>156</v>
      </c>
      <c r="L43" s="104" t="s">
        <v>158</v>
      </c>
      <c r="M43" s="31"/>
      <c r="N43" s="31"/>
      <c r="O43" s="109"/>
      <c r="P43" s="123"/>
      <c r="Q43" s="114">
        <v>2024</v>
      </c>
      <c r="R43" s="115"/>
      <c r="S43" s="114">
        <v>2023</v>
      </c>
      <c r="T43" s="115"/>
      <c r="U43" s="112" t="s">
        <v>4</v>
      </c>
      <c r="V43" s="104" t="s">
        <v>59</v>
      </c>
    </row>
    <row r="44" spans="2:23" ht="15" customHeight="1" thickBot="1" x14ac:dyDescent="0.3">
      <c r="B44" s="106" t="s">
        <v>5</v>
      </c>
      <c r="C44" s="118" t="s">
        <v>39</v>
      </c>
      <c r="D44" s="116"/>
      <c r="E44" s="117"/>
      <c r="F44" s="116"/>
      <c r="G44" s="117"/>
      <c r="H44" s="113"/>
      <c r="I44" s="113"/>
      <c r="J44" s="113"/>
      <c r="K44" s="113"/>
      <c r="L44" s="105"/>
      <c r="M44" s="31"/>
      <c r="N44" s="31"/>
      <c r="O44" s="106" t="s">
        <v>5</v>
      </c>
      <c r="P44" s="118" t="s">
        <v>39</v>
      </c>
      <c r="Q44" s="116"/>
      <c r="R44" s="117"/>
      <c r="S44" s="116"/>
      <c r="T44" s="117"/>
      <c r="U44" s="113"/>
      <c r="V44" s="105"/>
    </row>
    <row r="45" spans="2:23" ht="15" customHeight="1" x14ac:dyDescent="0.25">
      <c r="B45" s="106"/>
      <c r="C45" s="118"/>
      <c r="D45" s="9" t="s">
        <v>7</v>
      </c>
      <c r="E45" s="10" t="s">
        <v>2</v>
      </c>
      <c r="F45" s="9" t="s">
        <v>7</v>
      </c>
      <c r="G45" s="10" t="s">
        <v>2</v>
      </c>
      <c r="H45" s="95" t="s">
        <v>8</v>
      </c>
      <c r="I45" s="95" t="s">
        <v>43</v>
      </c>
      <c r="J45" s="95" t="s">
        <v>7</v>
      </c>
      <c r="K45" s="95" t="s">
        <v>157</v>
      </c>
      <c r="L45" s="120" t="s">
        <v>159</v>
      </c>
      <c r="M45" s="31"/>
      <c r="N45" s="31"/>
      <c r="O45" s="106"/>
      <c r="P45" s="118"/>
      <c r="Q45" s="9" t="s">
        <v>7</v>
      </c>
      <c r="R45" s="10" t="s">
        <v>2</v>
      </c>
      <c r="S45" s="9" t="s">
        <v>7</v>
      </c>
      <c r="T45" s="10" t="s">
        <v>2</v>
      </c>
      <c r="U45" s="95" t="s">
        <v>8</v>
      </c>
      <c r="V45" s="120" t="s">
        <v>60</v>
      </c>
    </row>
    <row r="46" spans="2:23" ht="15" customHeight="1" thickBot="1" x14ac:dyDescent="0.3">
      <c r="B46" s="107"/>
      <c r="C46" s="119"/>
      <c r="D46" s="12" t="s">
        <v>9</v>
      </c>
      <c r="E46" s="13" t="s">
        <v>10</v>
      </c>
      <c r="F46" s="12" t="s">
        <v>9</v>
      </c>
      <c r="G46" s="13" t="s">
        <v>10</v>
      </c>
      <c r="H46" s="96"/>
      <c r="I46" s="96"/>
      <c r="J46" s="96" t="s">
        <v>9</v>
      </c>
      <c r="K46" s="96"/>
      <c r="L46" s="121"/>
      <c r="M46" s="31"/>
      <c r="N46" s="31"/>
      <c r="O46" s="107"/>
      <c r="P46" s="119"/>
      <c r="Q46" s="12" t="s">
        <v>9</v>
      </c>
      <c r="R46" s="13" t="s">
        <v>10</v>
      </c>
      <c r="S46" s="12" t="s">
        <v>9</v>
      </c>
      <c r="T46" s="13" t="s">
        <v>10</v>
      </c>
      <c r="U46" s="96"/>
      <c r="V46" s="121"/>
    </row>
    <row r="47" spans="2:23" ht="14.4" thickBot="1" x14ac:dyDescent="0.3">
      <c r="B47" s="15">
        <v>1</v>
      </c>
      <c r="C47" s="16" t="s">
        <v>38</v>
      </c>
      <c r="D47" s="17">
        <v>719</v>
      </c>
      <c r="E47" s="18">
        <v>4.942260104481716E-2</v>
      </c>
      <c r="F47" s="17">
        <v>692</v>
      </c>
      <c r="G47" s="18">
        <v>5.5236270753512132E-2</v>
      </c>
      <c r="H47" s="19">
        <v>3.9017341040462394E-2</v>
      </c>
      <c r="I47" s="35">
        <v>0</v>
      </c>
      <c r="J47" s="17">
        <v>540</v>
      </c>
      <c r="K47" s="19">
        <v>0.33148148148148149</v>
      </c>
      <c r="L47" s="35">
        <v>1</v>
      </c>
      <c r="M47" s="31"/>
      <c r="N47" s="31"/>
      <c r="O47" s="15">
        <v>1</v>
      </c>
      <c r="P47" s="16" t="s">
        <v>38</v>
      </c>
      <c r="Q47" s="17">
        <v>5967</v>
      </c>
      <c r="R47" s="18">
        <v>4.3903085061767454E-2</v>
      </c>
      <c r="S47" s="17">
        <v>5720</v>
      </c>
      <c r="T47" s="18">
        <v>4.6018439556549585E-2</v>
      </c>
      <c r="U47" s="19">
        <v>4.318181818181821E-2</v>
      </c>
      <c r="V47" s="35">
        <v>1</v>
      </c>
    </row>
    <row r="48" spans="2:23" ht="14.4" thickBot="1" x14ac:dyDescent="0.3">
      <c r="B48" s="20">
        <v>2</v>
      </c>
      <c r="C48" s="21" t="s">
        <v>49</v>
      </c>
      <c r="D48" s="22">
        <v>500</v>
      </c>
      <c r="E48" s="23">
        <v>3.436898542755018E-2</v>
      </c>
      <c r="F48" s="22">
        <v>590</v>
      </c>
      <c r="G48" s="23">
        <v>4.7094508301404853E-2</v>
      </c>
      <c r="H48" s="24">
        <v>-0.15254237288135597</v>
      </c>
      <c r="I48" s="36">
        <v>0</v>
      </c>
      <c r="J48" s="22">
        <v>371</v>
      </c>
      <c r="K48" s="24">
        <v>0.34770889487870615</v>
      </c>
      <c r="L48" s="36">
        <v>3</v>
      </c>
      <c r="M48" s="31"/>
      <c r="N48" s="31"/>
      <c r="O48" s="20">
        <v>2</v>
      </c>
      <c r="P48" s="21" t="s">
        <v>49</v>
      </c>
      <c r="Q48" s="22">
        <v>5338</v>
      </c>
      <c r="R48" s="23">
        <v>3.9275124528190826E-2</v>
      </c>
      <c r="S48" s="22">
        <v>4431</v>
      </c>
      <c r="T48" s="23">
        <v>3.5648200292844615E-2</v>
      </c>
      <c r="U48" s="24">
        <v>0.20469419995486349</v>
      </c>
      <c r="V48" s="36">
        <v>1</v>
      </c>
    </row>
    <row r="49" spans="2:22" ht="14.4" thickBot="1" x14ac:dyDescent="0.3">
      <c r="B49" s="15">
        <v>3</v>
      </c>
      <c r="C49" s="16" t="s">
        <v>113</v>
      </c>
      <c r="D49" s="17">
        <v>499</v>
      </c>
      <c r="E49" s="18">
        <v>3.4300247456695077E-2</v>
      </c>
      <c r="F49" s="17">
        <v>186</v>
      </c>
      <c r="G49" s="18">
        <v>1.4846743295019157E-2</v>
      </c>
      <c r="H49" s="19">
        <v>1.682795698924731</v>
      </c>
      <c r="I49" s="35">
        <v>14</v>
      </c>
      <c r="J49" s="17">
        <v>358</v>
      </c>
      <c r="K49" s="19">
        <v>0.3938547486033519</v>
      </c>
      <c r="L49" s="35">
        <v>3</v>
      </c>
      <c r="M49" s="31"/>
      <c r="N49" s="31"/>
      <c r="O49" s="15">
        <v>3</v>
      </c>
      <c r="P49" s="16" t="s">
        <v>85</v>
      </c>
      <c r="Q49" s="17">
        <v>4979</v>
      </c>
      <c r="R49" s="18">
        <v>3.6633728929535807E-2</v>
      </c>
      <c r="S49" s="17">
        <v>6612</v>
      </c>
      <c r="T49" s="18">
        <v>5.3194741669214306E-2</v>
      </c>
      <c r="U49" s="19">
        <v>-0.24697519661222023</v>
      </c>
      <c r="V49" s="35">
        <v>-2</v>
      </c>
    </row>
    <row r="50" spans="2:22" ht="14.4" thickBot="1" x14ac:dyDescent="0.3">
      <c r="B50" s="20">
        <v>4</v>
      </c>
      <c r="C50" s="21" t="s">
        <v>95</v>
      </c>
      <c r="D50" s="22">
        <v>463</v>
      </c>
      <c r="E50" s="23">
        <v>3.1825680505911468E-2</v>
      </c>
      <c r="F50" s="22">
        <v>373</v>
      </c>
      <c r="G50" s="23">
        <v>2.977330779054917E-2</v>
      </c>
      <c r="H50" s="24">
        <v>0.24128686327077742</v>
      </c>
      <c r="I50" s="36">
        <v>3</v>
      </c>
      <c r="J50" s="22">
        <v>231</v>
      </c>
      <c r="K50" s="24">
        <v>1.0043290043290045</v>
      </c>
      <c r="L50" s="36">
        <v>10</v>
      </c>
      <c r="M50" s="31"/>
      <c r="N50" s="31"/>
      <c r="O50" s="20">
        <v>4</v>
      </c>
      <c r="P50" s="21" t="s">
        <v>61</v>
      </c>
      <c r="Q50" s="22">
        <v>4609</v>
      </c>
      <c r="R50" s="23">
        <v>3.3911399203902494E-2</v>
      </c>
      <c r="S50" s="22">
        <v>3272</v>
      </c>
      <c r="T50" s="23">
        <v>2.6323834655424865E-2</v>
      </c>
      <c r="U50" s="24">
        <v>0.40861858190709044</v>
      </c>
      <c r="V50" s="36">
        <v>4</v>
      </c>
    </row>
    <row r="51" spans="2:22" ht="14.4" thickBot="1" x14ac:dyDescent="0.3">
      <c r="B51" s="15" t="s">
        <v>105</v>
      </c>
      <c r="C51" s="16" t="s">
        <v>61</v>
      </c>
      <c r="D51" s="17">
        <v>463</v>
      </c>
      <c r="E51" s="18">
        <v>3.1825680505911468E-2</v>
      </c>
      <c r="F51" s="17">
        <v>195</v>
      </c>
      <c r="G51" s="18">
        <v>1.5565134099616858E-2</v>
      </c>
      <c r="H51" s="19">
        <v>1.3743589743589744</v>
      </c>
      <c r="I51" s="35">
        <v>12</v>
      </c>
      <c r="J51" s="17">
        <v>487</v>
      </c>
      <c r="K51" s="19">
        <v>-4.9281314168377777E-2</v>
      </c>
      <c r="L51" s="35">
        <v>-1</v>
      </c>
      <c r="M51" s="31"/>
      <c r="N51" s="31"/>
      <c r="O51" s="15">
        <v>5</v>
      </c>
      <c r="P51" s="16" t="s">
        <v>36</v>
      </c>
      <c r="Q51" s="17">
        <v>3521</v>
      </c>
      <c r="R51" s="18">
        <v>2.5906278280959143E-2</v>
      </c>
      <c r="S51" s="17">
        <v>3612</v>
      </c>
      <c r="T51" s="18">
        <v>2.9059196447247745E-2</v>
      </c>
      <c r="U51" s="19">
        <v>-2.5193798449612448E-2</v>
      </c>
      <c r="V51" s="35">
        <v>0</v>
      </c>
    </row>
    <row r="52" spans="2:22" ht="14.4" thickBot="1" x14ac:dyDescent="0.3">
      <c r="B52" s="20">
        <v>6</v>
      </c>
      <c r="C52" s="21" t="s">
        <v>85</v>
      </c>
      <c r="D52" s="22">
        <v>455</v>
      </c>
      <c r="E52" s="23">
        <v>3.1275776739070664E-2</v>
      </c>
      <c r="F52" s="22">
        <v>462</v>
      </c>
      <c r="G52" s="23">
        <v>3.6877394636015325E-2</v>
      </c>
      <c r="H52" s="24">
        <v>-1.5151515151515138E-2</v>
      </c>
      <c r="I52" s="36">
        <v>-2</v>
      </c>
      <c r="J52" s="22">
        <v>631</v>
      </c>
      <c r="K52" s="24">
        <v>-0.2789223454833597</v>
      </c>
      <c r="L52" s="36">
        <v>-5</v>
      </c>
      <c r="M52" s="31"/>
      <c r="N52" s="31"/>
      <c r="O52" s="20">
        <v>6</v>
      </c>
      <c r="P52" s="21" t="s">
        <v>104</v>
      </c>
      <c r="Q52" s="22">
        <v>3094</v>
      </c>
      <c r="R52" s="23">
        <v>2.276456262462016E-2</v>
      </c>
      <c r="S52" s="22">
        <v>1408</v>
      </c>
      <c r="T52" s="23">
        <v>1.1327615890842975E-2</v>
      </c>
      <c r="U52" s="24">
        <v>1.1974431818181817</v>
      </c>
      <c r="V52" s="36">
        <v>19</v>
      </c>
    </row>
    <row r="53" spans="2:22" ht="14.4" thickBot="1" x14ac:dyDescent="0.3">
      <c r="B53" s="15">
        <v>7</v>
      </c>
      <c r="C53" s="16" t="s">
        <v>104</v>
      </c>
      <c r="D53" s="17">
        <v>451</v>
      </c>
      <c r="E53" s="18">
        <v>3.1000824855650262E-2</v>
      </c>
      <c r="F53" s="17">
        <v>79</v>
      </c>
      <c r="G53" s="18">
        <v>6.305874840357599E-3</v>
      </c>
      <c r="H53" s="19">
        <v>4.7088607594936711</v>
      </c>
      <c r="I53" s="35">
        <v>39</v>
      </c>
      <c r="J53" s="17">
        <v>323</v>
      </c>
      <c r="K53" s="19">
        <v>0.39628482972136214</v>
      </c>
      <c r="L53" s="35">
        <v>1</v>
      </c>
      <c r="M53" s="31"/>
      <c r="N53" s="31"/>
      <c r="O53" s="15">
        <v>7</v>
      </c>
      <c r="P53" s="16" t="s">
        <v>95</v>
      </c>
      <c r="Q53" s="17">
        <v>2998</v>
      </c>
      <c r="R53" s="18">
        <v>2.2058228425536924E-2</v>
      </c>
      <c r="S53" s="17">
        <v>2458</v>
      </c>
      <c r="T53" s="18">
        <v>1.9775056718531272E-2</v>
      </c>
      <c r="U53" s="19">
        <v>0.21969080553295361</v>
      </c>
      <c r="V53" s="35">
        <v>4</v>
      </c>
    </row>
    <row r="54" spans="2:22" ht="14.4" thickBot="1" x14ac:dyDescent="0.3">
      <c r="B54" s="20">
        <v>8</v>
      </c>
      <c r="C54" s="21" t="s">
        <v>55</v>
      </c>
      <c r="D54" s="22">
        <v>369</v>
      </c>
      <c r="E54" s="23">
        <v>2.5364311245532033E-2</v>
      </c>
      <c r="F54" s="22">
        <v>246</v>
      </c>
      <c r="G54" s="23">
        <v>1.9636015325670497E-2</v>
      </c>
      <c r="H54" s="24">
        <v>0.5</v>
      </c>
      <c r="I54" s="36">
        <v>5</v>
      </c>
      <c r="J54" s="22">
        <v>245</v>
      </c>
      <c r="K54" s="24">
        <v>0.50612244897959191</v>
      </c>
      <c r="L54" s="36">
        <v>4</v>
      </c>
      <c r="M54" s="31"/>
      <c r="N54" s="31"/>
      <c r="O54" s="20">
        <v>8</v>
      </c>
      <c r="P54" s="21" t="s">
        <v>46</v>
      </c>
      <c r="Q54" s="22">
        <v>2899</v>
      </c>
      <c r="R54" s="23">
        <v>2.1329821282732336E-2</v>
      </c>
      <c r="S54" s="22">
        <v>3273</v>
      </c>
      <c r="T54" s="23">
        <v>2.633187983716552E-2</v>
      </c>
      <c r="U54" s="24">
        <v>-0.11426825542315922</v>
      </c>
      <c r="V54" s="36">
        <v>-1</v>
      </c>
    </row>
    <row r="55" spans="2:22" ht="14.4" thickBot="1" x14ac:dyDescent="0.3">
      <c r="B55" s="15">
        <v>9</v>
      </c>
      <c r="C55" s="16" t="s">
        <v>36</v>
      </c>
      <c r="D55" s="17">
        <v>307</v>
      </c>
      <c r="E55" s="18">
        <v>2.1102557052515809E-2</v>
      </c>
      <c r="F55" s="17">
        <v>499</v>
      </c>
      <c r="G55" s="18">
        <v>3.9830779054916984E-2</v>
      </c>
      <c r="H55" s="19">
        <v>-0.38476953907815636</v>
      </c>
      <c r="I55" s="35">
        <v>-6</v>
      </c>
      <c r="J55" s="17">
        <v>310</v>
      </c>
      <c r="K55" s="19">
        <v>-9.6774193548386789E-3</v>
      </c>
      <c r="L55" s="35">
        <v>0</v>
      </c>
      <c r="M55" s="31"/>
      <c r="N55" s="31"/>
      <c r="O55" s="15">
        <v>9</v>
      </c>
      <c r="P55" s="16" t="s">
        <v>57</v>
      </c>
      <c r="Q55" s="17">
        <v>2696</v>
      </c>
      <c r="R55" s="18">
        <v>1.9836218757587575E-2</v>
      </c>
      <c r="S55" s="17">
        <v>3581</v>
      </c>
      <c r="T55" s="18">
        <v>2.8809795813287423E-2</v>
      </c>
      <c r="U55" s="19">
        <v>-0.24713767104160844</v>
      </c>
      <c r="V55" s="35">
        <v>-3</v>
      </c>
    </row>
    <row r="56" spans="2:22" ht="14.4" thickBot="1" x14ac:dyDescent="0.3">
      <c r="B56" s="20">
        <v>10</v>
      </c>
      <c r="C56" s="21" t="s">
        <v>101</v>
      </c>
      <c r="D56" s="22">
        <v>291</v>
      </c>
      <c r="E56" s="23">
        <v>2.0002749518834205E-2</v>
      </c>
      <c r="F56" s="22">
        <v>263</v>
      </c>
      <c r="G56" s="23">
        <v>2.0992975734355046E-2</v>
      </c>
      <c r="H56" s="24">
        <v>0.10646387832699622</v>
      </c>
      <c r="I56" s="36">
        <v>2</v>
      </c>
      <c r="J56" s="22">
        <v>292</v>
      </c>
      <c r="K56" s="24">
        <v>-3.424657534246589E-3</v>
      </c>
      <c r="L56" s="36">
        <v>0</v>
      </c>
      <c r="M56" s="31"/>
      <c r="N56" s="31"/>
      <c r="O56" s="20">
        <v>10</v>
      </c>
      <c r="P56" s="21" t="s">
        <v>65</v>
      </c>
      <c r="Q56" s="22">
        <v>2684</v>
      </c>
      <c r="R56" s="23">
        <v>1.9747926982702169E-2</v>
      </c>
      <c r="S56" s="22">
        <v>2457</v>
      </c>
      <c r="T56" s="23">
        <v>1.9767011536790616E-2</v>
      </c>
      <c r="U56" s="24">
        <v>9.2389092389092431E-2</v>
      </c>
      <c r="V56" s="36">
        <v>2</v>
      </c>
    </row>
    <row r="57" spans="2:22" ht="14.4" thickBot="1" x14ac:dyDescent="0.3">
      <c r="B57" s="15" t="s">
        <v>105</v>
      </c>
      <c r="C57" s="16" t="s">
        <v>65</v>
      </c>
      <c r="D57" s="17">
        <v>291</v>
      </c>
      <c r="E57" s="18">
        <v>2.0002749518834205E-2</v>
      </c>
      <c r="F57" s="17">
        <v>294</v>
      </c>
      <c r="G57" s="18">
        <v>2.3467432950191571E-2</v>
      </c>
      <c r="H57" s="19">
        <v>-1.0204081632653073E-2</v>
      </c>
      <c r="I57" s="35">
        <v>1</v>
      </c>
      <c r="J57" s="17">
        <v>214</v>
      </c>
      <c r="K57" s="19">
        <v>0.35981308411214963</v>
      </c>
      <c r="L57" s="35">
        <v>7</v>
      </c>
      <c r="M57" s="31"/>
      <c r="N57" s="31"/>
      <c r="O57" s="15">
        <v>11</v>
      </c>
      <c r="P57" s="16" t="s">
        <v>112</v>
      </c>
      <c r="Q57" s="17">
        <v>2676</v>
      </c>
      <c r="R57" s="18">
        <v>1.9689065799445234E-2</v>
      </c>
      <c r="S57" s="17">
        <v>938</v>
      </c>
      <c r="T57" s="18">
        <v>7.5463804727348791E-3</v>
      </c>
      <c r="U57" s="19">
        <v>1.8528784648187635</v>
      </c>
      <c r="V57" s="35">
        <v>26</v>
      </c>
    </row>
    <row r="58" spans="2:22" ht="14.4" thickBot="1" x14ac:dyDescent="0.3">
      <c r="B58" s="20">
        <v>12</v>
      </c>
      <c r="C58" s="21" t="s">
        <v>173</v>
      </c>
      <c r="D58" s="22">
        <v>278</v>
      </c>
      <c r="E58" s="23">
        <v>1.9109155897717899E-2</v>
      </c>
      <c r="F58" s="22">
        <v>0</v>
      </c>
      <c r="G58" s="23">
        <v>0</v>
      </c>
      <c r="H58" s="24" t="s">
        <v>105</v>
      </c>
      <c r="I58" s="36" t="s">
        <v>105</v>
      </c>
      <c r="J58" s="22">
        <v>158</v>
      </c>
      <c r="K58" s="24">
        <v>0.759493670886076</v>
      </c>
      <c r="L58" s="36">
        <v>12</v>
      </c>
      <c r="M58" s="31"/>
      <c r="N58" s="31"/>
      <c r="O58" s="20">
        <v>12</v>
      </c>
      <c r="P58" s="21" t="s">
        <v>37</v>
      </c>
      <c r="Q58" s="22">
        <v>2508</v>
      </c>
      <c r="R58" s="23">
        <v>1.845298095104957E-2</v>
      </c>
      <c r="S58" s="22">
        <v>3700</v>
      </c>
      <c r="T58" s="23">
        <v>2.976717244042543E-2</v>
      </c>
      <c r="U58" s="24">
        <v>-0.3221621621621622</v>
      </c>
      <c r="V58" s="36">
        <v>-8</v>
      </c>
    </row>
    <row r="59" spans="2:22" ht="14.4" thickBot="1" x14ac:dyDescent="0.3">
      <c r="B59" s="15">
        <v>13</v>
      </c>
      <c r="C59" s="16" t="s">
        <v>57</v>
      </c>
      <c r="D59" s="17">
        <v>247</v>
      </c>
      <c r="E59" s="18">
        <v>1.6978278801209789E-2</v>
      </c>
      <c r="F59" s="17">
        <v>391</v>
      </c>
      <c r="G59" s="18">
        <v>3.1210089399744571E-2</v>
      </c>
      <c r="H59" s="19">
        <v>-0.36828644501278773</v>
      </c>
      <c r="I59" s="35">
        <v>-7</v>
      </c>
      <c r="J59" s="17">
        <v>171</v>
      </c>
      <c r="K59" s="19">
        <v>0.44444444444444442</v>
      </c>
      <c r="L59" s="35">
        <v>8</v>
      </c>
      <c r="M59" s="31"/>
      <c r="N59" s="31"/>
      <c r="O59" s="15">
        <v>13</v>
      </c>
      <c r="P59" s="16" t="s">
        <v>55</v>
      </c>
      <c r="Q59" s="17">
        <v>2407</v>
      </c>
      <c r="R59" s="18">
        <v>1.7709858512430746E-2</v>
      </c>
      <c r="S59" s="17">
        <v>3066</v>
      </c>
      <c r="T59" s="18">
        <v>2.466652721684983E-2</v>
      </c>
      <c r="U59" s="19">
        <v>-0.21493803000652312</v>
      </c>
      <c r="V59" s="35">
        <v>-3</v>
      </c>
    </row>
    <row r="60" spans="2:22" ht="14.4" thickBot="1" x14ac:dyDescent="0.3">
      <c r="B60" s="20">
        <v>14</v>
      </c>
      <c r="C60" s="21" t="s">
        <v>37</v>
      </c>
      <c r="D60" s="22">
        <v>227</v>
      </c>
      <c r="E60" s="23">
        <v>1.5603519384107782E-2</v>
      </c>
      <c r="F60" s="22">
        <v>406</v>
      </c>
      <c r="G60" s="23">
        <v>3.2407407407407406E-2</v>
      </c>
      <c r="H60" s="24">
        <v>-0.44088669950738912</v>
      </c>
      <c r="I60" s="36">
        <v>-9</v>
      </c>
      <c r="J60" s="22">
        <v>283</v>
      </c>
      <c r="K60" s="24">
        <v>-0.19787985865724378</v>
      </c>
      <c r="L60" s="36">
        <v>-3</v>
      </c>
      <c r="M60" s="31"/>
      <c r="N60" s="31"/>
      <c r="O60" s="20">
        <v>14</v>
      </c>
      <c r="P60" s="21" t="s">
        <v>114</v>
      </c>
      <c r="Q60" s="22">
        <v>2349</v>
      </c>
      <c r="R60" s="23">
        <v>1.7283114933817956E-2</v>
      </c>
      <c r="S60" s="22">
        <v>190</v>
      </c>
      <c r="T60" s="23">
        <v>1.5285845307245491E-3</v>
      </c>
      <c r="U60" s="24">
        <v>11.363157894736842</v>
      </c>
      <c r="V60" s="36">
        <v>99</v>
      </c>
    </row>
    <row r="61" spans="2:22" ht="14.4" thickBot="1" x14ac:dyDescent="0.3">
      <c r="B61" s="15">
        <v>15</v>
      </c>
      <c r="C61" s="16" t="s">
        <v>142</v>
      </c>
      <c r="D61" s="17">
        <v>223</v>
      </c>
      <c r="E61" s="18">
        <v>1.532856750068738E-2</v>
      </c>
      <c r="F61" s="17">
        <v>0</v>
      </c>
      <c r="G61" s="18">
        <v>0</v>
      </c>
      <c r="H61" s="19" t="s">
        <v>105</v>
      </c>
      <c r="I61" s="35" t="s">
        <v>105</v>
      </c>
      <c r="J61" s="17">
        <v>195</v>
      </c>
      <c r="K61" s="19">
        <v>0.14358974358974352</v>
      </c>
      <c r="L61" s="35">
        <v>3</v>
      </c>
      <c r="M61" s="31"/>
      <c r="N61" s="31"/>
      <c r="O61" s="15">
        <v>15</v>
      </c>
      <c r="P61" s="16" t="s">
        <v>113</v>
      </c>
      <c r="Q61" s="17">
        <v>2307</v>
      </c>
      <c r="R61" s="18">
        <v>1.6974093721719041E-2</v>
      </c>
      <c r="S61" s="17">
        <v>1480</v>
      </c>
      <c r="T61" s="18">
        <v>1.1906868976170172E-2</v>
      </c>
      <c r="U61" s="19">
        <v>0.55878378378378368</v>
      </c>
      <c r="V61" s="35">
        <v>7</v>
      </c>
    </row>
    <row r="62" spans="2:22" ht="14.4" thickBot="1" x14ac:dyDescent="0.3">
      <c r="B62" s="20">
        <v>16</v>
      </c>
      <c r="C62" s="21" t="s">
        <v>112</v>
      </c>
      <c r="D62" s="22">
        <v>219</v>
      </c>
      <c r="E62" s="23">
        <v>1.5053615617266978E-2</v>
      </c>
      <c r="F62" s="22">
        <v>20</v>
      </c>
      <c r="G62" s="23">
        <v>1.5964240102171138E-3</v>
      </c>
      <c r="H62" s="24">
        <v>9.9499999999999993</v>
      </c>
      <c r="I62" s="36">
        <v>88</v>
      </c>
      <c r="J62" s="22">
        <v>354</v>
      </c>
      <c r="K62" s="24">
        <v>-0.38135593220338981</v>
      </c>
      <c r="L62" s="36">
        <v>-9</v>
      </c>
      <c r="M62" s="31"/>
      <c r="N62" s="31"/>
      <c r="O62" s="20">
        <v>16</v>
      </c>
      <c r="P62" s="21" t="s">
        <v>101</v>
      </c>
      <c r="Q62" s="22">
        <v>2289</v>
      </c>
      <c r="R62" s="23">
        <v>1.6841656059390933E-2</v>
      </c>
      <c r="S62" s="22">
        <v>1797</v>
      </c>
      <c r="T62" s="23">
        <v>1.4457191587957972E-2</v>
      </c>
      <c r="U62" s="24">
        <v>0.27378964941569284</v>
      </c>
      <c r="V62" s="36">
        <v>2</v>
      </c>
    </row>
    <row r="63" spans="2:22" ht="14.4" thickBot="1" x14ac:dyDescent="0.3">
      <c r="B63" s="15">
        <v>17</v>
      </c>
      <c r="C63" s="16" t="s">
        <v>174</v>
      </c>
      <c r="D63" s="17">
        <v>213</v>
      </c>
      <c r="E63" s="18">
        <v>1.4641187792136376E-2</v>
      </c>
      <c r="F63" s="17">
        <v>0</v>
      </c>
      <c r="G63" s="18">
        <v>0</v>
      </c>
      <c r="H63" s="19" t="s">
        <v>105</v>
      </c>
      <c r="I63" s="35" t="s">
        <v>105</v>
      </c>
      <c r="J63" s="17">
        <v>154</v>
      </c>
      <c r="K63" s="19">
        <v>0.38311688311688319</v>
      </c>
      <c r="L63" s="35">
        <v>10</v>
      </c>
      <c r="M63" s="31"/>
      <c r="N63" s="31"/>
      <c r="O63" s="15">
        <v>17</v>
      </c>
      <c r="P63" s="16" t="s">
        <v>106</v>
      </c>
      <c r="Q63" s="17">
        <v>2063</v>
      </c>
      <c r="R63" s="18">
        <v>1.517882763238248E-2</v>
      </c>
      <c r="S63" s="17">
        <v>977</v>
      </c>
      <c r="T63" s="18">
        <v>7.8601425606204447E-3</v>
      </c>
      <c r="U63" s="19">
        <v>1.1115660184237464</v>
      </c>
      <c r="V63" s="35">
        <v>17</v>
      </c>
    </row>
    <row r="64" spans="2:22" ht="14.4" thickBot="1" x14ac:dyDescent="0.3">
      <c r="B64" s="20">
        <v>18</v>
      </c>
      <c r="C64" s="21" t="s">
        <v>175</v>
      </c>
      <c r="D64" s="22">
        <v>212</v>
      </c>
      <c r="E64" s="23">
        <v>1.4572449821281275E-2</v>
      </c>
      <c r="F64" s="22">
        <v>0</v>
      </c>
      <c r="G64" s="23">
        <v>0</v>
      </c>
      <c r="H64" s="24" t="s">
        <v>105</v>
      </c>
      <c r="I64" s="36" t="s">
        <v>105</v>
      </c>
      <c r="J64" s="22">
        <v>164</v>
      </c>
      <c r="K64" s="24">
        <v>0.29268292682926833</v>
      </c>
      <c r="L64" s="36">
        <v>4</v>
      </c>
      <c r="M64" s="31"/>
      <c r="N64" s="31"/>
      <c r="O64" s="20">
        <v>18</v>
      </c>
      <c r="P64" s="21" t="s">
        <v>45</v>
      </c>
      <c r="Q64" s="22">
        <v>1990</v>
      </c>
      <c r="R64" s="23">
        <v>1.4641719335162935E-2</v>
      </c>
      <c r="S64" s="22">
        <v>3117</v>
      </c>
      <c r="T64" s="23">
        <v>2.5076831485623261E-2</v>
      </c>
      <c r="U64" s="24">
        <v>-0.36156560795636827</v>
      </c>
      <c r="V64" s="36">
        <v>-9</v>
      </c>
    </row>
    <row r="65" spans="2:22" ht="14.4" thickBot="1" x14ac:dyDescent="0.3">
      <c r="B65" s="15">
        <v>19</v>
      </c>
      <c r="C65" s="16" t="s">
        <v>114</v>
      </c>
      <c r="D65" s="17">
        <v>199</v>
      </c>
      <c r="E65" s="18">
        <v>1.3678856200164971E-2</v>
      </c>
      <c r="F65" s="17">
        <v>128</v>
      </c>
      <c r="G65" s="18">
        <v>1.0217113665389528E-2</v>
      </c>
      <c r="H65" s="19">
        <v>0.5546875</v>
      </c>
      <c r="I65" s="35">
        <v>5</v>
      </c>
      <c r="J65" s="17">
        <v>173</v>
      </c>
      <c r="K65" s="19">
        <v>0.1502890173410405</v>
      </c>
      <c r="L65" s="35">
        <v>1</v>
      </c>
      <c r="O65" s="15">
        <v>19</v>
      </c>
      <c r="P65" s="16" t="s">
        <v>135</v>
      </c>
      <c r="Q65" s="17">
        <v>1822</v>
      </c>
      <c r="R65" s="18">
        <v>1.340563448676727E-2</v>
      </c>
      <c r="S65" s="17">
        <v>1754</v>
      </c>
      <c r="T65" s="18">
        <v>1.4111248773109784E-2</v>
      </c>
      <c r="U65" s="19">
        <v>3.8768529076396829E-2</v>
      </c>
      <c r="V65" s="35">
        <v>0</v>
      </c>
    </row>
    <row r="66" spans="2:22" ht="14.4" thickBot="1" x14ac:dyDescent="0.3">
      <c r="B66" s="20">
        <v>20</v>
      </c>
      <c r="C66" s="21" t="s">
        <v>46</v>
      </c>
      <c r="D66" s="22">
        <v>191</v>
      </c>
      <c r="E66" s="23">
        <v>1.3128952433324168E-2</v>
      </c>
      <c r="F66" s="22">
        <v>308</v>
      </c>
      <c r="G66" s="23">
        <v>2.4584929757343551E-2</v>
      </c>
      <c r="H66" s="24">
        <v>-0.37987012987012991</v>
      </c>
      <c r="I66" s="36">
        <v>-12</v>
      </c>
      <c r="J66" s="22">
        <v>394</v>
      </c>
      <c r="K66" s="24">
        <v>-0.51522842639593902</v>
      </c>
      <c r="L66" s="36">
        <v>-16</v>
      </c>
      <c r="O66" s="20">
        <v>20</v>
      </c>
      <c r="P66" s="21" t="s">
        <v>96</v>
      </c>
      <c r="Q66" s="22">
        <v>1786</v>
      </c>
      <c r="R66" s="23">
        <v>1.3140759162111056E-2</v>
      </c>
      <c r="S66" s="22">
        <v>1931</v>
      </c>
      <c r="T66" s="23">
        <v>1.5535245941205813E-2</v>
      </c>
      <c r="U66" s="24">
        <v>-7.5090626618332434E-2</v>
      </c>
      <c r="V66" s="36">
        <v>-5</v>
      </c>
    </row>
    <row r="67" spans="2:22" ht="14.4" thickBot="1" x14ac:dyDescent="0.3">
      <c r="B67" s="110" t="s">
        <v>40</v>
      </c>
      <c r="C67" s="111"/>
      <c r="D67" s="25">
        <f>SUM(D47:D66)</f>
        <v>6817</v>
      </c>
      <c r="E67" s="26">
        <f>D67/D69</f>
        <v>0.46858674731921912</v>
      </c>
      <c r="F67" s="25">
        <f>SUM(F47:F66)</f>
        <v>5132</v>
      </c>
      <c r="G67" s="26">
        <f>F67/F69</f>
        <v>0.40964240102171134</v>
      </c>
      <c r="H67" s="27">
        <f>D67/F67-1</f>
        <v>0.32833203429462188</v>
      </c>
      <c r="I67" s="37"/>
      <c r="J67" s="25">
        <f>SUM(J47:J66)</f>
        <v>6048</v>
      </c>
      <c r="K67" s="26">
        <f>D67/J67-1</f>
        <v>0.12714947089947093</v>
      </c>
      <c r="L67" s="25"/>
      <c r="O67" s="110" t="s">
        <v>40</v>
      </c>
      <c r="P67" s="111"/>
      <c r="Q67" s="25">
        <f>SUM(Q47:Q66)</f>
        <v>60982</v>
      </c>
      <c r="R67" s="26">
        <f>Q67/Q69</f>
        <v>0.44868408467181209</v>
      </c>
      <c r="S67" s="25">
        <f>SUM(S47:S66)</f>
        <v>55774</v>
      </c>
      <c r="T67" s="26">
        <f>S67/S69</f>
        <v>0.44871196640332106</v>
      </c>
      <c r="U67" s="27">
        <f>Q67/S67-1</f>
        <v>9.3376842256248427E-2</v>
      </c>
      <c r="V67" s="37"/>
    </row>
    <row r="68" spans="2:22" ht="14.4" thickBot="1" x14ac:dyDescent="0.3">
      <c r="B68" s="110" t="s">
        <v>11</v>
      </c>
      <c r="C68" s="111"/>
      <c r="D68" s="25">
        <f>D69-SUM(D47:D66)</f>
        <v>7731</v>
      </c>
      <c r="E68" s="26">
        <f>D68/D69</f>
        <v>0.53141325268078088</v>
      </c>
      <c r="F68" s="25">
        <f>F69-SUM(F47:F66)</f>
        <v>7396</v>
      </c>
      <c r="G68" s="26">
        <f>F68/F69</f>
        <v>0.59035759897828866</v>
      </c>
      <c r="H68" s="27">
        <f>D68/F68-1</f>
        <v>4.5294753921038433E-2</v>
      </c>
      <c r="I68" s="37"/>
      <c r="J68" s="25">
        <f>J69-SUM(J47:J66)</f>
        <v>6824</v>
      </c>
      <c r="K68" s="26">
        <f>D68/J68-1</f>
        <v>0.13291324736225096</v>
      </c>
      <c r="L68" s="25"/>
      <c r="O68" s="110" t="s">
        <v>11</v>
      </c>
      <c r="P68" s="111"/>
      <c r="Q68" s="25">
        <f>Q69-SUM(Q47:Q66)</f>
        <v>74931</v>
      </c>
      <c r="R68" s="26">
        <f>Q68/Q69</f>
        <v>0.55131591532818791</v>
      </c>
      <c r="S68" s="25">
        <f>S69-SUM(S47:S66)</f>
        <v>68524</v>
      </c>
      <c r="T68" s="26">
        <f>S68/S69</f>
        <v>0.55128803359667899</v>
      </c>
      <c r="U68" s="27">
        <f>Q68/S68-1</f>
        <v>9.3500087560562717E-2</v>
      </c>
      <c r="V68" s="37"/>
    </row>
    <row r="69" spans="2:22" ht="14.4" thickBot="1" x14ac:dyDescent="0.3">
      <c r="B69" s="93" t="s">
        <v>33</v>
      </c>
      <c r="C69" s="94"/>
      <c r="D69" s="28">
        <v>14548</v>
      </c>
      <c r="E69" s="29">
        <v>1</v>
      </c>
      <c r="F69" s="28">
        <v>12528</v>
      </c>
      <c r="G69" s="29">
        <v>1</v>
      </c>
      <c r="H69" s="30">
        <v>0.16123882503192855</v>
      </c>
      <c r="I69" s="39"/>
      <c r="J69" s="28">
        <v>12872</v>
      </c>
      <c r="K69" s="30">
        <v>0.13020509633312627</v>
      </c>
      <c r="L69" s="28"/>
      <c r="M69" s="31"/>
      <c r="O69" s="93" t="s">
        <v>33</v>
      </c>
      <c r="P69" s="94"/>
      <c r="Q69" s="28">
        <v>135913</v>
      </c>
      <c r="R69" s="29">
        <v>1</v>
      </c>
      <c r="S69" s="28">
        <v>124298</v>
      </c>
      <c r="T69" s="29">
        <v>1</v>
      </c>
      <c r="U69" s="30">
        <v>9.344478591771388E-2</v>
      </c>
      <c r="V69" s="39"/>
    </row>
    <row r="70" spans="2:22" x14ac:dyDescent="0.25">
      <c r="B70" s="32" t="s">
        <v>64</v>
      </c>
    </row>
    <row r="71" spans="2:22" ht="15" customHeight="1" x14ac:dyDescent="0.25">
      <c r="B71" s="33" t="s">
        <v>63</v>
      </c>
      <c r="O71" s="32" t="s">
        <v>64</v>
      </c>
    </row>
    <row r="72" spans="2:22" x14ac:dyDescent="0.25">
      <c r="O72" s="33" t="s">
        <v>63</v>
      </c>
    </row>
  </sheetData>
  <mergeCells count="84">
    <mergeCell ref="J45:J46"/>
    <mergeCell ref="B3:L3"/>
    <mergeCell ref="B4:L4"/>
    <mergeCell ref="J5:L5"/>
    <mergeCell ref="J6:L6"/>
    <mergeCell ref="D5:I5"/>
    <mergeCell ref="H7:H8"/>
    <mergeCell ref="K7:K8"/>
    <mergeCell ref="L7:L8"/>
    <mergeCell ref="D7:E8"/>
    <mergeCell ref="F7:G8"/>
    <mergeCell ref="I7:I8"/>
    <mergeCell ref="C8:C10"/>
    <mergeCell ref="J7:J8"/>
    <mergeCell ref="K9:K10"/>
    <mergeCell ref="J41:L41"/>
    <mergeCell ref="J43:J44"/>
    <mergeCell ref="L9:L10"/>
    <mergeCell ref="B32:C32"/>
    <mergeCell ref="B33:C33"/>
    <mergeCell ref="B40:L40"/>
    <mergeCell ref="B8:B10"/>
    <mergeCell ref="D43:E44"/>
    <mergeCell ref="F43:G44"/>
    <mergeCell ref="J42:L42"/>
    <mergeCell ref="J9:J10"/>
    <mergeCell ref="D6:I6"/>
    <mergeCell ref="I9:I10"/>
    <mergeCell ref="B39:L39"/>
    <mergeCell ref="H9:H10"/>
    <mergeCell ref="B44:B46"/>
    <mergeCell ref="C44:C46"/>
    <mergeCell ref="K43:K44"/>
    <mergeCell ref="B31:C31"/>
    <mergeCell ref="B5:B7"/>
    <mergeCell ref="C5:C7"/>
    <mergeCell ref="D42:I42"/>
    <mergeCell ref="I45:I46"/>
    <mergeCell ref="L43:L44"/>
    <mergeCell ref="H45:H46"/>
    <mergeCell ref="K45:K46"/>
    <mergeCell ref="L45:L46"/>
    <mergeCell ref="O8:O10"/>
    <mergeCell ref="P8:P10"/>
    <mergeCell ref="D41:I41"/>
    <mergeCell ref="C41:C43"/>
    <mergeCell ref="B69:C69"/>
    <mergeCell ref="H43:H44"/>
    <mergeCell ref="I43:I44"/>
    <mergeCell ref="B41:B43"/>
    <mergeCell ref="B68:C68"/>
    <mergeCell ref="B67:C67"/>
    <mergeCell ref="O40:V40"/>
    <mergeCell ref="O41:O43"/>
    <mergeCell ref="P41:P43"/>
    <mergeCell ref="Q41:V41"/>
    <mergeCell ref="Q42:V42"/>
    <mergeCell ref="Q43:R44"/>
    <mergeCell ref="O4:V4"/>
    <mergeCell ref="O2:V3"/>
    <mergeCell ref="O38:V39"/>
    <mergeCell ref="U9:U10"/>
    <mergeCell ref="V9:V10"/>
    <mergeCell ref="O31:P31"/>
    <mergeCell ref="O32:P32"/>
    <mergeCell ref="O33:P33"/>
    <mergeCell ref="O5:O7"/>
    <mergeCell ref="P5:P7"/>
    <mergeCell ref="Q5:V5"/>
    <mergeCell ref="Q6:V6"/>
    <mergeCell ref="Q7:R8"/>
    <mergeCell ref="S7:T8"/>
    <mergeCell ref="U7:U8"/>
    <mergeCell ref="V7:V8"/>
    <mergeCell ref="O69:P69"/>
    <mergeCell ref="V43:V44"/>
    <mergeCell ref="O44:O46"/>
    <mergeCell ref="P44:P46"/>
    <mergeCell ref="U45:U46"/>
    <mergeCell ref="V45:V46"/>
    <mergeCell ref="U43:U44"/>
    <mergeCell ref="O68:P68"/>
    <mergeCell ref="S43:T44"/>
    <mergeCell ref="O67:P67"/>
  </mergeCells>
  <conditionalFormatting sqref="D11:H30">
    <cfRule type="cellIs" dxfId="74" priority="37" operator="equal">
      <formula>0</formula>
    </cfRule>
  </conditionalFormatting>
  <conditionalFormatting sqref="D47:H66">
    <cfRule type="cellIs" dxfId="73" priority="23" operator="equal">
      <formula>0</formula>
    </cfRule>
  </conditionalFormatting>
  <conditionalFormatting sqref="H11:H32">
    <cfRule type="cellIs" dxfId="72" priority="39" operator="lessThan">
      <formula>0</formula>
    </cfRule>
  </conditionalFormatting>
  <conditionalFormatting sqref="H47:H68">
    <cfRule type="cellIs" dxfId="71" priority="25" operator="lessThan">
      <formula>0</formula>
    </cfRule>
  </conditionalFormatting>
  <conditionalFormatting sqref="I11:I30 V47:V66">
    <cfRule type="cellIs" dxfId="70" priority="42" operator="lessThan">
      <formula>0</formula>
    </cfRule>
    <cfRule type="cellIs" dxfId="69" priority="43" operator="equal">
      <formula>0</formula>
    </cfRule>
    <cfRule type="cellIs" dxfId="68" priority="44" operator="greaterThan">
      <formula>0</formula>
    </cfRule>
  </conditionalFormatting>
  <conditionalFormatting sqref="I47:I66">
    <cfRule type="cellIs" dxfId="67" priority="28" operator="lessThan">
      <formula>0</formula>
    </cfRule>
    <cfRule type="cellIs" dxfId="66" priority="29" operator="equal">
      <formula>0</formula>
    </cfRule>
    <cfRule type="cellIs" dxfId="65" priority="30" operator="greaterThan">
      <formula>0</formula>
    </cfRule>
  </conditionalFormatting>
  <conditionalFormatting sqref="J11:K30">
    <cfRule type="cellIs" dxfId="64" priority="34" operator="equal">
      <formula>0</formula>
    </cfRule>
  </conditionalFormatting>
  <conditionalFormatting sqref="J47:K66">
    <cfRule type="cellIs" dxfId="63" priority="20" operator="equal">
      <formula>0</formula>
    </cfRule>
  </conditionalFormatting>
  <conditionalFormatting sqref="K11:L30">
    <cfRule type="cellIs" dxfId="62" priority="31" operator="lessThan">
      <formula>0</formula>
    </cfRule>
  </conditionalFormatting>
  <conditionalFormatting sqref="K47:L66">
    <cfRule type="cellIs" dxfId="61" priority="17" operator="lessThan">
      <formula>0</formula>
    </cfRule>
  </conditionalFormatting>
  <conditionalFormatting sqref="L11:L30">
    <cfRule type="cellIs" dxfId="60" priority="32" operator="equal">
      <formula>0</formula>
    </cfRule>
    <cfRule type="cellIs" dxfId="59" priority="33" operator="greaterThan">
      <formula>0</formula>
    </cfRule>
  </conditionalFormatting>
  <conditionalFormatting sqref="L47:L66">
    <cfRule type="cellIs" dxfId="58" priority="18" operator="equal">
      <formula>0</formula>
    </cfRule>
    <cfRule type="cellIs" dxfId="57" priority="19" operator="greaterThan">
      <formula>0</formula>
    </cfRule>
  </conditionalFormatting>
  <conditionalFormatting sqref="Q11:U30">
    <cfRule type="cellIs" dxfId="56" priority="9" operator="equal">
      <formula>0</formula>
    </cfRule>
  </conditionalFormatting>
  <conditionalFormatting sqref="Q47:U66">
    <cfRule type="cellIs" dxfId="55" priority="38" operator="equal">
      <formula>0</formula>
    </cfRule>
  </conditionalFormatting>
  <conditionalFormatting sqref="U11:U32">
    <cfRule type="cellIs" dxfId="54" priority="11" operator="lessThan">
      <formula>0</formula>
    </cfRule>
  </conditionalFormatting>
  <conditionalFormatting sqref="U47:U68">
    <cfRule type="cellIs" dxfId="53" priority="4" operator="lessThan">
      <formula>0</formula>
    </cfRule>
  </conditionalFormatting>
  <conditionalFormatting sqref="V11:V30">
    <cfRule type="cellIs" dxfId="52" priority="14" operator="lessThan">
      <formula>0</formula>
    </cfRule>
    <cfRule type="cellIs" dxfId="51" priority="15" operator="equal">
      <formula>0</formula>
    </cfRule>
    <cfRule type="cellIs" dxfId="50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1"/>
  <sheetViews>
    <sheetView showGridLines="0" zoomScale="90" zoomScaleNormal="90" workbookViewId="0"/>
  </sheetViews>
  <sheetFormatPr defaultColWidth="9.109375" defaultRowHeight="13.8" x14ac:dyDescent="0.25"/>
  <cols>
    <col min="1" max="1" width="3" style="5" customWidth="1"/>
    <col min="2" max="2" width="8.109375" style="5" customWidth="1"/>
    <col min="3" max="3" width="23.33203125" style="5" customWidth="1"/>
    <col min="4" max="12" width="10.44140625" style="5" customWidth="1"/>
    <col min="13" max="14" width="1.44140625" style="5" customWidth="1"/>
    <col min="15" max="15" width="9.109375" style="5"/>
    <col min="16" max="16" width="16.6640625" style="5" bestFit="1" customWidth="1"/>
    <col min="17" max="22" width="10.44140625" style="5" customWidth="1"/>
    <col min="23" max="16384" width="9.109375" style="5"/>
  </cols>
  <sheetData>
    <row r="1" spans="2:22" x14ac:dyDescent="0.25">
      <c r="B1" s="34" t="s">
        <v>3</v>
      </c>
      <c r="D1" s="3"/>
      <c r="L1" s="4"/>
      <c r="P1" s="1"/>
      <c r="V1" s="40">
        <v>45932</v>
      </c>
    </row>
    <row r="2" spans="2:22" ht="15" customHeight="1" x14ac:dyDescent="0.25">
      <c r="D2" s="3"/>
      <c r="L2" s="4"/>
      <c r="O2" s="130" t="s">
        <v>116</v>
      </c>
      <c r="P2" s="130"/>
      <c r="Q2" s="130"/>
      <c r="R2" s="130"/>
      <c r="S2" s="130"/>
      <c r="T2" s="130"/>
      <c r="U2" s="130"/>
      <c r="V2" s="130"/>
    </row>
    <row r="3" spans="2:22" ht="14.4" customHeight="1" x14ac:dyDescent="0.25">
      <c r="B3" s="131" t="s">
        <v>176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31"/>
      <c r="N3" s="34"/>
      <c r="O3" s="130"/>
      <c r="P3" s="130"/>
      <c r="Q3" s="130"/>
      <c r="R3" s="130"/>
      <c r="S3" s="130"/>
      <c r="T3" s="130"/>
      <c r="U3" s="130"/>
      <c r="V3" s="130"/>
    </row>
    <row r="4" spans="2:22" ht="14.4" customHeight="1" thickBot="1" x14ac:dyDescent="0.3">
      <c r="B4" s="132" t="s">
        <v>177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31"/>
      <c r="N4" s="34"/>
      <c r="O4" s="92" t="s">
        <v>126</v>
      </c>
      <c r="P4" s="92"/>
      <c r="Q4" s="92"/>
      <c r="R4" s="92"/>
      <c r="S4" s="92"/>
      <c r="T4" s="92"/>
      <c r="U4" s="92"/>
      <c r="V4" s="92"/>
    </row>
    <row r="5" spans="2:22" ht="14.4" customHeight="1" x14ac:dyDescent="0.25">
      <c r="B5" s="108" t="s">
        <v>0</v>
      </c>
      <c r="C5" s="122" t="s">
        <v>1</v>
      </c>
      <c r="D5" s="98" t="s">
        <v>152</v>
      </c>
      <c r="E5" s="99"/>
      <c r="F5" s="99"/>
      <c r="G5" s="99"/>
      <c r="H5" s="99"/>
      <c r="I5" s="100"/>
      <c r="J5" s="98" t="s">
        <v>136</v>
      </c>
      <c r="K5" s="99"/>
      <c r="L5" s="100"/>
      <c r="M5" s="31"/>
      <c r="N5" s="31"/>
      <c r="O5" s="108" t="s">
        <v>0</v>
      </c>
      <c r="P5" s="122" t="s">
        <v>1</v>
      </c>
      <c r="Q5" s="98" t="s">
        <v>154</v>
      </c>
      <c r="R5" s="99"/>
      <c r="S5" s="99"/>
      <c r="T5" s="99"/>
      <c r="U5" s="99"/>
      <c r="V5" s="100"/>
    </row>
    <row r="6" spans="2:22" ht="14.4" customHeight="1" thickBot="1" x14ac:dyDescent="0.3">
      <c r="B6" s="109"/>
      <c r="C6" s="123"/>
      <c r="D6" s="101" t="s">
        <v>153</v>
      </c>
      <c r="E6" s="102"/>
      <c r="F6" s="102"/>
      <c r="G6" s="102"/>
      <c r="H6" s="102"/>
      <c r="I6" s="103"/>
      <c r="J6" s="101" t="s">
        <v>137</v>
      </c>
      <c r="K6" s="102"/>
      <c r="L6" s="103"/>
      <c r="M6" s="31"/>
      <c r="N6" s="31"/>
      <c r="O6" s="109"/>
      <c r="P6" s="123"/>
      <c r="Q6" s="101" t="s">
        <v>160</v>
      </c>
      <c r="R6" s="102"/>
      <c r="S6" s="102"/>
      <c r="T6" s="102"/>
      <c r="U6" s="102"/>
      <c r="V6" s="103"/>
    </row>
    <row r="7" spans="2:22" ht="14.4" customHeight="1" x14ac:dyDescent="0.25">
      <c r="B7" s="109"/>
      <c r="C7" s="123"/>
      <c r="D7" s="114">
        <v>2025</v>
      </c>
      <c r="E7" s="115"/>
      <c r="F7" s="114">
        <v>2024</v>
      </c>
      <c r="G7" s="115"/>
      <c r="H7" s="112" t="s">
        <v>4</v>
      </c>
      <c r="I7" s="112" t="s">
        <v>42</v>
      </c>
      <c r="J7" s="112">
        <v>2025</v>
      </c>
      <c r="K7" s="112" t="s">
        <v>156</v>
      </c>
      <c r="L7" s="104" t="s">
        <v>158</v>
      </c>
      <c r="M7" s="31"/>
      <c r="N7" s="31"/>
      <c r="O7" s="109"/>
      <c r="P7" s="123"/>
      <c r="Q7" s="114">
        <v>2024</v>
      </c>
      <c r="R7" s="115"/>
      <c r="S7" s="114">
        <v>2023</v>
      </c>
      <c r="T7" s="115"/>
      <c r="U7" s="112" t="s">
        <v>4</v>
      </c>
      <c r="V7" s="104" t="s">
        <v>59</v>
      </c>
    </row>
    <row r="8" spans="2:22" ht="14.4" customHeight="1" thickBot="1" x14ac:dyDescent="0.3">
      <c r="B8" s="106" t="s">
        <v>5</v>
      </c>
      <c r="C8" s="118" t="s">
        <v>6</v>
      </c>
      <c r="D8" s="116"/>
      <c r="E8" s="117"/>
      <c r="F8" s="116"/>
      <c r="G8" s="117"/>
      <c r="H8" s="113"/>
      <c r="I8" s="113"/>
      <c r="J8" s="113"/>
      <c r="K8" s="113"/>
      <c r="L8" s="105"/>
      <c r="M8" s="31"/>
      <c r="N8" s="31"/>
      <c r="O8" s="106" t="s">
        <v>5</v>
      </c>
      <c r="P8" s="118" t="s">
        <v>6</v>
      </c>
      <c r="Q8" s="116"/>
      <c r="R8" s="117"/>
      <c r="S8" s="116"/>
      <c r="T8" s="117"/>
      <c r="U8" s="113"/>
      <c r="V8" s="105"/>
    </row>
    <row r="9" spans="2:22" ht="14.4" customHeight="1" x14ac:dyDescent="0.25">
      <c r="B9" s="106"/>
      <c r="C9" s="118"/>
      <c r="D9" s="9" t="s">
        <v>7</v>
      </c>
      <c r="E9" s="10" t="s">
        <v>2</v>
      </c>
      <c r="F9" s="9" t="s">
        <v>7</v>
      </c>
      <c r="G9" s="10" t="s">
        <v>2</v>
      </c>
      <c r="H9" s="95" t="s">
        <v>8</v>
      </c>
      <c r="I9" s="95" t="s">
        <v>43</v>
      </c>
      <c r="J9" s="95" t="s">
        <v>7</v>
      </c>
      <c r="K9" s="95" t="s">
        <v>157</v>
      </c>
      <c r="L9" s="120" t="s">
        <v>159</v>
      </c>
      <c r="M9" s="31"/>
      <c r="N9" s="31"/>
      <c r="O9" s="106"/>
      <c r="P9" s="118"/>
      <c r="Q9" s="9" t="s">
        <v>7</v>
      </c>
      <c r="R9" s="10" t="s">
        <v>2</v>
      </c>
      <c r="S9" s="9" t="s">
        <v>7</v>
      </c>
      <c r="T9" s="10" t="s">
        <v>2</v>
      </c>
      <c r="U9" s="95" t="s">
        <v>8</v>
      </c>
      <c r="V9" s="120" t="s">
        <v>60</v>
      </c>
    </row>
    <row r="10" spans="2:22" ht="14.4" customHeight="1" thickBot="1" x14ac:dyDescent="0.3">
      <c r="B10" s="107"/>
      <c r="C10" s="119"/>
      <c r="D10" s="12" t="s">
        <v>9</v>
      </c>
      <c r="E10" s="13" t="s">
        <v>10</v>
      </c>
      <c r="F10" s="12" t="s">
        <v>9</v>
      </c>
      <c r="G10" s="13" t="s">
        <v>10</v>
      </c>
      <c r="H10" s="96"/>
      <c r="I10" s="96"/>
      <c r="J10" s="96" t="s">
        <v>9</v>
      </c>
      <c r="K10" s="96"/>
      <c r="L10" s="121"/>
      <c r="M10" s="31"/>
      <c r="N10" s="31"/>
      <c r="O10" s="107"/>
      <c r="P10" s="119"/>
      <c r="Q10" s="12" t="s">
        <v>9</v>
      </c>
      <c r="R10" s="13" t="s">
        <v>10</v>
      </c>
      <c r="S10" s="12" t="s">
        <v>9</v>
      </c>
      <c r="T10" s="13" t="s">
        <v>10</v>
      </c>
      <c r="U10" s="96"/>
      <c r="V10" s="121"/>
    </row>
    <row r="11" spans="2:22" ht="14.4" customHeight="1" thickBot="1" x14ac:dyDescent="0.3">
      <c r="B11" s="15">
        <v>1</v>
      </c>
      <c r="C11" s="16" t="s">
        <v>18</v>
      </c>
      <c r="D11" s="17">
        <v>5583</v>
      </c>
      <c r="E11" s="18">
        <v>0.15813624132559129</v>
      </c>
      <c r="F11" s="17">
        <v>4960</v>
      </c>
      <c r="G11" s="18">
        <v>0.17143054643486677</v>
      </c>
      <c r="H11" s="19">
        <v>0.12560483870967731</v>
      </c>
      <c r="I11" s="35">
        <v>0</v>
      </c>
      <c r="J11" s="17">
        <v>4739</v>
      </c>
      <c r="K11" s="19">
        <v>0.17809664486178511</v>
      </c>
      <c r="L11" s="35">
        <v>0</v>
      </c>
      <c r="M11" s="31"/>
      <c r="N11" s="31"/>
      <c r="O11" s="15">
        <v>1</v>
      </c>
      <c r="P11" s="16" t="s">
        <v>18</v>
      </c>
      <c r="Q11" s="17">
        <v>45664</v>
      </c>
      <c r="R11" s="18">
        <v>0.15638623949040223</v>
      </c>
      <c r="S11" s="17">
        <v>48789</v>
      </c>
      <c r="T11" s="18">
        <v>0.17784655089453655</v>
      </c>
      <c r="U11" s="19">
        <v>-6.405132304412875E-2</v>
      </c>
      <c r="V11" s="35">
        <v>0</v>
      </c>
    </row>
    <row r="12" spans="2:22" ht="14.4" customHeight="1" thickBot="1" x14ac:dyDescent="0.3">
      <c r="B12" s="20">
        <v>2</v>
      </c>
      <c r="C12" s="21" t="s">
        <v>16</v>
      </c>
      <c r="D12" s="22">
        <v>5029</v>
      </c>
      <c r="E12" s="23">
        <v>0.14244441297266677</v>
      </c>
      <c r="F12" s="22">
        <v>3478</v>
      </c>
      <c r="G12" s="23">
        <v>0.12020875816541665</v>
      </c>
      <c r="H12" s="24">
        <v>0.44594594594594605</v>
      </c>
      <c r="I12" s="36">
        <v>0</v>
      </c>
      <c r="J12" s="22">
        <v>3309</v>
      </c>
      <c r="K12" s="24">
        <v>0.51979449984889703</v>
      </c>
      <c r="L12" s="36">
        <v>0</v>
      </c>
      <c r="M12" s="31"/>
      <c r="N12" s="31"/>
      <c r="O12" s="20">
        <v>2</v>
      </c>
      <c r="P12" s="21" t="s">
        <v>16</v>
      </c>
      <c r="Q12" s="22">
        <v>36094</v>
      </c>
      <c r="R12" s="23">
        <v>0.12361170567989178</v>
      </c>
      <c r="S12" s="22">
        <v>30830</v>
      </c>
      <c r="T12" s="23">
        <v>0.11238207719114066</v>
      </c>
      <c r="U12" s="24">
        <v>0.17074278300356793</v>
      </c>
      <c r="V12" s="36">
        <v>0</v>
      </c>
    </row>
    <row r="13" spans="2:22" ht="14.4" customHeight="1" thickBot="1" x14ac:dyDescent="0.3">
      <c r="B13" s="15">
        <v>3</v>
      </c>
      <c r="C13" s="16" t="s">
        <v>17</v>
      </c>
      <c r="D13" s="17">
        <v>2576</v>
      </c>
      <c r="E13" s="18">
        <v>7.2964169381107488E-2</v>
      </c>
      <c r="F13" s="17">
        <v>2429</v>
      </c>
      <c r="G13" s="18">
        <v>8.3952580098849067E-2</v>
      </c>
      <c r="H13" s="19">
        <v>6.0518731988472574E-2</v>
      </c>
      <c r="I13" s="35">
        <v>0</v>
      </c>
      <c r="J13" s="17">
        <v>1765</v>
      </c>
      <c r="K13" s="19">
        <v>0.45949008498583566</v>
      </c>
      <c r="L13" s="35">
        <v>3</v>
      </c>
      <c r="M13" s="31"/>
      <c r="N13" s="31"/>
      <c r="O13" s="15">
        <v>3</v>
      </c>
      <c r="P13" s="16" t="s">
        <v>15</v>
      </c>
      <c r="Q13" s="17">
        <v>19904</v>
      </c>
      <c r="R13" s="18">
        <v>6.8165550779979114E-2</v>
      </c>
      <c r="S13" s="17">
        <v>17879</v>
      </c>
      <c r="T13" s="18">
        <v>6.5172856247174962E-2</v>
      </c>
      <c r="U13" s="19">
        <v>0.1132613680854635</v>
      </c>
      <c r="V13" s="35">
        <v>1</v>
      </c>
    </row>
    <row r="14" spans="2:22" ht="14.4" customHeight="1" thickBot="1" x14ac:dyDescent="0.3">
      <c r="B14" s="20">
        <v>4</v>
      </c>
      <c r="C14" s="21" t="s">
        <v>31</v>
      </c>
      <c r="D14" s="22">
        <v>2372</v>
      </c>
      <c r="E14" s="23">
        <v>6.7185950998442143E-2</v>
      </c>
      <c r="F14" s="22">
        <v>2179</v>
      </c>
      <c r="G14" s="23">
        <v>7.531192755676909E-2</v>
      </c>
      <c r="H14" s="24">
        <v>8.8572739788894017E-2</v>
      </c>
      <c r="I14" s="36">
        <v>0</v>
      </c>
      <c r="J14" s="22">
        <v>1696</v>
      </c>
      <c r="K14" s="24">
        <v>0.39858490566037741</v>
      </c>
      <c r="L14" s="36">
        <v>3</v>
      </c>
      <c r="M14" s="31"/>
      <c r="N14" s="31"/>
      <c r="O14" s="20">
        <v>4</v>
      </c>
      <c r="P14" s="21" t="s">
        <v>17</v>
      </c>
      <c r="Q14" s="22">
        <v>19599</v>
      </c>
      <c r="R14" s="23">
        <v>6.7121012346101822E-2</v>
      </c>
      <c r="S14" s="22">
        <v>17971</v>
      </c>
      <c r="T14" s="23">
        <v>6.550821632182903E-2</v>
      </c>
      <c r="U14" s="24">
        <v>9.0590395637415888E-2</v>
      </c>
      <c r="V14" s="36">
        <v>-1</v>
      </c>
    </row>
    <row r="15" spans="2:22" ht="14.4" customHeight="1" thickBot="1" x14ac:dyDescent="0.3">
      <c r="B15" s="15">
        <v>5</v>
      </c>
      <c r="C15" s="16" t="s">
        <v>15</v>
      </c>
      <c r="D15" s="17">
        <v>2305</v>
      </c>
      <c r="E15" s="18">
        <v>6.5288202804135387E-2</v>
      </c>
      <c r="F15" s="17">
        <v>1881</v>
      </c>
      <c r="G15" s="18">
        <v>6.5012269726609756E-2</v>
      </c>
      <c r="H15" s="19">
        <v>0.22541201488569906</v>
      </c>
      <c r="I15" s="35">
        <v>0</v>
      </c>
      <c r="J15" s="17">
        <v>2046</v>
      </c>
      <c r="K15" s="19">
        <v>0.12658846529814283</v>
      </c>
      <c r="L15" s="35">
        <v>-1</v>
      </c>
      <c r="M15" s="31"/>
      <c r="N15" s="31"/>
      <c r="O15" s="15">
        <v>5</v>
      </c>
      <c r="P15" s="16" t="s">
        <v>30</v>
      </c>
      <c r="Q15" s="17">
        <v>18465</v>
      </c>
      <c r="R15" s="18">
        <v>6.3237384201784277E-2</v>
      </c>
      <c r="S15" s="17">
        <v>17759</v>
      </c>
      <c r="T15" s="18">
        <v>6.473543006284356E-2</v>
      </c>
      <c r="U15" s="19">
        <v>3.9754490680781629E-2</v>
      </c>
      <c r="V15" s="35">
        <v>0</v>
      </c>
    </row>
    <row r="16" spans="2:22" ht="14.4" customHeight="1" thickBot="1" x14ac:dyDescent="0.3">
      <c r="B16" s="20">
        <v>6</v>
      </c>
      <c r="C16" s="21" t="s">
        <v>30</v>
      </c>
      <c r="D16" s="22">
        <v>2260</v>
      </c>
      <c r="E16" s="23">
        <v>6.4013595807959206E-2</v>
      </c>
      <c r="F16" s="22">
        <v>1815</v>
      </c>
      <c r="G16" s="23">
        <v>6.2731137455500643E-2</v>
      </c>
      <c r="H16" s="24">
        <v>0.24517906336088147</v>
      </c>
      <c r="I16" s="36">
        <v>0</v>
      </c>
      <c r="J16" s="22">
        <v>1792</v>
      </c>
      <c r="K16" s="24">
        <v>0.26116071428571419</v>
      </c>
      <c r="L16" s="36">
        <v>-1</v>
      </c>
      <c r="M16" s="31"/>
      <c r="N16" s="31"/>
      <c r="O16" s="20">
        <v>6</v>
      </c>
      <c r="P16" s="21" t="s">
        <v>31</v>
      </c>
      <c r="Q16" s="22">
        <v>18212</v>
      </c>
      <c r="R16" s="23">
        <v>6.237093100909262E-2</v>
      </c>
      <c r="S16" s="22">
        <v>17661</v>
      </c>
      <c r="T16" s="23">
        <v>6.4378198678972917E-2</v>
      </c>
      <c r="U16" s="24">
        <v>3.1198686371100237E-2</v>
      </c>
      <c r="V16" s="36">
        <v>0</v>
      </c>
    </row>
    <row r="17" spans="2:22" ht="14.4" customHeight="1" thickBot="1" x14ac:dyDescent="0.3">
      <c r="B17" s="15">
        <v>7</v>
      </c>
      <c r="C17" s="16" t="s">
        <v>20</v>
      </c>
      <c r="D17" s="17">
        <v>1156</v>
      </c>
      <c r="E17" s="18">
        <v>3.2743237501770286E-2</v>
      </c>
      <c r="F17" s="17">
        <v>1114</v>
      </c>
      <c r="G17" s="18">
        <v>3.8502747727508384E-2</v>
      </c>
      <c r="H17" s="19">
        <v>3.7701974865349985E-2</v>
      </c>
      <c r="I17" s="35">
        <v>2</v>
      </c>
      <c r="J17" s="17">
        <v>901</v>
      </c>
      <c r="K17" s="19">
        <v>0.28301886792452824</v>
      </c>
      <c r="L17" s="35">
        <v>2</v>
      </c>
      <c r="M17" s="31"/>
      <c r="N17" s="31"/>
      <c r="O17" s="15">
        <v>7</v>
      </c>
      <c r="P17" s="16" t="s">
        <v>22</v>
      </c>
      <c r="Q17" s="17">
        <v>13699</v>
      </c>
      <c r="R17" s="18">
        <v>4.6915186903885339E-2</v>
      </c>
      <c r="S17" s="17">
        <v>14670</v>
      </c>
      <c r="T17" s="18">
        <v>5.3475351034512925E-2</v>
      </c>
      <c r="U17" s="19">
        <v>-6.6189502385821442E-2</v>
      </c>
      <c r="V17" s="35">
        <v>0</v>
      </c>
    </row>
    <row r="18" spans="2:22" ht="14.4" customHeight="1" thickBot="1" x14ac:dyDescent="0.3">
      <c r="B18" s="20">
        <v>8</v>
      </c>
      <c r="C18" s="21" t="s">
        <v>21</v>
      </c>
      <c r="D18" s="22">
        <v>1147</v>
      </c>
      <c r="E18" s="23">
        <v>3.2488316102535053E-2</v>
      </c>
      <c r="F18" s="22">
        <v>1381</v>
      </c>
      <c r="G18" s="23">
        <v>4.7730964642449795E-2</v>
      </c>
      <c r="H18" s="24">
        <v>-0.16944243301955109</v>
      </c>
      <c r="I18" s="36">
        <v>0</v>
      </c>
      <c r="J18" s="22">
        <v>994</v>
      </c>
      <c r="K18" s="24">
        <v>0.15392354124748486</v>
      </c>
      <c r="L18" s="36">
        <v>0</v>
      </c>
      <c r="M18" s="31"/>
      <c r="N18" s="31"/>
      <c r="O18" s="20">
        <v>8</v>
      </c>
      <c r="P18" s="21" t="s">
        <v>21</v>
      </c>
      <c r="Q18" s="22">
        <v>11554</v>
      </c>
      <c r="R18" s="23">
        <v>3.9569170704977827E-2</v>
      </c>
      <c r="S18" s="22">
        <v>12666</v>
      </c>
      <c r="T18" s="23">
        <v>4.6170333756178641E-2</v>
      </c>
      <c r="U18" s="24">
        <v>-8.7794094426022373E-2</v>
      </c>
      <c r="V18" s="36">
        <v>0</v>
      </c>
    </row>
    <row r="19" spans="2:22" ht="14.4" customHeight="1" thickBot="1" x14ac:dyDescent="0.3">
      <c r="B19" s="15">
        <v>9</v>
      </c>
      <c r="C19" s="16" t="s">
        <v>58</v>
      </c>
      <c r="D19" s="17">
        <v>1007</v>
      </c>
      <c r="E19" s="18">
        <v>2.8522872114431382E-2</v>
      </c>
      <c r="F19" s="17">
        <v>814</v>
      </c>
      <c r="G19" s="18">
        <v>2.8133964677012409E-2</v>
      </c>
      <c r="H19" s="19">
        <v>0.2371007371007372</v>
      </c>
      <c r="I19" s="35">
        <v>2</v>
      </c>
      <c r="J19" s="17">
        <v>641</v>
      </c>
      <c r="K19" s="19">
        <v>0.57098283931357252</v>
      </c>
      <c r="L19" s="35">
        <v>4</v>
      </c>
      <c r="M19" s="31"/>
      <c r="N19" s="31"/>
      <c r="O19" s="15">
        <v>9</v>
      </c>
      <c r="P19" s="16" t="s">
        <v>32</v>
      </c>
      <c r="Q19" s="17">
        <v>10206</v>
      </c>
      <c r="R19" s="18">
        <v>3.4952653298857855E-2</v>
      </c>
      <c r="S19" s="17">
        <v>9480</v>
      </c>
      <c r="T19" s="18">
        <v>3.4556668562180134E-2</v>
      </c>
      <c r="U19" s="19">
        <v>7.6582278481012622E-2</v>
      </c>
      <c r="V19" s="35">
        <v>0</v>
      </c>
    </row>
    <row r="20" spans="2:22" ht="14.4" customHeight="1" thickBot="1" x14ac:dyDescent="0.3">
      <c r="B20" s="20">
        <v>10</v>
      </c>
      <c r="C20" s="21" t="s">
        <v>22</v>
      </c>
      <c r="D20" s="22">
        <v>937</v>
      </c>
      <c r="E20" s="23">
        <v>2.6540150120379549E-2</v>
      </c>
      <c r="F20" s="22">
        <v>1484</v>
      </c>
      <c r="G20" s="23">
        <v>5.1290913489786746E-2</v>
      </c>
      <c r="H20" s="24">
        <v>-0.3685983827493261</v>
      </c>
      <c r="I20" s="36">
        <v>-3</v>
      </c>
      <c r="J20" s="22">
        <v>2679</v>
      </c>
      <c r="K20" s="24">
        <v>-0.65024262784621123</v>
      </c>
      <c r="L20" s="36">
        <v>-7</v>
      </c>
      <c r="M20" s="31"/>
      <c r="N20" s="31"/>
      <c r="O20" s="20">
        <v>10</v>
      </c>
      <c r="P20" s="21" t="s">
        <v>23</v>
      </c>
      <c r="Q20" s="22">
        <v>9459</v>
      </c>
      <c r="R20" s="23">
        <v>3.2394390314902655E-2</v>
      </c>
      <c r="S20" s="22">
        <v>9192</v>
      </c>
      <c r="T20" s="23">
        <v>3.3506845719784788E-2</v>
      </c>
      <c r="U20" s="24">
        <v>2.9046997389033935E-2</v>
      </c>
      <c r="V20" s="36">
        <v>0</v>
      </c>
    </row>
    <row r="21" spans="2:22" ht="14.4" customHeight="1" thickBot="1" x14ac:dyDescent="0.3">
      <c r="B21" s="15">
        <v>11</v>
      </c>
      <c r="C21" s="16" t="s">
        <v>23</v>
      </c>
      <c r="D21" s="17">
        <v>901</v>
      </c>
      <c r="E21" s="18">
        <v>2.5520464523438608E-2</v>
      </c>
      <c r="F21" s="17">
        <v>928</v>
      </c>
      <c r="G21" s="18">
        <v>3.2074102236200878E-2</v>
      </c>
      <c r="H21" s="19">
        <v>-2.9094827586206851E-2</v>
      </c>
      <c r="I21" s="35">
        <v>-1</v>
      </c>
      <c r="J21" s="17">
        <v>711</v>
      </c>
      <c r="K21" s="19">
        <v>0.26722925457102664</v>
      </c>
      <c r="L21" s="35">
        <v>0</v>
      </c>
      <c r="M21" s="31"/>
      <c r="N21" s="31"/>
      <c r="O21" s="15">
        <v>11</v>
      </c>
      <c r="P21" s="16" t="s">
        <v>20</v>
      </c>
      <c r="Q21" s="17">
        <v>8903</v>
      </c>
      <c r="R21" s="18">
        <v>3.0490248120687E-2</v>
      </c>
      <c r="S21" s="17">
        <v>7753</v>
      </c>
      <c r="T21" s="18">
        <v>2.8261376726010819E-2</v>
      </c>
      <c r="U21" s="19">
        <v>0.14832967883399983</v>
      </c>
      <c r="V21" s="35">
        <v>0</v>
      </c>
    </row>
    <row r="22" spans="2:22" ht="14.4" customHeight="1" thickBot="1" x14ac:dyDescent="0.3">
      <c r="B22" s="20">
        <v>12</v>
      </c>
      <c r="C22" s="21" t="s">
        <v>28</v>
      </c>
      <c r="D22" s="22">
        <v>779</v>
      </c>
      <c r="E22" s="23">
        <v>2.2064863333805411E-2</v>
      </c>
      <c r="F22" s="22">
        <v>572</v>
      </c>
      <c r="G22" s="23">
        <v>1.9769813016278989E-2</v>
      </c>
      <c r="H22" s="24">
        <v>0.36188811188811187</v>
      </c>
      <c r="I22" s="36">
        <v>3</v>
      </c>
      <c r="J22" s="22">
        <v>689</v>
      </c>
      <c r="K22" s="24">
        <v>0.13062409288824384</v>
      </c>
      <c r="L22" s="36">
        <v>0</v>
      </c>
      <c r="M22" s="31"/>
      <c r="N22" s="31"/>
      <c r="O22" s="20">
        <v>12</v>
      </c>
      <c r="P22" s="21" t="s">
        <v>58</v>
      </c>
      <c r="Q22" s="22">
        <v>7948</v>
      </c>
      <c r="R22" s="23">
        <v>2.7219644171989247E-2</v>
      </c>
      <c r="S22" s="22">
        <v>7679</v>
      </c>
      <c r="T22" s="23">
        <v>2.7991630579006461E-2</v>
      </c>
      <c r="U22" s="24">
        <v>3.5030602943091571E-2</v>
      </c>
      <c r="V22" s="36">
        <v>0</v>
      </c>
    </row>
    <row r="23" spans="2:22" ht="14.4" customHeight="1" thickBot="1" x14ac:dyDescent="0.3">
      <c r="B23" s="15">
        <v>13</v>
      </c>
      <c r="C23" s="16" t="s">
        <v>26</v>
      </c>
      <c r="D23" s="17">
        <v>709</v>
      </c>
      <c r="E23" s="18">
        <v>2.0082141339753577E-2</v>
      </c>
      <c r="F23" s="17">
        <v>693</v>
      </c>
      <c r="G23" s="18">
        <v>2.3951888846645699E-2</v>
      </c>
      <c r="H23" s="19">
        <v>2.3088023088023046E-2</v>
      </c>
      <c r="I23" s="35">
        <v>0</v>
      </c>
      <c r="J23" s="17">
        <v>493</v>
      </c>
      <c r="K23" s="19">
        <v>0.43813387423935102</v>
      </c>
      <c r="L23" s="35">
        <v>2</v>
      </c>
      <c r="M23" s="31"/>
      <c r="N23" s="31"/>
      <c r="O23" s="15">
        <v>13</v>
      </c>
      <c r="P23" s="16" t="s">
        <v>28</v>
      </c>
      <c r="Q23" s="17">
        <v>6863</v>
      </c>
      <c r="R23" s="18">
        <v>2.3503827120327402E-2</v>
      </c>
      <c r="S23" s="17">
        <v>6145</v>
      </c>
      <c r="T23" s="18">
        <v>2.239986585597014E-2</v>
      </c>
      <c r="U23" s="19">
        <v>0.1168429617575264</v>
      </c>
      <c r="V23" s="35">
        <v>1</v>
      </c>
    </row>
    <row r="24" spans="2:22" ht="14.4" customHeight="1" thickBot="1" x14ac:dyDescent="0.3">
      <c r="B24" s="20">
        <v>14</v>
      </c>
      <c r="C24" s="21" t="s">
        <v>24</v>
      </c>
      <c r="D24" s="22">
        <v>693</v>
      </c>
      <c r="E24" s="23">
        <v>1.9628947741113158E-2</v>
      </c>
      <c r="F24" s="22">
        <v>605</v>
      </c>
      <c r="G24" s="23">
        <v>2.0910379151833546E-2</v>
      </c>
      <c r="H24" s="24">
        <v>0.1454545454545455</v>
      </c>
      <c r="I24" s="36">
        <v>0</v>
      </c>
      <c r="J24" s="22">
        <v>367</v>
      </c>
      <c r="K24" s="24">
        <v>0.88828337874659402</v>
      </c>
      <c r="L24" s="36">
        <v>6</v>
      </c>
      <c r="M24" s="31"/>
      <c r="N24" s="31"/>
      <c r="O24" s="20">
        <v>14</v>
      </c>
      <c r="P24" s="21" t="s">
        <v>92</v>
      </c>
      <c r="Q24" s="22">
        <v>6489</v>
      </c>
      <c r="R24" s="23">
        <v>2.2222983270261478E-2</v>
      </c>
      <c r="S24" s="22">
        <v>5861</v>
      </c>
      <c r="T24" s="23">
        <v>2.1364623886385839E-2</v>
      </c>
      <c r="U24" s="24">
        <v>0.10714895069100838</v>
      </c>
      <c r="V24" s="36">
        <v>1</v>
      </c>
    </row>
    <row r="25" spans="2:22" ht="14.4" customHeight="1" thickBot="1" x14ac:dyDescent="0.3">
      <c r="B25" s="15">
        <v>15</v>
      </c>
      <c r="C25" s="16" t="s">
        <v>92</v>
      </c>
      <c r="D25" s="17">
        <v>681</v>
      </c>
      <c r="E25" s="18">
        <v>1.9289052542132843E-2</v>
      </c>
      <c r="F25" s="17">
        <v>709</v>
      </c>
      <c r="G25" s="18">
        <v>2.4504890609338817E-2</v>
      </c>
      <c r="H25" s="19">
        <v>-3.9492242595204563E-2</v>
      </c>
      <c r="I25" s="35">
        <v>-3</v>
      </c>
      <c r="J25" s="17">
        <v>730</v>
      </c>
      <c r="K25" s="19">
        <v>-6.7123287671232879E-2</v>
      </c>
      <c r="L25" s="35">
        <v>-5</v>
      </c>
      <c r="M25" s="31"/>
      <c r="N25" s="31"/>
      <c r="O25" s="15">
        <v>15</v>
      </c>
      <c r="P25" s="16" t="s">
        <v>26</v>
      </c>
      <c r="Q25" s="17">
        <v>6106</v>
      </c>
      <c r="R25" s="18">
        <v>2.0911316974605729E-2</v>
      </c>
      <c r="S25" s="17">
        <v>5838</v>
      </c>
      <c r="T25" s="18">
        <v>2.1280783867722322E-2</v>
      </c>
      <c r="U25" s="19">
        <v>4.5906132237067521E-2</v>
      </c>
      <c r="V25" s="35">
        <v>1</v>
      </c>
    </row>
    <row r="26" spans="2:22" ht="14.4" customHeight="1" thickBot="1" x14ac:dyDescent="0.3">
      <c r="B26" s="20">
        <v>16</v>
      </c>
      <c r="C26" s="21" t="s">
        <v>163</v>
      </c>
      <c r="D26" s="22">
        <v>647</v>
      </c>
      <c r="E26" s="23">
        <v>1.832601614502195E-2</v>
      </c>
      <c r="F26" s="22">
        <v>499</v>
      </c>
      <c r="G26" s="23">
        <v>1.7246742473991637E-2</v>
      </c>
      <c r="H26" s="24">
        <v>0.29659318637274557</v>
      </c>
      <c r="I26" s="36">
        <v>1</v>
      </c>
      <c r="J26" s="22">
        <v>172</v>
      </c>
      <c r="K26" s="24">
        <v>2.7616279069767442</v>
      </c>
      <c r="L26" s="36">
        <v>12</v>
      </c>
      <c r="M26" s="31"/>
      <c r="N26" s="31"/>
      <c r="O26" s="20">
        <v>16</v>
      </c>
      <c r="P26" s="21" t="s">
        <v>24</v>
      </c>
      <c r="Q26" s="22">
        <v>5376</v>
      </c>
      <c r="R26" s="23">
        <v>1.841127416565352E-2</v>
      </c>
      <c r="S26" s="22">
        <v>5171</v>
      </c>
      <c r="T26" s="23">
        <v>1.8849423326480323E-2</v>
      </c>
      <c r="U26" s="24">
        <v>3.964416940630433E-2</v>
      </c>
      <c r="V26" s="36">
        <v>1</v>
      </c>
    </row>
    <row r="27" spans="2:22" ht="14.4" customHeight="1" thickBot="1" x14ac:dyDescent="0.3">
      <c r="B27" s="15">
        <v>17</v>
      </c>
      <c r="C27" s="16" t="s">
        <v>32</v>
      </c>
      <c r="D27" s="17">
        <v>643</v>
      </c>
      <c r="E27" s="18">
        <v>1.8212717745361848E-2</v>
      </c>
      <c r="F27" s="17">
        <v>534</v>
      </c>
      <c r="G27" s="18">
        <v>1.8456433829882834E-2</v>
      </c>
      <c r="H27" s="19">
        <v>0.20411985018726586</v>
      </c>
      <c r="I27" s="35">
        <v>-1</v>
      </c>
      <c r="J27" s="17">
        <v>469</v>
      </c>
      <c r="K27" s="19">
        <v>0.37100213219616207</v>
      </c>
      <c r="L27" s="35">
        <v>0</v>
      </c>
      <c r="M27" s="31"/>
      <c r="N27" s="31"/>
      <c r="O27" s="15">
        <v>17</v>
      </c>
      <c r="P27" s="16" t="s">
        <v>19</v>
      </c>
      <c r="Q27" s="17">
        <v>4944</v>
      </c>
      <c r="R27" s="18">
        <v>1.6931796777342079E-2</v>
      </c>
      <c r="S27" s="17">
        <v>4403</v>
      </c>
      <c r="T27" s="18">
        <v>1.6049895746759402E-2</v>
      </c>
      <c r="U27" s="19">
        <v>0.12287076992959345</v>
      </c>
      <c r="V27" s="35">
        <v>1</v>
      </c>
    </row>
    <row r="28" spans="2:22" ht="14.4" customHeight="1" thickBot="1" x14ac:dyDescent="0.3">
      <c r="B28" s="20">
        <v>18</v>
      </c>
      <c r="C28" s="21" t="s">
        <v>19</v>
      </c>
      <c r="D28" s="22">
        <v>622</v>
      </c>
      <c r="E28" s="23">
        <v>1.7617901147146297E-2</v>
      </c>
      <c r="F28" s="22">
        <v>433</v>
      </c>
      <c r="G28" s="23">
        <v>1.4965610202882522E-2</v>
      </c>
      <c r="H28" s="24">
        <v>0.43648960739030018</v>
      </c>
      <c r="I28" s="36">
        <v>0</v>
      </c>
      <c r="J28" s="22">
        <v>491</v>
      </c>
      <c r="K28" s="24">
        <v>0.26680244399185327</v>
      </c>
      <c r="L28" s="36">
        <v>-2</v>
      </c>
      <c r="M28" s="31"/>
      <c r="N28" s="31"/>
      <c r="O28" s="20">
        <v>18</v>
      </c>
      <c r="P28" s="21" t="s">
        <v>27</v>
      </c>
      <c r="Q28" s="22">
        <v>4655</v>
      </c>
      <c r="R28" s="23">
        <v>1.5942053802291134E-2</v>
      </c>
      <c r="S28" s="22">
        <v>4233</v>
      </c>
      <c r="T28" s="23">
        <v>1.5430208652289926E-2</v>
      </c>
      <c r="U28" s="24">
        <v>9.9692889203874424E-2</v>
      </c>
      <c r="V28" s="36">
        <v>1</v>
      </c>
    </row>
    <row r="29" spans="2:22" ht="14.4" customHeight="1" thickBot="1" x14ac:dyDescent="0.3">
      <c r="B29" s="15">
        <v>19</v>
      </c>
      <c r="C29" s="16" t="s">
        <v>27</v>
      </c>
      <c r="D29" s="17">
        <v>556</v>
      </c>
      <c r="E29" s="18">
        <v>1.5748477552754568E-2</v>
      </c>
      <c r="F29" s="17">
        <v>295</v>
      </c>
      <c r="G29" s="18">
        <v>1.0195969999654374E-2</v>
      </c>
      <c r="H29" s="19">
        <v>0.88474576271186445</v>
      </c>
      <c r="I29" s="35">
        <v>0</v>
      </c>
      <c r="J29" s="17">
        <v>594</v>
      </c>
      <c r="K29" s="19">
        <v>-6.3973063973064015E-2</v>
      </c>
      <c r="L29" s="35">
        <v>-5</v>
      </c>
      <c r="O29" s="15">
        <v>19</v>
      </c>
      <c r="P29" s="16" t="s">
        <v>97</v>
      </c>
      <c r="Q29" s="17">
        <v>3776</v>
      </c>
      <c r="R29" s="18">
        <v>1.2931728283018544E-2</v>
      </c>
      <c r="S29" s="17">
        <v>1723</v>
      </c>
      <c r="T29" s="18">
        <v>6.2807109633582665E-3</v>
      </c>
      <c r="U29" s="19">
        <v>1.1915264074289031</v>
      </c>
      <c r="V29" s="35">
        <v>5</v>
      </c>
    </row>
    <row r="30" spans="2:22" ht="14.4" customHeight="1" thickBot="1" x14ac:dyDescent="0.3">
      <c r="B30" s="20">
        <v>20</v>
      </c>
      <c r="C30" s="21" t="s">
        <v>97</v>
      </c>
      <c r="D30" s="22">
        <v>544</v>
      </c>
      <c r="E30" s="23">
        <v>1.5408582353774253E-2</v>
      </c>
      <c r="F30" s="22">
        <v>103</v>
      </c>
      <c r="G30" s="23">
        <v>3.5599488473369509E-3</v>
      </c>
      <c r="H30" s="24">
        <v>4.2815533980582527</v>
      </c>
      <c r="I30" s="36">
        <v>7</v>
      </c>
      <c r="J30" s="22">
        <v>435</v>
      </c>
      <c r="K30" s="24">
        <v>0.25057471264367814</v>
      </c>
      <c r="L30" s="36">
        <v>-2</v>
      </c>
      <c r="O30" s="20">
        <v>20</v>
      </c>
      <c r="P30" s="21" t="s">
        <v>163</v>
      </c>
      <c r="Q30" s="22">
        <v>2667</v>
      </c>
      <c r="R30" s="23">
        <v>9.1337180431171772E-3</v>
      </c>
      <c r="S30" s="22">
        <v>2981</v>
      </c>
      <c r="T30" s="23">
        <v>1.0866395462432381E-2</v>
      </c>
      <c r="U30" s="24">
        <v>-0.10533378061053333</v>
      </c>
      <c r="V30" s="36">
        <v>0</v>
      </c>
    </row>
    <row r="31" spans="2:22" ht="14.4" customHeight="1" thickBot="1" x14ac:dyDescent="0.3">
      <c r="B31" s="110" t="s">
        <v>40</v>
      </c>
      <c r="C31" s="111"/>
      <c r="D31" s="25">
        <f>SUM(D11:D30)</f>
        <v>31147</v>
      </c>
      <c r="E31" s="26">
        <f>D31/D33</f>
        <v>0.88222631355332104</v>
      </c>
      <c r="F31" s="25">
        <f>SUM(F11:F30)</f>
        <v>26906</v>
      </c>
      <c r="G31" s="26">
        <f>F31/F33</f>
        <v>0.92994158918881553</v>
      </c>
      <c r="H31" s="27">
        <f>D31/F31-1</f>
        <v>0.15762283505537789</v>
      </c>
      <c r="I31" s="37"/>
      <c r="J31" s="25">
        <f>SUM(J11:J30)</f>
        <v>25713</v>
      </c>
      <c r="K31" s="26">
        <f>D31/J31-1</f>
        <v>0.2113327888616654</v>
      </c>
      <c r="L31" s="25"/>
      <c r="O31" s="110" t="s">
        <v>40</v>
      </c>
      <c r="P31" s="111"/>
      <c r="Q31" s="25">
        <f>SUM(Q11:Q30)</f>
        <v>260583</v>
      </c>
      <c r="R31" s="26">
        <f>Q31/Q33</f>
        <v>0.89242281545916879</v>
      </c>
      <c r="S31" s="25">
        <f>SUM(S11:S30)</f>
        <v>248684</v>
      </c>
      <c r="T31" s="26">
        <f>S31/S33</f>
        <v>0.90650744353557</v>
      </c>
      <c r="U31" s="27">
        <f>Q31/S31-1</f>
        <v>4.7847871193964941E-2</v>
      </c>
      <c r="V31" s="37"/>
    </row>
    <row r="32" spans="2:22" ht="14.4" customHeight="1" thickBot="1" x14ac:dyDescent="0.3">
      <c r="B32" s="110" t="s">
        <v>11</v>
      </c>
      <c r="C32" s="111"/>
      <c r="D32" s="25">
        <f>D33-SUM(D11:D30)</f>
        <v>4158</v>
      </c>
      <c r="E32" s="26">
        <f>D32/D33</f>
        <v>0.11777368644667895</v>
      </c>
      <c r="F32" s="25">
        <f>F33-SUM(F11:F30)</f>
        <v>2027</v>
      </c>
      <c r="G32" s="26">
        <f>F32/F33</f>
        <v>7.0058410811184454E-2</v>
      </c>
      <c r="H32" s="27">
        <f>D32/F32-1</f>
        <v>1.0513073507646769</v>
      </c>
      <c r="I32" s="37"/>
      <c r="J32" s="25">
        <f>J33-SUM(J11:J30)</f>
        <v>3894</v>
      </c>
      <c r="K32" s="26">
        <f>D32/J32-1</f>
        <v>6.7796610169491567E-2</v>
      </c>
      <c r="L32" s="25"/>
      <c r="O32" s="110" t="s">
        <v>11</v>
      </c>
      <c r="P32" s="111"/>
      <c r="Q32" s="25">
        <f>Q33-SUM(Q11:Q30)</f>
        <v>31412</v>
      </c>
      <c r="R32" s="26">
        <f>Q32/Q33</f>
        <v>0.10757718454083118</v>
      </c>
      <c r="S32" s="25">
        <f>S33-SUM(S11:S30)</f>
        <v>25648</v>
      </c>
      <c r="T32" s="26">
        <f>S32/S33</f>
        <v>9.3492556464429957E-2</v>
      </c>
      <c r="U32" s="27">
        <f>Q32/S32-1</f>
        <v>0.22473487211478482</v>
      </c>
      <c r="V32" s="37"/>
    </row>
    <row r="33" spans="2:22" ht="14.4" customHeight="1" thickBot="1" x14ac:dyDescent="0.3">
      <c r="B33" s="93" t="s">
        <v>33</v>
      </c>
      <c r="C33" s="94"/>
      <c r="D33" s="28">
        <v>35305</v>
      </c>
      <c r="E33" s="29">
        <v>1</v>
      </c>
      <c r="F33" s="28">
        <v>28933</v>
      </c>
      <c r="G33" s="29">
        <v>0.99533404762727706</v>
      </c>
      <c r="H33" s="30">
        <v>0.22023295199253456</v>
      </c>
      <c r="I33" s="39"/>
      <c r="J33" s="28">
        <v>29607</v>
      </c>
      <c r="K33" s="30">
        <v>0.19245448711453372</v>
      </c>
      <c r="L33" s="28"/>
      <c r="M33" s="31"/>
      <c r="N33" s="31"/>
      <c r="O33" s="93" t="s">
        <v>33</v>
      </c>
      <c r="P33" s="94"/>
      <c r="Q33" s="28">
        <v>291995</v>
      </c>
      <c r="R33" s="29">
        <v>1</v>
      </c>
      <c r="S33" s="28">
        <v>274332</v>
      </c>
      <c r="T33" s="29">
        <v>1</v>
      </c>
      <c r="U33" s="30">
        <v>6.4385489115378336E-2</v>
      </c>
      <c r="V33" s="39"/>
    </row>
    <row r="34" spans="2:22" ht="14.4" customHeight="1" x14ac:dyDescent="0.25">
      <c r="B34" s="32" t="s">
        <v>64</v>
      </c>
      <c r="O34" s="32" t="s">
        <v>64</v>
      </c>
    </row>
    <row r="35" spans="2:22" x14ac:dyDescent="0.25">
      <c r="B35" s="33" t="s">
        <v>63</v>
      </c>
      <c r="O35" s="33" t="s">
        <v>63</v>
      </c>
    </row>
    <row r="38" spans="2:22" ht="15" customHeight="1" x14ac:dyDescent="0.25">
      <c r="O38" s="130" t="s">
        <v>115</v>
      </c>
      <c r="P38" s="130"/>
      <c r="Q38" s="130"/>
      <c r="R38" s="130"/>
      <c r="S38" s="130"/>
      <c r="T38" s="130"/>
      <c r="U38" s="130"/>
      <c r="V38" s="130"/>
    </row>
    <row r="39" spans="2:22" ht="15" customHeight="1" x14ac:dyDescent="0.25">
      <c r="B39" s="97" t="s">
        <v>178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31"/>
      <c r="N39" s="34"/>
      <c r="O39" s="130"/>
      <c r="P39" s="130"/>
      <c r="Q39" s="130"/>
      <c r="R39" s="130"/>
      <c r="S39" s="130"/>
      <c r="T39" s="130"/>
      <c r="U39" s="130"/>
      <c r="V39" s="130"/>
    </row>
    <row r="40" spans="2:22" ht="14.4" thickBot="1" x14ac:dyDescent="0.3">
      <c r="B40" s="92" t="s">
        <v>179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31"/>
      <c r="N40" s="34"/>
      <c r="O40" s="92" t="s">
        <v>125</v>
      </c>
      <c r="P40" s="92"/>
      <c r="Q40" s="92"/>
      <c r="R40" s="92"/>
      <c r="S40" s="92"/>
      <c r="T40" s="92"/>
      <c r="U40" s="92"/>
      <c r="V40" s="92"/>
    </row>
    <row r="41" spans="2:22" ht="15" customHeight="1" x14ac:dyDescent="0.25">
      <c r="B41" s="108" t="s">
        <v>0</v>
      </c>
      <c r="C41" s="122" t="s">
        <v>39</v>
      </c>
      <c r="D41" s="98" t="s">
        <v>152</v>
      </c>
      <c r="E41" s="99"/>
      <c r="F41" s="99"/>
      <c r="G41" s="99"/>
      <c r="H41" s="99"/>
      <c r="I41" s="100"/>
      <c r="J41" s="98" t="s">
        <v>136</v>
      </c>
      <c r="K41" s="99"/>
      <c r="L41" s="100"/>
      <c r="M41" s="31"/>
      <c r="N41" s="31"/>
      <c r="O41" s="108" t="s">
        <v>0</v>
      </c>
      <c r="P41" s="122" t="s">
        <v>39</v>
      </c>
      <c r="Q41" s="98" t="s">
        <v>154</v>
      </c>
      <c r="R41" s="99"/>
      <c r="S41" s="99"/>
      <c r="T41" s="99"/>
      <c r="U41" s="99"/>
      <c r="V41" s="100"/>
    </row>
    <row r="42" spans="2:22" ht="15" customHeight="1" thickBot="1" x14ac:dyDescent="0.3">
      <c r="B42" s="109"/>
      <c r="C42" s="123"/>
      <c r="D42" s="101" t="s">
        <v>153</v>
      </c>
      <c r="E42" s="102"/>
      <c r="F42" s="102"/>
      <c r="G42" s="102"/>
      <c r="H42" s="102"/>
      <c r="I42" s="103"/>
      <c r="J42" s="101" t="s">
        <v>137</v>
      </c>
      <c r="K42" s="102"/>
      <c r="L42" s="103"/>
      <c r="M42" s="31"/>
      <c r="N42" s="31"/>
      <c r="O42" s="109"/>
      <c r="P42" s="123"/>
      <c r="Q42" s="101" t="s">
        <v>160</v>
      </c>
      <c r="R42" s="102"/>
      <c r="S42" s="102"/>
      <c r="T42" s="102"/>
      <c r="U42" s="102"/>
      <c r="V42" s="103"/>
    </row>
    <row r="43" spans="2:22" ht="15" customHeight="1" x14ac:dyDescent="0.25">
      <c r="B43" s="109"/>
      <c r="C43" s="123"/>
      <c r="D43" s="114">
        <v>2025</v>
      </c>
      <c r="E43" s="115"/>
      <c r="F43" s="114">
        <v>2024</v>
      </c>
      <c r="G43" s="115"/>
      <c r="H43" s="112" t="s">
        <v>4</v>
      </c>
      <c r="I43" s="112" t="s">
        <v>42</v>
      </c>
      <c r="J43" s="112">
        <v>2025</v>
      </c>
      <c r="K43" s="112" t="s">
        <v>156</v>
      </c>
      <c r="L43" s="104" t="s">
        <v>158</v>
      </c>
      <c r="M43" s="31"/>
      <c r="N43" s="31"/>
      <c r="O43" s="109"/>
      <c r="P43" s="123"/>
      <c r="Q43" s="114">
        <v>2024</v>
      </c>
      <c r="R43" s="115"/>
      <c r="S43" s="114">
        <v>2023</v>
      </c>
      <c r="T43" s="115"/>
      <c r="U43" s="112" t="s">
        <v>4</v>
      </c>
      <c r="V43" s="104" t="s">
        <v>59</v>
      </c>
    </row>
    <row r="44" spans="2:22" ht="15" customHeight="1" thickBot="1" x14ac:dyDescent="0.3">
      <c r="B44" s="106" t="s">
        <v>5</v>
      </c>
      <c r="C44" s="118" t="s">
        <v>39</v>
      </c>
      <c r="D44" s="116"/>
      <c r="E44" s="117"/>
      <c r="F44" s="116"/>
      <c r="G44" s="117"/>
      <c r="H44" s="113"/>
      <c r="I44" s="113"/>
      <c r="J44" s="113"/>
      <c r="K44" s="113"/>
      <c r="L44" s="105"/>
      <c r="M44" s="31"/>
      <c r="N44" s="31"/>
      <c r="O44" s="106" t="s">
        <v>5</v>
      </c>
      <c r="P44" s="118" t="s">
        <v>39</v>
      </c>
      <c r="Q44" s="116"/>
      <c r="R44" s="117"/>
      <c r="S44" s="116"/>
      <c r="T44" s="117"/>
      <c r="U44" s="113"/>
      <c r="V44" s="105"/>
    </row>
    <row r="45" spans="2:22" ht="15" customHeight="1" x14ac:dyDescent="0.25">
      <c r="B45" s="106"/>
      <c r="C45" s="118"/>
      <c r="D45" s="9" t="s">
        <v>7</v>
      </c>
      <c r="E45" s="10" t="s">
        <v>2</v>
      </c>
      <c r="F45" s="9" t="s">
        <v>7</v>
      </c>
      <c r="G45" s="10" t="s">
        <v>2</v>
      </c>
      <c r="H45" s="95" t="s">
        <v>8</v>
      </c>
      <c r="I45" s="95" t="s">
        <v>43</v>
      </c>
      <c r="J45" s="95" t="s">
        <v>7</v>
      </c>
      <c r="K45" s="95" t="s">
        <v>157</v>
      </c>
      <c r="L45" s="120" t="s">
        <v>159</v>
      </c>
      <c r="M45" s="31"/>
      <c r="N45" s="31"/>
      <c r="O45" s="106"/>
      <c r="P45" s="118"/>
      <c r="Q45" s="9" t="s">
        <v>7</v>
      </c>
      <c r="R45" s="10" t="s">
        <v>2</v>
      </c>
      <c r="S45" s="9" t="s">
        <v>7</v>
      </c>
      <c r="T45" s="10" t="s">
        <v>2</v>
      </c>
      <c r="U45" s="95" t="s">
        <v>8</v>
      </c>
      <c r="V45" s="120" t="s">
        <v>60</v>
      </c>
    </row>
    <row r="46" spans="2:22" ht="15" customHeight="1" thickBot="1" x14ac:dyDescent="0.3">
      <c r="B46" s="107"/>
      <c r="C46" s="119"/>
      <c r="D46" s="12" t="s">
        <v>9</v>
      </c>
      <c r="E46" s="13" t="s">
        <v>10</v>
      </c>
      <c r="F46" s="12" t="s">
        <v>9</v>
      </c>
      <c r="G46" s="13" t="s">
        <v>10</v>
      </c>
      <c r="H46" s="96"/>
      <c r="I46" s="96"/>
      <c r="J46" s="96" t="s">
        <v>9</v>
      </c>
      <c r="K46" s="96"/>
      <c r="L46" s="121"/>
      <c r="M46" s="31"/>
      <c r="N46" s="31"/>
      <c r="O46" s="107"/>
      <c r="P46" s="119"/>
      <c r="Q46" s="12" t="s">
        <v>9</v>
      </c>
      <c r="R46" s="13" t="s">
        <v>10</v>
      </c>
      <c r="S46" s="12" t="s">
        <v>9</v>
      </c>
      <c r="T46" s="13" t="s">
        <v>10</v>
      </c>
      <c r="U46" s="96"/>
      <c r="V46" s="121"/>
    </row>
    <row r="47" spans="2:22" ht="14.4" thickBot="1" x14ac:dyDescent="0.3">
      <c r="B47" s="15">
        <v>1</v>
      </c>
      <c r="C47" s="16" t="s">
        <v>45</v>
      </c>
      <c r="D47" s="17">
        <v>2014</v>
      </c>
      <c r="E47" s="18">
        <v>5.7045744228862764E-2</v>
      </c>
      <c r="F47" s="17">
        <v>1649</v>
      </c>
      <c r="G47" s="18">
        <v>5.6993744167559535E-2</v>
      </c>
      <c r="H47" s="19">
        <v>0.22134627046694977</v>
      </c>
      <c r="I47" s="35">
        <v>0</v>
      </c>
      <c r="J47" s="17">
        <v>1778</v>
      </c>
      <c r="K47" s="19">
        <v>0.13273340832395952</v>
      </c>
      <c r="L47" s="35">
        <v>0</v>
      </c>
      <c r="M47" s="31"/>
      <c r="N47" s="31"/>
      <c r="O47" s="15">
        <v>1</v>
      </c>
      <c r="P47" s="16" t="s">
        <v>45</v>
      </c>
      <c r="Q47" s="17">
        <v>16054</v>
      </c>
      <c r="R47" s="18">
        <v>5.4980393499888695E-2</v>
      </c>
      <c r="S47" s="17">
        <v>16341</v>
      </c>
      <c r="T47" s="18">
        <v>5.9566510651327585E-2</v>
      </c>
      <c r="U47" s="19">
        <v>-1.756318462762374E-2</v>
      </c>
      <c r="V47" s="35">
        <v>0</v>
      </c>
    </row>
    <row r="48" spans="2:22" ht="14.4" thickBot="1" x14ac:dyDescent="0.3">
      <c r="B48" s="20">
        <v>2</v>
      </c>
      <c r="C48" s="21" t="s">
        <v>34</v>
      </c>
      <c r="D48" s="22">
        <v>1898</v>
      </c>
      <c r="E48" s="23">
        <v>5.3760090638719726E-2</v>
      </c>
      <c r="F48" s="22">
        <v>1040</v>
      </c>
      <c r="G48" s="23">
        <v>3.5945114575052707E-2</v>
      </c>
      <c r="H48" s="24">
        <v>0.82499999999999996</v>
      </c>
      <c r="I48" s="36">
        <v>0</v>
      </c>
      <c r="J48" s="22">
        <v>1051</v>
      </c>
      <c r="K48" s="24">
        <v>0.80589914367269277</v>
      </c>
      <c r="L48" s="36">
        <v>1</v>
      </c>
      <c r="M48" s="31"/>
      <c r="N48" s="31"/>
      <c r="O48" s="20">
        <v>2</v>
      </c>
      <c r="P48" s="21" t="s">
        <v>34</v>
      </c>
      <c r="Q48" s="22">
        <v>13011</v>
      </c>
      <c r="R48" s="23">
        <v>4.45589821743523E-2</v>
      </c>
      <c r="S48" s="22">
        <v>12079</v>
      </c>
      <c r="T48" s="23">
        <v>4.4030590671157575E-2</v>
      </c>
      <c r="U48" s="24">
        <v>7.7158705190827126E-2</v>
      </c>
      <c r="V48" s="36">
        <v>0</v>
      </c>
    </row>
    <row r="49" spans="2:22" ht="14.4" thickBot="1" x14ac:dyDescent="0.3">
      <c r="B49" s="15">
        <v>3</v>
      </c>
      <c r="C49" s="16" t="s">
        <v>55</v>
      </c>
      <c r="D49" s="17">
        <v>709</v>
      </c>
      <c r="E49" s="18">
        <v>2.0082141339753577E-2</v>
      </c>
      <c r="F49" s="17">
        <v>546</v>
      </c>
      <c r="G49" s="18">
        <v>1.8871185151902673E-2</v>
      </c>
      <c r="H49" s="19">
        <v>0.29853479853479858</v>
      </c>
      <c r="I49" s="35">
        <v>4</v>
      </c>
      <c r="J49" s="17">
        <v>402</v>
      </c>
      <c r="K49" s="19">
        <v>0.76368159203980102</v>
      </c>
      <c r="L49" s="35">
        <v>6</v>
      </c>
      <c r="M49" s="31"/>
      <c r="N49" s="31"/>
      <c r="O49" s="15">
        <v>3</v>
      </c>
      <c r="P49" s="16" t="s">
        <v>46</v>
      </c>
      <c r="Q49" s="17">
        <v>5872</v>
      </c>
      <c r="R49" s="18">
        <v>2.0109933389270366E-2</v>
      </c>
      <c r="S49" s="17">
        <v>6309</v>
      </c>
      <c r="T49" s="18">
        <v>2.2997681641223042E-2</v>
      </c>
      <c r="U49" s="19">
        <v>-6.9266127754002205E-2</v>
      </c>
      <c r="V49" s="35">
        <v>1</v>
      </c>
    </row>
    <row r="50" spans="2:22" ht="14.4" thickBot="1" x14ac:dyDescent="0.3">
      <c r="B50" s="20">
        <v>4</v>
      </c>
      <c r="C50" s="21" t="s">
        <v>41</v>
      </c>
      <c r="D50" s="22">
        <v>618</v>
      </c>
      <c r="E50" s="23">
        <v>1.7504602747486192E-2</v>
      </c>
      <c r="F50" s="22">
        <v>629</v>
      </c>
      <c r="G50" s="23">
        <v>2.1739881795873224E-2</v>
      </c>
      <c r="H50" s="24">
        <v>-1.748807631160576E-2</v>
      </c>
      <c r="I50" s="36">
        <v>2</v>
      </c>
      <c r="J50" s="22">
        <v>330</v>
      </c>
      <c r="K50" s="24">
        <v>0.8727272727272728</v>
      </c>
      <c r="L50" s="36">
        <v>16</v>
      </c>
      <c r="M50" s="31"/>
      <c r="N50" s="31"/>
      <c r="O50" s="20">
        <v>4</v>
      </c>
      <c r="P50" s="21" t="s">
        <v>49</v>
      </c>
      <c r="Q50" s="22">
        <v>5635</v>
      </c>
      <c r="R50" s="23">
        <v>1.9298275655405057E-2</v>
      </c>
      <c r="S50" s="22">
        <v>5421</v>
      </c>
      <c r="T50" s="23">
        <v>1.9760727877170727E-2</v>
      </c>
      <c r="U50" s="24">
        <v>3.9476111418557558E-2</v>
      </c>
      <c r="V50" s="36">
        <v>2</v>
      </c>
    </row>
    <row r="51" spans="2:22" ht="14.4" thickBot="1" x14ac:dyDescent="0.3">
      <c r="B51" s="15">
        <v>5</v>
      </c>
      <c r="C51" s="16" t="s">
        <v>102</v>
      </c>
      <c r="D51" s="17">
        <v>588</v>
      </c>
      <c r="E51" s="18">
        <v>1.6654864750035407E-2</v>
      </c>
      <c r="F51" s="17">
        <v>488</v>
      </c>
      <c r="G51" s="18">
        <v>1.6866553762140118E-2</v>
      </c>
      <c r="H51" s="19">
        <v>0.20491803278688514</v>
      </c>
      <c r="I51" s="35">
        <v>3</v>
      </c>
      <c r="J51" s="17">
        <v>490</v>
      </c>
      <c r="K51" s="19">
        <v>0.19999999999999996</v>
      </c>
      <c r="L51" s="35">
        <v>3</v>
      </c>
      <c r="M51" s="31"/>
      <c r="N51" s="31"/>
      <c r="O51" s="15">
        <v>5</v>
      </c>
      <c r="P51" s="16" t="s">
        <v>37</v>
      </c>
      <c r="Q51" s="17">
        <v>5572</v>
      </c>
      <c r="R51" s="18">
        <v>1.9082518536276308E-2</v>
      </c>
      <c r="S51" s="17">
        <v>6763</v>
      </c>
      <c r="T51" s="18">
        <v>2.4652610705276818E-2</v>
      </c>
      <c r="U51" s="19">
        <v>-0.1761052787224604</v>
      </c>
      <c r="V51" s="35">
        <v>-2</v>
      </c>
    </row>
    <row r="52" spans="2:22" ht="14.4" thickBot="1" x14ac:dyDescent="0.3">
      <c r="B52" s="20">
        <v>6</v>
      </c>
      <c r="C52" s="21" t="s">
        <v>85</v>
      </c>
      <c r="D52" s="22">
        <v>573</v>
      </c>
      <c r="E52" s="23">
        <v>1.6229995751310011E-2</v>
      </c>
      <c r="F52" s="22">
        <v>392</v>
      </c>
      <c r="G52" s="23">
        <v>1.3548543185981405E-2</v>
      </c>
      <c r="H52" s="24">
        <v>0.46173469387755106</v>
      </c>
      <c r="I52" s="36">
        <v>11</v>
      </c>
      <c r="J52" s="22">
        <v>519</v>
      </c>
      <c r="K52" s="24">
        <v>0.10404624277456653</v>
      </c>
      <c r="L52" s="36">
        <v>0</v>
      </c>
      <c r="M52" s="31"/>
      <c r="N52" s="31"/>
      <c r="O52" s="20">
        <v>6</v>
      </c>
      <c r="P52" s="21" t="s">
        <v>41</v>
      </c>
      <c r="Q52" s="22">
        <v>5133</v>
      </c>
      <c r="R52" s="23">
        <v>1.7579068134728336E-2</v>
      </c>
      <c r="S52" s="22">
        <v>4920</v>
      </c>
      <c r="T52" s="23">
        <v>1.7934473557587156E-2</v>
      </c>
      <c r="U52" s="24">
        <v>4.3292682926829196E-2</v>
      </c>
      <c r="V52" s="36">
        <v>2</v>
      </c>
    </row>
    <row r="53" spans="2:22" ht="14.4" thickBot="1" x14ac:dyDescent="0.3">
      <c r="B53" s="15">
        <v>7</v>
      </c>
      <c r="C53" s="16" t="s">
        <v>49</v>
      </c>
      <c r="D53" s="17">
        <v>559</v>
      </c>
      <c r="E53" s="18">
        <v>1.5833451352499646E-2</v>
      </c>
      <c r="F53" s="17">
        <v>701</v>
      </c>
      <c r="G53" s="18">
        <v>2.422838972799226E-2</v>
      </c>
      <c r="H53" s="19">
        <v>-0.20256776034236801</v>
      </c>
      <c r="I53" s="35">
        <v>-3</v>
      </c>
      <c r="J53" s="17">
        <v>556</v>
      </c>
      <c r="K53" s="19">
        <v>5.3956834532373765E-3</v>
      </c>
      <c r="L53" s="35">
        <v>-2</v>
      </c>
      <c r="M53" s="31"/>
      <c r="N53" s="31"/>
      <c r="O53" s="15">
        <v>7</v>
      </c>
      <c r="P53" s="16" t="s">
        <v>87</v>
      </c>
      <c r="Q53" s="17">
        <v>4895</v>
      </c>
      <c r="R53" s="18">
        <v>1.6763985684686383E-2</v>
      </c>
      <c r="S53" s="17">
        <v>3696</v>
      </c>
      <c r="T53" s="18">
        <v>1.3472726477406938E-2</v>
      </c>
      <c r="U53" s="19">
        <v>0.32440476190476186</v>
      </c>
      <c r="V53" s="35">
        <v>6</v>
      </c>
    </row>
    <row r="54" spans="2:22" ht="14.4" thickBot="1" x14ac:dyDescent="0.3">
      <c r="B54" s="20">
        <v>8</v>
      </c>
      <c r="C54" s="21" t="s">
        <v>37</v>
      </c>
      <c r="D54" s="22">
        <v>556</v>
      </c>
      <c r="E54" s="23">
        <v>1.5748477552754568E-2</v>
      </c>
      <c r="F54" s="22">
        <v>758</v>
      </c>
      <c r="G54" s="23">
        <v>2.6198458507586495E-2</v>
      </c>
      <c r="H54" s="24">
        <v>-0.26649076517150394</v>
      </c>
      <c r="I54" s="36">
        <v>-5</v>
      </c>
      <c r="J54" s="22">
        <v>568</v>
      </c>
      <c r="K54" s="24">
        <v>-2.1126760563380254E-2</v>
      </c>
      <c r="L54" s="36">
        <v>-4</v>
      </c>
      <c r="M54" s="31"/>
      <c r="N54" s="31"/>
      <c r="O54" s="20">
        <v>8</v>
      </c>
      <c r="P54" s="21" t="s">
        <v>85</v>
      </c>
      <c r="Q54" s="22">
        <v>4766</v>
      </c>
      <c r="R54" s="23">
        <v>1.6322197297898938E-2</v>
      </c>
      <c r="S54" s="22">
        <v>4957</v>
      </c>
      <c r="T54" s="23">
        <v>1.8069346631089337E-2</v>
      </c>
      <c r="U54" s="24">
        <v>-3.8531369780108959E-2</v>
      </c>
      <c r="V54" s="36">
        <v>-1</v>
      </c>
    </row>
    <row r="55" spans="2:22" ht="14.4" thickBot="1" x14ac:dyDescent="0.3">
      <c r="B55" s="15">
        <v>9</v>
      </c>
      <c r="C55" s="16" t="s">
        <v>99</v>
      </c>
      <c r="D55" s="17">
        <v>552</v>
      </c>
      <c r="E55" s="18">
        <v>1.5635179153094463E-2</v>
      </c>
      <c r="F55" s="17">
        <v>323</v>
      </c>
      <c r="G55" s="18">
        <v>1.1163723084367331E-2</v>
      </c>
      <c r="H55" s="19">
        <v>0.70897832817337458</v>
      </c>
      <c r="I55" s="35">
        <v>15</v>
      </c>
      <c r="J55" s="17">
        <v>361</v>
      </c>
      <c r="K55" s="19">
        <v>0.52908587257617734</v>
      </c>
      <c r="L55" s="35">
        <v>7</v>
      </c>
      <c r="M55" s="31"/>
      <c r="N55" s="31"/>
      <c r="O55" s="15">
        <v>9</v>
      </c>
      <c r="P55" s="16" t="s">
        <v>38</v>
      </c>
      <c r="Q55" s="17">
        <v>4414</v>
      </c>
      <c r="R55" s="18">
        <v>1.5116697203719241E-2</v>
      </c>
      <c r="S55" s="17">
        <v>4497</v>
      </c>
      <c r="T55" s="18">
        <v>1.6392546257818993E-2</v>
      </c>
      <c r="U55" s="19">
        <v>-1.8456748943740275E-2</v>
      </c>
      <c r="V55" s="35">
        <v>1</v>
      </c>
    </row>
    <row r="56" spans="2:22" ht="14.4" thickBot="1" x14ac:dyDescent="0.3">
      <c r="B56" s="20">
        <v>10</v>
      </c>
      <c r="C56" s="21" t="s">
        <v>166</v>
      </c>
      <c r="D56" s="22">
        <v>524</v>
      </c>
      <c r="E56" s="23">
        <v>1.4842090355473729E-2</v>
      </c>
      <c r="F56" s="22">
        <v>459</v>
      </c>
      <c r="G56" s="23">
        <v>1.586423806725884E-2</v>
      </c>
      <c r="H56" s="24">
        <v>0.14161220043572986</v>
      </c>
      <c r="I56" s="36">
        <v>3</v>
      </c>
      <c r="J56" s="22">
        <v>294</v>
      </c>
      <c r="K56" s="24">
        <v>0.78231292517006801</v>
      </c>
      <c r="L56" s="36">
        <v>15</v>
      </c>
      <c r="M56" s="31"/>
      <c r="N56" s="31"/>
      <c r="O56" s="20">
        <v>10</v>
      </c>
      <c r="P56" s="21" t="s">
        <v>94</v>
      </c>
      <c r="Q56" s="22">
        <v>4371</v>
      </c>
      <c r="R56" s="23">
        <v>1.4969434408123428E-2</v>
      </c>
      <c r="S56" s="22">
        <v>4035</v>
      </c>
      <c r="T56" s="23">
        <v>1.4708455448143126E-2</v>
      </c>
      <c r="U56" s="24">
        <v>8.3271375464684105E-2</v>
      </c>
      <c r="V56" s="36">
        <v>1</v>
      </c>
    </row>
    <row r="57" spans="2:22" ht="14.4" thickBot="1" x14ac:dyDescent="0.3">
      <c r="B57" s="15">
        <v>11</v>
      </c>
      <c r="C57" s="16" t="s">
        <v>61</v>
      </c>
      <c r="D57" s="17">
        <v>523</v>
      </c>
      <c r="E57" s="18">
        <v>1.4813765755558702E-2</v>
      </c>
      <c r="F57" s="17">
        <v>407</v>
      </c>
      <c r="G57" s="18">
        <v>1.4066982338506204E-2</v>
      </c>
      <c r="H57" s="19">
        <v>0.28501228501228493</v>
      </c>
      <c r="I57" s="35">
        <v>4</v>
      </c>
      <c r="J57" s="17">
        <v>267</v>
      </c>
      <c r="K57" s="19">
        <v>0.95880149812734072</v>
      </c>
      <c r="L57" s="35">
        <v>17</v>
      </c>
      <c r="M57" s="31"/>
      <c r="N57" s="31"/>
      <c r="O57" s="15">
        <v>11</v>
      </c>
      <c r="P57" s="16" t="s">
        <v>55</v>
      </c>
      <c r="Q57" s="17">
        <v>4319</v>
      </c>
      <c r="R57" s="18">
        <v>1.479134916693779E-2</v>
      </c>
      <c r="S57" s="17">
        <v>5968</v>
      </c>
      <c r="T57" s="18">
        <v>2.1754662234081332E-2</v>
      </c>
      <c r="U57" s="19">
        <v>-0.27630697050938335</v>
      </c>
      <c r="V57" s="35">
        <v>-6</v>
      </c>
    </row>
    <row r="58" spans="2:22" ht="14.4" thickBot="1" x14ac:dyDescent="0.3">
      <c r="B58" s="20">
        <v>12</v>
      </c>
      <c r="C58" s="21" t="s">
        <v>167</v>
      </c>
      <c r="D58" s="22">
        <v>512</v>
      </c>
      <c r="E58" s="23">
        <v>1.4502195156493414E-2</v>
      </c>
      <c r="F58" s="22">
        <v>216</v>
      </c>
      <c r="G58" s="23">
        <v>7.4655237963571009E-3</v>
      </c>
      <c r="H58" s="24">
        <v>1.3703703703703702</v>
      </c>
      <c r="I58" s="36">
        <v>27</v>
      </c>
      <c r="J58" s="22">
        <v>318</v>
      </c>
      <c r="K58" s="24">
        <v>0.61006289308176109</v>
      </c>
      <c r="L58" s="36">
        <v>10</v>
      </c>
      <c r="M58" s="31"/>
      <c r="N58" s="31"/>
      <c r="O58" s="20">
        <v>12</v>
      </c>
      <c r="P58" s="21" t="s">
        <v>99</v>
      </c>
      <c r="Q58" s="22">
        <v>3968</v>
      </c>
      <c r="R58" s="23">
        <v>1.3589273788934743E-2</v>
      </c>
      <c r="S58" s="22">
        <v>3178</v>
      </c>
      <c r="T58" s="23">
        <v>1.1584503448376421E-2</v>
      </c>
      <c r="U58" s="24">
        <v>0.24858401510383898</v>
      </c>
      <c r="V58" s="36">
        <v>5</v>
      </c>
    </row>
    <row r="59" spans="2:22" ht="14.4" thickBot="1" x14ac:dyDescent="0.3">
      <c r="B59" s="15">
        <v>13</v>
      </c>
      <c r="C59" s="16" t="s">
        <v>38</v>
      </c>
      <c r="D59" s="17">
        <v>499</v>
      </c>
      <c r="E59" s="18">
        <v>1.4133975357598074E-2</v>
      </c>
      <c r="F59" s="17">
        <v>468</v>
      </c>
      <c r="G59" s="18">
        <v>1.6175301558773718E-2</v>
      </c>
      <c r="H59" s="19">
        <v>6.6239316239316226E-2</v>
      </c>
      <c r="I59" s="35">
        <v>-2</v>
      </c>
      <c r="J59" s="17">
        <v>378</v>
      </c>
      <c r="K59" s="19">
        <v>0.32010582010582</v>
      </c>
      <c r="L59" s="35">
        <v>0</v>
      </c>
      <c r="M59" s="31"/>
      <c r="N59" s="31"/>
      <c r="O59" s="15">
        <v>13</v>
      </c>
      <c r="P59" s="16" t="s">
        <v>109</v>
      </c>
      <c r="Q59" s="17">
        <v>3832</v>
      </c>
      <c r="R59" s="18">
        <v>1.3123512388910769E-2</v>
      </c>
      <c r="S59" s="17">
        <v>2558</v>
      </c>
      <c r="T59" s="18">
        <v>9.3244681626642179E-3</v>
      </c>
      <c r="U59" s="19">
        <v>0.49804534792806887</v>
      </c>
      <c r="V59" s="35">
        <v>17</v>
      </c>
    </row>
    <row r="60" spans="2:22" ht="14.4" thickBot="1" x14ac:dyDescent="0.3">
      <c r="B60" s="20">
        <v>14</v>
      </c>
      <c r="C60" s="21" t="s">
        <v>94</v>
      </c>
      <c r="D60" s="22">
        <v>495</v>
      </c>
      <c r="E60" s="23">
        <v>1.402067695793797E-2</v>
      </c>
      <c r="F60" s="22">
        <v>455</v>
      </c>
      <c r="G60" s="23">
        <v>1.5725987626585558E-2</v>
      </c>
      <c r="H60" s="24">
        <v>8.7912087912087822E-2</v>
      </c>
      <c r="I60" s="36">
        <v>0</v>
      </c>
      <c r="J60" s="22">
        <v>503</v>
      </c>
      <c r="K60" s="24">
        <v>-1.5904572564612307E-2</v>
      </c>
      <c r="L60" s="36">
        <v>-7</v>
      </c>
      <c r="M60" s="31"/>
      <c r="N60" s="31"/>
      <c r="O60" s="20">
        <v>14</v>
      </c>
      <c r="P60" s="21" t="s">
        <v>102</v>
      </c>
      <c r="Q60" s="22">
        <v>3829</v>
      </c>
      <c r="R60" s="23">
        <v>1.3113238240380829E-2</v>
      </c>
      <c r="S60" s="22">
        <v>3047</v>
      </c>
      <c r="T60" s="23">
        <v>1.1106979863814648E-2</v>
      </c>
      <c r="U60" s="24">
        <v>0.25664588119461773</v>
      </c>
      <c r="V60" s="36">
        <v>6</v>
      </c>
    </row>
    <row r="61" spans="2:22" ht="14.4" thickBot="1" x14ac:dyDescent="0.3">
      <c r="B61" s="15">
        <v>15</v>
      </c>
      <c r="C61" s="16" t="s">
        <v>35</v>
      </c>
      <c r="D61" s="17">
        <v>480</v>
      </c>
      <c r="E61" s="18">
        <v>1.3595807959212575E-2</v>
      </c>
      <c r="F61" s="17">
        <v>355</v>
      </c>
      <c r="G61" s="18">
        <v>1.2269726609753569E-2</v>
      </c>
      <c r="H61" s="19">
        <v>0.352112676056338</v>
      </c>
      <c r="I61" s="35">
        <v>5</v>
      </c>
      <c r="J61" s="17">
        <v>372</v>
      </c>
      <c r="K61" s="19">
        <v>0.29032258064516125</v>
      </c>
      <c r="L61" s="35">
        <v>0</v>
      </c>
      <c r="M61" s="31"/>
      <c r="N61" s="31"/>
      <c r="O61" s="15">
        <v>15</v>
      </c>
      <c r="P61" s="16" t="s">
        <v>35</v>
      </c>
      <c r="Q61" s="17">
        <v>3780</v>
      </c>
      <c r="R61" s="18">
        <v>1.2945427147725133E-2</v>
      </c>
      <c r="S61" s="17">
        <v>3101</v>
      </c>
      <c r="T61" s="18">
        <v>1.1303821646763775E-2</v>
      </c>
      <c r="U61" s="19">
        <v>0.21896162528216712</v>
      </c>
      <c r="V61" s="35">
        <v>4</v>
      </c>
    </row>
    <row r="62" spans="2:22" ht="14.4" thickBot="1" x14ac:dyDescent="0.3">
      <c r="B62" s="20">
        <v>16</v>
      </c>
      <c r="C62" s="21" t="s">
        <v>113</v>
      </c>
      <c r="D62" s="22">
        <v>472</v>
      </c>
      <c r="E62" s="23">
        <v>1.3369211159892367E-2</v>
      </c>
      <c r="F62" s="22">
        <v>235</v>
      </c>
      <c r="G62" s="23">
        <v>8.1222133895551794E-3</v>
      </c>
      <c r="H62" s="24">
        <v>1.0085106382978721</v>
      </c>
      <c r="I62" s="36">
        <v>19</v>
      </c>
      <c r="J62" s="22">
        <v>344</v>
      </c>
      <c r="K62" s="24">
        <v>0.37209302325581395</v>
      </c>
      <c r="L62" s="36">
        <v>1</v>
      </c>
      <c r="M62" s="31"/>
      <c r="N62" s="31"/>
      <c r="O62" s="20">
        <v>16</v>
      </c>
      <c r="P62" s="21" t="s">
        <v>93</v>
      </c>
      <c r="Q62" s="22">
        <v>3376</v>
      </c>
      <c r="R62" s="23">
        <v>1.1561841812359801E-2</v>
      </c>
      <c r="S62" s="22">
        <v>3155</v>
      </c>
      <c r="T62" s="23">
        <v>1.1500663429712902E-2</v>
      </c>
      <c r="U62" s="24">
        <v>7.0047543581616578E-2</v>
      </c>
      <c r="V62" s="36">
        <v>2</v>
      </c>
    </row>
    <row r="63" spans="2:22" ht="14.4" thickBot="1" x14ac:dyDescent="0.3">
      <c r="B63" s="15">
        <v>17</v>
      </c>
      <c r="C63" s="16" t="s">
        <v>180</v>
      </c>
      <c r="D63" s="17">
        <v>434</v>
      </c>
      <c r="E63" s="18">
        <v>1.2292876363121371E-2</v>
      </c>
      <c r="F63" s="17">
        <v>158</v>
      </c>
      <c r="G63" s="18">
        <v>5.4608924065945464E-3</v>
      </c>
      <c r="H63" s="19">
        <v>1.7468354430379747</v>
      </c>
      <c r="I63" s="35">
        <v>36</v>
      </c>
      <c r="J63" s="17">
        <v>251</v>
      </c>
      <c r="K63" s="19">
        <v>0.72908366533864544</v>
      </c>
      <c r="L63" s="35">
        <v>13</v>
      </c>
      <c r="M63" s="31"/>
      <c r="N63" s="31"/>
      <c r="O63" s="15">
        <v>17</v>
      </c>
      <c r="P63" s="16" t="s">
        <v>129</v>
      </c>
      <c r="Q63" s="17">
        <v>3268</v>
      </c>
      <c r="R63" s="18">
        <v>1.1191972465281939E-2</v>
      </c>
      <c r="S63" s="17">
        <v>3012</v>
      </c>
      <c r="T63" s="18">
        <v>1.0979397226717992E-2</v>
      </c>
      <c r="U63" s="19">
        <v>8.4993359893758225E-2</v>
      </c>
      <c r="V63" s="35">
        <v>4</v>
      </c>
    </row>
    <row r="64" spans="2:22" ht="14.4" thickBot="1" x14ac:dyDescent="0.3">
      <c r="B64" s="20">
        <v>18</v>
      </c>
      <c r="C64" s="21" t="s">
        <v>109</v>
      </c>
      <c r="D64" s="22">
        <v>428</v>
      </c>
      <c r="E64" s="23">
        <v>1.2122928763631214E-2</v>
      </c>
      <c r="F64" s="22">
        <v>241</v>
      </c>
      <c r="G64" s="23">
        <v>8.3295890505650991E-3</v>
      </c>
      <c r="H64" s="24">
        <v>0.77593360995850613</v>
      </c>
      <c r="I64" s="36">
        <v>16</v>
      </c>
      <c r="J64" s="22">
        <v>397</v>
      </c>
      <c r="K64" s="24">
        <v>7.8085642317380355E-2</v>
      </c>
      <c r="L64" s="36">
        <v>-8</v>
      </c>
      <c r="M64" s="31"/>
      <c r="N64" s="31"/>
      <c r="O64" s="20">
        <v>18</v>
      </c>
      <c r="P64" s="21" t="s">
        <v>103</v>
      </c>
      <c r="Q64" s="22">
        <v>3264</v>
      </c>
      <c r="R64" s="23">
        <v>1.1178273600575352E-2</v>
      </c>
      <c r="S64" s="22">
        <v>2854</v>
      </c>
      <c r="T64" s="23">
        <v>1.0403452750681656E-2</v>
      </c>
      <c r="U64" s="24">
        <v>0.14365802382620885</v>
      </c>
      <c r="V64" s="36">
        <v>6</v>
      </c>
    </row>
    <row r="65" spans="2:22" ht="14.4" thickBot="1" x14ac:dyDescent="0.3">
      <c r="B65" s="15">
        <v>19</v>
      </c>
      <c r="C65" s="16" t="s">
        <v>181</v>
      </c>
      <c r="D65" s="17">
        <v>427</v>
      </c>
      <c r="E65" s="18">
        <v>1.2094604163716188E-2</v>
      </c>
      <c r="F65" s="17">
        <v>119</v>
      </c>
      <c r="G65" s="18">
        <v>4.1129506100300696E-3</v>
      </c>
      <c r="H65" s="19">
        <v>2.5882352941176472</v>
      </c>
      <c r="I65" s="35">
        <v>52</v>
      </c>
      <c r="J65" s="17">
        <v>88</v>
      </c>
      <c r="K65" s="19">
        <v>3.8522727272727275</v>
      </c>
      <c r="L65" s="35">
        <v>75</v>
      </c>
      <c r="O65" s="15">
        <v>19</v>
      </c>
      <c r="P65" s="16" t="s">
        <v>166</v>
      </c>
      <c r="Q65" s="17">
        <v>3213</v>
      </c>
      <c r="R65" s="18">
        <v>1.1003613075566363E-2</v>
      </c>
      <c r="S65" s="17">
        <v>2694</v>
      </c>
      <c r="T65" s="18">
        <v>9.8202178382397979E-3</v>
      </c>
      <c r="U65" s="19">
        <v>0.19265033407572374</v>
      </c>
      <c r="V65" s="35">
        <v>7</v>
      </c>
    </row>
    <row r="66" spans="2:22" ht="14.4" thickBot="1" x14ac:dyDescent="0.3">
      <c r="B66" s="20">
        <v>20</v>
      </c>
      <c r="C66" s="21" t="s">
        <v>93</v>
      </c>
      <c r="D66" s="22">
        <v>426</v>
      </c>
      <c r="E66" s="23">
        <v>1.2066279563801161E-2</v>
      </c>
      <c r="F66" s="22">
        <v>209</v>
      </c>
      <c r="G66" s="23">
        <v>7.2235855251788616E-3</v>
      </c>
      <c r="H66" s="24">
        <v>1.0382775119617227</v>
      </c>
      <c r="I66" s="36">
        <v>20</v>
      </c>
      <c r="J66" s="22">
        <v>202</v>
      </c>
      <c r="K66" s="24">
        <v>1.108910891089109</v>
      </c>
      <c r="L66" s="36">
        <v>20</v>
      </c>
      <c r="O66" s="20">
        <v>20</v>
      </c>
      <c r="P66" s="21" t="s">
        <v>96</v>
      </c>
      <c r="Q66" s="22">
        <v>3166</v>
      </c>
      <c r="R66" s="23">
        <v>1.084265141526396E-2</v>
      </c>
      <c r="S66" s="22">
        <v>2872</v>
      </c>
      <c r="T66" s="23">
        <v>1.0469066678331364E-2</v>
      </c>
      <c r="U66" s="24">
        <v>0.10236768802228413</v>
      </c>
      <c r="V66" s="36">
        <v>3</v>
      </c>
    </row>
    <row r="67" spans="2:22" ht="14.4" thickBot="1" x14ac:dyDescent="0.3">
      <c r="B67" s="110" t="s">
        <v>40</v>
      </c>
      <c r="C67" s="111"/>
      <c r="D67" s="25">
        <f>SUM(D47:D66)</f>
        <v>13287</v>
      </c>
      <c r="E67" s="26">
        <f>D67/D69</f>
        <v>0.37634895907095312</v>
      </c>
      <c r="F67" s="25">
        <f>SUM(F47:F66)</f>
        <v>9848</v>
      </c>
      <c r="G67" s="26">
        <f>F67/F69</f>
        <v>0.34037258493761446</v>
      </c>
      <c r="H67" s="27">
        <f>D67/F67-1</f>
        <v>0.34920796100731111</v>
      </c>
      <c r="I67" s="37"/>
      <c r="J67" s="25">
        <f>SUM(J47:J66)</f>
        <v>9469</v>
      </c>
      <c r="K67" s="26">
        <f>D67/J67-1</f>
        <v>0.40321047629105511</v>
      </c>
      <c r="L67" s="25"/>
      <c r="O67" s="110" t="s">
        <v>40</v>
      </c>
      <c r="P67" s="111"/>
      <c r="Q67" s="25">
        <f>SUM(Q47:Q66)</f>
        <v>105738</v>
      </c>
      <c r="R67" s="26">
        <f>Q67/Q69</f>
        <v>0.36212263908628572</v>
      </c>
      <c r="S67" s="25">
        <f>SUM(S47:S66)</f>
        <v>101457</v>
      </c>
      <c r="T67" s="26">
        <f>S67/S69</f>
        <v>0.36983290319758538</v>
      </c>
      <c r="U67" s="27">
        <f>Q67/S67-1</f>
        <v>4.2195215707146794E-2</v>
      </c>
      <c r="V67" s="37"/>
    </row>
    <row r="68" spans="2:22" ht="14.4" thickBot="1" x14ac:dyDescent="0.3">
      <c r="B68" s="110" t="s">
        <v>11</v>
      </c>
      <c r="C68" s="111"/>
      <c r="D68" s="25">
        <f>D69-SUM(D47:D66)</f>
        <v>22018</v>
      </c>
      <c r="E68" s="26">
        <f>D68/D69</f>
        <v>0.62365104092904688</v>
      </c>
      <c r="F68" s="25">
        <f>F69-SUM(F47:F66)</f>
        <v>19085</v>
      </c>
      <c r="G68" s="26">
        <f>F68/F69</f>
        <v>0.65962741506238554</v>
      </c>
      <c r="H68" s="27">
        <f>D68/F68-1</f>
        <v>0.1536809012313336</v>
      </c>
      <c r="I68" s="37"/>
      <c r="J68" s="25">
        <f>J69-SUM(J47:J66)</f>
        <v>20138</v>
      </c>
      <c r="K68" s="26">
        <f>D68/J68-1</f>
        <v>9.3355844671764832E-2</v>
      </c>
      <c r="L68" s="57"/>
      <c r="O68" s="110" t="s">
        <v>11</v>
      </c>
      <c r="P68" s="111"/>
      <c r="Q68" s="25">
        <f>Q69-SUM(Q47:Q66)</f>
        <v>186257</v>
      </c>
      <c r="R68" s="26">
        <f>Q68/Q69</f>
        <v>0.63787736091371428</v>
      </c>
      <c r="S68" s="25">
        <f>S69-SUM(S47:S66)</f>
        <v>172875</v>
      </c>
      <c r="T68" s="26">
        <f>S68/S69</f>
        <v>0.63016709680241456</v>
      </c>
      <c r="U68" s="27">
        <f>Q68/S68-1</f>
        <v>7.7408532176427958E-2</v>
      </c>
      <c r="V68" s="37"/>
    </row>
    <row r="69" spans="2:22" ht="14.4" thickBot="1" x14ac:dyDescent="0.3">
      <c r="B69" s="93" t="s">
        <v>33</v>
      </c>
      <c r="C69" s="94"/>
      <c r="D69" s="28">
        <v>35305</v>
      </c>
      <c r="E69" s="29">
        <v>1</v>
      </c>
      <c r="F69" s="28">
        <v>28933</v>
      </c>
      <c r="G69" s="29">
        <v>1</v>
      </c>
      <c r="H69" s="30">
        <v>0.22023295199253456</v>
      </c>
      <c r="I69" s="39"/>
      <c r="J69" s="28">
        <v>29607</v>
      </c>
      <c r="K69" s="30">
        <v>0.19245448711453372</v>
      </c>
      <c r="L69" s="28"/>
      <c r="M69" s="31"/>
      <c r="O69" s="93" t="s">
        <v>33</v>
      </c>
      <c r="P69" s="94"/>
      <c r="Q69" s="28">
        <v>291995</v>
      </c>
      <c r="R69" s="29">
        <v>1</v>
      </c>
      <c r="S69" s="28">
        <v>274332</v>
      </c>
      <c r="T69" s="29">
        <v>1</v>
      </c>
      <c r="U69" s="30">
        <v>6.4385489115378336E-2</v>
      </c>
      <c r="V69" s="39"/>
    </row>
    <row r="70" spans="2:22" x14ac:dyDescent="0.25">
      <c r="B70" s="32" t="s">
        <v>64</v>
      </c>
      <c r="O70" s="32" t="s">
        <v>64</v>
      </c>
    </row>
    <row r="71" spans="2:22" x14ac:dyDescent="0.25">
      <c r="B71" s="33" t="s">
        <v>63</v>
      </c>
      <c r="O71" s="33" t="s">
        <v>63</v>
      </c>
    </row>
  </sheetData>
  <mergeCells count="84">
    <mergeCell ref="C8:C10"/>
    <mergeCell ref="H9:H10"/>
    <mergeCell ref="B3:L3"/>
    <mergeCell ref="B4:L4"/>
    <mergeCell ref="B5:B7"/>
    <mergeCell ref="C5:C7"/>
    <mergeCell ref="J5:L5"/>
    <mergeCell ref="D7:E8"/>
    <mergeCell ref="F7:G8"/>
    <mergeCell ref="H7:H8"/>
    <mergeCell ref="J7:J8"/>
    <mergeCell ref="D5:I5"/>
    <mergeCell ref="K7:K8"/>
    <mergeCell ref="L7:L8"/>
    <mergeCell ref="D6:I6"/>
    <mergeCell ref="I7:I8"/>
    <mergeCell ref="J6:L6"/>
    <mergeCell ref="B8:B10"/>
    <mergeCell ref="D43:E44"/>
    <mergeCell ref="C44:C46"/>
    <mergeCell ref="H45:H46"/>
    <mergeCell ref="F43:G44"/>
    <mergeCell ref="H43:H44"/>
    <mergeCell ref="L9:L10"/>
    <mergeCell ref="J43:J44"/>
    <mergeCell ref="K43:K44"/>
    <mergeCell ref="J9:J10"/>
    <mergeCell ref="K45:K46"/>
    <mergeCell ref="L45:L46"/>
    <mergeCell ref="K9:K10"/>
    <mergeCell ref="J45:J46"/>
    <mergeCell ref="I9:I10"/>
    <mergeCell ref="B69:C69"/>
    <mergeCell ref="B67:C67"/>
    <mergeCell ref="B68:C68"/>
    <mergeCell ref="B31:C31"/>
    <mergeCell ref="B32:C32"/>
    <mergeCell ref="B33:C33"/>
    <mergeCell ref="B44:B46"/>
    <mergeCell ref="C41:C43"/>
    <mergeCell ref="B39:L39"/>
    <mergeCell ref="B40:L40"/>
    <mergeCell ref="B41:B43"/>
    <mergeCell ref="L43:L44"/>
    <mergeCell ref="J42:L42"/>
    <mergeCell ref="I45:I46"/>
    <mergeCell ref="I43:I44"/>
    <mergeCell ref="J41:L41"/>
    <mergeCell ref="D41:I41"/>
    <mergeCell ref="D42:I42"/>
    <mergeCell ref="O2:V3"/>
    <mergeCell ref="O4:V4"/>
    <mergeCell ref="O5:O7"/>
    <mergeCell ref="P5:P7"/>
    <mergeCell ref="Q5:V5"/>
    <mergeCell ref="Q6:V6"/>
    <mergeCell ref="Q7:R8"/>
    <mergeCell ref="S7:T8"/>
    <mergeCell ref="U7:U8"/>
    <mergeCell ref="V7:V8"/>
    <mergeCell ref="O8:O10"/>
    <mergeCell ref="P8:P10"/>
    <mergeCell ref="U9:U10"/>
    <mergeCell ref="V9:V10"/>
    <mergeCell ref="O31:P31"/>
    <mergeCell ref="O32:P32"/>
    <mergeCell ref="O33:P33"/>
    <mergeCell ref="O38:V39"/>
    <mergeCell ref="O40:V40"/>
    <mergeCell ref="O68:P68"/>
    <mergeCell ref="O69:P69"/>
    <mergeCell ref="V43:V44"/>
    <mergeCell ref="O44:O46"/>
    <mergeCell ref="P44:P46"/>
    <mergeCell ref="U45:U46"/>
    <mergeCell ref="V45:V46"/>
    <mergeCell ref="O67:P67"/>
    <mergeCell ref="O41:O43"/>
    <mergeCell ref="P41:P43"/>
    <mergeCell ref="Q41:V41"/>
    <mergeCell ref="Q42:V42"/>
    <mergeCell ref="Q43:R44"/>
    <mergeCell ref="S43:T44"/>
    <mergeCell ref="U43:U44"/>
  </mergeCells>
  <conditionalFormatting sqref="D11:H30">
    <cfRule type="cellIs" dxfId="49" priority="37" operator="equal">
      <formula>0</formula>
    </cfRule>
  </conditionalFormatting>
  <conditionalFormatting sqref="D47:H66">
    <cfRule type="cellIs" dxfId="48" priority="23" operator="equal">
      <formula>0</formula>
    </cfRule>
  </conditionalFormatting>
  <conditionalFormatting sqref="H11:H32">
    <cfRule type="cellIs" dxfId="47" priority="39" operator="lessThan">
      <formula>0</formula>
    </cfRule>
  </conditionalFormatting>
  <conditionalFormatting sqref="H47:H68">
    <cfRule type="cellIs" dxfId="46" priority="25" operator="lessThan">
      <formula>0</formula>
    </cfRule>
  </conditionalFormatting>
  <conditionalFormatting sqref="I11:I30">
    <cfRule type="cellIs" dxfId="45" priority="42" operator="lessThan">
      <formula>0</formula>
    </cfRule>
    <cfRule type="cellIs" dxfId="44" priority="43" operator="equal">
      <formula>0</formula>
    </cfRule>
    <cfRule type="cellIs" dxfId="43" priority="44" operator="greaterThan">
      <formula>0</formula>
    </cfRule>
  </conditionalFormatting>
  <conditionalFormatting sqref="I47:I66">
    <cfRule type="cellIs" dxfId="42" priority="28" operator="lessThan">
      <formula>0</formula>
    </cfRule>
    <cfRule type="cellIs" dxfId="41" priority="29" operator="equal">
      <formula>0</formula>
    </cfRule>
    <cfRule type="cellIs" dxfId="40" priority="30" operator="greaterThan">
      <formula>0</formula>
    </cfRule>
  </conditionalFormatting>
  <conditionalFormatting sqref="J11:K30">
    <cfRule type="cellIs" dxfId="39" priority="34" operator="equal">
      <formula>0</formula>
    </cfRule>
  </conditionalFormatting>
  <conditionalFormatting sqref="J47:K66">
    <cfRule type="cellIs" dxfId="38" priority="20" operator="equal">
      <formula>0</formula>
    </cfRule>
  </conditionalFormatting>
  <conditionalFormatting sqref="K11:L30">
    <cfRule type="cellIs" dxfId="37" priority="31" operator="lessThan">
      <formula>0</formula>
    </cfRule>
  </conditionalFormatting>
  <conditionalFormatting sqref="K47:L66">
    <cfRule type="cellIs" dxfId="36" priority="17" operator="lessThan">
      <formula>0</formula>
    </cfRule>
  </conditionalFormatting>
  <conditionalFormatting sqref="L11:L30">
    <cfRule type="cellIs" dxfId="35" priority="32" operator="equal">
      <formula>0</formula>
    </cfRule>
    <cfRule type="cellIs" dxfId="34" priority="33" operator="greaterThan">
      <formula>0</formula>
    </cfRule>
  </conditionalFormatting>
  <conditionalFormatting sqref="L47:L66">
    <cfRule type="cellIs" dxfId="33" priority="18" operator="equal">
      <formula>0</formula>
    </cfRule>
    <cfRule type="cellIs" dxfId="32" priority="19" operator="greaterThan">
      <formula>0</formula>
    </cfRule>
  </conditionalFormatting>
  <conditionalFormatting sqref="Q11:U30">
    <cfRule type="cellIs" dxfId="31" priority="9" operator="equal">
      <formula>0</formula>
    </cfRule>
  </conditionalFormatting>
  <conditionalFormatting sqref="Q47:U66">
    <cfRule type="cellIs" dxfId="30" priority="1" operator="equal">
      <formula>0</formula>
    </cfRule>
  </conditionalFormatting>
  <conditionalFormatting sqref="U11:U32">
    <cfRule type="cellIs" dxfId="29" priority="11" operator="lessThan">
      <formula>0</formula>
    </cfRule>
  </conditionalFormatting>
  <conditionalFormatting sqref="U47:U68">
    <cfRule type="cellIs" dxfId="28" priority="3" operator="lessThan">
      <formula>0</formula>
    </cfRule>
  </conditionalFormatting>
  <conditionalFormatting sqref="V11:V30">
    <cfRule type="cellIs" dxfId="27" priority="14" operator="lessThan">
      <formula>0</formula>
    </cfRule>
    <cfRule type="cellIs" dxfId="26" priority="15" operator="equal">
      <formula>0</formula>
    </cfRule>
    <cfRule type="cellIs" dxfId="25" priority="16" operator="greaterThan">
      <formula>0</formula>
    </cfRule>
  </conditionalFormatting>
  <conditionalFormatting sqref="V47:V66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4"/>
  <sheetViews>
    <sheetView showGridLines="0" zoomScale="90" zoomScaleNormal="90" workbookViewId="0"/>
  </sheetViews>
  <sheetFormatPr defaultColWidth="9.109375" defaultRowHeight="13.8" x14ac:dyDescent="0.25"/>
  <cols>
    <col min="1" max="1" width="2" style="5" customWidth="1"/>
    <col min="2" max="2" width="8.109375" style="5" customWidth="1"/>
    <col min="3" max="3" width="19.109375" style="5" customWidth="1"/>
    <col min="4" max="12" width="10.109375" style="5" customWidth="1"/>
    <col min="13" max="14" width="4.44140625" style="5" customWidth="1"/>
    <col min="15" max="15" width="11.5546875" style="5" customWidth="1"/>
    <col min="16" max="16" width="19.109375" style="5" customWidth="1"/>
    <col min="17" max="17" width="10.44140625" style="5" customWidth="1"/>
    <col min="18" max="22" width="10.5546875" style="5" customWidth="1"/>
    <col min="23" max="23" width="11.6640625" style="5" customWidth="1"/>
    <col min="24" max="16384" width="9.109375" style="5"/>
  </cols>
  <sheetData>
    <row r="1" spans="2:22" x14ac:dyDescent="0.25">
      <c r="B1" s="5" t="s">
        <v>3</v>
      </c>
      <c r="D1" s="3"/>
      <c r="O1" s="40"/>
      <c r="V1" s="40">
        <v>45932</v>
      </c>
    </row>
    <row r="2" spans="2:22" ht="14.4" customHeight="1" x14ac:dyDescent="0.3">
      <c r="B2" s="97" t="s">
        <v>182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/>
      <c r="N2" s="34"/>
      <c r="O2" s="97" t="s">
        <v>120</v>
      </c>
      <c r="P2" s="97"/>
      <c r="Q2" s="97"/>
      <c r="R2" s="97"/>
      <c r="S2" s="97"/>
      <c r="T2" s="97"/>
      <c r="U2" s="97"/>
      <c r="V2" s="97"/>
    </row>
    <row r="3" spans="2:22" ht="14.4" customHeight="1" thickBot="1" x14ac:dyDescent="0.35">
      <c r="B3" s="92" t="s">
        <v>183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/>
      <c r="N3" s="34"/>
      <c r="O3" s="92" t="s">
        <v>127</v>
      </c>
      <c r="P3" s="92"/>
      <c r="Q3" s="92"/>
      <c r="R3" s="92"/>
      <c r="S3" s="92"/>
      <c r="T3" s="92"/>
      <c r="U3" s="92"/>
      <c r="V3" s="92"/>
    </row>
    <row r="4" spans="2:22" ht="14.4" customHeight="1" x14ac:dyDescent="0.3">
      <c r="B4" s="62" t="s">
        <v>0</v>
      </c>
      <c r="C4" s="62" t="s">
        <v>1</v>
      </c>
      <c r="D4" s="98" t="s">
        <v>152</v>
      </c>
      <c r="E4" s="99"/>
      <c r="F4" s="99"/>
      <c r="G4" s="99"/>
      <c r="H4" s="99"/>
      <c r="I4" s="100"/>
      <c r="J4" s="98" t="s">
        <v>136</v>
      </c>
      <c r="K4" s="99"/>
      <c r="L4" s="100"/>
      <c r="M4"/>
      <c r="O4" s="108" t="s">
        <v>0</v>
      </c>
      <c r="P4" s="122" t="s">
        <v>39</v>
      </c>
      <c r="Q4" s="98" t="s">
        <v>154</v>
      </c>
      <c r="R4" s="99"/>
      <c r="S4" s="99"/>
      <c r="T4" s="99"/>
      <c r="U4" s="99"/>
      <c r="V4" s="100"/>
    </row>
    <row r="5" spans="2:22" ht="14.4" customHeight="1" thickBot="1" x14ac:dyDescent="0.35">
      <c r="B5" s="63"/>
      <c r="C5" s="63"/>
      <c r="D5" s="101" t="s">
        <v>153</v>
      </c>
      <c r="E5" s="102"/>
      <c r="F5" s="102"/>
      <c r="G5" s="102"/>
      <c r="H5" s="102"/>
      <c r="I5" s="103"/>
      <c r="J5" s="101" t="s">
        <v>137</v>
      </c>
      <c r="K5" s="102"/>
      <c r="L5" s="103"/>
      <c r="M5"/>
      <c r="O5" s="109"/>
      <c r="P5" s="123"/>
      <c r="Q5" s="101" t="s">
        <v>160</v>
      </c>
      <c r="R5" s="102"/>
      <c r="S5" s="102"/>
      <c r="T5" s="102"/>
      <c r="U5" s="102"/>
      <c r="V5" s="103"/>
    </row>
    <row r="6" spans="2:22" ht="14.4" customHeight="1" x14ac:dyDescent="0.3">
      <c r="B6" s="63"/>
      <c r="C6" s="63"/>
      <c r="D6" s="114">
        <v>2025</v>
      </c>
      <c r="E6" s="115"/>
      <c r="F6" s="114">
        <v>2024</v>
      </c>
      <c r="G6" s="115"/>
      <c r="H6" s="112" t="s">
        <v>4</v>
      </c>
      <c r="I6" s="112" t="s">
        <v>42</v>
      </c>
      <c r="J6" s="112">
        <v>2025</v>
      </c>
      <c r="K6" s="112" t="s">
        <v>156</v>
      </c>
      <c r="L6" s="104" t="s">
        <v>158</v>
      </c>
      <c r="M6"/>
      <c r="O6" s="109"/>
      <c r="P6" s="123"/>
      <c r="Q6" s="114">
        <v>2024</v>
      </c>
      <c r="R6" s="115"/>
      <c r="S6" s="114">
        <v>2023</v>
      </c>
      <c r="T6" s="115"/>
      <c r="U6" s="112" t="s">
        <v>4</v>
      </c>
      <c r="V6" s="104" t="s">
        <v>59</v>
      </c>
    </row>
    <row r="7" spans="2:22" ht="14.4" customHeight="1" thickBot="1" x14ac:dyDescent="0.35">
      <c r="B7" s="64" t="s">
        <v>5</v>
      </c>
      <c r="C7" s="64" t="s">
        <v>6</v>
      </c>
      <c r="D7" s="116"/>
      <c r="E7" s="117"/>
      <c r="F7" s="116"/>
      <c r="G7" s="117"/>
      <c r="H7" s="113"/>
      <c r="I7" s="113"/>
      <c r="J7" s="113"/>
      <c r="K7" s="113"/>
      <c r="L7" s="105"/>
      <c r="M7"/>
      <c r="O7" s="106" t="s">
        <v>5</v>
      </c>
      <c r="P7" s="118" t="s">
        <v>39</v>
      </c>
      <c r="Q7" s="116"/>
      <c r="R7" s="117"/>
      <c r="S7" s="116"/>
      <c r="T7" s="117"/>
      <c r="U7" s="113"/>
      <c r="V7" s="105"/>
    </row>
    <row r="8" spans="2:22" ht="14.4" customHeight="1" x14ac:dyDescent="0.3">
      <c r="B8" s="64"/>
      <c r="C8" s="64"/>
      <c r="D8" s="9" t="s">
        <v>7</v>
      </c>
      <c r="E8" s="10" t="s">
        <v>2</v>
      </c>
      <c r="F8" s="9" t="s">
        <v>7</v>
      </c>
      <c r="G8" s="10" t="s">
        <v>2</v>
      </c>
      <c r="H8" s="95" t="s">
        <v>8</v>
      </c>
      <c r="I8" s="95" t="s">
        <v>43</v>
      </c>
      <c r="J8" s="95" t="s">
        <v>7</v>
      </c>
      <c r="K8" s="95" t="s">
        <v>157</v>
      </c>
      <c r="L8" s="120" t="s">
        <v>159</v>
      </c>
      <c r="M8"/>
      <c r="O8" s="106"/>
      <c r="P8" s="118"/>
      <c r="Q8" s="9" t="s">
        <v>7</v>
      </c>
      <c r="R8" s="10" t="s">
        <v>2</v>
      </c>
      <c r="S8" s="9" t="s">
        <v>7</v>
      </c>
      <c r="T8" s="10" t="s">
        <v>2</v>
      </c>
      <c r="U8" s="95" t="s">
        <v>8</v>
      </c>
      <c r="V8" s="120" t="s">
        <v>60</v>
      </c>
    </row>
    <row r="9" spans="2:22" ht="14.4" customHeight="1" thickBot="1" x14ac:dyDescent="0.35">
      <c r="B9" s="64"/>
      <c r="C9" s="65"/>
      <c r="D9" s="12" t="s">
        <v>9</v>
      </c>
      <c r="E9" s="13" t="s">
        <v>10</v>
      </c>
      <c r="F9" s="12" t="s">
        <v>9</v>
      </c>
      <c r="G9" s="13" t="s">
        <v>10</v>
      </c>
      <c r="H9" s="96"/>
      <c r="I9" s="96"/>
      <c r="J9" s="96" t="s">
        <v>9</v>
      </c>
      <c r="K9" s="96"/>
      <c r="L9" s="121"/>
      <c r="M9"/>
      <c r="O9" s="107"/>
      <c r="P9" s="119"/>
      <c r="Q9" s="12" t="s">
        <v>9</v>
      </c>
      <c r="R9" s="13" t="s">
        <v>10</v>
      </c>
      <c r="S9" s="12" t="s">
        <v>9</v>
      </c>
      <c r="T9" s="13" t="s">
        <v>10</v>
      </c>
      <c r="U9" s="96"/>
      <c r="V9" s="121"/>
    </row>
    <row r="10" spans="2:22" ht="14.4" customHeight="1" thickBot="1" x14ac:dyDescent="0.35">
      <c r="B10" s="20">
        <v>1</v>
      </c>
      <c r="C10" s="21" t="s">
        <v>18</v>
      </c>
      <c r="D10" s="22">
        <v>985</v>
      </c>
      <c r="E10" s="23">
        <v>0.1726555652936021</v>
      </c>
      <c r="F10" s="22">
        <v>489</v>
      </c>
      <c r="G10" s="23">
        <v>8.7854832914121453E-2</v>
      </c>
      <c r="H10" s="24">
        <v>1.0143149284253581</v>
      </c>
      <c r="I10" s="36">
        <v>3</v>
      </c>
      <c r="J10" s="22">
        <v>928</v>
      </c>
      <c r="K10" s="24">
        <v>6.1422413793103425E-2</v>
      </c>
      <c r="L10" s="36">
        <v>0</v>
      </c>
      <c r="M10"/>
      <c r="O10" s="20">
        <v>1</v>
      </c>
      <c r="P10" s="21" t="s">
        <v>18</v>
      </c>
      <c r="Q10" s="22">
        <v>8507</v>
      </c>
      <c r="R10" s="23">
        <v>0.17303311366040192</v>
      </c>
      <c r="S10" s="22">
        <v>5107</v>
      </c>
      <c r="T10" s="23">
        <v>0.10628733168224104</v>
      </c>
      <c r="U10" s="24">
        <v>0.66575288819267664</v>
      </c>
      <c r="V10" s="36">
        <v>3</v>
      </c>
    </row>
    <row r="11" spans="2:22" ht="14.4" customHeight="1" thickBot="1" x14ac:dyDescent="0.35">
      <c r="B11" s="20">
        <v>2</v>
      </c>
      <c r="C11" s="21" t="s">
        <v>20</v>
      </c>
      <c r="D11" s="22">
        <v>878</v>
      </c>
      <c r="E11" s="23">
        <v>0.15390008764241894</v>
      </c>
      <c r="F11" s="22">
        <v>936</v>
      </c>
      <c r="G11" s="23">
        <v>0.16816385195831837</v>
      </c>
      <c r="H11" s="24">
        <v>-6.1965811965811968E-2</v>
      </c>
      <c r="I11" s="36">
        <v>0</v>
      </c>
      <c r="J11" s="22">
        <v>736</v>
      </c>
      <c r="K11" s="24">
        <v>0.19293478260869557</v>
      </c>
      <c r="L11" s="36">
        <v>1</v>
      </c>
      <c r="M11"/>
      <c r="O11" s="20">
        <v>2</v>
      </c>
      <c r="P11" s="21" t="s">
        <v>20</v>
      </c>
      <c r="Q11" s="22">
        <v>7920</v>
      </c>
      <c r="R11" s="23">
        <v>0.16109348303636808</v>
      </c>
      <c r="S11" s="22">
        <v>6866</v>
      </c>
      <c r="T11" s="23">
        <v>0.14289579387708382</v>
      </c>
      <c r="U11" s="24">
        <v>0.15351004951937086</v>
      </c>
      <c r="V11" s="36">
        <v>0</v>
      </c>
    </row>
    <row r="12" spans="2:22" ht="14.4" customHeight="1" thickBot="1" x14ac:dyDescent="0.35">
      <c r="B12" s="15">
        <v>3</v>
      </c>
      <c r="C12" s="16" t="s">
        <v>23</v>
      </c>
      <c r="D12" s="17">
        <v>853</v>
      </c>
      <c r="E12" s="18">
        <v>0.1495179666958808</v>
      </c>
      <c r="F12" s="17">
        <v>1164</v>
      </c>
      <c r="G12" s="18">
        <v>0.20912684153790873</v>
      </c>
      <c r="H12" s="19">
        <v>-0.26718213058419249</v>
      </c>
      <c r="I12" s="35">
        <v>-2</v>
      </c>
      <c r="J12" s="17">
        <v>743</v>
      </c>
      <c r="K12" s="19">
        <v>0.14804845222072682</v>
      </c>
      <c r="L12" s="35">
        <v>-1</v>
      </c>
      <c r="M12"/>
      <c r="O12" s="15">
        <v>3</v>
      </c>
      <c r="P12" s="16" t="s">
        <v>23</v>
      </c>
      <c r="Q12" s="17">
        <v>7392</v>
      </c>
      <c r="R12" s="18">
        <v>0.1503539175006102</v>
      </c>
      <c r="S12" s="17">
        <v>10097</v>
      </c>
      <c r="T12" s="18">
        <v>0.21013964910820204</v>
      </c>
      <c r="U12" s="19">
        <v>-0.26790135683866489</v>
      </c>
      <c r="V12" s="35">
        <v>-2</v>
      </c>
    </row>
    <row r="13" spans="2:22" ht="14.4" customHeight="1" thickBot="1" x14ac:dyDescent="0.35">
      <c r="B13" s="20">
        <v>4</v>
      </c>
      <c r="C13" s="21" t="s">
        <v>17</v>
      </c>
      <c r="D13" s="22">
        <v>648</v>
      </c>
      <c r="E13" s="23">
        <v>0.11358457493426818</v>
      </c>
      <c r="F13" s="22">
        <v>433</v>
      </c>
      <c r="G13" s="23">
        <v>7.7793747754222056E-2</v>
      </c>
      <c r="H13" s="24">
        <v>0.49653579676674364</v>
      </c>
      <c r="I13" s="36">
        <v>2</v>
      </c>
      <c r="J13" s="22">
        <v>617</v>
      </c>
      <c r="K13" s="24">
        <v>5.0243111831442366E-2</v>
      </c>
      <c r="L13" s="36">
        <v>0</v>
      </c>
      <c r="M13"/>
      <c r="O13" s="20">
        <v>4</v>
      </c>
      <c r="P13" s="21" t="s">
        <v>17</v>
      </c>
      <c r="Q13" s="22">
        <v>5418</v>
      </c>
      <c r="R13" s="23">
        <v>0.11020258725896998</v>
      </c>
      <c r="S13" s="22">
        <v>4381</v>
      </c>
      <c r="T13" s="23">
        <v>9.1177756040708449E-2</v>
      </c>
      <c r="U13" s="24">
        <v>0.23670394887012103</v>
      </c>
      <c r="V13" s="36">
        <v>1</v>
      </c>
    </row>
    <row r="14" spans="2:22" ht="14.4" customHeight="1" thickBot="1" x14ac:dyDescent="0.35">
      <c r="B14" s="15">
        <v>5</v>
      </c>
      <c r="C14" s="16" t="s">
        <v>25</v>
      </c>
      <c r="D14" s="17">
        <v>562</v>
      </c>
      <c r="E14" s="18">
        <v>9.8510078878177032E-2</v>
      </c>
      <c r="F14" s="17">
        <v>760</v>
      </c>
      <c r="G14" s="18">
        <v>0.13654329859863457</v>
      </c>
      <c r="H14" s="19">
        <v>-0.26052631578947372</v>
      </c>
      <c r="I14" s="35">
        <v>-2</v>
      </c>
      <c r="J14" s="17">
        <v>471</v>
      </c>
      <c r="K14" s="19">
        <v>0.19320594479830144</v>
      </c>
      <c r="L14" s="35">
        <v>0</v>
      </c>
      <c r="M14"/>
      <c r="O14" s="15">
        <v>5</v>
      </c>
      <c r="P14" s="16" t="s">
        <v>25</v>
      </c>
      <c r="Q14" s="17">
        <v>4952</v>
      </c>
      <c r="R14" s="18">
        <v>0.10072410707021398</v>
      </c>
      <c r="S14" s="17">
        <v>5382</v>
      </c>
      <c r="T14" s="18">
        <v>0.11201065578888218</v>
      </c>
      <c r="U14" s="19">
        <v>-7.9895949461166849E-2</v>
      </c>
      <c r="V14" s="35">
        <v>-2</v>
      </c>
    </row>
    <row r="15" spans="2:22" ht="14.4" customHeight="1" thickBot="1" x14ac:dyDescent="0.35">
      <c r="B15" s="20">
        <v>6</v>
      </c>
      <c r="C15" s="21" t="s">
        <v>30</v>
      </c>
      <c r="D15" s="22">
        <v>522</v>
      </c>
      <c r="E15" s="23">
        <v>9.149868536371604E-2</v>
      </c>
      <c r="F15" s="22">
        <v>460</v>
      </c>
      <c r="G15" s="23">
        <v>8.2644628099173556E-2</v>
      </c>
      <c r="H15" s="24">
        <v>0.13478260869565228</v>
      </c>
      <c r="I15" s="36">
        <v>-1</v>
      </c>
      <c r="J15" s="22">
        <v>382</v>
      </c>
      <c r="K15" s="24">
        <v>0.36649214659685869</v>
      </c>
      <c r="L15" s="36">
        <v>0</v>
      </c>
      <c r="M15"/>
      <c r="O15" s="20">
        <v>6</v>
      </c>
      <c r="P15" s="21" t="s">
        <v>30</v>
      </c>
      <c r="Q15" s="22">
        <v>3857</v>
      </c>
      <c r="R15" s="23">
        <v>7.8451712635261572E-2</v>
      </c>
      <c r="S15" s="22">
        <v>4268</v>
      </c>
      <c r="T15" s="23">
        <v>8.8825990135070448E-2</v>
      </c>
      <c r="U15" s="24">
        <v>-9.6298031865042155E-2</v>
      </c>
      <c r="V15" s="36">
        <v>0</v>
      </c>
    </row>
    <row r="16" spans="2:22" ht="14.4" customHeight="1" thickBot="1" x14ac:dyDescent="0.35">
      <c r="B16" s="15">
        <v>7</v>
      </c>
      <c r="C16" s="16" t="s">
        <v>44</v>
      </c>
      <c r="D16" s="17">
        <v>285</v>
      </c>
      <c r="E16" s="18">
        <v>4.9956178790534621E-2</v>
      </c>
      <c r="F16" s="17">
        <v>384</v>
      </c>
      <c r="G16" s="18">
        <v>6.8990298239310091E-2</v>
      </c>
      <c r="H16" s="19">
        <v>-0.2578125</v>
      </c>
      <c r="I16" s="35">
        <v>0</v>
      </c>
      <c r="J16" s="17">
        <v>222</v>
      </c>
      <c r="K16" s="19">
        <v>0.28378378378378377</v>
      </c>
      <c r="L16" s="35">
        <v>0</v>
      </c>
      <c r="M16"/>
      <c r="O16" s="15">
        <v>7</v>
      </c>
      <c r="P16" s="16" t="s">
        <v>44</v>
      </c>
      <c r="Q16" s="17">
        <v>2883</v>
      </c>
      <c r="R16" s="18">
        <v>5.8640468635587015E-2</v>
      </c>
      <c r="S16" s="17">
        <v>3979</v>
      </c>
      <c r="T16" s="18">
        <v>8.2811296801182127E-2</v>
      </c>
      <c r="U16" s="19">
        <v>-0.27544609198291026</v>
      </c>
      <c r="V16" s="35">
        <v>0</v>
      </c>
    </row>
    <row r="17" spans="2:22" ht="14.4" customHeight="1" thickBot="1" x14ac:dyDescent="0.35">
      <c r="B17" s="20">
        <v>8</v>
      </c>
      <c r="C17" s="21" t="s">
        <v>19</v>
      </c>
      <c r="D17" s="22">
        <v>279</v>
      </c>
      <c r="E17" s="23">
        <v>4.8904469763365467E-2</v>
      </c>
      <c r="F17" s="22">
        <v>239</v>
      </c>
      <c r="G17" s="23">
        <v>4.2939274164570607E-2</v>
      </c>
      <c r="H17" s="24">
        <v>0.16736401673640167</v>
      </c>
      <c r="I17" s="36">
        <v>1</v>
      </c>
      <c r="J17" s="22">
        <v>195</v>
      </c>
      <c r="K17" s="24">
        <v>0.43076923076923079</v>
      </c>
      <c r="L17" s="36">
        <v>0</v>
      </c>
      <c r="M17"/>
      <c r="O17" s="20">
        <v>8</v>
      </c>
      <c r="P17" s="21" t="s">
        <v>19</v>
      </c>
      <c r="Q17" s="22">
        <v>2269</v>
      </c>
      <c r="R17" s="23">
        <v>4.6151655683020099E-2</v>
      </c>
      <c r="S17" s="22">
        <v>2068</v>
      </c>
      <c r="T17" s="23">
        <v>4.3039397281941352E-2</v>
      </c>
      <c r="U17" s="24">
        <v>9.7195357833655738E-2</v>
      </c>
      <c r="V17" s="36">
        <v>0</v>
      </c>
    </row>
    <row r="18" spans="2:22" ht="14.4" customHeight="1" thickBot="1" x14ac:dyDescent="0.35">
      <c r="B18" s="15">
        <v>9</v>
      </c>
      <c r="C18" s="16" t="s">
        <v>26</v>
      </c>
      <c r="D18" s="17">
        <v>206</v>
      </c>
      <c r="E18" s="18">
        <v>3.6108676599474143E-2</v>
      </c>
      <c r="F18" s="17">
        <v>250</v>
      </c>
      <c r="G18" s="18">
        <v>4.4915558749550846E-2</v>
      </c>
      <c r="H18" s="19">
        <v>-0.17600000000000005</v>
      </c>
      <c r="I18" s="35">
        <v>-1</v>
      </c>
      <c r="J18" s="17">
        <v>133</v>
      </c>
      <c r="K18" s="19">
        <v>0.54887218045112784</v>
      </c>
      <c r="L18" s="35">
        <v>0</v>
      </c>
      <c r="M18"/>
      <c r="O18" s="15">
        <v>9</v>
      </c>
      <c r="P18" s="16" t="s">
        <v>26</v>
      </c>
      <c r="Q18" s="17">
        <v>1512</v>
      </c>
      <c r="R18" s="18">
        <v>3.0754210397852085E-2</v>
      </c>
      <c r="S18" s="17">
        <v>1474</v>
      </c>
      <c r="T18" s="18">
        <v>3.0677017211596495E-2</v>
      </c>
      <c r="U18" s="19">
        <v>2.5780189959294431E-2</v>
      </c>
      <c r="V18" s="35">
        <v>0</v>
      </c>
    </row>
    <row r="19" spans="2:22" ht="14.4" customHeight="1" thickBot="1" x14ac:dyDescent="0.35">
      <c r="B19" s="20">
        <v>10</v>
      </c>
      <c r="C19" s="21" t="s">
        <v>27</v>
      </c>
      <c r="D19" s="22">
        <v>177</v>
      </c>
      <c r="E19" s="23">
        <v>3.102541630148992E-2</v>
      </c>
      <c r="F19" s="22">
        <v>152</v>
      </c>
      <c r="G19" s="23">
        <v>2.7308659719726913E-2</v>
      </c>
      <c r="H19" s="24">
        <v>0.16447368421052633</v>
      </c>
      <c r="I19" s="36">
        <v>0</v>
      </c>
      <c r="J19" s="22">
        <v>132</v>
      </c>
      <c r="K19" s="24">
        <v>0.34090909090909083</v>
      </c>
      <c r="L19" s="36">
        <v>0</v>
      </c>
      <c r="M19"/>
      <c r="O19" s="20">
        <v>10</v>
      </c>
      <c r="P19" s="21" t="s">
        <v>27</v>
      </c>
      <c r="Q19" s="22">
        <v>1333</v>
      </c>
      <c r="R19" s="23">
        <v>2.7113334960540234E-2</v>
      </c>
      <c r="S19" s="22">
        <v>1193</v>
      </c>
      <c r="T19" s="23">
        <v>2.4828820578992279E-2</v>
      </c>
      <c r="U19" s="24">
        <v>0.11735121542330251</v>
      </c>
      <c r="V19" s="36">
        <v>0</v>
      </c>
    </row>
    <row r="20" spans="2:22" ht="14.4" customHeight="1" thickBot="1" x14ac:dyDescent="0.35">
      <c r="B20" s="15">
        <v>11</v>
      </c>
      <c r="C20" s="16" t="s">
        <v>50</v>
      </c>
      <c r="D20" s="17">
        <v>147</v>
      </c>
      <c r="E20" s="18">
        <v>2.5766871165644172E-2</v>
      </c>
      <c r="F20" s="17">
        <v>84</v>
      </c>
      <c r="G20" s="18">
        <v>1.5091627739849083E-2</v>
      </c>
      <c r="H20" s="19">
        <v>0.75</v>
      </c>
      <c r="I20" s="35">
        <v>0</v>
      </c>
      <c r="J20" s="17">
        <v>41</v>
      </c>
      <c r="K20" s="19">
        <v>2.5853658536585367</v>
      </c>
      <c r="L20" s="35">
        <v>0</v>
      </c>
      <c r="M20"/>
      <c r="O20" s="15">
        <v>11</v>
      </c>
      <c r="P20" s="16" t="s">
        <v>50</v>
      </c>
      <c r="Q20" s="17">
        <v>859</v>
      </c>
      <c r="R20" s="18">
        <v>1.7472134081848507E-2</v>
      </c>
      <c r="S20" s="17">
        <v>622</v>
      </c>
      <c r="T20" s="18">
        <v>1.2945118524839226E-2</v>
      </c>
      <c r="U20" s="19">
        <v>0.38102893890675249</v>
      </c>
      <c r="V20" s="35">
        <v>0</v>
      </c>
    </row>
    <row r="21" spans="2:22" ht="14.4" customHeight="1" thickBot="1" x14ac:dyDescent="0.35">
      <c r="B21" s="20">
        <v>12</v>
      </c>
      <c r="C21" s="21" t="s">
        <v>131</v>
      </c>
      <c r="D21" s="22">
        <v>33</v>
      </c>
      <c r="E21" s="23">
        <v>5.7843996494303246E-3</v>
      </c>
      <c r="F21" s="22">
        <v>12</v>
      </c>
      <c r="G21" s="23">
        <v>2.1559468199784403E-3</v>
      </c>
      <c r="H21" s="24">
        <v>1.75</v>
      </c>
      <c r="I21" s="36">
        <v>5</v>
      </c>
      <c r="J21" s="22">
        <v>30</v>
      </c>
      <c r="K21" s="24">
        <v>0.10000000000000009</v>
      </c>
      <c r="L21" s="36">
        <v>1</v>
      </c>
      <c r="M21"/>
      <c r="O21" s="20">
        <v>12</v>
      </c>
      <c r="P21" s="21" t="s">
        <v>86</v>
      </c>
      <c r="Q21" s="22">
        <v>308</v>
      </c>
      <c r="R21" s="23">
        <v>6.2647465625254254E-3</v>
      </c>
      <c r="S21" s="22">
        <v>410</v>
      </c>
      <c r="T21" s="23">
        <v>8.5329559408104227E-3</v>
      </c>
      <c r="U21" s="24">
        <v>-0.24878048780487805</v>
      </c>
      <c r="V21" s="36">
        <v>1</v>
      </c>
    </row>
    <row r="22" spans="2:22" ht="14.4" customHeight="1" thickBot="1" x14ac:dyDescent="0.35">
      <c r="B22" s="15">
        <v>13</v>
      </c>
      <c r="C22" s="16" t="s">
        <v>86</v>
      </c>
      <c r="D22" s="17">
        <v>24</v>
      </c>
      <c r="E22" s="18">
        <v>4.2068361086765992E-3</v>
      </c>
      <c r="F22" s="17">
        <v>24</v>
      </c>
      <c r="G22" s="18">
        <v>4.3118936399568807E-3</v>
      </c>
      <c r="H22" s="19">
        <v>0</v>
      </c>
      <c r="I22" s="35">
        <v>1</v>
      </c>
      <c r="J22" s="17">
        <v>40</v>
      </c>
      <c r="K22" s="19">
        <v>-0.4</v>
      </c>
      <c r="L22" s="35">
        <v>-1</v>
      </c>
      <c r="M22"/>
      <c r="O22" s="15">
        <v>13</v>
      </c>
      <c r="P22" s="16" t="s">
        <v>131</v>
      </c>
      <c r="Q22" s="17">
        <v>203</v>
      </c>
      <c r="R22" s="18">
        <v>4.1290375071190303E-3</v>
      </c>
      <c r="S22" s="17">
        <v>55</v>
      </c>
      <c r="T22" s="18">
        <v>1.1446648213282275E-3</v>
      </c>
      <c r="U22" s="19">
        <v>2.6909090909090909</v>
      </c>
      <c r="V22" s="35">
        <v>8</v>
      </c>
    </row>
    <row r="23" spans="2:22" ht="14.4" customHeight="1" thickBot="1" x14ac:dyDescent="0.35">
      <c r="B23" s="20">
        <v>14</v>
      </c>
      <c r="C23" s="21" t="s">
        <v>24</v>
      </c>
      <c r="D23" s="22">
        <v>11</v>
      </c>
      <c r="E23" s="23">
        <v>1.9281332164767747E-3</v>
      </c>
      <c r="F23" s="22">
        <v>28</v>
      </c>
      <c r="G23" s="23">
        <v>5.0305425799496949E-3</v>
      </c>
      <c r="H23" s="24">
        <v>-0.60714285714285721</v>
      </c>
      <c r="I23" s="36">
        <v>-1</v>
      </c>
      <c r="J23" s="22">
        <v>14</v>
      </c>
      <c r="K23" s="24">
        <v>-0.2142857142857143</v>
      </c>
      <c r="L23" s="36">
        <v>0</v>
      </c>
      <c r="M23"/>
      <c r="O23" s="20">
        <v>14</v>
      </c>
      <c r="P23" s="21" t="s">
        <v>16</v>
      </c>
      <c r="Q23" s="22">
        <v>187</v>
      </c>
      <c r="R23" s="23">
        <v>3.8035961272475795E-3</v>
      </c>
      <c r="S23" s="22">
        <v>279</v>
      </c>
      <c r="T23" s="23">
        <v>5.8065724572831899E-3</v>
      </c>
      <c r="U23" s="24">
        <v>-0.32974910394265233</v>
      </c>
      <c r="V23" s="36">
        <v>0</v>
      </c>
    </row>
    <row r="24" spans="2:22" ht="14.4" customHeight="1" thickBot="1" x14ac:dyDescent="0.35">
      <c r="B24" s="15" t="s">
        <v>105</v>
      </c>
      <c r="C24" s="16" t="s">
        <v>16</v>
      </c>
      <c r="D24" s="17">
        <v>11</v>
      </c>
      <c r="E24" s="18">
        <v>1.9281332164767747E-3</v>
      </c>
      <c r="F24" s="17">
        <v>35</v>
      </c>
      <c r="G24" s="18">
        <v>6.2881782249371186E-3</v>
      </c>
      <c r="H24" s="19">
        <v>-0.68571428571428572</v>
      </c>
      <c r="I24" s="35">
        <v>-2</v>
      </c>
      <c r="J24" s="17">
        <v>10</v>
      </c>
      <c r="K24" s="19">
        <v>0.10000000000000009</v>
      </c>
      <c r="L24" s="35">
        <v>6</v>
      </c>
      <c r="M24"/>
      <c r="O24" s="15">
        <v>15</v>
      </c>
      <c r="P24" s="16" t="s">
        <v>108</v>
      </c>
      <c r="Q24" s="17">
        <v>167</v>
      </c>
      <c r="R24" s="18">
        <v>3.3967944024082663E-3</v>
      </c>
      <c r="S24" s="17">
        <v>140</v>
      </c>
      <c r="T24" s="18">
        <v>2.9136922724718518E-3</v>
      </c>
      <c r="U24" s="19">
        <v>0.19285714285714284</v>
      </c>
      <c r="V24" s="35">
        <v>0</v>
      </c>
    </row>
    <row r="25" spans="2:22" ht="15" thickBot="1" x14ac:dyDescent="0.35">
      <c r="B25" s="110" t="s">
        <v>40</v>
      </c>
      <c r="C25" s="111"/>
      <c r="D25" s="25">
        <f>SUM(D11:D24)</f>
        <v>4636</v>
      </c>
      <c r="E25" s="26">
        <f>D25/D27</f>
        <v>0.81262050832602983</v>
      </c>
      <c r="F25" s="25">
        <f>SUM(F11:F24)</f>
        <v>4961</v>
      </c>
      <c r="G25" s="26">
        <f>F25/F27</f>
        <v>0.89130434782608692</v>
      </c>
      <c r="H25" s="27">
        <f>D25/F25-1</f>
        <v>-6.5510985688369328E-2</v>
      </c>
      <c r="I25" s="37"/>
      <c r="J25" s="25">
        <f>SUM(J11:J24)</f>
        <v>3766</v>
      </c>
      <c r="K25" s="26">
        <f>E25/J25-1</f>
        <v>-0.99978422185121452</v>
      </c>
      <c r="L25" s="25"/>
      <c r="M25"/>
      <c r="O25" s="110" t="s">
        <v>40</v>
      </c>
      <c r="P25" s="111"/>
      <c r="Q25" s="25">
        <f>SUM(Q11:Q24)</f>
        <v>39260</v>
      </c>
      <c r="R25" s="26">
        <f>Q25/Q27</f>
        <v>0.79855178585957209</v>
      </c>
      <c r="S25" s="25">
        <f>SUM(S11:S24)</f>
        <v>41214</v>
      </c>
      <c r="T25" s="26">
        <f>S25/S27</f>
        <v>0.85774938084039209</v>
      </c>
      <c r="U25" s="27">
        <f>Q25/S25-1</f>
        <v>-4.7411073906924783E-2</v>
      </c>
      <c r="V25" s="37"/>
    </row>
    <row r="26" spans="2:22" ht="15" thickBot="1" x14ac:dyDescent="0.35">
      <c r="B26" s="110" t="s">
        <v>11</v>
      </c>
      <c r="C26" s="111"/>
      <c r="D26" s="25">
        <f>D27-SUM(D11:D24)</f>
        <v>1069</v>
      </c>
      <c r="E26" s="26">
        <f>D26/D27</f>
        <v>0.18737949167397019</v>
      </c>
      <c r="F26" s="25">
        <f>F27-SUM(F11:F24)</f>
        <v>605</v>
      </c>
      <c r="G26" s="26">
        <f>F26/F27</f>
        <v>0.10869565217391304</v>
      </c>
      <c r="H26" s="27">
        <f>D26/F26-1</f>
        <v>0.76694214876033051</v>
      </c>
      <c r="I26" s="37"/>
      <c r="J26" s="25">
        <f>J27-SUM(J11:J24)</f>
        <v>1052</v>
      </c>
      <c r="K26" s="26">
        <f>E26/J26-1</f>
        <v>-0.99982188261247718</v>
      </c>
      <c r="L26" s="25"/>
      <c r="M26"/>
      <c r="O26" s="110" t="s">
        <v>11</v>
      </c>
      <c r="P26" s="111"/>
      <c r="Q26" s="25">
        <f>Q27-SUM(Q11:Q24)</f>
        <v>9904</v>
      </c>
      <c r="R26" s="26">
        <f>Q26/Q27</f>
        <v>0.20144821414042796</v>
      </c>
      <c r="S26" s="25">
        <f>S27-SUM(S11:S24)</f>
        <v>6835</v>
      </c>
      <c r="T26" s="26">
        <f>S26/S27</f>
        <v>0.14225061915960791</v>
      </c>
      <c r="U26" s="27">
        <f>Q26/S26-1</f>
        <v>0.44901243599122176</v>
      </c>
      <c r="V26" s="38"/>
    </row>
    <row r="27" spans="2:22" ht="15" thickBot="1" x14ac:dyDescent="0.35">
      <c r="B27" s="93" t="s">
        <v>33</v>
      </c>
      <c r="C27" s="94"/>
      <c r="D27" s="28">
        <v>5705</v>
      </c>
      <c r="E27" s="29">
        <v>1</v>
      </c>
      <c r="F27" s="28">
        <v>5566</v>
      </c>
      <c r="G27" s="29">
        <v>1</v>
      </c>
      <c r="H27" s="30">
        <v>2.4973050664750307E-2</v>
      </c>
      <c r="I27" s="39"/>
      <c r="J27" s="28">
        <v>4818</v>
      </c>
      <c r="K27" s="30">
        <v>0.18410128684101279</v>
      </c>
      <c r="L27" s="28"/>
      <c r="M27"/>
      <c r="N27" s="31"/>
      <c r="O27" s="93" t="s">
        <v>33</v>
      </c>
      <c r="P27" s="94"/>
      <c r="Q27" s="28">
        <v>49164</v>
      </c>
      <c r="R27" s="29">
        <v>1</v>
      </c>
      <c r="S27" s="28">
        <v>48049</v>
      </c>
      <c r="T27" s="29">
        <v>1</v>
      </c>
      <c r="U27" s="30">
        <v>2.3205477741472302E-2</v>
      </c>
      <c r="V27" s="39"/>
    </row>
    <row r="28" spans="2:22" ht="15" thickBot="1" x14ac:dyDescent="0.35">
      <c r="B28" s="32" t="s">
        <v>64</v>
      </c>
      <c r="M28"/>
      <c r="O28" s="32" t="s">
        <v>64</v>
      </c>
    </row>
    <row r="29" spans="2:22" ht="14.4" x14ac:dyDescent="0.3">
      <c r="B29" s="33" t="s">
        <v>63</v>
      </c>
      <c r="M29"/>
      <c r="O29" s="33" t="s">
        <v>63</v>
      </c>
    </row>
    <row r="30" spans="2:22" x14ac:dyDescent="0.25">
      <c r="B30" s="58"/>
    </row>
    <row r="31" spans="2:22" x14ac:dyDescent="0.25">
      <c r="B31" s="59"/>
    </row>
    <row r="32" spans="2:22" ht="15" customHeight="1" x14ac:dyDescent="0.25">
      <c r="B32" s="97" t="s">
        <v>184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34"/>
      <c r="O32" s="97" t="s">
        <v>119</v>
      </c>
      <c r="P32" s="97"/>
      <c r="Q32" s="97"/>
      <c r="R32" s="97"/>
      <c r="S32" s="97"/>
      <c r="T32" s="97"/>
      <c r="U32" s="97"/>
      <c r="V32" s="97"/>
    </row>
    <row r="33" spans="2:22" ht="15" customHeight="1" thickBot="1" x14ac:dyDescent="0.3">
      <c r="B33" s="92" t="s">
        <v>185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34"/>
      <c r="O33" s="92" t="s">
        <v>128</v>
      </c>
      <c r="P33" s="92"/>
      <c r="Q33" s="92"/>
      <c r="R33" s="92"/>
      <c r="S33" s="92"/>
      <c r="T33" s="92"/>
      <c r="U33" s="92"/>
      <c r="V33" s="92"/>
    </row>
    <row r="34" spans="2:22" x14ac:dyDescent="0.25">
      <c r="B34" s="108" t="s">
        <v>0</v>
      </c>
      <c r="C34" s="122" t="s">
        <v>39</v>
      </c>
      <c r="D34" s="98" t="s">
        <v>152</v>
      </c>
      <c r="E34" s="99"/>
      <c r="F34" s="99"/>
      <c r="G34" s="99"/>
      <c r="H34" s="99"/>
      <c r="I34" s="100"/>
      <c r="J34" s="98" t="s">
        <v>136</v>
      </c>
      <c r="K34" s="99"/>
      <c r="L34" s="100"/>
      <c r="O34" s="108" t="s">
        <v>0</v>
      </c>
      <c r="P34" s="122" t="s">
        <v>39</v>
      </c>
      <c r="Q34" s="98" t="s">
        <v>154</v>
      </c>
      <c r="R34" s="99"/>
      <c r="S34" s="99"/>
      <c r="T34" s="99"/>
      <c r="U34" s="99"/>
      <c r="V34" s="100"/>
    </row>
    <row r="35" spans="2:22" ht="15" customHeight="1" thickBot="1" x14ac:dyDescent="0.3">
      <c r="B35" s="109"/>
      <c r="C35" s="123"/>
      <c r="D35" s="101" t="s">
        <v>153</v>
      </c>
      <c r="E35" s="102"/>
      <c r="F35" s="102"/>
      <c r="G35" s="102"/>
      <c r="H35" s="102"/>
      <c r="I35" s="103"/>
      <c r="J35" s="101" t="s">
        <v>137</v>
      </c>
      <c r="K35" s="102"/>
      <c r="L35" s="103"/>
      <c r="O35" s="109"/>
      <c r="P35" s="123"/>
      <c r="Q35" s="101" t="s">
        <v>160</v>
      </c>
      <c r="R35" s="102"/>
      <c r="S35" s="102"/>
      <c r="T35" s="102"/>
      <c r="U35" s="102"/>
      <c r="V35" s="103"/>
    </row>
    <row r="36" spans="2:22" ht="15" customHeight="1" x14ac:dyDescent="0.25">
      <c r="B36" s="109"/>
      <c r="C36" s="123"/>
      <c r="D36" s="114">
        <v>2025</v>
      </c>
      <c r="E36" s="115"/>
      <c r="F36" s="114">
        <v>2024</v>
      </c>
      <c r="G36" s="115"/>
      <c r="H36" s="112" t="s">
        <v>4</v>
      </c>
      <c r="I36" s="112" t="s">
        <v>42</v>
      </c>
      <c r="J36" s="112">
        <v>2025</v>
      </c>
      <c r="K36" s="112" t="s">
        <v>156</v>
      </c>
      <c r="L36" s="104" t="s">
        <v>158</v>
      </c>
      <c r="O36" s="109"/>
      <c r="P36" s="123"/>
      <c r="Q36" s="114">
        <v>2024</v>
      </c>
      <c r="R36" s="115"/>
      <c r="S36" s="114">
        <v>2023</v>
      </c>
      <c r="T36" s="115"/>
      <c r="U36" s="112" t="s">
        <v>4</v>
      </c>
      <c r="V36" s="104" t="s">
        <v>59</v>
      </c>
    </row>
    <row r="37" spans="2:22" ht="14.4" customHeight="1" thickBot="1" x14ac:dyDescent="0.3">
      <c r="B37" s="106" t="s">
        <v>5</v>
      </c>
      <c r="C37" s="118" t="s">
        <v>39</v>
      </c>
      <c r="D37" s="116"/>
      <c r="E37" s="117"/>
      <c r="F37" s="116"/>
      <c r="G37" s="117"/>
      <c r="H37" s="113"/>
      <c r="I37" s="113"/>
      <c r="J37" s="113"/>
      <c r="K37" s="113"/>
      <c r="L37" s="105"/>
      <c r="O37" s="106" t="s">
        <v>5</v>
      </c>
      <c r="P37" s="118" t="s">
        <v>39</v>
      </c>
      <c r="Q37" s="116"/>
      <c r="R37" s="117"/>
      <c r="S37" s="116"/>
      <c r="T37" s="117"/>
      <c r="U37" s="113"/>
      <c r="V37" s="105"/>
    </row>
    <row r="38" spans="2:22" ht="15" customHeight="1" x14ac:dyDescent="0.25">
      <c r="B38" s="106"/>
      <c r="C38" s="118"/>
      <c r="D38" s="9" t="s">
        <v>7</v>
      </c>
      <c r="E38" s="10" t="s">
        <v>2</v>
      </c>
      <c r="F38" s="9" t="s">
        <v>7</v>
      </c>
      <c r="G38" s="10" t="s">
        <v>2</v>
      </c>
      <c r="H38" s="95" t="s">
        <v>8</v>
      </c>
      <c r="I38" s="95" t="s">
        <v>43</v>
      </c>
      <c r="J38" s="95" t="s">
        <v>7</v>
      </c>
      <c r="K38" s="95" t="s">
        <v>157</v>
      </c>
      <c r="L38" s="120" t="s">
        <v>159</v>
      </c>
      <c r="O38" s="106"/>
      <c r="P38" s="118"/>
      <c r="Q38" s="9" t="s">
        <v>7</v>
      </c>
      <c r="R38" s="10" t="s">
        <v>2</v>
      </c>
      <c r="S38" s="9" t="s">
        <v>7</v>
      </c>
      <c r="T38" s="10" t="s">
        <v>2</v>
      </c>
      <c r="U38" s="95" t="s">
        <v>8</v>
      </c>
      <c r="V38" s="120" t="s">
        <v>60</v>
      </c>
    </row>
    <row r="39" spans="2:22" ht="14.25" customHeight="1" thickBot="1" x14ac:dyDescent="0.3">
      <c r="B39" s="107"/>
      <c r="C39" s="119"/>
      <c r="D39" s="12" t="s">
        <v>9</v>
      </c>
      <c r="E39" s="13" t="s">
        <v>10</v>
      </c>
      <c r="F39" s="12" t="s">
        <v>9</v>
      </c>
      <c r="G39" s="13" t="s">
        <v>10</v>
      </c>
      <c r="H39" s="96"/>
      <c r="I39" s="96"/>
      <c r="J39" s="96" t="s">
        <v>9</v>
      </c>
      <c r="K39" s="96"/>
      <c r="L39" s="121"/>
      <c r="O39" s="107"/>
      <c r="P39" s="119"/>
      <c r="Q39" s="12" t="s">
        <v>9</v>
      </c>
      <c r="R39" s="13" t="s">
        <v>10</v>
      </c>
      <c r="S39" s="12" t="s">
        <v>9</v>
      </c>
      <c r="T39" s="13" t="s">
        <v>10</v>
      </c>
      <c r="U39" s="96"/>
      <c r="V39" s="121"/>
    </row>
    <row r="40" spans="2:22" ht="14.4" thickBot="1" x14ac:dyDescent="0.3">
      <c r="B40" s="15">
        <v>1</v>
      </c>
      <c r="C40" s="16" t="s">
        <v>51</v>
      </c>
      <c r="D40" s="17">
        <v>636</v>
      </c>
      <c r="E40" s="18">
        <v>0.11148115687992989</v>
      </c>
      <c r="F40" s="17">
        <v>854</v>
      </c>
      <c r="G40" s="18">
        <v>0.15343154868846567</v>
      </c>
      <c r="H40" s="19">
        <v>-0.25526932084309129</v>
      </c>
      <c r="I40" s="35">
        <v>0</v>
      </c>
      <c r="J40" s="17">
        <v>530</v>
      </c>
      <c r="K40" s="19">
        <v>0.19999999999999996</v>
      </c>
      <c r="L40" s="35">
        <v>0</v>
      </c>
      <c r="O40" s="15">
        <v>1</v>
      </c>
      <c r="P40" s="16" t="s">
        <v>51</v>
      </c>
      <c r="Q40" s="17">
        <v>5081</v>
      </c>
      <c r="R40" s="18">
        <v>0.10334797819542754</v>
      </c>
      <c r="S40" s="17">
        <v>7120</v>
      </c>
      <c r="T40" s="18">
        <v>0.14818206414285418</v>
      </c>
      <c r="U40" s="19">
        <v>-0.28637640449438206</v>
      </c>
      <c r="V40" s="35">
        <v>0</v>
      </c>
    </row>
    <row r="41" spans="2:22" ht="14.4" thickBot="1" x14ac:dyDescent="0.3">
      <c r="B41" s="20">
        <v>2</v>
      </c>
      <c r="C41" s="21" t="s">
        <v>62</v>
      </c>
      <c r="D41" s="22">
        <v>468</v>
      </c>
      <c r="E41" s="23">
        <v>8.2033304119193684E-2</v>
      </c>
      <c r="F41" s="22">
        <v>256</v>
      </c>
      <c r="G41" s="23">
        <v>4.5993532159540065E-2</v>
      </c>
      <c r="H41" s="24">
        <v>0.828125</v>
      </c>
      <c r="I41" s="36">
        <v>4</v>
      </c>
      <c r="J41" s="22">
        <v>415</v>
      </c>
      <c r="K41" s="24">
        <v>0.12771084337349392</v>
      </c>
      <c r="L41" s="36">
        <v>0</v>
      </c>
      <c r="O41" s="20">
        <v>2</v>
      </c>
      <c r="P41" s="21" t="s">
        <v>88</v>
      </c>
      <c r="Q41" s="22">
        <v>3506</v>
      </c>
      <c r="R41" s="23">
        <v>7.1312342364331621E-2</v>
      </c>
      <c r="S41" s="22">
        <v>3823</v>
      </c>
      <c r="T41" s="23">
        <v>7.9564611126142062E-2</v>
      </c>
      <c r="U41" s="24">
        <v>-8.291917342401256E-2</v>
      </c>
      <c r="V41" s="36">
        <v>1</v>
      </c>
    </row>
    <row r="42" spans="2:22" ht="14.4" thickBot="1" x14ac:dyDescent="0.3">
      <c r="B42" s="15">
        <v>3</v>
      </c>
      <c r="C42" s="16" t="s">
        <v>88</v>
      </c>
      <c r="D42" s="17">
        <v>407</v>
      </c>
      <c r="E42" s="18">
        <v>7.1340929009640661E-2</v>
      </c>
      <c r="F42" s="17">
        <v>602</v>
      </c>
      <c r="G42" s="18">
        <v>0.10815666546891843</v>
      </c>
      <c r="H42" s="19">
        <v>-0.32392026578073085</v>
      </c>
      <c r="I42" s="35">
        <v>-1</v>
      </c>
      <c r="J42" s="17">
        <v>330</v>
      </c>
      <c r="K42" s="19">
        <v>0.23333333333333339</v>
      </c>
      <c r="L42" s="35">
        <v>0</v>
      </c>
      <c r="O42" s="15">
        <v>3</v>
      </c>
      <c r="P42" s="16" t="s">
        <v>62</v>
      </c>
      <c r="Q42" s="17">
        <v>3362</v>
      </c>
      <c r="R42" s="18">
        <v>6.8383369945488576E-2</v>
      </c>
      <c r="S42" s="17">
        <v>2792</v>
      </c>
      <c r="T42" s="18">
        <v>5.8107348748152925E-2</v>
      </c>
      <c r="U42" s="19">
        <v>0.20415472779369637</v>
      </c>
      <c r="V42" s="35">
        <v>2</v>
      </c>
    </row>
    <row r="43" spans="2:22" ht="14.4" thickBot="1" x14ac:dyDescent="0.3">
      <c r="B43" s="20">
        <v>4</v>
      </c>
      <c r="C43" s="21" t="s">
        <v>56</v>
      </c>
      <c r="D43" s="22">
        <v>397</v>
      </c>
      <c r="E43" s="23">
        <v>6.9588080631025423E-2</v>
      </c>
      <c r="F43" s="22">
        <v>404</v>
      </c>
      <c r="G43" s="23">
        <v>7.2583542939274159E-2</v>
      </c>
      <c r="H43" s="24">
        <v>-1.7326732673267342E-2</v>
      </c>
      <c r="I43" s="36">
        <v>-1</v>
      </c>
      <c r="J43" s="22">
        <v>304</v>
      </c>
      <c r="K43" s="24">
        <v>0.30592105263157898</v>
      </c>
      <c r="L43" s="36">
        <v>0</v>
      </c>
      <c r="O43" s="20">
        <v>4</v>
      </c>
      <c r="P43" s="21" t="s">
        <v>53</v>
      </c>
      <c r="Q43" s="22">
        <v>2947</v>
      </c>
      <c r="R43" s="23">
        <v>5.994223415507282E-2</v>
      </c>
      <c r="S43" s="22">
        <v>2657</v>
      </c>
      <c r="T43" s="23">
        <v>5.5297716913983642E-2</v>
      </c>
      <c r="U43" s="24">
        <v>0.10914565299209644</v>
      </c>
      <c r="V43" s="36">
        <v>2</v>
      </c>
    </row>
    <row r="44" spans="2:22" ht="14.4" thickBot="1" x14ac:dyDescent="0.3">
      <c r="B44" s="15"/>
      <c r="C44" s="16" t="s">
        <v>53</v>
      </c>
      <c r="D44" s="17">
        <v>324</v>
      </c>
      <c r="E44" s="18">
        <v>5.6792287467134092E-2</v>
      </c>
      <c r="F44" s="17">
        <v>400</v>
      </c>
      <c r="G44" s="18">
        <v>7.1864893999281351E-2</v>
      </c>
      <c r="H44" s="19">
        <v>-0.18999999999999995</v>
      </c>
      <c r="I44" s="35">
        <v>-1</v>
      </c>
      <c r="J44" s="17">
        <v>304</v>
      </c>
      <c r="K44" s="19">
        <v>6.578947368421062E-2</v>
      </c>
      <c r="L44" s="35">
        <v>-1</v>
      </c>
      <c r="O44" s="15">
        <v>5</v>
      </c>
      <c r="P44" s="16" t="s">
        <v>56</v>
      </c>
      <c r="Q44" s="17">
        <v>2927</v>
      </c>
      <c r="R44" s="18">
        <v>5.9535432430233501E-2</v>
      </c>
      <c r="S44" s="17">
        <v>3559</v>
      </c>
      <c r="T44" s="18">
        <v>7.4070219983766575E-2</v>
      </c>
      <c r="U44" s="19">
        <v>-0.1775779713402641</v>
      </c>
      <c r="V44" s="35">
        <v>-1</v>
      </c>
    </row>
    <row r="45" spans="2:22" ht="14.4" thickBot="1" x14ac:dyDescent="0.3">
      <c r="B45" s="20">
        <v>6</v>
      </c>
      <c r="C45" s="21" t="s">
        <v>107</v>
      </c>
      <c r="D45" s="22">
        <v>321</v>
      </c>
      <c r="E45" s="23">
        <v>5.6266432953549515E-2</v>
      </c>
      <c r="F45" s="22">
        <v>36</v>
      </c>
      <c r="G45" s="23">
        <v>6.4678404599353215E-3</v>
      </c>
      <c r="H45" s="24">
        <v>7.9166666666666661</v>
      </c>
      <c r="I45" s="36">
        <v>23</v>
      </c>
      <c r="J45" s="22">
        <v>222</v>
      </c>
      <c r="K45" s="24">
        <v>0.44594594594594605</v>
      </c>
      <c r="L45" s="36">
        <v>1</v>
      </c>
      <c r="O45" s="20">
        <v>6</v>
      </c>
      <c r="P45" s="21" t="s">
        <v>52</v>
      </c>
      <c r="Q45" s="22">
        <v>2883</v>
      </c>
      <c r="R45" s="23">
        <v>5.8640468635587015E-2</v>
      </c>
      <c r="S45" s="22">
        <v>3979</v>
      </c>
      <c r="T45" s="23">
        <v>8.2811296801182127E-2</v>
      </c>
      <c r="U45" s="24">
        <v>-0.27544609198291026</v>
      </c>
      <c r="V45" s="36">
        <v>-4</v>
      </c>
    </row>
    <row r="46" spans="2:22" ht="14.4" thickBot="1" x14ac:dyDescent="0.3">
      <c r="B46" s="15">
        <v>7</v>
      </c>
      <c r="C46" s="16" t="s">
        <v>52</v>
      </c>
      <c r="D46" s="17">
        <v>285</v>
      </c>
      <c r="E46" s="18">
        <v>4.9956178790534621E-2</v>
      </c>
      <c r="F46" s="17">
        <v>384</v>
      </c>
      <c r="G46" s="18">
        <v>6.8990298239310091E-2</v>
      </c>
      <c r="H46" s="19">
        <v>-0.2578125</v>
      </c>
      <c r="I46" s="35">
        <v>-2</v>
      </c>
      <c r="J46" s="17">
        <v>222</v>
      </c>
      <c r="K46" s="19">
        <v>0.28378378378378377</v>
      </c>
      <c r="L46" s="35">
        <v>0</v>
      </c>
      <c r="O46" s="15">
        <v>7</v>
      </c>
      <c r="P46" s="16" t="s">
        <v>90</v>
      </c>
      <c r="Q46" s="17">
        <v>2811</v>
      </c>
      <c r="R46" s="18">
        <v>5.7175982426165485E-2</v>
      </c>
      <c r="S46" s="17">
        <v>1800</v>
      </c>
      <c r="T46" s="18">
        <v>3.7461757788923807E-2</v>
      </c>
      <c r="U46" s="19">
        <v>0.56166666666666676</v>
      </c>
      <c r="V46" s="35">
        <v>0</v>
      </c>
    </row>
    <row r="47" spans="2:22" ht="14.4" thickBot="1" x14ac:dyDescent="0.3">
      <c r="B47" s="20">
        <v>8</v>
      </c>
      <c r="C47" s="21" t="s">
        <v>90</v>
      </c>
      <c r="D47" s="22">
        <v>265</v>
      </c>
      <c r="E47" s="23">
        <v>4.6450482033304118E-2</v>
      </c>
      <c r="F47" s="22">
        <v>193</v>
      </c>
      <c r="G47" s="23">
        <v>3.4674811354653251E-2</v>
      </c>
      <c r="H47" s="24">
        <v>0.37305699481865284</v>
      </c>
      <c r="I47" s="36">
        <v>0</v>
      </c>
      <c r="J47" s="22">
        <v>296</v>
      </c>
      <c r="K47" s="24">
        <v>-0.10472972972972971</v>
      </c>
      <c r="L47" s="36">
        <v>-2</v>
      </c>
      <c r="O47" s="20">
        <v>8</v>
      </c>
      <c r="P47" s="21" t="s">
        <v>107</v>
      </c>
      <c r="Q47" s="22">
        <v>2340</v>
      </c>
      <c r="R47" s="23">
        <v>4.7595801806199656E-2</v>
      </c>
      <c r="S47" s="22">
        <v>43</v>
      </c>
      <c r="T47" s="23">
        <v>8.9491976940206874E-4</v>
      </c>
      <c r="U47" s="24">
        <v>53.418604651162788</v>
      </c>
      <c r="V47" s="36">
        <v>42</v>
      </c>
    </row>
    <row r="48" spans="2:22" ht="14.4" thickBot="1" x14ac:dyDescent="0.3">
      <c r="B48" s="15">
        <v>9</v>
      </c>
      <c r="C48" s="16" t="s">
        <v>100</v>
      </c>
      <c r="D48" s="17">
        <v>234</v>
      </c>
      <c r="E48" s="18">
        <v>4.1016652059596842E-2</v>
      </c>
      <c r="F48" s="17">
        <v>205</v>
      </c>
      <c r="G48" s="18">
        <v>3.6830758174631689E-2</v>
      </c>
      <c r="H48" s="19">
        <v>0.14146341463414625</v>
      </c>
      <c r="I48" s="35">
        <v>-2</v>
      </c>
      <c r="J48" s="17">
        <v>157</v>
      </c>
      <c r="K48" s="19">
        <v>0.49044585987261136</v>
      </c>
      <c r="L48" s="35">
        <v>2</v>
      </c>
      <c r="O48" s="15">
        <v>9</v>
      </c>
      <c r="P48" s="16" t="s">
        <v>100</v>
      </c>
      <c r="Q48" s="17">
        <v>1865</v>
      </c>
      <c r="R48" s="18">
        <v>3.7934260841265964E-2</v>
      </c>
      <c r="S48" s="17">
        <v>1254</v>
      </c>
      <c r="T48" s="18">
        <v>2.6098357926283587E-2</v>
      </c>
      <c r="U48" s="19">
        <v>0.48724082934609259</v>
      </c>
      <c r="V48" s="35">
        <v>2</v>
      </c>
    </row>
    <row r="49" spans="2:22" ht="14.4" thickBot="1" x14ac:dyDescent="0.3">
      <c r="B49" s="20">
        <v>10</v>
      </c>
      <c r="C49" s="21" t="s">
        <v>89</v>
      </c>
      <c r="D49" s="22">
        <v>203</v>
      </c>
      <c r="E49" s="23">
        <v>3.5582822085889573E-2</v>
      </c>
      <c r="F49" s="22">
        <v>190</v>
      </c>
      <c r="G49" s="23">
        <v>3.4135824649658641E-2</v>
      </c>
      <c r="H49" s="24">
        <v>6.8421052631578938E-2</v>
      </c>
      <c r="I49" s="36">
        <v>-1</v>
      </c>
      <c r="J49" s="22">
        <v>174</v>
      </c>
      <c r="K49" s="24">
        <v>0.16666666666666674</v>
      </c>
      <c r="L49" s="36">
        <v>-1</v>
      </c>
      <c r="O49" s="20">
        <v>10</v>
      </c>
      <c r="P49" s="21" t="s">
        <v>89</v>
      </c>
      <c r="Q49" s="22">
        <v>1807</v>
      </c>
      <c r="R49" s="23">
        <v>3.675453583923196E-2</v>
      </c>
      <c r="S49" s="22">
        <v>1486</v>
      </c>
      <c r="T49" s="23">
        <v>3.0926762263522655E-2</v>
      </c>
      <c r="U49" s="24">
        <v>0.21601615074024227</v>
      </c>
      <c r="V49" s="36">
        <v>-2</v>
      </c>
    </row>
    <row r="50" spans="2:22" ht="14.4" thickBot="1" x14ac:dyDescent="0.3">
      <c r="B50" s="110" t="s">
        <v>54</v>
      </c>
      <c r="C50" s="111"/>
      <c r="D50" s="25">
        <f>SUM(D40:D49)</f>
        <v>3540</v>
      </c>
      <c r="E50" s="26">
        <f>D50/D52</f>
        <v>0.62050832602979844</v>
      </c>
      <c r="F50" s="25">
        <f>SUM(F40:F49)</f>
        <v>3524</v>
      </c>
      <c r="G50" s="26">
        <f>F50/F52</f>
        <v>0.63312971613366875</v>
      </c>
      <c r="H50" s="27">
        <f>D50/F50-1</f>
        <v>4.5402951191828578E-3</v>
      </c>
      <c r="I50" s="37"/>
      <c r="J50" s="25">
        <f>SUM(J40:J49)</f>
        <v>2954</v>
      </c>
      <c r="K50" s="26">
        <f>D50/J50-1</f>
        <v>0.19837508463100884</v>
      </c>
      <c r="L50" s="25"/>
      <c r="O50" s="110" t="s">
        <v>54</v>
      </c>
      <c r="P50" s="111"/>
      <c r="Q50" s="25">
        <f>SUM(Q40:Q49)</f>
        <v>29529</v>
      </c>
      <c r="R50" s="26">
        <f>Q50/Q52</f>
        <v>0.60062240663900412</v>
      </c>
      <c r="S50" s="25">
        <f>SUM(S40:S49)</f>
        <v>28513</v>
      </c>
      <c r="T50" s="26">
        <f>S50/S52</f>
        <v>0.59341505546421358</v>
      </c>
      <c r="U50" s="27">
        <f>Q50/S50-1</f>
        <v>3.5632869217549823E-2</v>
      </c>
      <c r="V50" s="37"/>
    </row>
    <row r="51" spans="2:22" ht="14.4" thickBot="1" x14ac:dyDescent="0.3">
      <c r="B51" s="110" t="s">
        <v>11</v>
      </c>
      <c r="C51" s="111"/>
      <c r="D51" s="25">
        <f>D52-D50</f>
        <v>2165</v>
      </c>
      <c r="E51" s="26">
        <f>D51/D52</f>
        <v>0.37949167397020156</v>
      </c>
      <c r="F51" s="25">
        <f>F52-F50</f>
        <v>2042</v>
      </c>
      <c r="G51" s="26">
        <f>F51/F52</f>
        <v>0.3668702838663313</v>
      </c>
      <c r="H51" s="27">
        <f>D51/F51-1</f>
        <v>6.0235063663075517E-2</v>
      </c>
      <c r="I51" s="38"/>
      <c r="J51" s="25">
        <f>J52-SUM(J40:J49)</f>
        <v>1864</v>
      </c>
      <c r="K51" s="27">
        <f>D51/J51-1</f>
        <v>0.16148068669527893</v>
      </c>
      <c r="L51" s="57"/>
      <c r="O51" s="110" t="s">
        <v>11</v>
      </c>
      <c r="P51" s="111"/>
      <c r="Q51" s="25">
        <f>Q52-Q50</f>
        <v>19635</v>
      </c>
      <c r="R51" s="26">
        <f>Q51/Q52</f>
        <v>0.39937759336099588</v>
      </c>
      <c r="S51" s="25">
        <f>S52-S50</f>
        <v>19536</v>
      </c>
      <c r="T51" s="26">
        <f>S51/S52</f>
        <v>0.40658494453578636</v>
      </c>
      <c r="U51" s="27">
        <f>Q51/S51-1</f>
        <v>5.0675675675675436E-3</v>
      </c>
      <c r="V51" s="38"/>
    </row>
    <row r="52" spans="2:22" ht="14.4" thickBot="1" x14ac:dyDescent="0.3">
      <c r="B52" s="93" t="s">
        <v>33</v>
      </c>
      <c r="C52" s="94"/>
      <c r="D52" s="28">
        <v>5705</v>
      </c>
      <c r="E52" s="29">
        <v>1</v>
      </c>
      <c r="F52" s="28">
        <v>5566</v>
      </c>
      <c r="G52" s="29">
        <v>1</v>
      </c>
      <c r="H52" s="30">
        <v>2.4973050664750307E-2</v>
      </c>
      <c r="I52" s="39"/>
      <c r="J52" s="28">
        <v>4818</v>
      </c>
      <c r="K52" s="30">
        <v>0.18410128684101279</v>
      </c>
      <c r="L52" s="28"/>
      <c r="O52" s="93" t="s">
        <v>33</v>
      </c>
      <c r="P52" s="94"/>
      <c r="Q52" s="28">
        <v>49164</v>
      </c>
      <c r="R52" s="29">
        <v>1</v>
      </c>
      <c r="S52" s="28">
        <v>48049</v>
      </c>
      <c r="T52" s="29">
        <v>1</v>
      </c>
      <c r="U52" s="30">
        <v>2.3205477741472302E-2</v>
      </c>
      <c r="V52" s="39"/>
    </row>
    <row r="53" spans="2:22" x14ac:dyDescent="0.25">
      <c r="B53" s="32" t="s">
        <v>64</v>
      </c>
      <c r="O53" s="32" t="s">
        <v>64</v>
      </c>
    </row>
    <row r="54" spans="2:22" x14ac:dyDescent="0.25">
      <c r="B54" s="33" t="s">
        <v>63</v>
      </c>
      <c r="O54" s="33" t="s">
        <v>63</v>
      </c>
    </row>
    <row r="62" spans="2:22" ht="15" customHeight="1" x14ac:dyDescent="0.25"/>
    <row r="64" spans="2:22" ht="15" customHeight="1" x14ac:dyDescent="0.25"/>
  </sheetData>
  <mergeCells count="80">
    <mergeCell ref="P7:P9"/>
    <mergeCell ref="U8:U9"/>
    <mergeCell ref="V8:V9"/>
    <mergeCell ref="D4:I4"/>
    <mergeCell ref="J4:L4"/>
    <mergeCell ref="D5:I5"/>
    <mergeCell ref="J5:L5"/>
    <mergeCell ref="D6:E7"/>
    <mergeCell ref="F6:G7"/>
    <mergeCell ref="H6:H7"/>
    <mergeCell ref="I6:I7"/>
    <mergeCell ref="J6:J7"/>
    <mergeCell ref="K6:K7"/>
    <mergeCell ref="L6:L7"/>
    <mergeCell ref="L8:L9"/>
    <mergeCell ref="H8:H9"/>
    <mergeCell ref="I8:I9"/>
    <mergeCell ref="J8:J9"/>
    <mergeCell ref="K8:K9"/>
    <mergeCell ref="B2:L2"/>
    <mergeCell ref="O2:V2"/>
    <mergeCell ref="B3:L3"/>
    <mergeCell ref="O3:V3"/>
    <mergeCell ref="O4:O6"/>
    <mergeCell ref="P4:P6"/>
    <mergeCell ref="Q4:V4"/>
    <mergeCell ref="Q5:V5"/>
    <mergeCell ref="Q6:R7"/>
    <mergeCell ref="S6:T7"/>
    <mergeCell ref="U6:U7"/>
    <mergeCell ref="V6:V7"/>
    <mergeCell ref="O7:O9"/>
    <mergeCell ref="J38:J39"/>
    <mergeCell ref="B52:C52"/>
    <mergeCell ref="L38:L39"/>
    <mergeCell ref="C37:C39"/>
    <mergeCell ref="B50:C50"/>
    <mergeCell ref="L36:L37"/>
    <mergeCell ref="B37:B39"/>
    <mergeCell ref="H38:H39"/>
    <mergeCell ref="H36:H37"/>
    <mergeCell ref="I36:I37"/>
    <mergeCell ref="J36:J37"/>
    <mergeCell ref="K36:K37"/>
    <mergeCell ref="B51:C51"/>
    <mergeCell ref="I38:I39"/>
    <mergeCell ref="K38:K39"/>
    <mergeCell ref="B34:B36"/>
    <mergeCell ref="C34:C36"/>
    <mergeCell ref="D34:I34"/>
    <mergeCell ref="J34:L34"/>
    <mergeCell ref="D36:E37"/>
    <mergeCell ref="F36:G37"/>
    <mergeCell ref="D35:I35"/>
    <mergeCell ref="J35:L35"/>
    <mergeCell ref="B26:C26"/>
    <mergeCell ref="B27:C27"/>
    <mergeCell ref="B32:L32"/>
    <mergeCell ref="B25:C25"/>
    <mergeCell ref="O33:V33"/>
    <mergeCell ref="O25:P25"/>
    <mergeCell ref="O26:P26"/>
    <mergeCell ref="O27:P27"/>
    <mergeCell ref="O32:V32"/>
    <mergeCell ref="B33:L33"/>
    <mergeCell ref="O52:P52"/>
    <mergeCell ref="O37:O39"/>
    <mergeCell ref="P37:P39"/>
    <mergeCell ref="U38:U39"/>
    <mergeCell ref="V38:V39"/>
    <mergeCell ref="O50:P50"/>
    <mergeCell ref="O51:P51"/>
    <mergeCell ref="S36:T37"/>
    <mergeCell ref="U36:U37"/>
    <mergeCell ref="V36:V37"/>
    <mergeCell ref="Q36:R37"/>
    <mergeCell ref="O34:O36"/>
    <mergeCell ref="P34:P36"/>
    <mergeCell ref="Q34:V34"/>
    <mergeCell ref="Q35:V35"/>
  </mergeCells>
  <conditionalFormatting sqref="D10:H24 Q10:U24">
    <cfRule type="cellIs" dxfId="21" priority="3" operator="equal">
      <formula>0</formula>
    </cfRule>
  </conditionalFormatting>
  <conditionalFormatting sqref="D40:H49">
    <cfRule type="cellIs" dxfId="20" priority="34" operator="equal">
      <formula>0</formula>
    </cfRule>
  </conditionalFormatting>
  <conditionalFormatting sqref="I10:I24">
    <cfRule type="cellIs" dxfId="19" priority="10" operator="lessThan">
      <formula>0</formula>
    </cfRule>
  </conditionalFormatting>
  <conditionalFormatting sqref="I40:I49">
    <cfRule type="cellIs" dxfId="18" priority="37" operator="lessThan">
      <formula>0</formula>
    </cfRule>
    <cfRule type="cellIs" dxfId="17" priority="38" operator="equal">
      <formula>0</formula>
    </cfRule>
    <cfRule type="cellIs" dxfId="16" priority="39" operator="greaterThan">
      <formula>0</formula>
    </cfRule>
  </conditionalFormatting>
  <conditionalFormatting sqref="J10:K24">
    <cfRule type="cellIs" dxfId="15" priority="2" operator="equal">
      <formula>0</formula>
    </cfRule>
  </conditionalFormatting>
  <conditionalFormatting sqref="J40:K49">
    <cfRule type="cellIs" dxfId="14" priority="32" operator="equal">
      <formula>0</formula>
    </cfRule>
  </conditionalFormatting>
  <conditionalFormatting sqref="K51">
    <cfRule type="cellIs" dxfId="13" priority="26" operator="lessThan">
      <formula>0</formula>
    </cfRule>
  </conditionalFormatting>
  <conditionalFormatting sqref="K10:L24">
    <cfRule type="cellIs" dxfId="12" priority="1" operator="lessThan">
      <formula>0</formula>
    </cfRule>
  </conditionalFormatting>
  <conditionalFormatting sqref="K40:L49">
    <cfRule type="cellIs" dxfId="11" priority="29" operator="lessThan">
      <formula>0</formula>
    </cfRule>
  </conditionalFormatting>
  <conditionalFormatting sqref="L10:L24">
    <cfRule type="cellIs" dxfId="10" priority="7" operator="equal">
      <formula>0</formula>
    </cfRule>
  </conditionalFormatting>
  <conditionalFormatting sqref="L40:L49">
    <cfRule type="cellIs" dxfId="9" priority="30" operator="equal">
      <formula>0</formula>
    </cfRule>
    <cfRule type="cellIs" dxfId="8" priority="31" operator="greaterThan">
      <formula>0</formula>
    </cfRule>
  </conditionalFormatting>
  <conditionalFormatting sqref="Q40:U49">
    <cfRule type="cellIs" dxfId="7" priority="20" operator="equal">
      <formula>0</formula>
    </cfRule>
  </conditionalFormatting>
  <conditionalFormatting sqref="U40:U51">
    <cfRule type="cellIs" dxfId="6" priority="18" operator="lessThan">
      <formula>0</formula>
    </cfRule>
  </conditionalFormatting>
  <conditionalFormatting sqref="U10:V10 H10:H26 V11:V24 U11:U26 H40:H51">
    <cfRule type="cellIs" dxfId="5" priority="27" operator="lessThan">
      <formula>0</formula>
    </cfRule>
  </conditionalFormatting>
  <conditionalFormatting sqref="V40:V49">
    <cfRule type="cellIs" dxfId="4" priority="23" operator="lessThan">
      <formula>0</formula>
    </cfRule>
    <cfRule type="cellIs" dxfId="3" priority="24" operator="equal">
      <formula>0</formula>
    </cfRule>
    <cfRule type="cellIs" dxfId="2" priority="2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4"/>
  <sheetViews>
    <sheetView showGridLines="0" zoomScale="90" zoomScaleNormal="90" workbookViewId="0">
      <selection activeCell="K1" sqref="K1"/>
    </sheetView>
  </sheetViews>
  <sheetFormatPr defaultColWidth="9.109375" defaultRowHeight="13.8" x14ac:dyDescent="0.25"/>
  <cols>
    <col min="1" max="1" width="1.88671875" style="5" customWidth="1"/>
    <col min="2" max="2" width="8.109375" style="5" customWidth="1"/>
    <col min="3" max="3" width="16" style="5" customWidth="1"/>
    <col min="4" max="9" width="8.88671875" style="5" customWidth="1"/>
    <col min="10" max="10" width="9.5546875" style="5" customWidth="1"/>
    <col min="11" max="14" width="8.88671875" style="5" customWidth="1"/>
    <col min="15" max="15" width="10.33203125" style="5" customWidth="1"/>
    <col min="16" max="16" width="9.109375" style="5"/>
    <col min="17" max="17" width="17" style="5" bestFit="1" customWidth="1"/>
    <col min="18" max="16384" width="9.109375" style="5"/>
  </cols>
  <sheetData>
    <row r="1" spans="2:15" x14ac:dyDescent="0.25">
      <c r="B1" s="5" t="s">
        <v>3</v>
      </c>
      <c r="D1" s="3"/>
      <c r="O1" s="40">
        <v>45932</v>
      </c>
    </row>
    <row r="2" spans="2:15" ht="14.4" customHeight="1" x14ac:dyDescent="0.25">
      <c r="B2" s="97" t="s">
        <v>13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2:15" ht="14.4" customHeight="1" thickBot="1" x14ac:dyDescent="0.3">
      <c r="B3" s="92" t="s">
        <v>14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2:15" ht="14.4" customHeight="1" x14ac:dyDescent="0.25">
      <c r="B4" s="108" t="s">
        <v>0</v>
      </c>
      <c r="C4" s="122" t="s">
        <v>1</v>
      </c>
      <c r="D4" s="98" t="s">
        <v>136</v>
      </c>
      <c r="E4" s="99"/>
      <c r="F4" s="99"/>
      <c r="G4" s="99"/>
      <c r="H4" s="135"/>
      <c r="I4" s="136" t="s">
        <v>133</v>
      </c>
      <c r="J4" s="135"/>
      <c r="K4" s="136" t="s">
        <v>139</v>
      </c>
      <c r="L4" s="99"/>
      <c r="M4" s="99"/>
      <c r="N4" s="99"/>
      <c r="O4" s="100"/>
    </row>
    <row r="5" spans="2:15" ht="14.4" customHeight="1" thickBot="1" x14ac:dyDescent="0.3">
      <c r="B5" s="109"/>
      <c r="C5" s="123"/>
      <c r="D5" s="101" t="s">
        <v>137</v>
      </c>
      <c r="E5" s="102"/>
      <c r="F5" s="102"/>
      <c r="G5" s="102"/>
      <c r="H5" s="137"/>
      <c r="I5" s="138" t="s">
        <v>134</v>
      </c>
      <c r="J5" s="137"/>
      <c r="K5" s="138" t="s">
        <v>140</v>
      </c>
      <c r="L5" s="102"/>
      <c r="M5" s="102"/>
      <c r="N5" s="102"/>
      <c r="O5" s="103"/>
    </row>
    <row r="6" spans="2:15" ht="14.4" customHeight="1" x14ac:dyDescent="0.25">
      <c r="B6" s="109"/>
      <c r="C6" s="123"/>
      <c r="D6" s="114">
        <v>2025</v>
      </c>
      <c r="E6" s="115"/>
      <c r="F6" s="114">
        <v>2024</v>
      </c>
      <c r="G6" s="115"/>
      <c r="H6" s="112" t="s">
        <v>4</v>
      </c>
      <c r="I6" s="133">
        <v>2024</v>
      </c>
      <c r="J6" s="133" t="s">
        <v>141</v>
      </c>
      <c r="K6" s="114">
        <v>2025</v>
      </c>
      <c r="L6" s="115"/>
      <c r="M6" s="114">
        <v>2024</v>
      </c>
      <c r="N6" s="115"/>
      <c r="O6" s="112" t="s">
        <v>4</v>
      </c>
    </row>
    <row r="7" spans="2:15" ht="14.4" customHeight="1" thickBot="1" x14ac:dyDescent="0.3">
      <c r="B7" s="106" t="s">
        <v>5</v>
      </c>
      <c r="C7" s="118" t="s">
        <v>6</v>
      </c>
      <c r="D7" s="116"/>
      <c r="E7" s="117"/>
      <c r="F7" s="116"/>
      <c r="G7" s="117"/>
      <c r="H7" s="113"/>
      <c r="I7" s="134"/>
      <c r="J7" s="134"/>
      <c r="K7" s="116"/>
      <c r="L7" s="117"/>
      <c r="M7" s="116"/>
      <c r="N7" s="117"/>
      <c r="O7" s="113"/>
    </row>
    <row r="8" spans="2:15" ht="14.4" customHeight="1" x14ac:dyDescent="0.25">
      <c r="B8" s="106"/>
      <c r="C8" s="118"/>
      <c r="D8" s="9" t="s">
        <v>7</v>
      </c>
      <c r="E8" s="10" t="s">
        <v>2</v>
      </c>
      <c r="F8" s="9" t="s">
        <v>7</v>
      </c>
      <c r="G8" s="10" t="s">
        <v>2</v>
      </c>
      <c r="H8" s="95" t="s">
        <v>8</v>
      </c>
      <c r="I8" s="11" t="s">
        <v>7</v>
      </c>
      <c r="J8" s="139" t="s">
        <v>138</v>
      </c>
      <c r="K8" s="9" t="s">
        <v>7</v>
      </c>
      <c r="L8" s="10" t="s">
        <v>2</v>
      </c>
      <c r="M8" s="9" t="s">
        <v>7</v>
      </c>
      <c r="N8" s="10" t="s">
        <v>2</v>
      </c>
      <c r="O8" s="95" t="s">
        <v>8</v>
      </c>
    </row>
    <row r="9" spans="2:15" ht="14.4" customHeight="1" thickBot="1" x14ac:dyDescent="0.3">
      <c r="B9" s="107"/>
      <c r="C9" s="119"/>
      <c r="D9" s="12" t="s">
        <v>9</v>
      </c>
      <c r="E9" s="13" t="s">
        <v>10</v>
      </c>
      <c r="F9" s="12" t="s">
        <v>9</v>
      </c>
      <c r="G9" s="13" t="s">
        <v>10</v>
      </c>
      <c r="H9" s="96"/>
      <c r="I9" s="14" t="s">
        <v>9</v>
      </c>
      <c r="J9" s="140"/>
      <c r="K9" s="12" t="s">
        <v>9</v>
      </c>
      <c r="L9" s="13" t="s">
        <v>10</v>
      </c>
      <c r="M9" s="12" t="s">
        <v>9</v>
      </c>
      <c r="N9" s="13" t="s">
        <v>10</v>
      </c>
      <c r="O9" s="96"/>
    </row>
    <row r="10" spans="2:15" ht="14.4" customHeight="1" thickBot="1" x14ac:dyDescent="0.3">
      <c r="B10" s="15">
        <v>1</v>
      </c>
      <c r="C10" s="16" t="s">
        <v>18</v>
      </c>
      <c r="D10" s="17">
        <v>9182</v>
      </c>
      <c r="E10" s="18">
        <v>0.16526872817596025</v>
      </c>
      <c r="F10" s="17">
        <v>8004</v>
      </c>
      <c r="G10" s="18">
        <v>0.17020009781614817</v>
      </c>
      <c r="H10" s="19">
        <v>0.14717641179410301</v>
      </c>
      <c r="I10" s="17">
        <v>8170</v>
      </c>
      <c r="J10" s="19">
        <v>0.12386780905752759</v>
      </c>
      <c r="K10" s="17">
        <v>77146</v>
      </c>
      <c r="L10" s="18">
        <v>0.16170724754334775</v>
      </c>
      <c r="M10" s="17">
        <v>79289</v>
      </c>
      <c r="N10" s="18">
        <v>0.17750778523279581</v>
      </c>
      <c r="O10" s="19">
        <v>-2.7027708761618863E-2</v>
      </c>
    </row>
    <row r="11" spans="2:15" ht="14.4" customHeight="1" thickBot="1" x14ac:dyDescent="0.3">
      <c r="B11" s="20">
        <v>2</v>
      </c>
      <c r="C11" s="21" t="s">
        <v>16</v>
      </c>
      <c r="D11" s="22">
        <v>6034</v>
      </c>
      <c r="E11" s="23">
        <v>0.10860722128226358</v>
      </c>
      <c r="F11" s="22">
        <v>4764</v>
      </c>
      <c r="G11" s="23">
        <v>0.1013035064962681</v>
      </c>
      <c r="H11" s="24">
        <v>0.26658270361041136</v>
      </c>
      <c r="I11" s="22">
        <v>3907</v>
      </c>
      <c r="J11" s="24">
        <v>0.54440747376503706</v>
      </c>
      <c r="K11" s="22">
        <v>45714</v>
      </c>
      <c r="L11" s="23">
        <v>9.5822014287151619E-2</v>
      </c>
      <c r="M11" s="22">
        <v>43321</v>
      </c>
      <c r="N11" s="23">
        <v>9.6984635498870556E-2</v>
      </c>
      <c r="O11" s="24">
        <v>5.5238798735024686E-2</v>
      </c>
    </row>
    <row r="12" spans="2:15" ht="14.4" customHeight="1" thickBot="1" x14ac:dyDescent="0.3">
      <c r="B12" s="15">
        <v>3</v>
      </c>
      <c r="C12" s="16" t="s">
        <v>17</v>
      </c>
      <c r="D12" s="17">
        <v>4268</v>
      </c>
      <c r="E12" s="18">
        <v>7.682061989272472E-2</v>
      </c>
      <c r="F12" s="17">
        <v>3693</v>
      </c>
      <c r="G12" s="18">
        <v>7.8529355476641083E-2</v>
      </c>
      <c r="H12" s="19">
        <v>0.15569997292174387</v>
      </c>
      <c r="I12" s="17">
        <v>3439</v>
      </c>
      <c r="J12" s="19">
        <v>0.24105844722302994</v>
      </c>
      <c r="K12" s="17">
        <v>36214</v>
      </c>
      <c r="L12" s="18">
        <v>7.5908877485997922E-2</v>
      </c>
      <c r="M12" s="17">
        <v>30961</v>
      </c>
      <c r="N12" s="18">
        <v>6.9313757754450062E-2</v>
      </c>
      <c r="O12" s="19">
        <v>0.16966506249798141</v>
      </c>
    </row>
    <row r="13" spans="2:15" ht="14.4" customHeight="1" thickBot="1" x14ac:dyDescent="0.3">
      <c r="B13" s="20">
        <v>4</v>
      </c>
      <c r="C13" s="21" t="s">
        <v>30</v>
      </c>
      <c r="D13" s="22">
        <v>3042</v>
      </c>
      <c r="E13" s="23">
        <v>5.4753590842002951E-2</v>
      </c>
      <c r="F13" s="22">
        <v>2590</v>
      </c>
      <c r="G13" s="23">
        <v>5.5074744295830057E-2</v>
      </c>
      <c r="H13" s="24">
        <v>0.17451737451737448</v>
      </c>
      <c r="I13" s="22">
        <v>2392</v>
      </c>
      <c r="J13" s="24">
        <v>0.27173913043478271</v>
      </c>
      <c r="K13" s="22">
        <v>25064</v>
      </c>
      <c r="L13" s="23">
        <v>5.2537143240433307E-2</v>
      </c>
      <c r="M13" s="22">
        <v>25238</v>
      </c>
      <c r="N13" s="23">
        <v>5.6501424960654072E-2</v>
      </c>
      <c r="O13" s="24">
        <v>-6.8943656391156072E-3</v>
      </c>
    </row>
    <row r="14" spans="2:15" ht="14.4" customHeight="1" thickBot="1" x14ac:dyDescent="0.3">
      <c r="B14" s="15">
        <v>5</v>
      </c>
      <c r="C14" s="16" t="s">
        <v>21</v>
      </c>
      <c r="D14" s="17">
        <v>2527</v>
      </c>
      <c r="E14" s="18">
        <v>4.5483998704057019E-2</v>
      </c>
      <c r="F14" s="17">
        <v>2796</v>
      </c>
      <c r="G14" s="18">
        <v>5.9455206583452061E-2</v>
      </c>
      <c r="H14" s="19">
        <v>-9.6208869814019993E-2</v>
      </c>
      <c r="I14" s="17">
        <v>2016</v>
      </c>
      <c r="J14" s="19">
        <v>0.25347222222222232</v>
      </c>
      <c r="K14" s="17">
        <v>23369</v>
      </c>
      <c r="L14" s="18">
        <v>4.8984220411174832E-2</v>
      </c>
      <c r="M14" s="17">
        <v>24671</v>
      </c>
      <c r="N14" s="18">
        <v>5.523205702529109E-2</v>
      </c>
      <c r="O14" s="19">
        <v>-5.277451258562682E-2</v>
      </c>
    </row>
    <row r="15" spans="2:15" ht="14.4" customHeight="1" thickBot="1" x14ac:dyDescent="0.3">
      <c r="B15" s="20">
        <v>6</v>
      </c>
      <c r="C15" s="21" t="s">
        <v>15</v>
      </c>
      <c r="D15" s="22">
        <v>2585</v>
      </c>
      <c r="E15" s="23">
        <v>4.6527952770078117E-2</v>
      </c>
      <c r="F15" s="22">
        <v>2097</v>
      </c>
      <c r="G15" s="23">
        <v>4.4591404937589042E-2</v>
      </c>
      <c r="H15" s="24">
        <v>0.23271340009537433</v>
      </c>
      <c r="I15" s="22">
        <v>2279</v>
      </c>
      <c r="J15" s="24">
        <v>0.13426941641070655</v>
      </c>
      <c r="K15" s="22">
        <v>22548</v>
      </c>
      <c r="L15" s="23">
        <v>4.7263306167622497E-2</v>
      </c>
      <c r="M15" s="22">
        <v>19978</v>
      </c>
      <c r="N15" s="23">
        <v>4.4725630710196806E-2</v>
      </c>
      <c r="O15" s="24">
        <v>0.12864150565622179</v>
      </c>
    </row>
    <row r="16" spans="2:15" ht="14.4" customHeight="1" thickBot="1" x14ac:dyDescent="0.3">
      <c r="B16" s="15">
        <v>7</v>
      </c>
      <c r="C16" s="16" t="s">
        <v>23</v>
      </c>
      <c r="D16" s="17">
        <v>2475</v>
      </c>
      <c r="E16" s="18">
        <v>4.4548039886245006E-2</v>
      </c>
      <c r="F16" s="17">
        <v>2755</v>
      </c>
      <c r="G16" s="18">
        <v>5.8583367001935061E-2</v>
      </c>
      <c r="H16" s="19">
        <v>-0.10163339382940106</v>
      </c>
      <c r="I16" s="17">
        <v>1945</v>
      </c>
      <c r="J16" s="19">
        <v>0.27249357326478152</v>
      </c>
      <c r="K16" s="17">
        <v>22483</v>
      </c>
      <c r="L16" s="18">
        <v>4.7127058389509341E-2</v>
      </c>
      <c r="M16" s="17">
        <v>24565</v>
      </c>
      <c r="N16" s="18">
        <v>5.4994750144958686E-2</v>
      </c>
      <c r="O16" s="19">
        <v>-8.4754732342764094E-2</v>
      </c>
    </row>
    <row r="17" spans="2:16" ht="14.4" customHeight="1" thickBot="1" x14ac:dyDescent="0.3">
      <c r="B17" s="20">
        <v>8</v>
      </c>
      <c r="C17" s="21" t="s">
        <v>22</v>
      </c>
      <c r="D17" s="22">
        <v>1522</v>
      </c>
      <c r="E17" s="23">
        <v>2.7394794629036323E-2</v>
      </c>
      <c r="F17" s="22">
        <v>2274</v>
      </c>
      <c r="G17" s="23">
        <v>4.8355200204138048E-2</v>
      </c>
      <c r="H17" s="24">
        <v>-0.3306948109058927</v>
      </c>
      <c r="I17" s="22">
        <v>3508</v>
      </c>
      <c r="J17" s="24">
        <v>-0.56613454960091225</v>
      </c>
      <c r="K17" s="22">
        <v>21533</v>
      </c>
      <c r="L17" s="23">
        <v>4.5135744709393973E-2</v>
      </c>
      <c r="M17" s="22">
        <v>22653</v>
      </c>
      <c r="N17" s="23">
        <v>5.0714271322359013E-2</v>
      </c>
      <c r="O17" s="24">
        <v>-4.9441575067320054E-2</v>
      </c>
    </row>
    <row r="18" spans="2:16" ht="14.4" customHeight="1" thickBot="1" x14ac:dyDescent="0.3">
      <c r="B18" s="15">
        <v>9</v>
      </c>
      <c r="C18" s="16" t="s">
        <v>31</v>
      </c>
      <c r="D18" s="17">
        <v>2699</v>
      </c>
      <c r="E18" s="18">
        <v>4.8579862486050611E-2</v>
      </c>
      <c r="F18" s="17">
        <v>2646</v>
      </c>
      <c r="G18" s="18">
        <v>5.6265549577902058E-2</v>
      </c>
      <c r="H18" s="19">
        <v>2.0030234315948636E-2</v>
      </c>
      <c r="I18" s="17">
        <v>1972</v>
      </c>
      <c r="J18" s="19">
        <v>0.36866125760649093</v>
      </c>
      <c r="K18" s="17">
        <v>21452</v>
      </c>
      <c r="L18" s="18">
        <v>4.496595901666834E-2</v>
      </c>
      <c r="M18" s="17">
        <v>21295</v>
      </c>
      <c r="N18" s="18">
        <v>4.7674056761119285E-2</v>
      </c>
      <c r="O18" s="19">
        <v>7.3726226813806139E-3</v>
      </c>
    </row>
    <row r="19" spans="2:16" ht="14.4" customHeight="1" thickBot="1" x14ac:dyDescent="0.3">
      <c r="B19" s="20">
        <v>10</v>
      </c>
      <c r="C19" s="21" t="s">
        <v>20</v>
      </c>
      <c r="D19" s="22">
        <v>2237</v>
      </c>
      <c r="E19" s="23">
        <v>4.0264228373951549E-2</v>
      </c>
      <c r="F19" s="22">
        <v>2289</v>
      </c>
      <c r="G19" s="23">
        <v>4.8674165904693048E-2</v>
      </c>
      <c r="H19" s="24">
        <v>-2.2717343818261293E-2</v>
      </c>
      <c r="I19" s="22">
        <v>1846</v>
      </c>
      <c r="J19" s="24">
        <v>0.21180931744312037</v>
      </c>
      <c r="K19" s="22">
        <v>19431</v>
      </c>
      <c r="L19" s="23">
        <v>4.0729701177180805E-2</v>
      </c>
      <c r="M19" s="22">
        <v>16925</v>
      </c>
      <c r="N19" s="23">
        <v>3.7890744807792621E-2</v>
      </c>
      <c r="O19" s="24">
        <v>0.1480649926144757</v>
      </c>
    </row>
    <row r="20" spans="2:16" ht="14.4" customHeight="1" thickBot="1" x14ac:dyDescent="0.3">
      <c r="B20" s="15">
        <v>11</v>
      </c>
      <c r="C20" s="16" t="s">
        <v>28</v>
      </c>
      <c r="D20" s="17">
        <v>1837</v>
      </c>
      <c r="E20" s="18">
        <v>3.3064545160012962E-2</v>
      </c>
      <c r="F20" s="17">
        <v>1412</v>
      </c>
      <c r="G20" s="18">
        <v>3.0025304612244029E-2</v>
      </c>
      <c r="H20" s="19">
        <v>0.30099150141643061</v>
      </c>
      <c r="I20" s="17">
        <v>1462</v>
      </c>
      <c r="J20" s="19">
        <v>0.25649794801641579</v>
      </c>
      <c r="K20" s="17">
        <v>15871</v>
      </c>
      <c r="L20" s="18">
        <v>3.3267515175906363E-2</v>
      </c>
      <c r="M20" s="17">
        <v>13193</v>
      </c>
      <c r="N20" s="18">
        <v>2.9535751624768569E-2</v>
      </c>
      <c r="O20" s="19">
        <v>0.20298643219889345</v>
      </c>
    </row>
    <row r="21" spans="2:16" ht="14.4" customHeight="1" thickBot="1" x14ac:dyDescent="0.3">
      <c r="B21" s="20">
        <v>12</v>
      </c>
      <c r="C21" s="21" t="s">
        <v>32</v>
      </c>
      <c r="D21" s="22">
        <v>864</v>
      </c>
      <c r="E21" s="23">
        <v>1.5551315742107347E-2</v>
      </c>
      <c r="F21" s="22">
        <v>647</v>
      </c>
      <c r="G21" s="23">
        <v>1.3758053883939013E-2</v>
      </c>
      <c r="H21" s="24">
        <v>0.33539412673879454</v>
      </c>
      <c r="I21" s="22">
        <v>586</v>
      </c>
      <c r="J21" s="24">
        <v>0.47440273037542657</v>
      </c>
      <c r="K21" s="22">
        <v>13541</v>
      </c>
      <c r="L21" s="23">
        <v>2.8383556360465505E-2</v>
      </c>
      <c r="M21" s="22">
        <v>11820</v>
      </c>
      <c r="N21" s="23">
        <v>2.6461955901217651E-2</v>
      </c>
      <c r="O21" s="24">
        <v>0.14560067681895084</v>
      </c>
    </row>
    <row r="22" spans="2:16" ht="14.4" customHeight="1" thickBot="1" x14ac:dyDescent="0.3">
      <c r="B22" s="15">
        <v>13</v>
      </c>
      <c r="C22" s="16" t="s">
        <v>58</v>
      </c>
      <c r="D22" s="17">
        <v>1348</v>
      </c>
      <c r="E22" s="18">
        <v>2.4262932430973036E-2</v>
      </c>
      <c r="F22" s="17">
        <v>1183</v>
      </c>
      <c r="G22" s="18">
        <v>2.5155761583771027E-2</v>
      </c>
      <c r="H22" s="19">
        <v>0.13947590870667792</v>
      </c>
      <c r="I22" s="17">
        <v>894</v>
      </c>
      <c r="J22" s="19">
        <v>0.50782997762863524</v>
      </c>
      <c r="K22" s="17">
        <v>11340</v>
      </c>
      <c r="L22" s="18">
        <v>2.3769996981587684E-2</v>
      </c>
      <c r="M22" s="17">
        <v>10704</v>
      </c>
      <c r="N22" s="18">
        <v>2.3963517425265122E-2</v>
      </c>
      <c r="O22" s="19">
        <v>5.94170403587444E-2</v>
      </c>
    </row>
    <row r="23" spans="2:16" ht="14.4" customHeight="1" thickBot="1" x14ac:dyDescent="0.3">
      <c r="B23" s="20">
        <v>14</v>
      </c>
      <c r="C23" s="21" t="s">
        <v>97</v>
      </c>
      <c r="D23" s="22">
        <v>1313</v>
      </c>
      <c r="E23" s="23">
        <v>2.3632960149753413E-2</v>
      </c>
      <c r="F23" s="22">
        <v>235</v>
      </c>
      <c r="G23" s="23">
        <v>4.9971293086950048E-3</v>
      </c>
      <c r="H23" s="24">
        <v>4.5872340425531917</v>
      </c>
      <c r="I23" s="22">
        <v>1196</v>
      </c>
      <c r="J23" s="24">
        <v>9.7826086956521729E-2</v>
      </c>
      <c r="K23" s="22">
        <v>10153</v>
      </c>
      <c r="L23" s="23">
        <v>2.1281902941275112E-2</v>
      </c>
      <c r="M23" s="22">
        <v>4262</v>
      </c>
      <c r="N23" s="23">
        <v>9.541527584686094E-3</v>
      </c>
      <c r="O23" s="24">
        <v>1.3822149225715625</v>
      </c>
    </row>
    <row r="24" spans="2:16" ht="14.4" customHeight="1" thickBot="1" x14ac:dyDescent="0.3">
      <c r="B24" s="15">
        <v>15</v>
      </c>
      <c r="C24" s="16" t="s">
        <v>92</v>
      </c>
      <c r="D24" s="17">
        <v>960</v>
      </c>
      <c r="E24" s="18">
        <v>1.7279239713452608E-2</v>
      </c>
      <c r="F24" s="17">
        <v>921</v>
      </c>
      <c r="G24" s="18">
        <v>1.9584494014077018E-2</v>
      </c>
      <c r="H24" s="19">
        <v>4.2345276872964188E-2</v>
      </c>
      <c r="I24" s="17">
        <v>1095</v>
      </c>
      <c r="J24" s="19">
        <v>-0.12328767123287676</v>
      </c>
      <c r="K24" s="17">
        <v>9565</v>
      </c>
      <c r="L24" s="18">
        <v>2.004938457926686E-2</v>
      </c>
      <c r="M24" s="17">
        <v>8056</v>
      </c>
      <c r="N24" s="18">
        <v>1.8035322905263065E-2</v>
      </c>
      <c r="O24" s="19">
        <v>0.1873138033763655</v>
      </c>
    </row>
    <row r="25" spans="2:16" ht="14.4" customHeight="1" thickBot="1" x14ac:dyDescent="0.3">
      <c r="B25" s="20">
        <v>16</v>
      </c>
      <c r="C25" s="21" t="s">
        <v>19</v>
      </c>
      <c r="D25" s="22">
        <v>1084</v>
      </c>
      <c r="E25" s="23">
        <v>1.951114150977357E-2</v>
      </c>
      <c r="F25" s="22">
        <v>934</v>
      </c>
      <c r="G25" s="23">
        <v>1.9860930954558018E-2</v>
      </c>
      <c r="H25" s="24">
        <v>0.16059957173447548</v>
      </c>
      <c r="I25" s="22">
        <v>818</v>
      </c>
      <c r="J25" s="24">
        <v>0.32518337408312958</v>
      </c>
      <c r="K25" s="22">
        <v>8934</v>
      </c>
      <c r="L25" s="23">
        <v>1.8726733071737601E-2</v>
      </c>
      <c r="M25" s="22">
        <v>9704</v>
      </c>
      <c r="N25" s="23">
        <v>2.1724773271185795E-2</v>
      </c>
      <c r="O25" s="24">
        <v>-7.9348722176422082E-2</v>
      </c>
    </row>
    <row r="26" spans="2:16" ht="14.4" customHeight="1" thickBot="1" x14ac:dyDescent="0.3">
      <c r="B26" s="15">
        <v>17</v>
      </c>
      <c r="C26" s="16" t="s">
        <v>26</v>
      </c>
      <c r="D26" s="17">
        <v>1060</v>
      </c>
      <c r="E26" s="18">
        <v>1.9079160516937255E-2</v>
      </c>
      <c r="F26" s="17">
        <v>1049</v>
      </c>
      <c r="G26" s="18">
        <v>2.2306334658813022E-2</v>
      </c>
      <c r="H26" s="19">
        <v>1.048617731172552E-2</v>
      </c>
      <c r="I26" s="17">
        <v>722</v>
      </c>
      <c r="J26" s="19">
        <v>0.46814404432132961</v>
      </c>
      <c r="K26" s="17">
        <v>8882</v>
      </c>
      <c r="L26" s="18">
        <v>1.8617734849247072E-2</v>
      </c>
      <c r="M26" s="17">
        <v>8540</v>
      </c>
      <c r="N26" s="18">
        <v>1.9118875075837458E-2</v>
      </c>
      <c r="O26" s="19">
        <v>4.0046838407494123E-2</v>
      </c>
    </row>
    <row r="27" spans="2:16" ht="14.4" customHeight="1" thickBot="1" x14ac:dyDescent="0.3">
      <c r="B27" s="20">
        <v>18</v>
      </c>
      <c r="C27" s="21" t="s">
        <v>24</v>
      </c>
      <c r="D27" s="22">
        <v>941</v>
      </c>
      <c r="E27" s="23">
        <v>1.6937254760790527E-2</v>
      </c>
      <c r="F27" s="22">
        <v>859</v>
      </c>
      <c r="G27" s="23">
        <v>1.8266102451783017E-2</v>
      </c>
      <c r="H27" s="24">
        <v>9.545983701979055E-2</v>
      </c>
      <c r="I27" s="22">
        <v>595</v>
      </c>
      <c r="J27" s="24">
        <v>0.58151260504201674</v>
      </c>
      <c r="K27" s="22">
        <v>8069</v>
      </c>
      <c r="L27" s="23">
        <v>1.6913589563000972E-2</v>
      </c>
      <c r="M27" s="22">
        <v>7316</v>
      </c>
      <c r="N27" s="23">
        <v>1.6378652231244361E-2</v>
      </c>
      <c r="O27" s="24">
        <v>0.10292509568069974</v>
      </c>
    </row>
    <row r="28" spans="2:16" ht="14.4" customHeight="1" thickBot="1" x14ac:dyDescent="0.3">
      <c r="B28" s="15">
        <v>19</v>
      </c>
      <c r="C28" s="16" t="s">
        <v>27</v>
      </c>
      <c r="D28" s="17">
        <v>921</v>
      </c>
      <c r="E28" s="18">
        <v>1.6577270600093594E-2</v>
      </c>
      <c r="F28" s="17">
        <v>529</v>
      </c>
      <c r="G28" s="18">
        <v>1.1248857039573011E-2</v>
      </c>
      <c r="H28" s="19">
        <v>0.74102079395085063</v>
      </c>
      <c r="I28" s="17">
        <v>889</v>
      </c>
      <c r="J28" s="19">
        <v>3.5995500562429728E-2</v>
      </c>
      <c r="K28" s="17">
        <v>7926</v>
      </c>
      <c r="L28" s="18">
        <v>1.6613844451152028E-2</v>
      </c>
      <c r="M28" s="17">
        <v>6573</v>
      </c>
      <c r="N28" s="18">
        <v>1.4715265324763421E-2</v>
      </c>
      <c r="O28" s="19">
        <v>0.20584208124144232</v>
      </c>
    </row>
    <row r="29" spans="2:16" ht="14.4" customHeight="1" thickBot="1" x14ac:dyDescent="0.3">
      <c r="B29" s="20">
        <v>20</v>
      </c>
      <c r="C29" s="21" t="s">
        <v>25</v>
      </c>
      <c r="D29" s="22">
        <v>844</v>
      </c>
      <c r="E29" s="23">
        <v>1.5191331581410419E-2</v>
      </c>
      <c r="F29" s="22">
        <v>873</v>
      </c>
      <c r="G29" s="23">
        <v>1.8563803772301019E-2</v>
      </c>
      <c r="H29" s="24">
        <v>-3.3218785796105377E-2</v>
      </c>
      <c r="I29" s="22">
        <v>698</v>
      </c>
      <c r="J29" s="24">
        <v>0.20916905444126077</v>
      </c>
      <c r="K29" s="22">
        <v>6726</v>
      </c>
      <c r="L29" s="23">
        <v>1.4098500855216823E-2</v>
      </c>
      <c r="M29" s="22">
        <v>7677</v>
      </c>
      <c r="N29" s="23">
        <v>1.7186838870866999E-2</v>
      </c>
      <c r="O29" s="24">
        <v>-0.12387651426338409</v>
      </c>
    </row>
    <row r="30" spans="2:16" ht="14.4" customHeight="1" thickBot="1" x14ac:dyDescent="0.3">
      <c r="B30" s="110" t="s">
        <v>40</v>
      </c>
      <c r="C30" s="111"/>
      <c r="D30" s="25">
        <f>SUM(D10:D29)</f>
        <v>47743</v>
      </c>
      <c r="E30" s="26">
        <f>D30/D32</f>
        <v>0.85933618920767485</v>
      </c>
      <c r="F30" s="25">
        <f>SUM(F10:F29)</f>
        <v>42550</v>
      </c>
      <c r="G30" s="26">
        <f>F30/F32</f>
        <v>0.90479937057435089</v>
      </c>
      <c r="H30" s="27">
        <f>D30/F30-1</f>
        <v>0.12204465334900116</v>
      </c>
      <c r="I30" s="25">
        <f>SUM(I10:I29)</f>
        <v>40429</v>
      </c>
      <c r="J30" s="26">
        <f>D30/I30-1</f>
        <v>0.18090974300625784</v>
      </c>
      <c r="K30" s="25">
        <f>SUM(K10:K29)</f>
        <v>415961</v>
      </c>
      <c r="L30" s="26">
        <f>K30/K32</f>
        <v>0.8719040312573364</v>
      </c>
      <c r="M30" s="25">
        <f>SUM(M10:M29)</f>
        <v>396741</v>
      </c>
      <c r="N30" s="26">
        <f>M30/M32</f>
        <v>0.88820159443358648</v>
      </c>
      <c r="O30" s="27">
        <f>K30/M30-1</f>
        <v>4.84447032194808E-2</v>
      </c>
    </row>
    <row r="31" spans="2:16" ht="14.4" customHeight="1" thickBot="1" x14ac:dyDescent="0.3">
      <c r="B31" s="110" t="s">
        <v>11</v>
      </c>
      <c r="C31" s="111"/>
      <c r="D31" s="25">
        <f>D32-SUM(D10:D29)</f>
        <v>7815</v>
      </c>
      <c r="E31" s="26">
        <f>D31/D32</f>
        <v>0.14066381079232515</v>
      </c>
      <c r="F31" s="25">
        <f>F32-SUM(F10:F29)</f>
        <v>4477</v>
      </c>
      <c r="G31" s="26">
        <f>F31/F32</f>
        <v>9.5200629425649094E-2</v>
      </c>
      <c r="H31" s="27">
        <f>D31/F31-1</f>
        <v>0.74558856377038185</v>
      </c>
      <c r="I31" s="25">
        <f>I32-SUM(I10:I29)</f>
        <v>6868</v>
      </c>
      <c r="J31" s="26">
        <f>D31/I31-1</f>
        <v>0.13788584740827026</v>
      </c>
      <c r="K31" s="25">
        <f>K32-SUM(K10:K29)</f>
        <v>61111</v>
      </c>
      <c r="L31" s="26">
        <f>K31/K32</f>
        <v>0.12809596874266357</v>
      </c>
      <c r="M31" s="25">
        <f>M32-SUM(M10:M29)</f>
        <v>49938</v>
      </c>
      <c r="N31" s="26">
        <f>M31/M32</f>
        <v>0.11179840556641346</v>
      </c>
      <c r="O31" s="27">
        <f>K31/M31-1</f>
        <v>0.2237374344186791</v>
      </c>
    </row>
    <row r="32" spans="2:16" ht="14.4" customHeight="1" thickBot="1" x14ac:dyDescent="0.3">
      <c r="B32" s="93" t="s">
        <v>12</v>
      </c>
      <c r="C32" s="94"/>
      <c r="D32" s="28">
        <v>55558</v>
      </c>
      <c r="E32" s="29">
        <v>1</v>
      </c>
      <c r="F32" s="28">
        <v>47027</v>
      </c>
      <c r="G32" s="29">
        <v>1.0000000000000004</v>
      </c>
      <c r="H32" s="30">
        <v>0.18140642609564717</v>
      </c>
      <c r="I32" s="28">
        <v>47297</v>
      </c>
      <c r="J32" s="30">
        <v>0.17466224073408454</v>
      </c>
      <c r="K32" s="28">
        <v>477072</v>
      </c>
      <c r="L32" s="29">
        <v>1</v>
      </c>
      <c r="M32" s="28">
        <v>446679</v>
      </c>
      <c r="N32" s="29">
        <v>1.0000000000000002</v>
      </c>
      <c r="O32" s="30">
        <v>6.8042151074932944E-2</v>
      </c>
      <c r="P32" s="31"/>
    </row>
    <row r="33" spans="2:2" ht="14.4" customHeight="1" x14ac:dyDescent="0.25">
      <c r="B33" s="32" t="s">
        <v>64</v>
      </c>
    </row>
    <row r="34" spans="2:2" x14ac:dyDescent="0.25">
      <c r="B34" s="33" t="s">
        <v>63</v>
      </c>
    </row>
  </sheetData>
  <mergeCells count="26">
    <mergeCell ref="O8:O9"/>
    <mergeCell ref="K6:L7"/>
    <mergeCell ref="M6:N7"/>
    <mergeCell ref="J8:J9"/>
    <mergeCell ref="D6:E7"/>
    <mergeCell ref="F6:G7"/>
    <mergeCell ref="H8:H9"/>
    <mergeCell ref="B2:O2"/>
    <mergeCell ref="B3:O3"/>
    <mergeCell ref="O6:O7"/>
    <mergeCell ref="H6:H7"/>
    <mergeCell ref="I6:I7"/>
    <mergeCell ref="J6:J7"/>
    <mergeCell ref="B4:B6"/>
    <mergeCell ref="D4:H4"/>
    <mergeCell ref="I4:J4"/>
    <mergeCell ref="K4:O4"/>
    <mergeCell ref="C4:C6"/>
    <mergeCell ref="D5:H5"/>
    <mergeCell ref="I5:J5"/>
    <mergeCell ref="K5:O5"/>
    <mergeCell ref="B30:C30"/>
    <mergeCell ref="B31:C31"/>
    <mergeCell ref="B32:C32"/>
    <mergeCell ref="B7:B9"/>
    <mergeCell ref="C7:C9"/>
  </mergeCells>
  <conditionalFormatting sqref="D10:O29">
    <cfRule type="cellIs" dxfId="1" priority="1" operator="equal">
      <formula>0</formula>
    </cfRule>
  </conditionalFormatting>
  <conditionalFormatting sqref="J10:J29 H10:H31 O10:O31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2025-10-02T10:44:20Z</dcterms:modified>
</cp:coreProperties>
</file>