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1\SC\"/>
    </mc:Choice>
  </mc:AlternateContent>
  <xr:revisionPtr revIDLastSave="0" documentId="13_ncr:1_{151746C2-C487-49AC-A406-78E42630E2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3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34" l="1"/>
  <c r="J49" i="34"/>
  <c r="F49" i="34"/>
  <c r="G49" i="34" s="1"/>
  <c r="D49" i="34"/>
  <c r="H49" i="34" s="1"/>
  <c r="I26" i="34"/>
  <c r="F26" i="34"/>
  <c r="G26" i="34" s="1"/>
  <c r="D26" i="34"/>
  <c r="H26" i="34" s="1"/>
  <c r="I25" i="34"/>
  <c r="F25" i="34"/>
  <c r="G25" i="34" s="1"/>
  <c r="D25" i="34"/>
  <c r="E25" i="34" s="1"/>
  <c r="H25" i="34" l="1"/>
  <c r="J26" i="34"/>
  <c r="K49" i="34"/>
  <c r="D50" i="34"/>
  <c r="K50" i="34" s="1"/>
  <c r="E49" i="34"/>
  <c r="F50" i="34"/>
  <c r="G50" i="34" s="1"/>
  <c r="J25" i="34"/>
  <c r="E26" i="34"/>
  <c r="E50" i="34" l="1"/>
  <c r="H50" i="34"/>
  <c r="D27" i="9" l="1"/>
  <c r="E27" i="9"/>
  <c r="F27" i="9"/>
  <c r="G27" i="9"/>
  <c r="I27" i="9"/>
  <c r="H27" i="9" l="1"/>
  <c r="J27" i="9"/>
  <c r="G75" i="9" l="1"/>
  <c r="E75" i="9"/>
  <c r="I75" i="9"/>
  <c r="F75" i="9"/>
  <c r="D75" i="9"/>
  <c r="J75" i="9" l="1"/>
  <c r="H75" i="9"/>
  <c r="I15" i="5" l="1"/>
  <c r="F15" i="5"/>
  <c r="D15" i="5"/>
  <c r="I17" i="1"/>
  <c r="I18" i="1" s="1"/>
  <c r="F17" i="1"/>
  <c r="G17" i="1" s="1"/>
  <c r="D17" i="1"/>
  <c r="E17" i="1" s="1"/>
  <c r="D16" i="5" l="1"/>
  <c r="J15" i="5"/>
  <c r="G15" i="5"/>
  <c r="G16" i="5" s="1"/>
  <c r="F16" i="5"/>
  <c r="I16" i="5"/>
  <c r="H15" i="5"/>
  <c r="D18" i="1"/>
  <c r="E15" i="5"/>
  <c r="E16" i="5" s="1"/>
  <c r="F18" i="1"/>
  <c r="G18" i="1" s="1"/>
  <c r="H17" i="1"/>
  <c r="J17" i="1"/>
  <c r="J16" i="5" l="1"/>
  <c r="H16" i="5"/>
  <c r="J18" i="1"/>
  <c r="H18" i="1"/>
  <c r="E18" i="1"/>
</calcChain>
</file>

<file path=xl/sharedStrings.xml><?xml version="1.0" encoding="utf-8"?>
<sst xmlns="http://schemas.openxmlformats.org/spreadsheetml/2006/main" count="444" uniqueCount="101">
  <si>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</si>
  <si>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</si>
  <si>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</si>
  <si>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</si>
  <si>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</si>
  <si>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</si>
  <si>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</si>
  <si>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</si>
  <si>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</si>
  <si>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</si>
  <si>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</si>
  <si>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</si>
  <si>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</si>
  <si>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</si>
  <si>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</si>
  <si>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</si>
  <si>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</si>
  <si>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</si>
  <si>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</si>
  <si>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</si>
  <si>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</si>
  <si>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</si>
  <si>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</si>
  <si>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</si>
  <si>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</si>
  <si>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</si>
  <si>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</si>
  <si>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</si>
  <si>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</si>
  <si>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</si>
  <si>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</si>
  <si>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</si>
  <si>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</si>
  <si>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</si>
  <si>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</si>
  <si>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</si>
  <si>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</si>
  <si>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</si>
  <si>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</si>
  <si>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</si>
  <si>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</si>
  <si>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</si>
  <si>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</si>
  <si>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</si>
  <si>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</si>
  <si>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</si>
  <si>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</si>
  <si>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</si>
  <si>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</si>
  <si>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</si>
  <si>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</si>
  <si>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</si>
  <si>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</si>
  <si>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</si>
  <si>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</si>
  <si>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</si>
  <si>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</si>
  <si>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</si>
  <si>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</si>
  <si>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</si>
  <si>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</si>
  <si>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</si>
  <si>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</si>
  <si>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</si>
  <si>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</si>
  <si>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</si>
  <si>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</si>
  <si>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</si>
  <si>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</si>
  <si>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</si>
  <si>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</si>
  <si>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</si>
  <si>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</si>
  <si>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</si>
  <si>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</si>
  <si>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</si>
  <si>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</si>
  <si>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</si>
  <si>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Fiat Ducato</t>
  </si>
  <si>
    <t>SUZUKI</t>
  </si>
  <si>
    <t>Fiat Doblo</t>
  </si>
  <si>
    <t>Grudzień</t>
  </si>
  <si>
    <t>December</t>
  </si>
  <si>
    <t>Peugeot Boxer</t>
  </si>
  <si>
    <t>Renault Express</t>
  </si>
  <si>
    <t>2023
Sty</t>
  </si>
  <si>
    <t>2022
Sty</t>
  </si>
  <si>
    <t>Styczeń</t>
  </si>
  <si>
    <t>January</t>
  </si>
  <si>
    <t>Sty/Gru
Zmiana %</t>
  </si>
  <si>
    <t>Jan/Dec Ch %</t>
  </si>
  <si>
    <t>BENIMAR</t>
  </si>
  <si>
    <t>RAPIDO</t>
  </si>
  <si>
    <t>YUTONG</t>
  </si>
  <si>
    <t>SKODA</t>
  </si>
  <si>
    <t>PIAGGIO</t>
  </si>
  <si>
    <t>Rejestracje nowych samochodów dostawczych do 3,5T, ranking modeli - Styczeń 2023</t>
  </si>
  <si>
    <t>Registrations of new LCV up to 3.5T, Top Models - January 2023</t>
  </si>
  <si>
    <t>Sty/Gru
Zmiana poz</t>
  </si>
  <si>
    <t>Jan/Dec Ch position</t>
  </si>
  <si>
    <t>Renault Trafic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</si>
</sst>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0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0">
    <xf numFmtId="0" fontId="0" fillId="0" borderId="0" xfId="0"/>
    <xf numFmtId="0" fontId="8" fillId="0" borderId="0" xfId="3" applyFont="1"/>
    <xf numFmtId="0" fontId="10" fillId="0" borderId="0" xfId="0" applyFont="1"/>
    <xf numFmtId="0" fontId="11" fillId="0" borderId="0" xfId="0" applyFont="1"/>
    <xf numFmtId="14" fontId="10" fillId="0" borderId="0" xfId="6" applyNumberFormat="1" applyFont="1"/>
    <xf numFmtId="0" fontId="12" fillId="0" borderId="0" xfId="0" applyFont="1" applyAlignment="1">
      <alignment horizontal="right"/>
    </xf>
    <xf numFmtId="0" fontId="14" fillId="3" borderId="3" xfId="0" applyFont="1" applyFill="1" applyBorder="1" applyAlignment="1">
      <alignment wrapText="1"/>
    </xf>
    <xf numFmtId="166" fontId="14" fillId="3" borderId="2" xfId="32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2" xfId="32" applyNumberFormat="1" applyFont="1" applyBorder="1" applyAlignment="1">
      <alignment horizontal="center"/>
    </xf>
    <xf numFmtId="165" fontId="15" fillId="0" borderId="2" xfId="31" applyNumberFormat="1" applyFont="1" applyBorder="1" applyAlignment="1">
      <alignment horizontal="center"/>
    </xf>
    <xf numFmtId="0" fontId="15" fillId="0" borderId="3" xfId="0" applyFont="1" applyBorder="1" applyAlignment="1">
      <alignment horizontal="left" wrapText="1" indent="1"/>
    </xf>
    <xf numFmtId="166" fontId="15" fillId="0" borderId="4" xfId="32" applyNumberFormat="1" applyFont="1" applyBorder="1" applyAlignment="1">
      <alignment horizontal="center"/>
    </xf>
    <xf numFmtId="165" fontId="15" fillId="0" borderId="4" xfId="34" applyNumberFormat="1" applyFont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166" fontId="14" fillId="3" borderId="2" xfId="32" applyNumberFormat="1" applyFont="1" applyFill="1" applyBorder="1" applyAlignment="1">
      <alignment horizontal="center" vertical="center"/>
    </xf>
    <xf numFmtId="165" fontId="14" fillId="3" borderId="2" xfId="3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center" wrapText="1"/>
    </xf>
    <xf numFmtId="0" fontId="16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vertical="center"/>
    </xf>
    <xf numFmtId="3" fontId="21" fillId="0" borderId="23" xfId="4" applyNumberFormat="1" applyFont="1" applyBorder="1" applyAlignment="1">
      <alignment vertical="center"/>
    </xf>
    <xf numFmtId="10" fontId="21" fillId="0" borderId="22" xfId="7" applyNumberFormat="1" applyFont="1" applyBorder="1" applyAlignment="1">
      <alignment vertical="center"/>
    </xf>
    <xf numFmtId="165" fontId="21" fillId="0" borderId="22" xfId="7" applyNumberFormat="1" applyFont="1" applyBorder="1" applyAlignment="1">
      <alignment vertical="center"/>
    </xf>
    <xf numFmtId="0" fontId="22" fillId="4" borderId="21" xfId="0" applyFont="1" applyFill="1" applyBorder="1" applyAlignment="1">
      <alignment horizontal="center" vertical="center" wrapText="1"/>
    </xf>
    <xf numFmtId="0" fontId="21" fillId="4" borderId="22" xfId="4" applyFont="1" applyFill="1" applyBorder="1" applyAlignment="1">
      <alignment vertical="center"/>
    </xf>
    <xf numFmtId="3" fontId="21" fillId="4" borderId="23" xfId="4" applyNumberFormat="1" applyFont="1" applyFill="1" applyBorder="1" applyAlignment="1">
      <alignment vertical="center"/>
    </xf>
    <xf numFmtId="10" fontId="21" fillId="4" borderId="22" xfId="7" applyNumberFormat="1" applyFont="1" applyFill="1" applyBorder="1" applyAlignment="1">
      <alignment vertical="center"/>
    </xf>
    <xf numFmtId="165" fontId="21" fillId="4" borderId="22" xfId="7" applyNumberFormat="1" applyFont="1" applyFill="1" applyBorder="1" applyAlignment="1">
      <alignment vertical="center"/>
    </xf>
    <xf numFmtId="3" fontId="21" fillId="5" borderId="23" xfId="4" applyNumberFormat="1" applyFont="1" applyFill="1" applyBorder="1" applyAlignment="1">
      <alignment vertical="center"/>
    </xf>
    <xf numFmtId="10" fontId="21" fillId="5" borderId="22" xfId="7" applyNumberFormat="1" applyFont="1" applyFill="1" applyBorder="1" applyAlignment="1">
      <alignment vertical="center"/>
    </xf>
    <xf numFmtId="165" fontId="21" fillId="5" borderId="22" xfId="7" applyNumberFormat="1" applyFont="1" applyFill="1" applyBorder="1" applyAlignment="1">
      <alignment vertical="center"/>
    </xf>
    <xf numFmtId="0" fontId="21" fillId="5" borderId="23" xfId="4" applyFont="1" applyFill="1" applyBorder="1" applyAlignment="1">
      <alignment vertical="center"/>
    </xf>
    <xf numFmtId="3" fontId="14" fillId="3" borderId="23" xfId="4" applyNumberFormat="1" applyFont="1" applyFill="1" applyBorder="1" applyAlignment="1">
      <alignment vertical="center"/>
    </xf>
    <xf numFmtId="9" fontId="14" fillId="3" borderId="22" xfId="7" applyFont="1" applyFill="1" applyBorder="1" applyAlignment="1">
      <alignment vertical="center"/>
    </xf>
    <xf numFmtId="165" fontId="14" fillId="3" borderId="22" xfId="4" applyNumberFormat="1" applyFont="1" applyFill="1" applyBorder="1" applyAlignment="1">
      <alignment vertical="center"/>
    </xf>
    <xf numFmtId="0" fontId="15" fillId="0" borderId="0" xfId="11" applyFont="1" applyAlignment="1">
      <alignment horizontal="left"/>
    </xf>
    <xf numFmtId="0" fontId="10" fillId="0" borderId="0" xfId="6" applyFont="1"/>
    <xf numFmtId="0" fontId="23" fillId="0" borderId="0" xfId="6" applyFont="1"/>
    <xf numFmtId="0" fontId="24" fillId="0" borderId="0" xfId="6" applyFont="1"/>
    <xf numFmtId="0" fontId="16" fillId="0" borderId="8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21" fillId="4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4" borderId="20" xfId="4" applyFont="1" applyFill="1" applyBorder="1" applyAlignment="1">
      <alignment vertical="center"/>
    </xf>
    <xf numFmtId="0" fontId="16" fillId="0" borderId="19" xfId="4" applyFont="1" applyBorder="1" applyAlignment="1">
      <alignment horizontal="center" vertical="center"/>
    </xf>
    <xf numFmtId="0" fontId="16" fillId="5" borderId="24" xfId="4" applyFont="1" applyFill="1" applyBorder="1" applyAlignment="1">
      <alignment horizontal="center" vertical="center"/>
    </xf>
    <xf numFmtId="0" fontId="15" fillId="0" borderId="0" xfId="6" applyFont="1"/>
    <xf numFmtId="0" fontId="15" fillId="0" borderId="0" xfId="0" applyFont="1" applyAlignment="1">
      <alignment horizontal="left"/>
    </xf>
    <xf numFmtId="0" fontId="21" fillId="0" borderId="0" xfId="4" applyFont="1"/>
    <xf numFmtId="0" fontId="10" fillId="2" borderId="0" xfId="0" applyFont="1" applyFill="1"/>
    <xf numFmtId="0" fontId="25" fillId="0" borderId="0" xfId="0" applyFont="1"/>
    <xf numFmtId="0" fontId="24" fillId="0" borderId="0" xfId="0" applyFont="1"/>
    <xf numFmtId="0" fontId="26" fillId="0" borderId="0" xfId="0" applyFont="1"/>
    <xf numFmtId="0" fontId="27" fillId="0" borderId="0" xfId="6" applyFont="1"/>
    <xf numFmtId="14" fontId="15" fillId="0" borderId="0" xfId="6" applyNumberFormat="1" applyFont="1"/>
    <xf numFmtId="0" fontId="22" fillId="4" borderId="21" xfId="6" applyFont="1" applyFill="1" applyBorder="1" applyAlignment="1">
      <alignment horizontal="center" vertical="center" wrapText="1"/>
    </xf>
    <xf numFmtId="0" fontId="25" fillId="0" borderId="0" xfId="6" applyFont="1"/>
    <xf numFmtId="1" fontId="21" fillId="0" borderId="21" xfId="7" applyNumberFormat="1" applyFont="1" applyBorder="1" applyAlignment="1">
      <alignment horizontal="center"/>
    </xf>
    <xf numFmtId="1" fontId="21" fillId="4" borderId="21" xfId="7" applyNumberFormat="1" applyFont="1" applyFill="1" applyBorder="1" applyAlignment="1">
      <alignment horizontal="center"/>
    </xf>
    <xf numFmtId="3" fontId="21" fillId="5" borderId="21" xfId="4" applyNumberFormat="1" applyFont="1" applyFill="1" applyBorder="1" applyAlignment="1">
      <alignment vertical="center"/>
    </xf>
    <xf numFmtId="0" fontId="21" fillId="5" borderId="21" xfId="4" applyFont="1" applyFill="1" applyBorder="1" applyAlignment="1">
      <alignment vertical="center"/>
    </xf>
    <xf numFmtId="3" fontId="14" fillId="3" borderId="21" xfId="4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3" borderId="0" xfId="4" applyFont="1" applyFill="1" applyAlignment="1">
      <alignment horizontal="center" vertical="center"/>
    </xf>
    <xf numFmtId="0" fontId="18" fillId="3" borderId="15" xfId="4" applyFont="1" applyFill="1" applyBorder="1" applyAlignment="1">
      <alignment horizontal="center" vertical="center"/>
    </xf>
    <xf numFmtId="0" fontId="18" fillId="3" borderId="16" xfId="4" applyFont="1" applyFill="1" applyBorder="1" applyAlignment="1">
      <alignment horizontal="center" vertical="center"/>
    </xf>
    <xf numFmtId="0" fontId="20" fillId="3" borderId="14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top" wrapText="1"/>
    </xf>
    <xf numFmtId="0" fontId="20" fillId="3" borderId="14" xfId="4" applyFont="1" applyFill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vertical="center" wrapText="1"/>
    </xf>
    <xf numFmtId="0" fontId="19" fillId="3" borderId="13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wrapText="1"/>
    </xf>
    <xf numFmtId="0" fontId="14" fillId="3" borderId="13" xfId="4" applyFont="1" applyFill="1" applyBorder="1" applyAlignment="1">
      <alignment horizontal="center" wrapText="1"/>
    </xf>
    <xf numFmtId="0" fontId="14" fillId="3" borderId="8" xfId="4" applyFont="1" applyFill="1" applyBorder="1" applyAlignment="1">
      <alignment horizontal="center" wrapText="1"/>
    </xf>
    <xf numFmtId="0" fontId="14" fillId="3" borderId="14" xfId="4" applyFont="1" applyFill="1" applyBorder="1" applyAlignment="1">
      <alignment horizontal="center" wrapText="1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wrapText="1"/>
    </xf>
    <xf numFmtId="0" fontId="19" fillId="3" borderId="8" xfId="4" applyFont="1" applyFill="1" applyBorder="1" applyAlignment="1">
      <alignment horizontal="center" vertical="center" wrapText="1"/>
    </xf>
    <xf numFmtId="0" fontId="19" fillId="3" borderId="14" xfId="4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top"/>
    </xf>
    <xf numFmtId="0" fontId="14" fillId="3" borderId="22" xfId="4" applyFont="1" applyFill="1" applyBorder="1" applyAlignment="1">
      <alignment horizontal="center" vertical="top"/>
    </xf>
    <xf numFmtId="0" fontId="16" fillId="5" borderId="24" xfId="4" applyFont="1" applyFill="1" applyBorder="1" applyAlignment="1">
      <alignment horizontal="center" vertical="center"/>
    </xf>
    <xf numFmtId="0" fontId="16" fillId="5" borderId="22" xfId="4" applyFont="1" applyFill="1" applyBorder="1" applyAlignment="1">
      <alignment horizontal="center" vertical="center"/>
    </xf>
    <xf numFmtId="0" fontId="18" fillId="3" borderId="13" xfId="4" applyFont="1" applyFill="1" applyBorder="1" applyAlignment="1">
      <alignment horizontal="center" vertical="top"/>
    </xf>
    <xf numFmtId="0" fontId="18" fillId="3" borderId="18" xfId="4" applyFont="1" applyFill="1" applyBorder="1" applyAlignment="1">
      <alignment horizontal="center" vertical="top"/>
    </xf>
    <xf numFmtId="0" fontId="18" fillId="3" borderId="14" xfId="4" applyFont="1" applyFill="1" applyBorder="1" applyAlignment="1">
      <alignment horizontal="center" vertical="top"/>
    </xf>
    <xf numFmtId="0" fontId="18" fillId="3" borderId="19" xfId="4" applyFont="1" applyFill="1" applyBorder="1" applyAlignment="1">
      <alignment horizontal="center" vertical="top"/>
    </xf>
    <xf numFmtId="0" fontId="17" fillId="0" borderId="0" xfId="4" applyFont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25" xfId="4" applyFont="1" applyFill="1" applyBorder="1" applyAlignment="1">
      <alignment horizontal="center" vertical="center"/>
    </xf>
    <xf numFmtId="0" fontId="18" fillId="3" borderId="20" xfId="4" applyFont="1" applyFill="1" applyBorder="1" applyAlignment="1">
      <alignment horizontal="center" vertical="center"/>
    </xf>
    <xf numFmtId="0" fontId="26" fillId="0" borderId="0" xfId="6" applyFon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9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M18"/>
  <sheetViews>
    <sheetView showGridLines="0" tabSelected="1" zoomScale="90" zoomScaleNormal="90" workbookViewId="0">
      <selection activeCell="E1" sqref="E1"/>
    </sheetView>
  </sheetViews>
  <sheetFormatPr defaultRowHeight="15"/>
  <cols>
    <col min="1" max="1" width="1.7109375" customWidth="1"/>
    <col min="2" max="2" width="37.7109375" customWidth="1"/>
    <col min="3" max="5" width="14.5703125" customWidth="1"/>
    <col min="9" max="9" width="24.140625" customWidth="1"/>
    <col min="13" max="13" width="10.5703125" customWidth="1"/>
    <col min="14" max="14" width="11.42578125" customWidth="1"/>
  </cols>
  <sheetData>
    <row r="1" spans="2:5">
      <c r="B1" s="2"/>
      <c r="C1" s="2"/>
      <c r="D1" s="3"/>
      <c r="E1" s="4">
        <v>44963</v>
      </c>
    </row>
    <row r="2" spans="2:5">
      <c r="B2" s="2" t="s">
        <v>75</v>
      </c>
      <c r="C2" s="2"/>
      <c r="D2" s="2"/>
      <c r="E2" s="5" t="s">
        <v>27</v>
      </c>
    </row>
    <row r="3" spans="2:5" ht="26.25" customHeight="1">
      <c r="B3" s="69" t="s">
        <v>25</v>
      </c>
      <c r="C3" s="70"/>
      <c r="D3" s="70"/>
      <c r="E3" s="70"/>
    </row>
    <row r="4" spans="2:5" ht="26.25" customHeight="1">
      <c r="B4" s="6"/>
      <c r="C4" s="7" t="s">
        <v>85</v>
      </c>
      <c r="D4" s="7" t="s">
        <v>86</v>
      </c>
      <c r="E4" s="8" t="s">
        <v>8</v>
      </c>
    </row>
    <row r="5" spans="2:5" ht="26.25" customHeight="1">
      <c r="B5" s="9" t="s">
        <v>9</v>
      </c>
      <c r="C5" s="10">
        <v>2486</v>
      </c>
      <c r="D5" s="10">
        <v>2253</v>
      </c>
      <c r="E5" s="11">
        <v>0.10341766533510866</v>
      </c>
    </row>
    <row r="6" spans="2:5" ht="26.25" customHeight="1">
      <c r="B6" s="12" t="s">
        <v>22</v>
      </c>
      <c r="C6" s="13">
        <v>671</v>
      </c>
      <c r="D6" s="13">
        <v>402</v>
      </c>
      <c r="E6" s="14">
        <v>0.66915422885572129</v>
      </c>
    </row>
    <row r="7" spans="2:5" ht="26.25" customHeight="1">
      <c r="B7" s="12" t="s">
        <v>23</v>
      </c>
      <c r="C7" s="13">
        <v>102</v>
      </c>
      <c r="D7" s="13">
        <v>55</v>
      </c>
      <c r="E7" s="14">
        <v>0.8545454545454545</v>
      </c>
    </row>
    <row r="8" spans="2:5" ht="26.25" customHeight="1">
      <c r="B8" s="12" t="s">
        <v>24</v>
      </c>
      <c r="C8" s="13">
        <v>1713</v>
      </c>
      <c r="D8" s="13">
        <v>1796</v>
      </c>
      <c r="E8" s="14">
        <v>-4.6213808463251627E-2</v>
      </c>
    </row>
    <row r="9" spans="2:5" ht="26.25" customHeight="1">
      <c r="B9" s="9" t="s">
        <v>10</v>
      </c>
      <c r="C9" s="10">
        <v>64</v>
      </c>
      <c r="D9" s="10">
        <v>104</v>
      </c>
      <c r="E9" s="11">
        <v>-0.38461538461538458</v>
      </c>
    </row>
    <row r="10" spans="2:5" ht="26.25" customHeight="1">
      <c r="B10" s="15" t="s">
        <v>26</v>
      </c>
      <c r="C10" s="16">
        <v>2550</v>
      </c>
      <c r="D10" s="16">
        <v>2357</v>
      </c>
      <c r="E10" s="17">
        <v>8.1883750530335142E-2</v>
      </c>
    </row>
    <row r="11" spans="2:5" ht="16.5" customHeight="1">
      <c r="B11" s="18" t="s">
        <v>49</v>
      </c>
      <c r="C11" s="2"/>
      <c r="D11" s="2"/>
      <c r="E11" s="2"/>
    </row>
    <row r="12" spans="2:5" ht="15" customHeight="1"/>
    <row r="18" spans="13:13">
      <c r="M18" s="1"/>
    </row>
  </sheetData>
  <mergeCells count="1">
    <mergeCell ref="B3:E3"/>
  </mergeCells>
  <phoneticPr fontId="4" type="noConversion"/>
  <conditionalFormatting sqref="E5">
    <cfRule type="cellIs" dxfId="96" priority="6" operator="lessThan">
      <formula>0</formula>
    </cfRule>
  </conditionalFormatting>
  <conditionalFormatting sqref="E9">
    <cfRule type="cellIs" dxfId="95" priority="5" operator="lessThan">
      <formula>0</formula>
    </cfRule>
  </conditionalFormatting>
  <conditionalFormatting sqref="E10">
    <cfRule type="cellIs" dxfId="94" priority="4" operator="lessThan">
      <formula>0</formula>
    </cfRule>
  </conditionalFormatting>
  <conditionalFormatting sqref="E6">
    <cfRule type="cellIs" dxfId="93" priority="3" operator="lessThan">
      <formula>0</formula>
    </cfRule>
  </conditionalFormatting>
  <conditionalFormatting sqref="E7">
    <cfRule type="cellIs" dxfId="92" priority="2" operator="lessThan">
      <formula>0</formula>
    </cfRule>
  </conditionalFormatting>
  <conditionalFormatting sqref="E8">
    <cfRule type="cellIs" dxfId="9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J22"/>
  <sheetViews>
    <sheetView showGridLines="0" zoomScale="90" zoomScaleNormal="90" workbookViewId="0">
      <selection activeCell="A4" sqref="A4:XFD4"/>
    </sheetView>
  </sheetViews>
  <sheetFormatPr defaultRowHeight="14.25"/>
  <cols>
    <col min="1" max="1" width="1.140625" style="2" customWidth="1"/>
    <col min="2" max="2" width="9.140625" style="2" customWidth="1"/>
    <col min="3" max="3" width="16.85546875" style="2" customWidth="1"/>
    <col min="4" max="4" width="9.140625" style="2" customWidth="1"/>
    <col min="5" max="5" width="11" style="2" customWidth="1"/>
    <col min="6" max="6" width="12.7109375" style="2" customWidth="1"/>
    <col min="7" max="7" width="12.85546875" style="2" customWidth="1"/>
    <col min="8" max="8" width="10.5703125" style="2" customWidth="1"/>
    <col min="9" max="9" width="13.28515625" style="2" customWidth="1"/>
    <col min="10" max="10" width="11.7109375" style="2" customWidth="1"/>
    <col min="11" max="16384" width="9.140625" style="2"/>
  </cols>
  <sheetData>
    <row r="1" spans="2:10">
      <c r="B1" s="2" t="s">
        <v>7</v>
      </c>
      <c r="E1" s="3"/>
      <c r="J1" s="4">
        <v>44963</v>
      </c>
    </row>
    <row r="2" spans="2:10" ht="14.45" customHeight="1">
      <c r="B2" s="71" t="s">
        <v>28</v>
      </c>
      <c r="C2" s="71"/>
      <c r="D2" s="71"/>
      <c r="E2" s="71"/>
      <c r="F2" s="71"/>
      <c r="G2" s="71"/>
      <c r="H2" s="71"/>
      <c r="I2" s="71"/>
      <c r="J2" s="71"/>
    </row>
    <row r="3" spans="2:10" ht="14.45" customHeight="1" thickBot="1">
      <c r="B3" s="72" t="s">
        <v>29</v>
      </c>
      <c r="C3" s="72"/>
      <c r="D3" s="72"/>
      <c r="E3" s="72"/>
      <c r="F3" s="72"/>
      <c r="G3" s="72"/>
      <c r="H3" s="72"/>
      <c r="I3" s="72"/>
      <c r="J3" s="72"/>
    </row>
    <row r="4" spans="2:10" ht="14.25" customHeight="1">
      <c r="B4" s="84" t="s">
        <v>0</v>
      </c>
      <c r="C4" s="86" t="s">
        <v>1</v>
      </c>
      <c r="D4" s="88" t="s">
        <v>87</v>
      </c>
      <c r="E4" s="88"/>
      <c r="F4" s="88"/>
      <c r="G4" s="88"/>
      <c r="H4" s="89"/>
      <c r="I4" s="94" t="s">
        <v>81</v>
      </c>
      <c r="J4" s="89"/>
    </row>
    <row r="5" spans="2:10" ht="14.45" customHeight="1" thickBot="1">
      <c r="B5" s="85"/>
      <c r="C5" s="87"/>
      <c r="D5" s="73" t="s">
        <v>88</v>
      </c>
      <c r="E5" s="73"/>
      <c r="F5" s="73"/>
      <c r="G5" s="73"/>
      <c r="H5" s="74"/>
      <c r="I5" s="75" t="s">
        <v>82</v>
      </c>
      <c r="J5" s="74"/>
    </row>
    <row r="6" spans="2:10" ht="14.45" customHeight="1">
      <c r="B6" s="85"/>
      <c r="C6" s="87"/>
      <c r="D6" s="80">
        <v>2023</v>
      </c>
      <c r="E6" s="81"/>
      <c r="F6" s="80">
        <v>2022</v>
      </c>
      <c r="G6" s="81"/>
      <c r="H6" s="90" t="s">
        <v>31</v>
      </c>
      <c r="I6" s="92">
        <v>2022</v>
      </c>
      <c r="J6" s="92" t="s">
        <v>89</v>
      </c>
    </row>
    <row r="7" spans="2:10" ht="14.45" customHeight="1" thickBot="1">
      <c r="B7" s="99" t="s">
        <v>32</v>
      </c>
      <c r="C7" s="101" t="s">
        <v>33</v>
      </c>
      <c r="D7" s="82"/>
      <c r="E7" s="83"/>
      <c r="F7" s="82"/>
      <c r="G7" s="83"/>
      <c r="H7" s="91"/>
      <c r="I7" s="93"/>
      <c r="J7" s="93"/>
    </row>
    <row r="8" spans="2:10" ht="14.25" customHeight="1">
      <c r="B8" s="99"/>
      <c r="C8" s="101"/>
      <c r="D8" s="19" t="s">
        <v>34</v>
      </c>
      <c r="E8" s="20" t="s">
        <v>2</v>
      </c>
      <c r="F8" s="19" t="s">
        <v>34</v>
      </c>
      <c r="G8" s="20" t="s">
        <v>2</v>
      </c>
      <c r="H8" s="76" t="s">
        <v>35</v>
      </c>
      <c r="I8" s="21" t="s">
        <v>34</v>
      </c>
      <c r="J8" s="78" t="s">
        <v>90</v>
      </c>
    </row>
    <row r="9" spans="2:10" ht="14.45" customHeight="1" thickBot="1">
      <c r="B9" s="100"/>
      <c r="C9" s="102"/>
      <c r="D9" s="22" t="s">
        <v>36</v>
      </c>
      <c r="E9" s="23" t="s">
        <v>37</v>
      </c>
      <c r="F9" s="22" t="s">
        <v>36</v>
      </c>
      <c r="G9" s="23" t="s">
        <v>37</v>
      </c>
      <c r="H9" s="77"/>
      <c r="I9" s="24" t="s">
        <v>36</v>
      </c>
      <c r="J9" s="79"/>
    </row>
    <row r="10" spans="2:10" ht="14.45" customHeight="1" thickBot="1">
      <c r="B10" s="25">
        <v>1</v>
      </c>
      <c r="C10" s="26" t="s">
        <v>12</v>
      </c>
      <c r="D10" s="27">
        <v>519</v>
      </c>
      <c r="E10" s="28">
        <v>0.20876910699919549</v>
      </c>
      <c r="F10" s="27">
        <v>475</v>
      </c>
      <c r="G10" s="28">
        <v>0.2108300044385264</v>
      </c>
      <c r="H10" s="29">
        <v>9.2631578947368398E-2</v>
      </c>
      <c r="I10" s="27">
        <v>683</v>
      </c>
      <c r="J10" s="29">
        <v>-0.24011713030746706</v>
      </c>
    </row>
    <row r="11" spans="2:10" ht="14.45" customHeight="1" thickBot="1">
      <c r="B11" s="30">
        <v>2</v>
      </c>
      <c r="C11" s="31" t="s">
        <v>11</v>
      </c>
      <c r="D11" s="32">
        <v>509</v>
      </c>
      <c r="E11" s="33">
        <v>0.20474658085277556</v>
      </c>
      <c r="F11" s="32">
        <v>368</v>
      </c>
      <c r="G11" s="33">
        <v>0.16333777185974258</v>
      </c>
      <c r="H11" s="34">
        <v>0.38315217391304346</v>
      </c>
      <c r="I11" s="32">
        <v>591</v>
      </c>
      <c r="J11" s="34">
        <v>-0.13874788494077839</v>
      </c>
    </row>
    <row r="12" spans="2:10" ht="14.45" customHeight="1" thickBot="1">
      <c r="B12" s="25">
        <v>3</v>
      </c>
      <c r="C12" s="26" t="s">
        <v>3</v>
      </c>
      <c r="D12" s="27">
        <v>421</v>
      </c>
      <c r="E12" s="28">
        <v>0.16934835076427998</v>
      </c>
      <c r="F12" s="27">
        <v>584</v>
      </c>
      <c r="G12" s="28">
        <v>0.25920994229915667</v>
      </c>
      <c r="H12" s="29">
        <v>-0.27910958904109584</v>
      </c>
      <c r="I12" s="27">
        <v>501</v>
      </c>
      <c r="J12" s="29">
        <v>-0.15968063872255489</v>
      </c>
    </row>
    <row r="13" spans="2:10" ht="14.45" customHeight="1" thickBot="1">
      <c r="B13" s="30">
        <v>4</v>
      </c>
      <c r="C13" s="31" t="s">
        <v>13</v>
      </c>
      <c r="D13" s="32">
        <v>281</v>
      </c>
      <c r="E13" s="33">
        <v>0.11303298471440064</v>
      </c>
      <c r="F13" s="32">
        <v>283</v>
      </c>
      <c r="G13" s="33">
        <v>0.12561029738126941</v>
      </c>
      <c r="H13" s="34">
        <v>-7.0671378091873294E-3</v>
      </c>
      <c r="I13" s="32">
        <v>418</v>
      </c>
      <c r="J13" s="34">
        <v>-0.32775119617224879</v>
      </c>
    </row>
    <row r="14" spans="2:10" ht="14.45" customHeight="1" thickBot="1">
      <c r="B14" s="25">
        <v>5</v>
      </c>
      <c r="C14" s="26" t="s">
        <v>4</v>
      </c>
      <c r="D14" s="27">
        <v>234</v>
      </c>
      <c r="E14" s="28">
        <v>9.4127111826226864E-2</v>
      </c>
      <c r="F14" s="27">
        <v>305</v>
      </c>
      <c r="G14" s="28">
        <v>0.1353750554815801</v>
      </c>
      <c r="H14" s="29">
        <v>-0.23278688524590163</v>
      </c>
      <c r="I14" s="27">
        <v>554</v>
      </c>
      <c r="J14" s="29">
        <v>-0.57761732851985559</v>
      </c>
    </row>
    <row r="15" spans="2:10" ht="14.45" customHeight="1" thickBot="1">
      <c r="B15" s="30">
        <v>6</v>
      </c>
      <c r="C15" s="31" t="s">
        <v>15</v>
      </c>
      <c r="D15" s="32">
        <v>208</v>
      </c>
      <c r="E15" s="33">
        <v>8.3668543845535001E-2</v>
      </c>
      <c r="F15" s="32">
        <v>86</v>
      </c>
      <c r="G15" s="33">
        <v>3.8171327119396359E-2</v>
      </c>
      <c r="H15" s="34">
        <v>1.4186046511627906</v>
      </c>
      <c r="I15" s="32">
        <v>304</v>
      </c>
      <c r="J15" s="34">
        <v>-0.31578947368421051</v>
      </c>
    </row>
    <row r="16" spans="2:10" ht="14.45" customHeight="1" thickBot="1">
      <c r="B16" s="25">
        <v>7</v>
      </c>
      <c r="C16" s="26" t="s">
        <v>14</v>
      </c>
      <c r="D16" s="27">
        <v>206</v>
      </c>
      <c r="E16" s="28">
        <v>8.286403861625101E-2</v>
      </c>
      <c r="F16" s="27">
        <v>85</v>
      </c>
      <c r="G16" s="28">
        <v>3.7727474478473147E-2</v>
      </c>
      <c r="H16" s="29">
        <v>1.4235294117647057</v>
      </c>
      <c r="I16" s="27">
        <v>258</v>
      </c>
      <c r="J16" s="29">
        <v>-0.20155038759689925</v>
      </c>
    </row>
    <row r="17" spans="2:10" ht="15" thickBot="1">
      <c r="B17" s="97" t="s">
        <v>66</v>
      </c>
      <c r="C17" s="98"/>
      <c r="D17" s="35">
        <f>SUM(D10:D16)</f>
        <v>2378</v>
      </c>
      <c r="E17" s="36">
        <f>D17/D19</f>
        <v>0.95655671761866456</v>
      </c>
      <c r="F17" s="35">
        <f>SUM(F10:F16)</f>
        <v>2186</v>
      </c>
      <c r="G17" s="36">
        <f>F17/F19</f>
        <v>0.97026187305814471</v>
      </c>
      <c r="H17" s="37">
        <f>D17/F17-1</f>
        <v>8.7831655992680613E-2</v>
      </c>
      <c r="I17" s="35">
        <f>SUM(I10:I16)</f>
        <v>3309</v>
      </c>
      <c r="J17" s="36">
        <f>D17/I17-1</f>
        <v>-0.28135388334844369</v>
      </c>
    </row>
    <row r="18" spans="2:10" ht="15" thickBot="1">
      <c r="B18" s="97" t="s">
        <v>38</v>
      </c>
      <c r="C18" s="98"/>
      <c r="D18" s="38">
        <f>D19-D17</f>
        <v>108</v>
      </c>
      <c r="E18" s="36">
        <f>D18/D19</f>
        <v>4.3443282381335477E-2</v>
      </c>
      <c r="F18" s="38">
        <f>F19-F17</f>
        <v>67</v>
      </c>
      <c r="G18" s="36">
        <f>F18/F19</f>
        <v>2.9738126941855306E-2</v>
      </c>
      <c r="H18" s="37">
        <f>D18/F18-1</f>
        <v>0.61194029850746268</v>
      </c>
      <c r="I18" s="38">
        <f>I19-I17</f>
        <v>112</v>
      </c>
      <c r="J18" s="37">
        <f>D18/I18-1</f>
        <v>-3.5714285714285698E-2</v>
      </c>
    </row>
    <row r="19" spans="2:10" ht="15" thickBot="1">
      <c r="B19" s="95" t="s">
        <v>39</v>
      </c>
      <c r="C19" s="96"/>
      <c r="D19" s="39">
        <v>2486</v>
      </c>
      <c r="E19" s="40">
        <v>1</v>
      </c>
      <c r="F19" s="39">
        <v>2253</v>
      </c>
      <c r="G19" s="40">
        <v>1</v>
      </c>
      <c r="H19" s="41">
        <v>0.10341766533510866</v>
      </c>
      <c r="I19" s="39">
        <v>3421</v>
      </c>
      <c r="J19" s="41">
        <v>-0.27331189710610937</v>
      </c>
    </row>
    <row r="20" spans="2:10">
      <c r="B20" s="42" t="s">
        <v>49</v>
      </c>
    </row>
    <row r="21" spans="2:10">
      <c r="B21" s="42" t="s">
        <v>71</v>
      </c>
    </row>
    <row r="22" spans="2:10">
      <c r="B22" s="45" t="s">
        <v>72</v>
      </c>
    </row>
  </sheetData>
  <mergeCells count="20">
    <mergeCell ref="B19:C19"/>
    <mergeCell ref="B18:C18"/>
    <mergeCell ref="B17:C17"/>
    <mergeCell ref="B7:B9"/>
    <mergeCell ref="C7:C9"/>
    <mergeCell ref="B2:J2"/>
    <mergeCell ref="B3:J3"/>
    <mergeCell ref="D5:H5"/>
    <mergeCell ref="I5:J5"/>
    <mergeCell ref="H8:H9"/>
    <mergeCell ref="J8:J9"/>
    <mergeCell ref="D6:E7"/>
    <mergeCell ref="B4:B6"/>
    <mergeCell ref="C4:C6"/>
    <mergeCell ref="D4:H4"/>
    <mergeCell ref="F6:G7"/>
    <mergeCell ref="H6:H7"/>
    <mergeCell ref="I6:I7"/>
    <mergeCell ref="J6:J7"/>
    <mergeCell ref="I4:J4"/>
  </mergeCells>
  <phoneticPr fontId="4" type="noConversion"/>
  <conditionalFormatting sqref="J10:J16 H10:H16">
    <cfRule type="cellIs" dxfId="90" priority="7" operator="lessThan">
      <formula>0</formula>
    </cfRule>
  </conditionalFormatting>
  <conditionalFormatting sqref="D10:E16 G10:J16">
    <cfRule type="cellIs" dxfId="89" priority="6" operator="equal">
      <formula>0</formula>
    </cfRule>
  </conditionalFormatting>
  <conditionalFormatting sqref="F10:F16">
    <cfRule type="cellIs" dxfId="88" priority="5" operator="equal">
      <formula>0</formula>
    </cfRule>
  </conditionalFormatting>
  <conditionalFormatting sqref="H18 J18">
    <cfRule type="cellIs" dxfId="87" priority="2" operator="lessThan">
      <formula>0</formula>
    </cfRule>
  </conditionalFormatting>
  <conditionalFormatting sqref="H17">
    <cfRule type="cellIs" dxfId="8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J86"/>
  <sheetViews>
    <sheetView showGridLines="0" zoomScale="90" zoomScaleNormal="90" workbookViewId="0"/>
  </sheetViews>
  <sheetFormatPr defaultRowHeight="14.25"/>
  <cols>
    <col min="1" max="1" width="1.28515625" style="2" customWidth="1"/>
    <col min="2" max="2" width="15.42578125" style="2" bestFit="1" customWidth="1"/>
    <col min="3" max="3" width="17.85546875" style="2" customWidth="1"/>
    <col min="4" max="4" width="10.85546875" style="2" customWidth="1"/>
    <col min="5" max="5" width="9" style="2" customWidth="1"/>
    <col min="6" max="6" width="10.85546875" style="2" customWidth="1"/>
    <col min="7" max="7" width="9" style="2" customWidth="1"/>
    <col min="8" max="8" width="11" style="2" customWidth="1"/>
    <col min="9" max="9" width="10.42578125" style="2" customWidth="1"/>
    <col min="10" max="10" width="12.28515625" style="2" customWidth="1"/>
    <col min="11" max="16384" width="9.140625" style="2"/>
  </cols>
  <sheetData>
    <row r="1" spans="2:10">
      <c r="B1" s="2" t="s">
        <v>7</v>
      </c>
      <c r="E1" s="3"/>
      <c r="J1" s="4">
        <v>44963</v>
      </c>
    </row>
    <row r="2" spans="2:10" ht="14.45" customHeight="1">
      <c r="B2" s="71" t="s">
        <v>28</v>
      </c>
      <c r="C2" s="71"/>
      <c r="D2" s="71"/>
      <c r="E2" s="71"/>
      <c r="F2" s="71"/>
      <c r="G2" s="71"/>
      <c r="H2" s="71"/>
      <c r="I2" s="71"/>
      <c r="J2" s="71"/>
    </row>
    <row r="3" spans="2:10" ht="14.45" customHeight="1" thickBot="1">
      <c r="B3" s="72" t="s">
        <v>29</v>
      </c>
      <c r="C3" s="72"/>
      <c r="D3" s="72"/>
      <c r="E3" s="72"/>
      <c r="F3" s="72"/>
      <c r="G3" s="72"/>
      <c r="H3" s="72"/>
      <c r="I3" s="72"/>
      <c r="J3" s="72"/>
    </row>
    <row r="4" spans="2:10" ht="14.45" customHeight="1">
      <c r="B4" s="84" t="s">
        <v>30</v>
      </c>
      <c r="C4" s="86" t="s">
        <v>1</v>
      </c>
      <c r="D4" s="88" t="s">
        <v>87</v>
      </c>
      <c r="E4" s="88"/>
      <c r="F4" s="88"/>
      <c r="G4" s="88"/>
      <c r="H4" s="89"/>
      <c r="I4" s="94" t="s">
        <v>81</v>
      </c>
      <c r="J4" s="89"/>
    </row>
    <row r="5" spans="2:10" ht="14.45" customHeight="1" thickBot="1">
      <c r="B5" s="85"/>
      <c r="C5" s="87"/>
      <c r="D5" s="73" t="s">
        <v>88</v>
      </c>
      <c r="E5" s="73"/>
      <c r="F5" s="73"/>
      <c r="G5" s="73"/>
      <c r="H5" s="74"/>
      <c r="I5" s="75" t="s">
        <v>82</v>
      </c>
      <c r="J5" s="74"/>
    </row>
    <row r="6" spans="2:10" ht="14.45" customHeight="1">
      <c r="B6" s="85"/>
      <c r="C6" s="87"/>
      <c r="D6" s="80">
        <v>2023</v>
      </c>
      <c r="E6" s="81"/>
      <c r="F6" s="80">
        <v>2022</v>
      </c>
      <c r="G6" s="81"/>
      <c r="H6" s="90" t="s">
        <v>31</v>
      </c>
      <c r="I6" s="92">
        <v>2022</v>
      </c>
      <c r="J6" s="92" t="s">
        <v>89</v>
      </c>
    </row>
    <row r="7" spans="2:10" ht="14.45" customHeight="1" thickBot="1">
      <c r="B7" s="99" t="s">
        <v>30</v>
      </c>
      <c r="C7" s="101" t="s">
        <v>33</v>
      </c>
      <c r="D7" s="82"/>
      <c r="E7" s="83"/>
      <c r="F7" s="82"/>
      <c r="G7" s="83"/>
      <c r="H7" s="91"/>
      <c r="I7" s="93"/>
      <c r="J7" s="93"/>
    </row>
    <row r="8" spans="2:10" ht="14.45" customHeight="1">
      <c r="B8" s="99"/>
      <c r="C8" s="101"/>
      <c r="D8" s="19" t="s">
        <v>34</v>
      </c>
      <c r="E8" s="20" t="s">
        <v>2</v>
      </c>
      <c r="F8" s="19" t="s">
        <v>34</v>
      </c>
      <c r="G8" s="20" t="s">
        <v>2</v>
      </c>
      <c r="H8" s="76" t="s">
        <v>35</v>
      </c>
      <c r="I8" s="21" t="s">
        <v>34</v>
      </c>
      <c r="J8" s="78" t="s">
        <v>90</v>
      </c>
    </row>
    <row r="9" spans="2:10" ht="14.45" customHeight="1" thickBot="1">
      <c r="B9" s="100"/>
      <c r="C9" s="102"/>
      <c r="D9" s="22" t="s">
        <v>36</v>
      </c>
      <c r="E9" s="23" t="s">
        <v>37</v>
      </c>
      <c r="F9" s="22" t="s">
        <v>36</v>
      </c>
      <c r="G9" s="23" t="s">
        <v>37</v>
      </c>
      <c r="H9" s="77"/>
      <c r="I9" s="24" t="s">
        <v>36</v>
      </c>
      <c r="J9" s="79"/>
    </row>
    <row r="10" spans="2:10" ht="14.45" customHeight="1" thickBot="1">
      <c r="B10" s="46"/>
      <c r="C10" s="26" t="s">
        <v>15</v>
      </c>
      <c r="D10" s="27">
        <v>119</v>
      </c>
      <c r="E10" s="28">
        <v>0.45945945945945948</v>
      </c>
      <c r="F10" s="27">
        <v>43</v>
      </c>
      <c r="G10" s="28">
        <v>0.35245901639344263</v>
      </c>
      <c r="H10" s="29">
        <v>1.7674418604651163</v>
      </c>
      <c r="I10" s="27">
        <v>182</v>
      </c>
      <c r="J10" s="29">
        <v>-0.34615384615384615</v>
      </c>
    </row>
    <row r="11" spans="2:10" ht="14.45" customHeight="1" thickBot="1">
      <c r="B11" s="47"/>
      <c r="C11" s="31" t="s">
        <v>12</v>
      </c>
      <c r="D11" s="32">
        <v>50</v>
      </c>
      <c r="E11" s="33">
        <v>0.19305019305019305</v>
      </c>
      <c r="F11" s="32">
        <v>18</v>
      </c>
      <c r="G11" s="33">
        <v>0.14754098360655737</v>
      </c>
      <c r="H11" s="34">
        <v>1.7777777777777777</v>
      </c>
      <c r="I11" s="32">
        <v>50</v>
      </c>
      <c r="J11" s="34">
        <v>0</v>
      </c>
    </row>
    <row r="12" spans="2:10" ht="14.45" customHeight="1" thickBot="1">
      <c r="B12" s="47"/>
      <c r="C12" s="26" t="s">
        <v>47</v>
      </c>
      <c r="D12" s="27">
        <v>40</v>
      </c>
      <c r="E12" s="28">
        <v>0.15444015444015444</v>
      </c>
      <c r="F12" s="27">
        <v>13</v>
      </c>
      <c r="G12" s="28">
        <v>0.10655737704918032</v>
      </c>
      <c r="H12" s="29">
        <v>2.0769230769230771</v>
      </c>
      <c r="I12" s="27">
        <v>28</v>
      </c>
      <c r="J12" s="29">
        <v>0.4285714285714286</v>
      </c>
    </row>
    <row r="13" spans="2:10" ht="14.45" customHeight="1" thickBot="1">
      <c r="B13" s="47"/>
      <c r="C13" s="48" t="s">
        <v>4</v>
      </c>
      <c r="D13" s="32">
        <v>20</v>
      </c>
      <c r="E13" s="33">
        <v>7.7220077220077218E-2</v>
      </c>
      <c r="F13" s="32">
        <v>24</v>
      </c>
      <c r="G13" s="33">
        <v>0.19672131147540983</v>
      </c>
      <c r="H13" s="34">
        <v>-0.16666666666666663</v>
      </c>
      <c r="I13" s="32">
        <v>68</v>
      </c>
      <c r="J13" s="34">
        <v>-0.70588235294117641</v>
      </c>
    </row>
    <row r="14" spans="2:10" ht="14.45" customHeight="1" thickBot="1">
      <c r="B14" s="47"/>
      <c r="C14" s="49" t="s">
        <v>14</v>
      </c>
      <c r="D14" s="27">
        <v>13</v>
      </c>
      <c r="E14" s="28">
        <v>5.019305019305019E-2</v>
      </c>
      <c r="F14" s="27">
        <v>1</v>
      </c>
      <c r="G14" s="28">
        <v>8.1967213114754103E-3</v>
      </c>
      <c r="H14" s="29">
        <v>12</v>
      </c>
      <c r="I14" s="27">
        <v>21</v>
      </c>
      <c r="J14" s="29">
        <v>-0.38095238095238093</v>
      </c>
    </row>
    <row r="15" spans="2:10" ht="14.45" customHeight="1" thickBot="1">
      <c r="B15" s="47"/>
      <c r="C15" s="50" t="s">
        <v>3</v>
      </c>
      <c r="D15" s="32">
        <v>4</v>
      </c>
      <c r="E15" s="33">
        <v>1.5444015444015444E-2</v>
      </c>
      <c r="F15" s="32">
        <v>13</v>
      </c>
      <c r="G15" s="33">
        <v>0.10655737704918032</v>
      </c>
      <c r="H15" s="34">
        <v>-0.69230769230769229</v>
      </c>
      <c r="I15" s="32">
        <v>14</v>
      </c>
      <c r="J15" s="34">
        <v>-0.7142857142857143</v>
      </c>
    </row>
    <row r="16" spans="2:10" ht="14.45" customHeight="1" thickBot="1">
      <c r="B16" s="47"/>
      <c r="C16" s="26" t="s">
        <v>77</v>
      </c>
      <c r="D16" s="27">
        <v>3</v>
      </c>
      <c r="E16" s="28">
        <v>1.1583011583011582E-2</v>
      </c>
      <c r="F16" s="27">
        <v>0</v>
      </c>
      <c r="G16" s="28">
        <v>0</v>
      </c>
      <c r="H16" s="29"/>
      <c r="I16" s="27">
        <v>4</v>
      </c>
      <c r="J16" s="29">
        <v>-0.25</v>
      </c>
    </row>
    <row r="17" spans="2:10" ht="14.45" customHeight="1" thickBot="1">
      <c r="B17" s="51"/>
      <c r="C17" s="50" t="s">
        <v>38</v>
      </c>
      <c r="D17" s="32">
        <v>10</v>
      </c>
      <c r="E17" s="33">
        <v>3.8610038610038609E-2</v>
      </c>
      <c r="F17" s="32">
        <v>10</v>
      </c>
      <c r="G17" s="33">
        <v>8.1967213114754092E-2</v>
      </c>
      <c r="H17" s="34">
        <v>0</v>
      </c>
      <c r="I17" s="32">
        <v>10</v>
      </c>
      <c r="J17" s="34">
        <v>2.6809651474530832E-2</v>
      </c>
    </row>
    <row r="18" spans="2:10" ht="14.45" customHeight="1" thickBot="1">
      <c r="B18" s="52" t="s">
        <v>5</v>
      </c>
      <c r="C18" s="52" t="s">
        <v>39</v>
      </c>
      <c r="D18" s="35">
        <v>259</v>
      </c>
      <c r="E18" s="36">
        <v>0.99999999999999989</v>
      </c>
      <c r="F18" s="35">
        <v>122</v>
      </c>
      <c r="G18" s="36">
        <v>1</v>
      </c>
      <c r="H18" s="37">
        <v>1.122950819672131</v>
      </c>
      <c r="I18" s="35">
        <v>373</v>
      </c>
      <c r="J18" s="36">
        <v>-0.30563002680965146</v>
      </c>
    </row>
    <row r="19" spans="2:10" ht="14.45" customHeight="1" thickBot="1">
      <c r="B19" s="46"/>
      <c r="C19" s="26" t="s">
        <v>11</v>
      </c>
      <c r="D19" s="27">
        <v>506</v>
      </c>
      <c r="E19" s="28">
        <v>0.22762033288349079</v>
      </c>
      <c r="F19" s="27">
        <v>366</v>
      </c>
      <c r="G19" s="28">
        <v>0.17191169563175199</v>
      </c>
      <c r="H19" s="29">
        <v>0.38251366120218577</v>
      </c>
      <c r="I19" s="27">
        <v>588</v>
      </c>
      <c r="J19" s="29">
        <v>-0.13945578231292521</v>
      </c>
    </row>
    <row r="20" spans="2:10" ht="14.45" customHeight="1" thickBot="1">
      <c r="B20" s="47"/>
      <c r="C20" s="31" t="s">
        <v>12</v>
      </c>
      <c r="D20" s="32">
        <v>469</v>
      </c>
      <c r="E20" s="33">
        <v>0.21097615834457939</v>
      </c>
      <c r="F20" s="32">
        <v>456</v>
      </c>
      <c r="G20" s="33">
        <v>0.21418506341005167</v>
      </c>
      <c r="H20" s="34">
        <v>2.8508771929824483E-2</v>
      </c>
      <c r="I20" s="32">
        <v>630</v>
      </c>
      <c r="J20" s="34">
        <v>-0.25555555555555554</v>
      </c>
    </row>
    <row r="21" spans="2:10" ht="14.45" customHeight="1" thickBot="1">
      <c r="B21" s="47"/>
      <c r="C21" s="26" t="s">
        <v>3</v>
      </c>
      <c r="D21" s="27">
        <v>417</v>
      </c>
      <c r="E21" s="28">
        <v>0.18758434547908232</v>
      </c>
      <c r="F21" s="27">
        <v>571</v>
      </c>
      <c r="G21" s="28">
        <v>0.26820103334899015</v>
      </c>
      <c r="H21" s="29">
        <v>-0.26970227670753066</v>
      </c>
      <c r="I21" s="27">
        <v>487</v>
      </c>
      <c r="J21" s="29">
        <v>-0.14373716632443534</v>
      </c>
    </row>
    <row r="22" spans="2:10" ht="14.45" customHeight="1" thickBot="1">
      <c r="B22" s="47"/>
      <c r="C22" s="48" t="s">
        <v>13</v>
      </c>
      <c r="D22" s="32">
        <v>281</v>
      </c>
      <c r="E22" s="33">
        <v>0.12640575798470535</v>
      </c>
      <c r="F22" s="32">
        <v>283</v>
      </c>
      <c r="G22" s="33">
        <v>0.13292625645843117</v>
      </c>
      <c r="H22" s="34">
        <v>-7.0671378091873294E-3</v>
      </c>
      <c r="I22" s="32">
        <v>418</v>
      </c>
      <c r="J22" s="34">
        <v>-0.32775119617224879</v>
      </c>
    </row>
    <row r="23" spans="2:10" ht="14.45" customHeight="1" thickBot="1">
      <c r="B23" s="47"/>
      <c r="C23" s="49" t="s">
        <v>4</v>
      </c>
      <c r="D23" s="27">
        <v>214</v>
      </c>
      <c r="E23" s="28">
        <v>9.6266306792622588E-2</v>
      </c>
      <c r="F23" s="27">
        <v>281</v>
      </c>
      <c r="G23" s="28">
        <v>0.13198684828558008</v>
      </c>
      <c r="H23" s="29">
        <v>-0.23843416370106763</v>
      </c>
      <c r="I23" s="27">
        <v>486</v>
      </c>
      <c r="J23" s="29">
        <v>-0.55967078189300412</v>
      </c>
    </row>
    <row r="24" spans="2:10" ht="14.45" customHeight="1" thickBot="1">
      <c r="B24" s="47"/>
      <c r="C24" s="50" t="s">
        <v>14</v>
      </c>
      <c r="D24" s="32">
        <v>193</v>
      </c>
      <c r="E24" s="33">
        <v>8.681961313540261E-2</v>
      </c>
      <c r="F24" s="32">
        <v>84</v>
      </c>
      <c r="G24" s="33">
        <v>3.9455143259746361E-2</v>
      </c>
      <c r="H24" s="34">
        <v>1.2976190476190474</v>
      </c>
      <c r="I24" s="32">
        <v>236</v>
      </c>
      <c r="J24" s="34">
        <v>-0.18220338983050843</v>
      </c>
    </row>
    <row r="25" spans="2:10" ht="14.45" customHeight="1" thickBot="1">
      <c r="B25" s="47"/>
      <c r="C25" s="26" t="s">
        <v>15</v>
      </c>
      <c r="D25" s="27">
        <v>88</v>
      </c>
      <c r="E25" s="28">
        <v>3.9586144849302743E-2</v>
      </c>
      <c r="F25" s="27">
        <v>42</v>
      </c>
      <c r="G25" s="28">
        <v>1.9727571629873181E-2</v>
      </c>
      <c r="H25" s="29">
        <v>1.0952380952380953</v>
      </c>
      <c r="I25" s="27">
        <v>121</v>
      </c>
      <c r="J25" s="29">
        <v>-0.27272727272727271</v>
      </c>
    </row>
    <row r="26" spans="2:10" ht="14.45" customHeight="1" thickBot="1">
      <c r="B26" s="47"/>
      <c r="C26" s="50" t="s">
        <v>68</v>
      </c>
      <c r="D26" s="32">
        <v>53</v>
      </c>
      <c r="E26" s="33">
        <v>2.3841655420602789E-2</v>
      </c>
      <c r="F26" s="32">
        <v>43</v>
      </c>
      <c r="G26" s="33">
        <v>2.0197275716298733E-2</v>
      </c>
      <c r="H26" s="34">
        <v>0.23255813953488369</v>
      </c>
      <c r="I26" s="32">
        <v>72</v>
      </c>
      <c r="J26" s="34">
        <v>-0.26388888888888884</v>
      </c>
    </row>
    <row r="27" spans="2:10" ht="14.45" customHeight="1" thickBot="1">
      <c r="B27" s="51"/>
      <c r="C27" s="26" t="s">
        <v>38</v>
      </c>
      <c r="D27" s="27">
        <v>2</v>
      </c>
      <c r="E27" s="28">
        <v>8.9968511021142603E-4</v>
      </c>
      <c r="F27" s="27">
        <v>3</v>
      </c>
      <c r="G27" s="28">
        <v>1.4091122592766558E-3</v>
      </c>
      <c r="H27" s="29">
        <v>-0.33333333333333337</v>
      </c>
      <c r="I27" s="27">
        <v>4</v>
      </c>
      <c r="J27" s="29">
        <v>-0.5</v>
      </c>
    </row>
    <row r="28" spans="2:10" ht="14.45" customHeight="1" thickBot="1">
      <c r="B28" s="52" t="s">
        <v>6</v>
      </c>
      <c r="C28" s="52" t="s">
        <v>39</v>
      </c>
      <c r="D28" s="35">
        <v>2223</v>
      </c>
      <c r="E28" s="36">
        <v>1</v>
      </c>
      <c r="F28" s="35">
        <v>2129</v>
      </c>
      <c r="G28" s="36">
        <v>0.99999999999999978</v>
      </c>
      <c r="H28" s="37">
        <v>4.4152184124001792E-2</v>
      </c>
      <c r="I28" s="35">
        <v>3042</v>
      </c>
      <c r="J28" s="36">
        <v>-0.26923076923076927</v>
      </c>
    </row>
    <row r="29" spans="2:10" ht="14.45" customHeight="1" thickBot="1">
      <c r="B29" s="52" t="s">
        <v>57</v>
      </c>
      <c r="C29" s="52" t="s">
        <v>39</v>
      </c>
      <c r="D29" s="35">
        <v>4</v>
      </c>
      <c r="E29" s="36">
        <v>1</v>
      </c>
      <c r="F29" s="35">
        <v>2</v>
      </c>
      <c r="G29" s="36">
        <v>1</v>
      </c>
      <c r="H29" s="37">
        <v>1</v>
      </c>
      <c r="I29" s="35">
        <v>6</v>
      </c>
      <c r="J29" s="36">
        <v>-0.33333333333333337</v>
      </c>
    </row>
    <row r="30" spans="2:10" ht="14.45" customHeight="1" thickBot="1">
      <c r="B30" s="95"/>
      <c r="C30" s="96" t="s">
        <v>39</v>
      </c>
      <c r="D30" s="39">
        <v>2486</v>
      </c>
      <c r="E30" s="40">
        <v>1</v>
      </c>
      <c r="F30" s="39">
        <v>2253</v>
      </c>
      <c r="G30" s="40">
        <v>1</v>
      </c>
      <c r="H30" s="41">
        <v>0.10341766533510866</v>
      </c>
      <c r="I30" s="39">
        <v>3421</v>
      </c>
      <c r="J30" s="41">
        <v>-0.27331189710610937</v>
      </c>
    </row>
    <row r="31" spans="2:10" ht="14.45" customHeight="1">
      <c r="B31" s="43" t="s">
        <v>71</v>
      </c>
      <c r="C31" s="53"/>
      <c r="D31" s="43"/>
      <c r="E31" s="43"/>
      <c r="F31" s="43"/>
      <c r="G31" s="43"/>
    </row>
    <row r="32" spans="2:10">
      <c r="B32" s="44" t="s">
        <v>72</v>
      </c>
      <c r="C32" s="43"/>
      <c r="D32" s="43"/>
      <c r="E32" s="43"/>
      <c r="F32" s="43"/>
      <c r="G32" s="43"/>
    </row>
    <row r="34" spans="2:10">
      <c r="B34" s="71" t="s">
        <v>45</v>
      </c>
      <c r="C34" s="71"/>
      <c r="D34" s="71"/>
      <c r="E34" s="71"/>
      <c r="F34" s="71"/>
      <c r="G34" s="71"/>
      <c r="H34" s="71"/>
      <c r="I34" s="71"/>
      <c r="J34" s="71"/>
    </row>
    <row r="35" spans="2:10" ht="15" thickBot="1">
      <c r="B35" s="72" t="s">
        <v>46</v>
      </c>
      <c r="C35" s="72"/>
      <c r="D35" s="72"/>
      <c r="E35" s="72"/>
      <c r="F35" s="72"/>
      <c r="G35" s="72"/>
      <c r="H35" s="72"/>
      <c r="I35" s="72"/>
      <c r="J35" s="72"/>
    </row>
    <row r="36" spans="2:10" ht="14.45" customHeight="1">
      <c r="B36" s="84" t="s">
        <v>30</v>
      </c>
      <c r="C36" s="86" t="s">
        <v>1</v>
      </c>
      <c r="D36" s="88" t="s">
        <v>87</v>
      </c>
      <c r="E36" s="88"/>
      <c r="F36" s="88"/>
      <c r="G36" s="88"/>
      <c r="H36" s="89"/>
      <c r="I36" s="94" t="s">
        <v>81</v>
      </c>
      <c r="J36" s="89"/>
    </row>
    <row r="37" spans="2:10" ht="14.45" customHeight="1" thickBot="1">
      <c r="B37" s="85"/>
      <c r="C37" s="87"/>
      <c r="D37" s="73" t="s">
        <v>88</v>
      </c>
      <c r="E37" s="73"/>
      <c r="F37" s="73"/>
      <c r="G37" s="73"/>
      <c r="H37" s="74"/>
      <c r="I37" s="75" t="s">
        <v>82</v>
      </c>
      <c r="J37" s="74"/>
    </row>
    <row r="38" spans="2:10" ht="14.45" customHeight="1">
      <c r="B38" s="85"/>
      <c r="C38" s="87"/>
      <c r="D38" s="80">
        <v>2023</v>
      </c>
      <c r="E38" s="81"/>
      <c r="F38" s="80">
        <v>2022</v>
      </c>
      <c r="G38" s="81"/>
      <c r="H38" s="90" t="s">
        <v>31</v>
      </c>
      <c r="I38" s="92">
        <v>2022</v>
      </c>
      <c r="J38" s="92" t="s">
        <v>89</v>
      </c>
    </row>
    <row r="39" spans="2:10" ht="18.75" customHeight="1" thickBot="1">
      <c r="B39" s="99" t="s">
        <v>30</v>
      </c>
      <c r="C39" s="101" t="s">
        <v>33</v>
      </c>
      <c r="D39" s="82"/>
      <c r="E39" s="83"/>
      <c r="F39" s="82"/>
      <c r="G39" s="83"/>
      <c r="H39" s="91"/>
      <c r="I39" s="93"/>
      <c r="J39" s="93"/>
    </row>
    <row r="40" spans="2:10" ht="14.45" customHeight="1">
      <c r="B40" s="99"/>
      <c r="C40" s="101"/>
      <c r="D40" s="19" t="s">
        <v>34</v>
      </c>
      <c r="E40" s="20" t="s">
        <v>2</v>
      </c>
      <c r="F40" s="19" t="s">
        <v>34</v>
      </c>
      <c r="G40" s="20" t="s">
        <v>2</v>
      </c>
      <c r="H40" s="76" t="s">
        <v>35</v>
      </c>
      <c r="I40" s="21" t="s">
        <v>34</v>
      </c>
      <c r="J40" s="78" t="s">
        <v>90</v>
      </c>
    </row>
    <row r="41" spans="2:10" ht="26.25" thickBot="1">
      <c r="B41" s="100"/>
      <c r="C41" s="102"/>
      <c r="D41" s="22" t="s">
        <v>36</v>
      </c>
      <c r="E41" s="23" t="s">
        <v>37</v>
      </c>
      <c r="F41" s="22" t="s">
        <v>36</v>
      </c>
      <c r="G41" s="23" t="s">
        <v>37</v>
      </c>
      <c r="H41" s="77"/>
      <c r="I41" s="24" t="s">
        <v>36</v>
      </c>
      <c r="J41" s="79"/>
    </row>
    <row r="42" spans="2:10" ht="15" thickBot="1">
      <c r="B42" s="46"/>
      <c r="C42" s="26" t="s">
        <v>15</v>
      </c>
      <c r="D42" s="27">
        <v>1</v>
      </c>
      <c r="E42" s="28">
        <v>1</v>
      </c>
      <c r="F42" s="27"/>
      <c r="G42" s="28"/>
      <c r="H42" s="29"/>
      <c r="I42" s="27"/>
      <c r="J42" s="29"/>
    </row>
    <row r="43" spans="2:10" ht="15" thickBot="1">
      <c r="B43" s="52" t="s">
        <v>5</v>
      </c>
      <c r="C43" s="52" t="s">
        <v>39</v>
      </c>
      <c r="D43" s="35">
        <v>1</v>
      </c>
      <c r="E43" s="36">
        <v>1</v>
      </c>
      <c r="F43" s="35">
        <v>0</v>
      </c>
      <c r="G43" s="36">
        <v>0</v>
      </c>
      <c r="H43" s="37"/>
      <c r="I43" s="35">
        <v>0</v>
      </c>
      <c r="J43" s="36">
        <v>0</v>
      </c>
    </row>
    <row r="44" spans="2:10" ht="15" thickBot="1">
      <c r="B44" s="46"/>
      <c r="C44" s="26" t="s">
        <v>11</v>
      </c>
      <c r="D44" s="27">
        <v>394</v>
      </c>
      <c r="E44" s="28">
        <v>0.23000583771161703</v>
      </c>
      <c r="F44" s="27">
        <v>305</v>
      </c>
      <c r="G44" s="28">
        <v>0.16982182628062362</v>
      </c>
      <c r="H44" s="29">
        <v>0.29180327868852451</v>
      </c>
      <c r="I44" s="27">
        <v>429</v>
      </c>
      <c r="J44" s="29">
        <v>-8.1585081585081598E-2</v>
      </c>
    </row>
    <row r="45" spans="2:10" ht="15" thickBot="1">
      <c r="B45" s="47"/>
      <c r="C45" s="31" t="s">
        <v>3</v>
      </c>
      <c r="D45" s="32">
        <v>372</v>
      </c>
      <c r="E45" s="33">
        <v>0.21716287215411559</v>
      </c>
      <c r="F45" s="32">
        <v>519</v>
      </c>
      <c r="G45" s="33">
        <v>0.28897550111358572</v>
      </c>
      <c r="H45" s="34">
        <v>-0.2832369942196532</v>
      </c>
      <c r="I45" s="32">
        <v>435</v>
      </c>
      <c r="J45" s="34">
        <v>-0.14482758620689651</v>
      </c>
    </row>
    <row r="46" spans="2:10" ht="15" thickBot="1">
      <c r="B46" s="47"/>
      <c r="C46" s="26" t="s">
        <v>12</v>
      </c>
      <c r="D46" s="27">
        <v>372</v>
      </c>
      <c r="E46" s="28">
        <v>0.21716287215411559</v>
      </c>
      <c r="F46" s="27">
        <v>391</v>
      </c>
      <c r="G46" s="28">
        <v>0.21770601336302894</v>
      </c>
      <c r="H46" s="29">
        <v>-4.8593350383631662E-2</v>
      </c>
      <c r="I46" s="27">
        <v>558</v>
      </c>
      <c r="J46" s="29">
        <v>-0.33333333333333337</v>
      </c>
    </row>
    <row r="47" spans="2:10" ht="15" thickBot="1">
      <c r="B47" s="47"/>
      <c r="C47" s="48" t="s">
        <v>13</v>
      </c>
      <c r="D47" s="32">
        <v>192</v>
      </c>
      <c r="E47" s="33">
        <v>0.11208406304728546</v>
      </c>
      <c r="F47" s="32">
        <v>238</v>
      </c>
      <c r="G47" s="33">
        <v>0.13251670378619154</v>
      </c>
      <c r="H47" s="34">
        <v>-0.19327731092436973</v>
      </c>
      <c r="I47" s="32">
        <v>276</v>
      </c>
      <c r="J47" s="34">
        <v>-0.30434782608695654</v>
      </c>
    </row>
    <row r="48" spans="2:10" ht="15" thickBot="1">
      <c r="B48" s="47"/>
      <c r="C48" s="49" t="s">
        <v>14</v>
      </c>
      <c r="D48" s="27">
        <v>132</v>
      </c>
      <c r="E48" s="28">
        <v>7.7057793345008757E-2</v>
      </c>
      <c r="F48" s="27">
        <v>50</v>
      </c>
      <c r="G48" s="28">
        <v>2.7839643652561249E-2</v>
      </c>
      <c r="H48" s="29">
        <v>1.6400000000000001</v>
      </c>
      <c r="I48" s="27">
        <v>163</v>
      </c>
      <c r="J48" s="29">
        <v>-0.19018404907975461</v>
      </c>
    </row>
    <row r="49" spans="2:10" ht="15" thickBot="1">
      <c r="B49" s="47"/>
      <c r="C49" s="50" t="s">
        <v>4</v>
      </c>
      <c r="D49" s="32">
        <v>128</v>
      </c>
      <c r="E49" s="33">
        <v>7.472270869819031E-2</v>
      </c>
      <c r="F49" s="32">
        <v>215</v>
      </c>
      <c r="G49" s="33">
        <v>0.11971046770601336</v>
      </c>
      <c r="H49" s="34">
        <v>-0.40465116279069768</v>
      </c>
      <c r="I49" s="32">
        <v>404</v>
      </c>
      <c r="J49" s="34">
        <v>-0.68316831683168311</v>
      </c>
    </row>
    <row r="50" spans="2:10" ht="15" thickBot="1">
      <c r="B50" s="47"/>
      <c r="C50" s="26" t="s">
        <v>15</v>
      </c>
      <c r="D50" s="27">
        <v>69</v>
      </c>
      <c r="E50" s="28">
        <v>4.0280210157618214E-2</v>
      </c>
      <c r="F50" s="27">
        <v>34</v>
      </c>
      <c r="G50" s="28">
        <v>1.8930957683741648E-2</v>
      </c>
      <c r="H50" s="29">
        <v>1.0294117647058822</v>
      </c>
      <c r="I50" s="27">
        <v>102</v>
      </c>
      <c r="J50" s="29">
        <v>-0.32352941176470584</v>
      </c>
    </row>
    <row r="51" spans="2:10" ht="15" thickBot="1">
      <c r="B51" s="47"/>
      <c r="C51" s="50" t="s">
        <v>68</v>
      </c>
      <c r="D51" s="32">
        <v>52</v>
      </c>
      <c r="E51" s="33">
        <v>3.0356100408639813E-2</v>
      </c>
      <c r="F51" s="32">
        <v>43</v>
      </c>
      <c r="G51" s="33">
        <v>2.3942093541202674E-2</v>
      </c>
      <c r="H51" s="34">
        <v>0.20930232558139528</v>
      </c>
      <c r="I51" s="32">
        <v>71</v>
      </c>
      <c r="J51" s="34">
        <v>-0.26760563380281688</v>
      </c>
    </row>
    <row r="52" spans="2:10" ht="15" thickBot="1">
      <c r="B52" s="51"/>
      <c r="C52" s="26" t="s">
        <v>38</v>
      </c>
      <c r="D52" s="27">
        <v>0</v>
      </c>
      <c r="E52" s="28">
        <v>0</v>
      </c>
      <c r="F52" s="27">
        <v>0</v>
      </c>
      <c r="G52" s="28">
        <v>0</v>
      </c>
      <c r="H52" s="29"/>
      <c r="I52" s="27">
        <v>0</v>
      </c>
      <c r="J52" s="29"/>
    </row>
    <row r="53" spans="2:10" ht="15" thickBot="1">
      <c r="B53" s="52" t="s">
        <v>6</v>
      </c>
      <c r="C53" s="52" t="s">
        <v>39</v>
      </c>
      <c r="D53" s="35">
        <v>1711</v>
      </c>
      <c r="E53" s="36">
        <v>0.99883245767659068</v>
      </c>
      <c r="F53" s="35">
        <v>1795</v>
      </c>
      <c r="G53" s="36">
        <v>0.99944320712694867</v>
      </c>
      <c r="H53" s="37">
        <v>-4.6796657381615647E-2</v>
      </c>
      <c r="I53" s="35">
        <v>2438</v>
      </c>
      <c r="J53" s="36">
        <v>-0.29819524200164071</v>
      </c>
    </row>
    <row r="54" spans="2:10" ht="15" thickBot="1">
      <c r="B54" s="52" t="s">
        <v>57</v>
      </c>
      <c r="C54" s="52" t="s">
        <v>39</v>
      </c>
      <c r="D54" s="35">
        <v>1</v>
      </c>
      <c r="E54" s="36">
        <v>1</v>
      </c>
      <c r="F54" s="35">
        <v>1</v>
      </c>
      <c r="G54" s="36">
        <v>1</v>
      </c>
      <c r="H54" s="37">
        <v>0</v>
      </c>
      <c r="I54" s="35">
        <v>2</v>
      </c>
      <c r="J54" s="36">
        <v>-0.5</v>
      </c>
    </row>
    <row r="55" spans="2:10" ht="15" thickBot="1">
      <c r="B55" s="95"/>
      <c r="C55" s="96" t="s">
        <v>39</v>
      </c>
      <c r="D55" s="39">
        <v>1713</v>
      </c>
      <c r="E55" s="40">
        <v>1</v>
      </c>
      <c r="F55" s="39">
        <v>1796</v>
      </c>
      <c r="G55" s="40">
        <v>1</v>
      </c>
      <c r="H55" s="41">
        <v>-4.6213808463251627E-2</v>
      </c>
      <c r="I55" s="39">
        <v>2440</v>
      </c>
      <c r="J55" s="41">
        <v>-0.29795081967213111</v>
      </c>
    </row>
    <row r="56" spans="2:10">
      <c r="B56" s="54" t="s">
        <v>49</v>
      </c>
      <c r="C56" s="55"/>
      <c r="D56" s="55"/>
      <c r="E56" s="55"/>
      <c r="F56" s="55"/>
      <c r="G56" s="55"/>
      <c r="H56" s="55"/>
      <c r="I56" s="55"/>
      <c r="J56" s="55"/>
    </row>
    <row r="57" spans="2:10">
      <c r="B57" s="55"/>
      <c r="C57" s="55"/>
      <c r="D57" s="55"/>
      <c r="E57" s="55"/>
      <c r="F57" s="55"/>
      <c r="G57" s="55"/>
      <c r="H57" s="55"/>
      <c r="I57" s="55"/>
      <c r="J57" s="55"/>
    </row>
    <row r="58" spans="2:10">
      <c r="B58" s="71" t="s">
        <v>55</v>
      </c>
      <c r="C58" s="71"/>
      <c r="D58" s="71"/>
      <c r="E58" s="71"/>
      <c r="F58" s="71"/>
      <c r="G58" s="71"/>
      <c r="H58" s="71"/>
      <c r="I58" s="71"/>
      <c r="J58" s="71"/>
    </row>
    <row r="59" spans="2:10" ht="15" thickBot="1">
      <c r="B59" s="72" t="s">
        <v>56</v>
      </c>
      <c r="C59" s="72"/>
      <c r="D59" s="72"/>
      <c r="E59" s="72"/>
      <c r="F59" s="72"/>
      <c r="G59" s="72"/>
      <c r="H59" s="72"/>
      <c r="I59" s="72"/>
      <c r="J59" s="72"/>
    </row>
    <row r="60" spans="2:10">
      <c r="B60" s="84" t="s">
        <v>30</v>
      </c>
      <c r="C60" s="86" t="s">
        <v>1</v>
      </c>
      <c r="D60" s="88" t="s">
        <v>87</v>
      </c>
      <c r="E60" s="88"/>
      <c r="F60" s="88"/>
      <c r="G60" s="88"/>
      <c r="H60" s="89"/>
      <c r="I60" s="94" t="s">
        <v>81</v>
      </c>
      <c r="J60" s="89"/>
    </row>
    <row r="61" spans="2:10" ht="15" thickBot="1">
      <c r="B61" s="85"/>
      <c r="C61" s="87"/>
      <c r="D61" s="73" t="s">
        <v>88</v>
      </c>
      <c r="E61" s="73"/>
      <c r="F61" s="73"/>
      <c r="G61" s="73"/>
      <c r="H61" s="74"/>
      <c r="I61" s="75" t="s">
        <v>82</v>
      </c>
      <c r="J61" s="74"/>
    </row>
    <row r="62" spans="2:10" ht="15" customHeight="1">
      <c r="B62" s="85"/>
      <c r="C62" s="87"/>
      <c r="D62" s="80">
        <v>2023</v>
      </c>
      <c r="E62" s="81"/>
      <c r="F62" s="80">
        <v>2022</v>
      </c>
      <c r="G62" s="81"/>
      <c r="H62" s="90" t="s">
        <v>31</v>
      </c>
      <c r="I62" s="92">
        <v>2022</v>
      </c>
      <c r="J62" s="92" t="s">
        <v>89</v>
      </c>
    </row>
    <row r="63" spans="2:10" ht="14.45" customHeight="1" thickBot="1">
      <c r="B63" s="99" t="s">
        <v>30</v>
      </c>
      <c r="C63" s="101" t="s">
        <v>33</v>
      </c>
      <c r="D63" s="82"/>
      <c r="E63" s="83"/>
      <c r="F63" s="82"/>
      <c r="G63" s="83"/>
      <c r="H63" s="91"/>
      <c r="I63" s="93"/>
      <c r="J63" s="93"/>
    </row>
    <row r="64" spans="2:10" ht="15" customHeight="1">
      <c r="B64" s="99"/>
      <c r="C64" s="101"/>
      <c r="D64" s="19" t="s">
        <v>34</v>
      </c>
      <c r="E64" s="20" t="s">
        <v>2</v>
      </c>
      <c r="F64" s="19" t="s">
        <v>34</v>
      </c>
      <c r="G64" s="20" t="s">
        <v>2</v>
      </c>
      <c r="H64" s="76" t="s">
        <v>35</v>
      </c>
      <c r="I64" s="21" t="s">
        <v>34</v>
      </c>
      <c r="J64" s="78" t="s">
        <v>90</v>
      </c>
    </row>
    <row r="65" spans="2:10" ht="14.25" customHeight="1" thickBot="1">
      <c r="B65" s="100"/>
      <c r="C65" s="102"/>
      <c r="D65" s="22" t="s">
        <v>36</v>
      </c>
      <c r="E65" s="23" t="s">
        <v>37</v>
      </c>
      <c r="F65" s="22" t="s">
        <v>36</v>
      </c>
      <c r="G65" s="23" t="s">
        <v>37</v>
      </c>
      <c r="H65" s="77"/>
      <c r="I65" s="24" t="s">
        <v>36</v>
      </c>
      <c r="J65" s="79"/>
    </row>
    <row r="66" spans="2:10" ht="15" thickBot="1">
      <c r="B66" s="46"/>
      <c r="C66" s="26" t="s">
        <v>15</v>
      </c>
      <c r="D66" s="27">
        <v>118</v>
      </c>
      <c r="E66" s="28">
        <v>0.4573643410852713</v>
      </c>
      <c r="F66" s="27">
        <v>43</v>
      </c>
      <c r="G66" s="28">
        <v>0.35245901639344263</v>
      </c>
      <c r="H66" s="29">
        <v>1.7441860465116279</v>
      </c>
      <c r="I66" s="27">
        <v>182</v>
      </c>
      <c r="J66" s="29">
        <v>-0.35164835164835162</v>
      </c>
    </row>
    <row r="67" spans="2:10" ht="15" thickBot="1">
      <c r="B67" s="47"/>
      <c r="C67" s="31" t="s">
        <v>12</v>
      </c>
      <c r="D67" s="32">
        <v>50</v>
      </c>
      <c r="E67" s="33">
        <v>0.19379844961240311</v>
      </c>
      <c r="F67" s="32">
        <v>18</v>
      </c>
      <c r="G67" s="33">
        <v>0.14754098360655737</v>
      </c>
      <c r="H67" s="34">
        <v>1.7777777777777777</v>
      </c>
      <c r="I67" s="32">
        <v>50</v>
      </c>
      <c r="J67" s="34">
        <v>0</v>
      </c>
    </row>
    <row r="68" spans="2:10" ht="15" thickBot="1">
      <c r="B68" s="47"/>
      <c r="C68" s="26" t="s">
        <v>47</v>
      </c>
      <c r="D68" s="27">
        <v>40</v>
      </c>
      <c r="E68" s="28">
        <v>0.15503875968992248</v>
      </c>
      <c r="F68" s="27">
        <v>13</v>
      </c>
      <c r="G68" s="28">
        <v>0.10655737704918032</v>
      </c>
      <c r="H68" s="29">
        <v>2.0769230769230771</v>
      </c>
      <c r="I68" s="27"/>
      <c r="J68" s="29"/>
    </row>
    <row r="69" spans="2:10" ht="14.45" customHeight="1" thickBot="1">
      <c r="B69" s="47"/>
      <c r="C69" s="48" t="s">
        <v>4</v>
      </c>
      <c r="D69" s="32">
        <v>20</v>
      </c>
      <c r="E69" s="33">
        <v>7.7519379844961239E-2</v>
      </c>
      <c r="F69" s="32">
        <v>24</v>
      </c>
      <c r="G69" s="33">
        <v>0.19672131147540983</v>
      </c>
      <c r="H69" s="34">
        <v>-0.16666666666666663</v>
      </c>
      <c r="I69" s="32"/>
      <c r="J69" s="34"/>
    </row>
    <row r="70" spans="2:10" ht="14.45" customHeight="1" thickBot="1">
      <c r="B70" s="47"/>
      <c r="C70" s="49" t="s">
        <v>14</v>
      </c>
      <c r="D70" s="27">
        <v>13</v>
      </c>
      <c r="E70" s="28">
        <v>5.0387596899224806E-2</v>
      </c>
      <c r="F70" s="27">
        <v>1</v>
      </c>
      <c r="G70" s="28">
        <v>8.1967213114754103E-3</v>
      </c>
      <c r="H70" s="29">
        <v>12</v>
      </c>
      <c r="I70" s="27">
        <v>21</v>
      </c>
      <c r="J70" s="29">
        <v>-0.38095238095238093</v>
      </c>
    </row>
    <row r="71" spans="2:10" ht="14.45" customHeight="1" thickBot="1">
      <c r="B71" s="47"/>
      <c r="C71" s="50" t="s">
        <v>3</v>
      </c>
      <c r="D71" s="32">
        <v>4</v>
      </c>
      <c r="E71" s="33">
        <v>1.5503875968992248E-2</v>
      </c>
      <c r="F71" s="32">
        <v>13</v>
      </c>
      <c r="G71" s="33">
        <v>0.10655737704918032</v>
      </c>
      <c r="H71" s="34">
        <v>-0.69230769230769229</v>
      </c>
      <c r="I71" s="32">
        <v>14</v>
      </c>
      <c r="J71" s="34">
        <v>-0.7142857142857143</v>
      </c>
    </row>
    <row r="72" spans="2:10" ht="14.45" customHeight="1" thickBot="1">
      <c r="B72" s="47"/>
      <c r="C72" s="26" t="s">
        <v>77</v>
      </c>
      <c r="D72" s="27">
        <v>3</v>
      </c>
      <c r="E72" s="28">
        <v>1.1627906976744186E-2</v>
      </c>
      <c r="F72" s="27">
        <v>0</v>
      </c>
      <c r="G72" s="28">
        <v>0</v>
      </c>
      <c r="H72" s="29"/>
      <c r="I72" s="27">
        <v>4</v>
      </c>
      <c r="J72" s="29">
        <v>-0.25</v>
      </c>
    </row>
    <row r="73" spans="2:10" ht="15" thickBot="1">
      <c r="B73" s="47"/>
      <c r="C73" s="50" t="s">
        <v>38</v>
      </c>
      <c r="D73" s="32">
        <v>10</v>
      </c>
      <c r="E73" s="33">
        <v>3.875968992248062E-2</v>
      </c>
      <c r="F73" s="32">
        <v>10</v>
      </c>
      <c r="G73" s="33">
        <v>8.1967213114754092E-2</v>
      </c>
      <c r="H73" s="34">
        <v>0</v>
      </c>
      <c r="I73" s="32">
        <v>6</v>
      </c>
      <c r="J73" s="34">
        <v>0.66666666666666674</v>
      </c>
    </row>
    <row r="74" spans="2:10" ht="15" customHeight="1" thickBot="1">
      <c r="B74" s="52" t="s">
        <v>5</v>
      </c>
      <c r="C74" s="52" t="s">
        <v>39</v>
      </c>
      <c r="D74" s="35">
        <v>258</v>
      </c>
      <c r="E74" s="36">
        <v>1.0000000000000002</v>
      </c>
      <c r="F74" s="35">
        <v>122</v>
      </c>
      <c r="G74" s="36">
        <v>1</v>
      </c>
      <c r="H74" s="37">
        <v>1.1147540983606556</v>
      </c>
      <c r="I74" s="35">
        <v>277</v>
      </c>
      <c r="J74" s="36">
        <v>-2.863553113553114</v>
      </c>
    </row>
    <row r="75" spans="2:10" ht="15" thickBot="1">
      <c r="B75" s="46"/>
      <c r="C75" s="26" t="s">
        <v>11</v>
      </c>
      <c r="D75" s="27">
        <v>112</v>
      </c>
      <c r="E75" s="28">
        <v>0.21875</v>
      </c>
      <c r="F75" s="27">
        <v>61</v>
      </c>
      <c r="G75" s="28">
        <v>0.18263473053892215</v>
      </c>
      <c r="H75" s="29">
        <v>0.83606557377049184</v>
      </c>
      <c r="I75" s="27">
        <v>159</v>
      </c>
      <c r="J75" s="29">
        <v>-0.29559748427672961</v>
      </c>
    </row>
    <row r="76" spans="2:10" ht="15" customHeight="1" thickBot="1">
      <c r="B76" s="47"/>
      <c r="C76" s="31" t="s">
        <v>12</v>
      </c>
      <c r="D76" s="32">
        <v>97</v>
      </c>
      <c r="E76" s="33">
        <v>0.189453125</v>
      </c>
      <c r="F76" s="32">
        <v>65</v>
      </c>
      <c r="G76" s="33">
        <v>0.19461077844311378</v>
      </c>
      <c r="H76" s="34">
        <v>0.49230769230769234</v>
      </c>
      <c r="I76" s="32">
        <v>72</v>
      </c>
      <c r="J76" s="34">
        <v>0.34722222222222232</v>
      </c>
    </row>
    <row r="77" spans="2:10" ht="15" thickBot="1">
      <c r="B77" s="47"/>
      <c r="C77" s="26" t="s">
        <v>13</v>
      </c>
      <c r="D77" s="27">
        <v>89</v>
      </c>
      <c r="E77" s="28">
        <v>0.173828125</v>
      </c>
      <c r="F77" s="27">
        <v>45</v>
      </c>
      <c r="G77" s="28">
        <v>0.1347305389221557</v>
      </c>
      <c r="H77" s="29">
        <v>0.97777777777777786</v>
      </c>
      <c r="I77" s="27">
        <v>142</v>
      </c>
      <c r="J77" s="29">
        <v>-0.37323943661971826</v>
      </c>
    </row>
    <row r="78" spans="2:10" ht="15" customHeight="1" thickBot="1">
      <c r="B78" s="47"/>
      <c r="C78" s="48" t="s">
        <v>4</v>
      </c>
      <c r="D78" s="32">
        <v>86</v>
      </c>
      <c r="E78" s="33">
        <v>0.16796875</v>
      </c>
      <c r="F78" s="32">
        <v>66</v>
      </c>
      <c r="G78" s="33">
        <v>0.19760479041916168</v>
      </c>
      <c r="H78" s="34">
        <v>0.30303030303030298</v>
      </c>
      <c r="I78" s="32">
        <v>82</v>
      </c>
      <c r="J78" s="34">
        <v>4.8780487804878092E-2</v>
      </c>
    </row>
    <row r="79" spans="2:10" ht="15" thickBot="1">
      <c r="B79" s="47"/>
      <c r="C79" s="49" t="s">
        <v>14</v>
      </c>
      <c r="D79" s="27">
        <v>61</v>
      </c>
      <c r="E79" s="28">
        <v>0.119140625</v>
      </c>
      <c r="F79" s="27">
        <v>34</v>
      </c>
      <c r="G79" s="28">
        <v>0.10179640718562874</v>
      </c>
      <c r="H79" s="29">
        <v>0.79411764705882359</v>
      </c>
      <c r="I79" s="27">
        <v>73</v>
      </c>
      <c r="J79" s="29">
        <v>-0.16438356164383561</v>
      </c>
    </row>
    <row r="80" spans="2:10" ht="15" customHeight="1" thickBot="1">
      <c r="B80" s="47"/>
      <c r="C80" s="50" t="s">
        <v>3</v>
      </c>
      <c r="D80" s="32">
        <v>45</v>
      </c>
      <c r="E80" s="33">
        <v>8.7890625E-2</v>
      </c>
      <c r="F80" s="32">
        <v>52</v>
      </c>
      <c r="G80" s="33">
        <v>0.15568862275449102</v>
      </c>
      <c r="H80" s="34">
        <v>-0.13461538461538458</v>
      </c>
      <c r="I80" s="32">
        <v>52</v>
      </c>
      <c r="J80" s="34">
        <v>-0.13461538461538458</v>
      </c>
    </row>
    <row r="81" spans="2:10" ht="15" customHeight="1" thickBot="1">
      <c r="B81" s="47"/>
      <c r="C81" s="26" t="s">
        <v>15</v>
      </c>
      <c r="D81" s="27">
        <v>19</v>
      </c>
      <c r="E81" s="28">
        <v>3.7109375E-2</v>
      </c>
      <c r="F81" s="27">
        <v>8</v>
      </c>
      <c r="G81" s="28">
        <v>2.3952095808383235E-2</v>
      </c>
      <c r="H81" s="29">
        <v>1.375</v>
      </c>
      <c r="I81" s="27">
        <v>19</v>
      </c>
      <c r="J81" s="29">
        <v>0</v>
      </c>
    </row>
    <row r="82" spans="2:10" ht="15" customHeight="1" thickBot="1">
      <c r="B82" s="47"/>
      <c r="C82" s="50" t="s">
        <v>38</v>
      </c>
      <c r="D82" s="32">
        <v>3</v>
      </c>
      <c r="E82" s="33">
        <v>5.859375E-3</v>
      </c>
      <c r="F82" s="32">
        <v>3</v>
      </c>
      <c r="G82" s="33">
        <v>8.9820359281437123E-3</v>
      </c>
      <c r="H82" s="34">
        <v>0</v>
      </c>
      <c r="I82" s="32">
        <v>5</v>
      </c>
      <c r="J82" s="34">
        <v>-0.4</v>
      </c>
    </row>
    <row r="83" spans="2:10" ht="15" customHeight="1" thickBot="1">
      <c r="B83" s="52" t="s">
        <v>6</v>
      </c>
      <c r="C83" s="52" t="s">
        <v>39</v>
      </c>
      <c r="D83" s="35">
        <v>512</v>
      </c>
      <c r="E83" s="36">
        <v>1</v>
      </c>
      <c r="F83" s="35">
        <v>334</v>
      </c>
      <c r="G83" s="36">
        <v>1</v>
      </c>
      <c r="H83" s="37">
        <v>0.53293413173652704</v>
      </c>
      <c r="I83" s="35">
        <v>604</v>
      </c>
      <c r="J83" s="36">
        <v>-0.15231788079470199</v>
      </c>
    </row>
    <row r="84" spans="2:10" ht="15" thickBot="1">
      <c r="B84" s="52" t="s">
        <v>57</v>
      </c>
      <c r="C84" s="52" t="s">
        <v>39</v>
      </c>
      <c r="D84" s="35">
        <v>3</v>
      </c>
      <c r="E84" s="36">
        <v>1</v>
      </c>
      <c r="F84" s="35">
        <v>1</v>
      </c>
      <c r="G84" s="36">
        <v>1</v>
      </c>
      <c r="H84" s="37">
        <v>2</v>
      </c>
      <c r="I84" s="35">
        <v>4</v>
      </c>
      <c r="J84" s="36">
        <v>-0.25</v>
      </c>
    </row>
    <row r="85" spans="2:10" ht="15" customHeight="1" thickBot="1">
      <c r="B85" s="95"/>
      <c r="C85" s="96" t="s">
        <v>39</v>
      </c>
      <c r="D85" s="39">
        <v>773</v>
      </c>
      <c r="E85" s="40">
        <v>1</v>
      </c>
      <c r="F85" s="39">
        <v>457</v>
      </c>
      <c r="G85" s="40">
        <v>1</v>
      </c>
      <c r="H85" s="41">
        <v>0.69146608315098468</v>
      </c>
      <c r="I85" s="39">
        <v>981</v>
      </c>
      <c r="J85" s="41">
        <v>-0.21202854230377166</v>
      </c>
    </row>
    <row r="86" spans="2:10">
      <c r="B86" s="54" t="s">
        <v>49</v>
      </c>
      <c r="C86" s="55"/>
      <c r="D86" s="55"/>
      <c r="E86" s="55"/>
      <c r="F86" s="55"/>
      <c r="G86" s="55"/>
      <c r="H86" s="55"/>
      <c r="I86" s="55"/>
      <c r="J86" s="55"/>
    </row>
  </sheetData>
  <mergeCells count="54">
    <mergeCell ref="J38:J39"/>
    <mergeCell ref="B34:J34"/>
    <mergeCell ref="B35:J35"/>
    <mergeCell ref="B36:B38"/>
    <mergeCell ref="C36:C38"/>
    <mergeCell ref="D36:H36"/>
    <mergeCell ref="I36:J36"/>
    <mergeCell ref="D37:H37"/>
    <mergeCell ref="I37:J37"/>
    <mergeCell ref="D38:E39"/>
    <mergeCell ref="F38:G39"/>
    <mergeCell ref="B39:B41"/>
    <mergeCell ref="C39:C41"/>
    <mergeCell ref="H40:H41"/>
    <mergeCell ref="J40:J41"/>
    <mergeCell ref="H38:H39"/>
    <mergeCell ref="I38:I39"/>
    <mergeCell ref="B2:J2"/>
    <mergeCell ref="B4:B6"/>
    <mergeCell ref="C4:C6"/>
    <mergeCell ref="B3:J3"/>
    <mergeCell ref="H6:H7"/>
    <mergeCell ref="D4:H4"/>
    <mergeCell ref="I4:J4"/>
    <mergeCell ref="B7:B9"/>
    <mergeCell ref="C7:C9"/>
    <mergeCell ref="H8:H9"/>
    <mergeCell ref="J8:J9"/>
    <mergeCell ref="D5:H5"/>
    <mergeCell ref="I5:J5"/>
    <mergeCell ref="F6:G7"/>
    <mergeCell ref="B30:C30"/>
    <mergeCell ref="I6:I7"/>
    <mergeCell ref="J6:J7"/>
    <mergeCell ref="D6:E7"/>
    <mergeCell ref="B55:C55"/>
    <mergeCell ref="B85:C85"/>
    <mergeCell ref="B63:B65"/>
    <mergeCell ref="C63:C65"/>
    <mergeCell ref="H64:H65"/>
    <mergeCell ref="D62:E63"/>
    <mergeCell ref="B59:J59"/>
    <mergeCell ref="B60:B62"/>
    <mergeCell ref="C60:C62"/>
    <mergeCell ref="D60:H60"/>
    <mergeCell ref="I60:J60"/>
    <mergeCell ref="D61:H61"/>
    <mergeCell ref="I61:J61"/>
    <mergeCell ref="B58:J58"/>
    <mergeCell ref="J64:J65"/>
    <mergeCell ref="F62:G63"/>
    <mergeCell ref="H62:H63"/>
    <mergeCell ref="I62:I63"/>
    <mergeCell ref="J62:J63"/>
  </mergeCells>
  <phoneticPr fontId="4" type="noConversion"/>
  <conditionalFormatting sqref="H18">
    <cfRule type="cellIs" dxfId="85" priority="54" operator="lessThan">
      <formula>0</formula>
    </cfRule>
  </conditionalFormatting>
  <conditionalFormatting sqref="H28">
    <cfRule type="cellIs" dxfId="84" priority="53" operator="lessThan">
      <formula>0</formula>
    </cfRule>
  </conditionalFormatting>
  <conditionalFormatting sqref="H29">
    <cfRule type="cellIs" dxfId="83" priority="52" operator="lessThan">
      <formula>0</formula>
    </cfRule>
  </conditionalFormatting>
  <conditionalFormatting sqref="J10:J16 H10:H16">
    <cfRule type="cellIs" dxfId="82" priority="51" operator="lessThan">
      <formula>0</formula>
    </cfRule>
  </conditionalFormatting>
  <conditionalFormatting sqref="D10:E16 G10:J16">
    <cfRule type="cellIs" dxfId="81" priority="50" operator="equal">
      <formula>0</formula>
    </cfRule>
  </conditionalFormatting>
  <conditionalFormatting sqref="F10:F16">
    <cfRule type="cellIs" dxfId="80" priority="49" operator="equal">
      <formula>0</formula>
    </cfRule>
  </conditionalFormatting>
  <conditionalFormatting sqref="J19:J27 H19:H27">
    <cfRule type="cellIs" dxfId="79" priority="46" operator="lessThan">
      <formula>0</formula>
    </cfRule>
  </conditionalFormatting>
  <conditionalFormatting sqref="D19:E27 G19:J27">
    <cfRule type="cellIs" dxfId="78" priority="45" operator="equal">
      <formula>0</formula>
    </cfRule>
  </conditionalFormatting>
  <conditionalFormatting sqref="F19:F27">
    <cfRule type="cellIs" dxfId="77" priority="44" operator="equal">
      <formula>0</formula>
    </cfRule>
  </conditionalFormatting>
  <conditionalFormatting sqref="J17 H17">
    <cfRule type="cellIs" dxfId="76" priority="41" operator="lessThan">
      <formula>0</formula>
    </cfRule>
  </conditionalFormatting>
  <conditionalFormatting sqref="D17:E17 G17:J17">
    <cfRule type="cellIs" dxfId="75" priority="40" operator="equal">
      <formula>0</formula>
    </cfRule>
  </conditionalFormatting>
  <conditionalFormatting sqref="F17">
    <cfRule type="cellIs" dxfId="74" priority="39" operator="equal">
      <formula>0</formula>
    </cfRule>
  </conditionalFormatting>
  <conditionalFormatting sqref="J42 H42">
    <cfRule type="cellIs" dxfId="73" priority="36" operator="lessThan">
      <formula>0</formula>
    </cfRule>
  </conditionalFormatting>
  <conditionalFormatting sqref="D42:E42 G42:J42">
    <cfRule type="cellIs" dxfId="72" priority="35" operator="equal">
      <formula>0</formula>
    </cfRule>
  </conditionalFormatting>
  <conditionalFormatting sqref="F42">
    <cfRule type="cellIs" dxfId="71" priority="34" operator="equal">
      <formula>0</formula>
    </cfRule>
  </conditionalFormatting>
  <conditionalFormatting sqref="H43">
    <cfRule type="cellIs" dxfId="70" priority="31" operator="lessThan">
      <formula>0</formula>
    </cfRule>
  </conditionalFormatting>
  <conditionalFormatting sqref="J44:J51 H44:H51">
    <cfRule type="cellIs" dxfId="69" priority="30" operator="lessThan">
      <formula>0</formula>
    </cfRule>
  </conditionalFormatting>
  <conditionalFormatting sqref="D44:E51 G44:J51">
    <cfRule type="cellIs" dxfId="68" priority="29" operator="equal">
      <formula>0</formula>
    </cfRule>
  </conditionalFormatting>
  <conditionalFormatting sqref="F44:F51">
    <cfRule type="cellIs" dxfId="67" priority="28" operator="equal">
      <formula>0</formula>
    </cfRule>
  </conditionalFormatting>
  <conditionalFormatting sqref="J52 H52">
    <cfRule type="cellIs" dxfId="66" priority="25" operator="lessThan">
      <formula>0</formula>
    </cfRule>
  </conditionalFormatting>
  <conditionalFormatting sqref="D52:E52 G52:J52">
    <cfRule type="cellIs" dxfId="65" priority="24" operator="equal">
      <formula>0</formula>
    </cfRule>
  </conditionalFormatting>
  <conditionalFormatting sqref="F52">
    <cfRule type="cellIs" dxfId="64" priority="23" operator="equal">
      <formula>0</formula>
    </cfRule>
  </conditionalFormatting>
  <conditionalFormatting sqref="H53">
    <cfRule type="cellIs" dxfId="63" priority="20" operator="lessThan">
      <formula>0</formula>
    </cfRule>
  </conditionalFormatting>
  <conditionalFormatting sqref="H54">
    <cfRule type="cellIs" dxfId="62" priority="19" operator="lessThan">
      <formula>0</formula>
    </cfRule>
  </conditionalFormatting>
  <conditionalFormatting sqref="J66:J72 H66:H72">
    <cfRule type="cellIs" dxfId="61" priority="18" operator="lessThan">
      <formula>0</formula>
    </cfRule>
  </conditionalFormatting>
  <conditionalFormatting sqref="D66:E72 G66:J72">
    <cfRule type="cellIs" dxfId="60" priority="17" operator="equal">
      <formula>0</formula>
    </cfRule>
  </conditionalFormatting>
  <conditionalFormatting sqref="F66:F72">
    <cfRule type="cellIs" dxfId="59" priority="16" operator="equal">
      <formula>0</formula>
    </cfRule>
  </conditionalFormatting>
  <conditionalFormatting sqref="J73 H73">
    <cfRule type="cellIs" dxfId="58" priority="13" operator="lessThan">
      <formula>0</formula>
    </cfRule>
  </conditionalFormatting>
  <conditionalFormatting sqref="D73:E73 G73:J73">
    <cfRule type="cellIs" dxfId="57" priority="12" operator="equal">
      <formula>0</formula>
    </cfRule>
  </conditionalFormatting>
  <conditionalFormatting sqref="F73">
    <cfRule type="cellIs" dxfId="56" priority="11" operator="equal">
      <formula>0</formula>
    </cfRule>
  </conditionalFormatting>
  <conditionalFormatting sqref="H74">
    <cfRule type="cellIs" dxfId="55" priority="8" operator="lessThan">
      <formula>0</formula>
    </cfRule>
  </conditionalFormatting>
  <conditionalFormatting sqref="J75:J82 H75:H82">
    <cfRule type="cellIs" dxfId="54" priority="7" operator="lessThan">
      <formula>0</formula>
    </cfRule>
  </conditionalFormatting>
  <conditionalFormatting sqref="D75:E82 G75:J82">
    <cfRule type="cellIs" dxfId="53" priority="6" operator="equal">
      <formula>0</formula>
    </cfRule>
  </conditionalFormatting>
  <conditionalFormatting sqref="F75:F82">
    <cfRule type="cellIs" dxfId="52" priority="5" operator="equal">
      <formula>0</formula>
    </cfRule>
  </conditionalFormatting>
  <conditionalFormatting sqref="H83">
    <cfRule type="cellIs" dxfId="51" priority="2" operator="lessThan">
      <formula>0</formula>
    </cfRule>
  </conditionalFormatting>
  <conditionalFormatting sqref="H84">
    <cfRule type="cellIs" dxfId="5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78"/>
  <sheetViews>
    <sheetView showGridLines="0" zoomScale="90" zoomScaleNormal="90" workbookViewId="0"/>
  </sheetViews>
  <sheetFormatPr defaultRowHeight="14.25"/>
  <cols>
    <col min="1" max="1" width="1.140625" style="2" customWidth="1"/>
    <col min="2" max="2" width="15.42578125" style="2" bestFit="1" customWidth="1"/>
    <col min="3" max="3" width="18.7109375" style="2" customWidth="1"/>
    <col min="4" max="9" width="9" style="2" customWidth="1"/>
    <col min="10" max="10" width="11.85546875" style="2" customWidth="1"/>
    <col min="11" max="16384" width="9.140625" style="2"/>
  </cols>
  <sheetData>
    <row r="1" spans="2:10">
      <c r="B1" s="2" t="s">
        <v>7</v>
      </c>
      <c r="E1" s="3"/>
      <c r="J1" s="4">
        <v>44963</v>
      </c>
    </row>
    <row r="2" spans="2:10">
      <c r="B2" s="71" t="s">
        <v>28</v>
      </c>
      <c r="C2" s="71"/>
      <c r="D2" s="71"/>
      <c r="E2" s="71"/>
      <c r="F2" s="71"/>
      <c r="G2" s="71"/>
      <c r="H2" s="71"/>
      <c r="I2" s="71"/>
      <c r="J2" s="71"/>
    </row>
    <row r="3" spans="2:10" ht="15" thickBot="1">
      <c r="B3" s="72" t="s">
        <v>29</v>
      </c>
      <c r="C3" s="72"/>
      <c r="D3" s="72"/>
      <c r="E3" s="72"/>
      <c r="F3" s="72"/>
      <c r="G3" s="72"/>
      <c r="H3" s="72"/>
      <c r="I3" s="72"/>
      <c r="J3" s="72"/>
    </row>
    <row r="4" spans="2:10" ht="14.45" customHeight="1">
      <c r="B4" s="84" t="s">
        <v>30</v>
      </c>
      <c r="C4" s="86" t="s">
        <v>1</v>
      </c>
      <c r="D4" s="88" t="s">
        <v>87</v>
      </c>
      <c r="E4" s="88"/>
      <c r="F4" s="88"/>
      <c r="G4" s="88"/>
      <c r="H4" s="89"/>
      <c r="I4" s="94" t="s">
        <v>81</v>
      </c>
      <c r="J4" s="89"/>
    </row>
    <row r="5" spans="2:10" ht="14.45" customHeight="1" thickBot="1">
      <c r="B5" s="85"/>
      <c r="C5" s="87"/>
      <c r="D5" s="73" t="s">
        <v>88</v>
      </c>
      <c r="E5" s="73"/>
      <c r="F5" s="73"/>
      <c r="G5" s="73"/>
      <c r="H5" s="74"/>
      <c r="I5" s="75" t="s">
        <v>82</v>
      </c>
      <c r="J5" s="74"/>
    </row>
    <row r="6" spans="2:10" ht="14.45" customHeight="1">
      <c r="B6" s="85"/>
      <c r="C6" s="87"/>
      <c r="D6" s="80">
        <v>2023</v>
      </c>
      <c r="E6" s="81"/>
      <c r="F6" s="80">
        <v>2022</v>
      </c>
      <c r="G6" s="81"/>
      <c r="H6" s="90" t="s">
        <v>31</v>
      </c>
      <c r="I6" s="92">
        <v>2022</v>
      </c>
      <c r="J6" s="92" t="s">
        <v>89</v>
      </c>
    </row>
    <row r="7" spans="2:10" ht="15" customHeight="1" thickBot="1">
      <c r="B7" s="99" t="s">
        <v>30</v>
      </c>
      <c r="C7" s="101" t="s">
        <v>33</v>
      </c>
      <c r="D7" s="82"/>
      <c r="E7" s="83"/>
      <c r="F7" s="82"/>
      <c r="G7" s="83"/>
      <c r="H7" s="91"/>
      <c r="I7" s="93"/>
      <c r="J7" s="93"/>
    </row>
    <row r="8" spans="2:10" ht="15" customHeight="1">
      <c r="B8" s="99"/>
      <c r="C8" s="101"/>
      <c r="D8" s="19" t="s">
        <v>34</v>
      </c>
      <c r="E8" s="20" t="s">
        <v>2</v>
      </c>
      <c r="F8" s="19" t="s">
        <v>34</v>
      </c>
      <c r="G8" s="20" t="s">
        <v>2</v>
      </c>
      <c r="H8" s="76" t="s">
        <v>35</v>
      </c>
      <c r="I8" s="21" t="s">
        <v>34</v>
      </c>
      <c r="J8" s="78" t="s">
        <v>90</v>
      </c>
    </row>
    <row r="9" spans="2:10" ht="15" customHeight="1" thickBot="1">
      <c r="B9" s="100"/>
      <c r="C9" s="102"/>
      <c r="D9" s="22" t="s">
        <v>36</v>
      </c>
      <c r="E9" s="23" t="s">
        <v>37</v>
      </c>
      <c r="F9" s="22" t="s">
        <v>36</v>
      </c>
      <c r="G9" s="23" t="s">
        <v>37</v>
      </c>
      <c r="H9" s="77"/>
      <c r="I9" s="24" t="s">
        <v>36</v>
      </c>
      <c r="J9" s="79"/>
    </row>
    <row r="10" spans="2:10" ht="15" thickBot="1">
      <c r="B10" s="46"/>
      <c r="C10" s="26" t="s">
        <v>12</v>
      </c>
      <c r="D10" s="27">
        <v>36</v>
      </c>
      <c r="E10" s="28">
        <v>0.66666666666666663</v>
      </c>
      <c r="F10" s="27">
        <v>14</v>
      </c>
      <c r="G10" s="28">
        <v>0.58333333333333337</v>
      </c>
      <c r="H10" s="29">
        <v>1.5714285714285716</v>
      </c>
      <c r="I10" s="27">
        <v>40</v>
      </c>
      <c r="J10" s="29">
        <v>-9.9999999999999978E-2</v>
      </c>
    </row>
    <row r="11" spans="2:10" ht="15" thickBot="1">
      <c r="B11" s="47"/>
      <c r="C11" s="31" t="s">
        <v>15</v>
      </c>
      <c r="D11" s="32">
        <v>7</v>
      </c>
      <c r="E11" s="33">
        <v>0.12962962962962962</v>
      </c>
      <c r="F11" s="32">
        <v>2</v>
      </c>
      <c r="G11" s="33">
        <v>8.3333333333333329E-2</v>
      </c>
      <c r="H11" s="34">
        <v>2.5</v>
      </c>
      <c r="I11" s="32">
        <v>10</v>
      </c>
      <c r="J11" s="34">
        <v>-0.30000000000000004</v>
      </c>
    </row>
    <row r="12" spans="2:10" ht="15" thickBot="1">
      <c r="B12" s="47"/>
      <c r="C12" s="26" t="s">
        <v>77</v>
      </c>
      <c r="D12" s="27">
        <v>3</v>
      </c>
      <c r="E12" s="28">
        <v>5.5555555555555552E-2</v>
      </c>
      <c r="F12" s="27">
        <v>0</v>
      </c>
      <c r="G12" s="28">
        <v>0</v>
      </c>
      <c r="H12" s="29"/>
      <c r="I12" s="27">
        <v>3</v>
      </c>
      <c r="J12" s="29">
        <v>0</v>
      </c>
    </row>
    <row r="13" spans="2:10" ht="15" thickBot="1">
      <c r="B13" s="47"/>
      <c r="C13" s="48" t="s">
        <v>19</v>
      </c>
      <c r="D13" s="32">
        <v>2</v>
      </c>
      <c r="E13" s="33">
        <v>3.7037037037037035E-2</v>
      </c>
      <c r="F13" s="32">
        <v>0</v>
      </c>
      <c r="G13" s="33">
        <v>0</v>
      </c>
      <c r="H13" s="34"/>
      <c r="I13" s="32">
        <v>0</v>
      </c>
      <c r="J13" s="34"/>
    </row>
    <row r="14" spans="2:10" ht="15" thickBot="1">
      <c r="B14" s="47"/>
      <c r="C14" s="49" t="s">
        <v>91</v>
      </c>
      <c r="D14" s="27">
        <v>1</v>
      </c>
      <c r="E14" s="28">
        <v>1.8518518518518517E-2</v>
      </c>
      <c r="F14" s="27">
        <v>0</v>
      </c>
      <c r="G14" s="28">
        <v>0</v>
      </c>
      <c r="H14" s="29"/>
      <c r="I14" s="27">
        <v>0</v>
      </c>
      <c r="J14" s="29"/>
    </row>
    <row r="15" spans="2:10" ht="15" thickBot="1">
      <c r="B15" s="47"/>
      <c r="C15" s="50" t="s">
        <v>92</v>
      </c>
      <c r="D15" s="32">
        <v>1</v>
      </c>
      <c r="E15" s="33">
        <v>1.8518518518518517E-2</v>
      </c>
      <c r="F15" s="32">
        <v>0</v>
      </c>
      <c r="G15" s="33">
        <v>0</v>
      </c>
      <c r="H15" s="34"/>
      <c r="I15" s="32">
        <v>0</v>
      </c>
      <c r="J15" s="34"/>
    </row>
    <row r="16" spans="2:10" ht="15" thickBot="1">
      <c r="B16" s="47"/>
      <c r="C16" s="26" t="s">
        <v>14</v>
      </c>
      <c r="D16" s="27">
        <v>1</v>
      </c>
      <c r="E16" s="28">
        <v>1.8518518518518517E-2</v>
      </c>
      <c r="F16" s="27">
        <v>0</v>
      </c>
      <c r="G16" s="28">
        <v>0</v>
      </c>
      <c r="H16" s="29"/>
      <c r="I16" s="27">
        <v>7</v>
      </c>
      <c r="J16" s="29">
        <v>-0.85714285714285721</v>
      </c>
    </row>
    <row r="17" spans="2:11" ht="15" thickBot="1">
      <c r="B17" s="47"/>
      <c r="C17" s="50" t="s">
        <v>38</v>
      </c>
      <c r="D17" s="32">
        <v>3</v>
      </c>
      <c r="E17" s="33">
        <v>5.5555555555555552E-2</v>
      </c>
      <c r="F17" s="32">
        <v>8</v>
      </c>
      <c r="G17" s="33">
        <v>0.33333333333333331</v>
      </c>
      <c r="H17" s="34">
        <v>-0.625</v>
      </c>
      <c r="I17" s="32">
        <v>5</v>
      </c>
      <c r="J17" s="34">
        <v>7.6923076923076927E-2</v>
      </c>
    </row>
    <row r="18" spans="2:11" ht="15" thickBot="1">
      <c r="B18" s="52" t="s">
        <v>43</v>
      </c>
      <c r="C18" s="52" t="s">
        <v>39</v>
      </c>
      <c r="D18" s="35">
        <v>54</v>
      </c>
      <c r="E18" s="36">
        <v>1</v>
      </c>
      <c r="F18" s="35">
        <v>24</v>
      </c>
      <c r="G18" s="36">
        <v>1</v>
      </c>
      <c r="H18" s="37">
        <v>1.25</v>
      </c>
      <c r="I18" s="35">
        <v>65</v>
      </c>
      <c r="J18" s="36">
        <v>-0.16923076923076918</v>
      </c>
    </row>
    <row r="19" spans="2:11" ht="15" thickBot="1">
      <c r="B19" s="46"/>
      <c r="C19" s="26" t="s">
        <v>11</v>
      </c>
      <c r="D19" s="27">
        <v>507</v>
      </c>
      <c r="E19" s="28">
        <v>0.20881383855024713</v>
      </c>
      <c r="F19" s="27">
        <v>368</v>
      </c>
      <c r="G19" s="28">
        <v>0.16524472384373598</v>
      </c>
      <c r="H19" s="29">
        <v>0.37771739130434789</v>
      </c>
      <c r="I19" s="27">
        <v>591</v>
      </c>
      <c r="J19" s="29">
        <v>-0.14213197969543145</v>
      </c>
    </row>
    <row r="20" spans="2:11" ht="15" thickBot="1">
      <c r="B20" s="47"/>
      <c r="C20" s="31" t="s">
        <v>12</v>
      </c>
      <c r="D20" s="32">
        <v>483</v>
      </c>
      <c r="E20" s="33">
        <v>0.19892915980230644</v>
      </c>
      <c r="F20" s="32">
        <v>460</v>
      </c>
      <c r="G20" s="33">
        <v>0.20655590480466995</v>
      </c>
      <c r="H20" s="34">
        <v>5.0000000000000044E-2</v>
      </c>
      <c r="I20" s="32">
        <v>640</v>
      </c>
      <c r="J20" s="34">
        <v>-0.24531250000000004</v>
      </c>
    </row>
    <row r="21" spans="2:11" ht="15" thickBot="1">
      <c r="B21" s="47"/>
      <c r="C21" s="26" t="s">
        <v>3</v>
      </c>
      <c r="D21" s="27">
        <v>421</v>
      </c>
      <c r="E21" s="28">
        <v>0.17339373970345964</v>
      </c>
      <c r="F21" s="27">
        <v>584</v>
      </c>
      <c r="G21" s="28">
        <v>0.26223619218679839</v>
      </c>
      <c r="H21" s="29">
        <v>-0.27910958904109584</v>
      </c>
      <c r="I21" s="27">
        <v>501</v>
      </c>
      <c r="J21" s="29">
        <v>-0.15968063872255489</v>
      </c>
    </row>
    <row r="22" spans="2:11" ht="15" thickBot="1">
      <c r="B22" s="47"/>
      <c r="C22" s="48" t="s">
        <v>13</v>
      </c>
      <c r="D22" s="32">
        <v>281</v>
      </c>
      <c r="E22" s="33">
        <v>0.11573311367380561</v>
      </c>
      <c r="F22" s="32">
        <v>283</v>
      </c>
      <c r="G22" s="33">
        <v>0.12707678491243826</v>
      </c>
      <c r="H22" s="34">
        <v>-7.0671378091873294E-3</v>
      </c>
      <c r="I22" s="32">
        <v>418</v>
      </c>
      <c r="J22" s="34">
        <v>-0.32775119617224879</v>
      </c>
    </row>
    <row r="23" spans="2:11" ht="15" thickBot="1">
      <c r="B23" s="47"/>
      <c r="C23" s="49" t="s">
        <v>4</v>
      </c>
      <c r="D23" s="27">
        <v>234</v>
      </c>
      <c r="E23" s="28">
        <v>9.637561779242175E-2</v>
      </c>
      <c r="F23" s="27">
        <v>304</v>
      </c>
      <c r="G23" s="28">
        <v>0.13650651100134711</v>
      </c>
      <c r="H23" s="29">
        <v>-0.23026315789473684</v>
      </c>
      <c r="I23" s="27">
        <v>554</v>
      </c>
      <c r="J23" s="29">
        <v>-0.57761732851985559</v>
      </c>
    </row>
    <row r="24" spans="2:11" ht="15" thickBot="1">
      <c r="B24" s="47"/>
      <c r="C24" s="50" t="s">
        <v>14</v>
      </c>
      <c r="D24" s="32">
        <v>205</v>
      </c>
      <c r="E24" s="33">
        <v>8.443163097199341E-2</v>
      </c>
      <c r="F24" s="32">
        <v>85</v>
      </c>
      <c r="G24" s="33">
        <v>3.8167938931297711E-2</v>
      </c>
      <c r="H24" s="34">
        <v>1.4117647058823528</v>
      </c>
      <c r="I24" s="32">
        <v>250</v>
      </c>
      <c r="J24" s="34">
        <v>-0.18000000000000005</v>
      </c>
    </row>
    <row r="25" spans="2:11" ht="15" thickBot="1">
      <c r="B25" s="47"/>
      <c r="C25" s="26" t="s">
        <v>15</v>
      </c>
      <c r="D25" s="27">
        <v>200</v>
      </c>
      <c r="E25" s="28">
        <v>8.2372322899505759E-2</v>
      </c>
      <c r="F25" s="27">
        <v>83</v>
      </c>
      <c r="G25" s="28">
        <v>3.7269869779973056E-2</v>
      </c>
      <c r="H25" s="29">
        <v>1.4096385542168677</v>
      </c>
      <c r="I25" s="27">
        <v>293</v>
      </c>
      <c r="J25" s="29">
        <v>-0.31740614334470985</v>
      </c>
    </row>
    <row r="26" spans="2:11" ht="15" thickBot="1">
      <c r="B26" s="47"/>
      <c r="C26" s="50" t="s">
        <v>68</v>
      </c>
      <c r="D26" s="32">
        <v>53</v>
      </c>
      <c r="E26" s="33">
        <v>2.1828665568369029E-2</v>
      </c>
      <c r="F26" s="32">
        <v>43</v>
      </c>
      <c r="G26" s="33">
        <v>1.9308486753480018E-2</v>
      </c>
      <c r="H26" s="34">
        <v>0.23255813953488369</v>
      </c>
      <c r="I26" s="32">
        <v>72</v>
      </c>
      <c r="J26" s="34">
        <v>-0.26388888888888884</v>
      </c>
    </row>
    <row r="27" spans="2:11" ht="15" thickBot="1">
      <c r="B27" s="51"/>
      <c r="C27" s="26" t="s">
        <v>38</v>
      </c>
      <c r="D27" s="27">
        <f>+D28-SUM(D19:D26)</f>
        <v>44</v>
      </c>
      <c r="E27" s="28">
        <f>+E28-SUM(E19:E26)</f>
        <v>1.8121911037891292E-2</v>
      </c>
      <c r="F27" s="27">
        <f>+F28-SUM(F19:F26)</f>
        <v>17</v>
      </c>
      <c r="G27" s="28">
        <f>+G28-SUM(G19:G26)</f>
        <v>7.6335877862595547E-3</v>
      </c>
      <c r="H27" s="29">
        <f>+D27/F27-1</f>
        <v>1.5882352941176472</v>
      </c>
      <c r="I27" s="27">
        <f>+I28-SUM(I20:I26)</f>
        <v>622</v>
      </c>
      <c r="J27" s="29">
        <f>+D27/I27-1</f>
        <v>-0.92926045016077174</v>
      </c>
    </row>
    <row r="28" spans="2:11" ht="15" thickBot="1">
      <c r="B28" s="52" t="s">
        <v>44</v>
      </c>
      <c r="C28" s="52" t="s">
        <v>39</v>
      </c>
      <c r="D28" s="35">
        <v>2428</v>
      </c>
      <c r="E28" s="36">
        <v>1</v>
      </c>
      <c r="F28" s="35">
        <v>2227</v>
      </c>
      <c r="G28" s="36">
        <v>1</v>
      </c>
      <c r="H28" s="37">
        <v>9.0255949708127448E-2</v>
      </c>
      <c r="I28" s="35">
        <v>3350</v>
      </c>
      <c r="J28" s="36">
        <v>-0.27522388059701497</v>
      </c>
    </row>
    <row r="29" spans="2:11" ht="15" thickBot="1">
      <c r="B29" s="52" t="s">
        <v>57</v>
      </c>
      <c r="C29" s="52" t="s">
        <v>39</v>
      </c>
      <c r="D29" s="35">
        <v>4</v>
      </c>
      <c r="E29" s="36">
        <v>1</v>
      </c>
      <c r="F29" s="35">
        <v>2</v>
      </c>
      <c r="G29" s="36">
        <v>1</v>
      </c>
      <c r="H29" s="37">
        <v>1</v>
      </c>
      <c r="I29" s="35">
        <v>6</v>
      </c>
      <c r="J29" s="36">
        <v>-0.33333333333333337</v>
      </c>
      <c r="K29" s="55"/>
    </row>
    <row r="30" spans="2:11" ht="15" thickBot="1">
      <c r="B30" s="95"/>
      <c r="C30" s="96" t="s">
        <v>39</v>
      </c>
      <c r="D30" s="39">
        <v>2486</v>
      </c>
      <c r="E30" s="40">
        <v>1</v>
      </c>
      <c r="F30" s="39">
        <v>2253</v>
      </c>
      <c r="G30" s="40">
        <v>1</v>
      </c>
      <c r="H30" s="41">
        <v>0.10341766533510866</v>
      </c>
      <c r="I30" s="39">
        <v>3421</v>
      </c>
      <c r="J30" s="41">
        <v>-0.27331189710610937</v>
      </c>
      <c r="K30" s="55"/>
    </row>
    <row r="31" spans="2:11" ht="14.45" customHeight="1">
      <c r="B31" s="109" t="s">
        <v>71</v>
      </c>
      <c r="C31" s="53"/>
      <c r="D31" s="43"/>
      <c r="E31" s="43"/>
      <c r="F31" s="43"/>
      <c r="G31" s="43"/>
    </row>
    <row r="32" spans="2:11">
      <c r="B32" s="45" t="s">
        <v>72</v>
      </c>
      <c r="C32" s="43"/>
      <c r="D32" s="43"/>
      <c r="E32" s="43"/>
      <c r="F32" s="43"/>
      <c r="G32" s="43"/>
    </row>
    <row r="33" spans="2:10" ht="14.25" customHeight="1">
      <c r="B33" s="55"/>
      <c r="C33" s="55"/>
      <c r="D33" s="55"/>
      <c r="E33" s="55"/>
      <c r="F33" s="55"/>
      <c r="G33" s="55"/>
      <c r="H33" s="55"/>
      <c r="I33" s="55"/>
      <c r="J33" s="55"/>
    </row>
    <row r="34" spans="2:10">
      <c r="B34" s="55"/>
      <c r="C34" s="55"/>
      <c r="D34" s="55"/>
      <c r="E34" s="55"/>
      <c r="F34" s="55"/>
      <c r="G34" s="55"/>
      <c r="H34" s="55"/>
      <c r="I34" s="55"/>
      <c r="J34" s="55"/>
    </row>
    <row r="35" spans="2:10">
      <c r="B35" s="71" t="s">
        <v>45</v>
      </c>
      <c r="C35" s="71"/>
      <c r="D35" s="71"/>
      <c r="E35" s="71"/>
      <c r="F35" s="71"/>
      <c r="G35" s="71"/>
      <c r="H35" s="71"/>
      <c r="I35" s="71"/>
      <c r="J35" s="71"/>
    </row>
    <row r="36" spans="2:10" ht="15" thickBot="1">
      <c r="B36" s="72" t="s">
        <v>46</v>
      </c>
      <c r="C36" s="72"/>
      <c r="D36" s="72"/>
      <c r="E36" s="72"/>
      <c r="F36" s="72"/>
      <c r="G36" s="72"/>
      <c r="H36" s="72"/>
      <c r="I36" s="72"/>
      <c r="J36" s="72"/>
    </row>
    <row r="37" spans="2:10" ht="14.45" customHeight="1">
      <c r="B37" s="84" t="s">
        <v>30</v>
      </c>
      <c r="C37" s="86" t="s">
        <v>1</v>
      </c>
      <c r="D37" s="88" t="s">
        <v>87</v>
      </c>
      <c r="E37" s="88"/>
      <c r="F37" s="88"/>
      <c r="G37" s="88"/>
      <c r="H37" s="89"/>
      <c r="I37" s="94" t="s">
        <v>81</v>
      </c>
      <c r="J37" s="89"/>
    </row>
    <row r="38" spans="2:10" ht="14.45" customHeight="1" thickBot="1">
      <c r="B38" s="85"/>
      <c r="C38" s="87"/>
      <c r="D38" s="73" t="s">
        <v>88</v>
      </c>
      <c r="E38" s="73"/>
      <c r="F38" s="73"/>
      <c r="G38" s="73"/>
      <c r="H38" s="74"/>
      <c r="I38" s="75" t="s">
        <v>82</v>
      </c>
      <c r="J38" s="74"/>
    </row>
    <row r="39" spans="2:10" ht="14.45" customHeight="1">
      <c r="B39" s="85"/>
      <c r="C39" s="87"/>
      <c r="D39" s="80">
        <v>2023</v>
      </c>
      <c r="E39" s="81"/>
      <c r="F39" s="80">
        <v>2022</v>
      </c>
      <c r="G39" s="81"/>
      <c r="H39" s="90" t="s">
        <v>31</v>
      </c>
      <c r="I39" s="92">
        <v>2022</v>
      </c>
      <c r="J39" s="92" t="s">
        <v>89</v>
      </c>
    </row>
    <row r="40" spans="2:10" ht="14.45" customHeight="1" thickBot="1">
      <c r="B40" s="99" t="s">
        <v>30</v>
      </c>
      <c r="C40" s="101" t="s">
        <v>33</v>
      </c>
      <c r="D40" s="82"/>
      <c r="E40" s="83"/>
      <c r="F40" s="82"/>
      <c r="G40" s="83"/>
      <c r="H40" s="91"/>
      <c r="I40" s="93"/>
      <c r="J40" s="93"/>
    </row>
    <row r="41" spans="2:10" ht="14.45" customHeight="1">
      <c r="B41" s="99"/>
      <c r="C41" s="101"/>
      <c r="D41" s="19" t="s">
        <v>34</v>
      </c>
      <c r="E41" s="20" t="s">
        <v>2</v>
      </c>
      <c r="F41" s="19" t="s">
        <v>34</v>
      </c>
      <c r="G41" s="20" t="s">
        <v>2</v>
      </c>
      <c r="H41" s="76" t="s">
        <v>35</v>
      </c>
      <c r="I41" s="21" t="s">
        <v>34</v>
      </c>
      <c r="J41" s="78" t="s">
        <v>90</v>
      </c>
    </row>
    <row r="42" spans="2:10" ht="14.45" customHeight="1" thickBot="1">
      <c r="B42" s="100"/>
      <c r="C42" s="102"/>
      <c r="D42" s="22" t="s">
        <v>36</v>
      </c>
      <c r="E42" s="23" t="s">
        <v>37</v>
      </c>
      <c r="F42" s="22" t="s">
        <v>36</v>
      </c>
      <c r="G42" s="23" t="s">
        <v>37</v>
      </c>
      <c r="H42" s="77"/>
      <c r="I42" s="24" t="s">
        <v>36</v>
      </c>
      <c r="J42" s="79"/>
    </row>
    <row r="43" spans="2:10" ht="14.45" hidden="1" customHeight="1" thickBot="1">
      <c r="B43" s="46"/>
      <c r="C43" s="26"/>
      <c r="D43" s="27"/>
      <c r="E43" s="28"/>
      <c r="F43" s="27"/>
      <c r="G43" s="28"/>
      <c r="H43" s="29"/>
      <c r="I43" s="27"/>
      <c r="J43" s="29"/>
    </row>
    <row r="44" spans="2:10" ht="15" thickBot="1">
      <c r="B44" s="52" t="s">
        <v>43</v>
      </c>
      <c r="C44" s="52" t="s">
        <v>39</v>
      </c>
      <c r="D44" s="35"/>
      <c r="E44" s="36"/>
      <c r="F44" s="35"/>
      <c r="G44" s="36"/>
      <c r="H44" s="37"/>
      <c r="I44" s="35"/>
      <c r="J44" s="36"/>
    </row>
    <row r="45" spans="2:10" ht="15" thickBot="1">
      <c r="B45" s="46"/>
      <c r="C45" s="26" t="s">
        <v>11</v>
      </c>
      <c r="D45" s="27">
        <v>394</v>
      </c>
      <c r="E45" s="28">
        <v>0.23014018691588786</v>
      </c>
      <c r="F45" s="27">
        <v>305</v>
      </c>
      <c r="G45" s="28">
        <v>0.16991643454038996</v>
      </c>
      <c r="H45" s="29">
        <v>0.29180327868852451</v>
      </c>
      <c r="I45" s="27">
        <v>429</v>
      </c>
      <c r="J45" s="29">
        <v>-8.1585081585081598E-2</v>
      </c>
    </row>
    <row r="46" spans="2:10" ht="15" thickBot="1">
      <c r="B46" s="47"/>
      <c r="C46" s="31" t="s">
        <v>3</v>
      </c>
      <c r="D46" s="32">
        <v>372</v>
      </c>
      <c r="E46" s="33">
        <v>0.21728971962616822</v>
      </c>
      <c r="F46" s="32">
        <v>519</v>
      </c>
      <c r="G46" s="33">
        <v>0.28913649025069638</v>
      </c>
      <c r="H46" s="34">
        <v>-0.2832369942196532</v>
      </c>
      <c r="I46" s="32">
        <v>435</v>
      </c>
      <c r="J46" s="34">
        <v>-0.14482758620689651</v>
      </c>
    </row>
    <row r="47" spans="2:10" ht="15" customHeight="1" thickBot="1">
      <c r="B47" s="47"/>
      <c r="C47" s="26" t="s">
        <v>12</v>
      </c>
      <c r="D47" s="27">
        <v>372</v>
      </c>
      <c r="E47" s="28">
        <v>0.21728971962616822</v>
      </c>
      <c r="F47" s="27">
        <v>391</v>
      </c>
      <c r="G47" s="28">
        <v>0.21782729805013928</v>
      </c>
      <c r="H47" s="29">
        <v>-4.8593350383631662E-2</v>
      </c>
      <c r="I47" s="27">
        <v>558</v>
      </c>
      <c r="J47" s="29">
        <v>-0.33333333333333337</v>
      </c>
    </row>
    <row r="48" spans="2:10" ht="15" thickBot="1">
      <c r="B48" s="47"/>
      <c r="C48" s="48" t="s">
        <v>13</v>
      </c>
      <c r="D48" s="32">
        <v>192</v>
      </c>
      <c r="E48" s="33">
        <v>0.11214953271028037</v>
      </c>
      <c r="F48" s="32">
        <v>238</v>
      </c>
      <c r="G48" s="33">
        <v>0.13259052924791087</v>
      </c>
      <c r="H48" s="34">
        <v>-0.19327731092436973</v>
      </c>
      <c r="I48" s="32">
        <v>276</v>
      </c>
      <c r="J48" s="34">
        <v>-0.30434782608695654</v>
      </c>
    </row>
    <row r="49" spans="2:10" ht="15" customHeight="1" thickBot="1">
      <c r="B49" s="47"/>
      <c r="C49" s="49" t="s">
        <v>14</v>
      </c>
      <c r="D49" s="27">
        <v>132</v>
      </c>
      <c r="E49" s="28">
        <v>7.7102803738317752E-2</v>
      </c>
      <c r="F49" s="27">
        <v>50</v>
      </c>
      <c r="G49" s="28">
        <v>2.7855153203342618E-2</v>
      </c>
      <c r="H49" s="29">
        <v>1.6400000000000001</v>
      </c>
      <c r="I49" s="27">
        <v>163</v>
      </c>
      <c r="J49" s="29">
        <v>-0.19018404907975461</v>
      </c>
    </row>
    <row r="50" spans="2:10" ht="15" thickBot="1">
      <c r="B50" s="47"/>
      <c r="C50" s="50" t="s">
        <v>4</v>
      </c>
      <c r="D50" s="32">
        <v>128</v>
      </c>
      <c r="E50" s="33">
        <v>7.476635514018691E-2</v>
      </c>
      <c r="F50" s="32">
        <v>215</v>
      </c>
      <c r="G50" s="33">
        <v>0.11977715877437325</v>
      </c>
      <c r="H50" s="34">
        <v>-0.40465116279069768</v>
      </c>
      <c r="I50" s="32">
        <v>404</v>
      </c>
      <c r="J50" s="34">
        <v>-0.68316831683168311</v>
      </c>
    </row>
    <row r="51" spans="2:10" ht="15" thickBot="1">
      <c r="B51" s="47"/>
      <c r="C51" s="26" t="s">
        <v>15</v>
      </c>
      <c r="D51" s="27">
        <v>70</v>
      </c>
      <c r="E51" s="28">
        <v>4.0887850467289717E-2</v>
      </c>
      <c r="F51" s="27">
        <v>34</v>
      </c>
      <c r="G51" s="28">
        <v>1.8941504178272981E-2</v>
      </c>
      <c r="H51" s="29">
        <v>1.0588235294117645</v>
      </c>
      <c r="I51" s="27">
        <v>102</v>
      </c>
      <c r="J51" s="29">
        <v>-0.31372549019607843</v>
      </c>
    </row>
    <row r="52" spans="2:10" ht="15" thickBot="1">
      <c r="B52" s="47"/>
      <c r="C52" s="50" t="s">
        <v>68</v>
      </c>
      <c r="D52" s="32">
        <v>52</v>
      </c>
      <c r="E52" s="33">
        <v>3.0373831775700934E-2</v>
      </c>
      <c r="F52" s="32">
        <v>43</v>
      </c>
      <c r="G52" s="33">
        <v>2.3955431754874652E-2</v>
      </c>
      <c r="H52" s="34">
        <v>0.20930232558139528</v>
      </c>
      <c r="I52" s="32">
        <v>71</v>
      </c>
      <c r="J52" s="34">
        <v>-0.26760563380281688</v>
      </c>
    </row>
    <row r="53" spans="2:10" ht="15" thickBot="1">
      <c r="B53" s="51"/>
      <c r="C53" s="26" t="s">
        <v>38</v>
      </c>
      <c r="D53" s="27">
        <v>0</v>
      </c>
      <c r="E53" s="28">
        <v>0</v>
      </c>
      <c r="F53" s="27">
        <v>0</v>
      </c>
      <c r="G53" s="28">
        <v>0</v>
      </c>
      <c r="H53" s="29"/>
      <c r="I53" s="27">
        <v>0</v>
      </c>
      <c r="J53" s="29"/>
    </row>
    <row r="54" spans="2:10" ht="15" thickBot="1">
      <c r="B54" s="52" t="s">
        <v>44</v>
      </c>
      <c r="C54" s="52" t="s">
        <v>39</v>
      </c>
      <c r="D54" s="35">
        <v>1712</v>
      </c>
      <c r="E54" s="36">
        <v>1</v>
      </c>
      <c r="F54" s="35">
        <v>1795</v>
      </c>
      <c r="G54" s="36">
        <v>1</v>
      </c>
      <c r="H54" s="37">
        <v>-4.6239554317548781E-2</v>
      </c>
      <c r="I54" s="35">
        <v>2438</v>
      </c>
      <c r="J54" s="36">
        <v>-0.29778506972928631</v>
      </c>
    </row>
    <row r="55" spans="2:10" ht="15" thickBot="1">
      <c r="B55" s="52" t="s">
        <v>57</v>
      </c>
      <c r="C55" s="52" t="s">
        <v>39</v>
      </c>
      <c r="D55" s="35">
        <v>1</v>
      </c>
      <c r="E55" s="36">
        <v>1</v>
      </c>
      <c r="F55" s="35">
        <v>1</v>
      </c>
      <c r="G55" s="36">
        <v>1</v>
      </c>
      <c r="H55" s="37">
        <v>0</v>
      </c>
      <c r="I55" s="35">
        <v>2</v>
      </c>
      <c r="J55" s="36">
        <v>-0.5</v>
      </c>
    </row>
    <row r="56" spans="2:10" ht="15" thickBot="1">
      <c r="B56" s="95"/>
      <c r="C56" s="96" t="s">
        <v>39</v>
      </c>
      <c r="D56" s="39">
        <v>1713</v>
      </c>
      <c r="E56" s="40">
        <v>1</v>
      </c>
      <c r="F56" s="39">
        <v>1796</v>
      </c>
      <c r="G56" s="40">
        <v>1</v>
      </c>
      <c r="H56" s="41">
        <v>-4.6213808463251627E-2</v>
      </c>
      <c r="I56" s="39">
        <v>2440</v>
      </c>
      <c r="J56" s="41">
        <v>-0.29795081967213111</v>
      </c>
    </row>
    <row r="57" spans="2:10">
      <c r="B57" s="109" t="s">
        <v>71</v>
      </c>
      <c r="C57" s="53"/>
      <c r="D57" s="43"/>
      <c r="E57" s="43"/>
      <c r="F57" s="43"/>
      <c r="G57" s="43"/>
      <c r="H57" s="56"/>
      <c r="I57" s="56"/>
      <c r="J57" s="56"/>
    </row>
    <row r="58" spans="2:10">
      <c r="B58" s="45" t="s">
        <v>72</v>
      </c>
      <c r="C58" s="43"/>
      <c r="D58" s="43"/>
      <c r="E58" s="43"/>
      <c r="F58" s="43"/>
      <c r="G58" s="43"/>
    </row>
    <row r="60" spans="2:10">
      <c r="B60" s="71" t="s">
        <v>55</v>
      </c>
      <c r="C60" s="71"/>
      <c r="D60" s="71"/>
      <c r="E60" s="71"/>
      <c r="F60" s="71"/>
      <c r="G60" s="71"/>
      <c r="H60" s="71"/>
      <c r="I60" s="71"/>
      <c r="J60" s="71"/>
    </row>
    <row r="61" spans="2:10" ht="15" thickBot="1">
      <c r="B61" s="72" t="s">
        <v>56</v>
      </c>
      <c r="C61" s="72"/>
      <c r="D61" s="72"/>
      <c r="E61" s="72"/>
      <c r="F61" s="72"/>
      <c r="G61" s="72"/>
      <c r="H61" s="72"/>
      <c r="I61" s="72"/>
      <c r="J61" s="72"/>
    </row>
    <row r="62" spans="2:10">
      <c r="B62" s="84" t="s">
        <v>30</v>
      </c>
      <c r="C62" s="86" t="s">
        <v>1</v>
      </c>
      <c r="D62" s="88" t="s">
        <v>87</v>
      </c>
      <c r="E62" s="88"/>
      <c r="F62" s="88"/>
      <c r="G62" s="88"/>
      <c r="H62" s="89"/>
      <c r="I62" s="94" t="s">
        <v>81</v>
      </c>
      <c r="J62" s="89"/>
    </row>
    <row r="63" spans="2:10" ht="15" thickBot="1">
      <c r="B63" s="85"/>
      <c r="C63" s="87"/>
      <c r="D63" s="73" t="s">
        <v>88</v>
      </c>
      <c r="E63" s="73"/>
      <c r="F63" s="73"/>
      <c r="G63" s="73"/>
      <c r="H63" s="74"/>
      <c r="I63" s="75" t="s">
        <v>82</v>
      </c>
      <c r="J63" s="74"/>
    </row>
    <row r="64" spans="2:10" ht="15" customHeight="1">
      <c r="B64" s="85"/>
      <c r="C64" s="87"/>
      <c r="D64" s="80">
        <v>2023</v>
      </c>
      <c r="E64" s="81"/>
      <c r="F64" s="80">
        <v>2022</v>
      </c>
      <c r="G64" s="81"/>
      <c r="H64" s="90" t="s">
        <v>31</v>
      </c>
      <c r="I64" s="92">
        <v>2022</v>
      </c>
      <c r="J64" s="92" t="s">
        <v>89</v>
      </c>
    </row>
    <row r="65" spans="2:10" ht="15" customHeight="1" thickBot="1">
      <c r="B65" s="99" t="s">
        <v>30</v>
      </c>
      <c r="C65" s="101" t="s">
        <v>33</v>
      </c>
      <c r="D65" s="82"/>
      <c r="E65" s="83"/>
      <c r="F65" s="82"/>
      <c r="G65" s="83"/>
      <c r="H65" s="91"/>
      <c r="I65" s="93"/>
      <c r="J65" s="93"/>
    </row>
    <row r="66" spans="2:10" ht="15" customHeight="1">
      <c r="B66" s="99"/>
      <c r="C66" s="101"/>
      <c r="D66" s="19" t="s">
        <v>34</v>
      </c>
      <c r="E66" s="20" t="s">
        <v>2</v>
      </c>
      <c r="F66" s="19" t="s">
        <v>34</v>
      </c>
      <c r="G66" s="20" t="s">
        <v>2</v>
      </c>
      <c r="H66" s="76" t="s">
        <v>35</v>
      </c>
      <c r="I66" s="21" t="s">
        <v>34</v>
      </c>
      <c r="J66" s="78" t="s">
        <v>90</v>
      </c>
    </row>
    <row r="67" spans="2:10" ht="26.25" thickBot="1">
      <c r="B67" s="100"/>
      <c r="C67" s="102"/>
      <c r="D67" s="22" t="s">
        <v>36</v>
      </c>
      <c r="E67" s="23" t="s">
        <v>37</v>
      </c>
      <c r="F67" s="22" t="s">
        <v>36</v>
      </c>
      <c r="G67" s="23" t="s">
        <v>37</v>
      </c>
      <c r="H67" s="77"/>
      <c r="I67" s="24" t="s">
        <v>36</v>
      </c>
      <c r="J67" s="79"/>
    </row>
    <row r="68" spans="2:10" ht="15" thickBot="1">
      <c r="B68" s="46"/>
      <c r="C68" s="26" t="s">
        <v>12</v>
      </c>
      <c r="D68" s="27">
        <v>147</v>
      </c>
      <c r="E68" s="28">
        <v>0.19016817593790428</v>
      </c>
      <c r="F68" s="27">
        <v>84</v>
      </c>
      <c r="G68" s="28">
        <v>0.1838074398249453</v>
      </c>
      <c r="H68" s="29">
        <v>0.75</v>
      </c>
      <c r="I68" s="27">
        <v>124</v>
      </c>
      <c r="J68" s="29">
        <v>0.18548387096774199</v>
      </c>
    </row>
    <row r="69" spans="2:10" ht="15" thickBot="1">
      <c r="B69" s="47"/>
      <c r="C69" s="31" t="s">
        <v>15</v>
      </c>
      <c r="D69" s="32">
        <v>137</v>
      </c>
      <c r="E69" s="33">
        <v>0.17723156532988357</v>
      </c>
      <c r="F69" s="32">
        <v>51</v>
      </c>
      <c r="G69" s="33">
        <v>0.11159737417943107</v>
      </c>
      <c r="H69" s="34">
        <v>1.6862745098039214</v>
      </c>
      <c r="I69" s="32">
        <v>201</v>
      </c>
      <c r="J69" s="34">
        <v>-0.31840796019900497</v>
      </c>
    </row>
    <row r="70" spans="2:10" ht="15" thickBot="1">
      <c r="B70" s="47"/>
      <c r="C70" s="26" t="s">
        <v>11</v>
      </c>
      <c r="D70" s="27">
        <v>115</v>
      </c>
      <c r="E70" s="28">
        <v>0.14877102199223805</v>
      </c>
      <c r="F70" s="27">
        <v>63</v>
      </c>
      <c r="G70" s="28">
        <v>0.13785557986870897</v>
      </c>
      <c r="H70" s="29">
        <v>0.82539682539682535</v>
      </c>
      <c r="I70" s="27">
        <v>162</v>
      </c>
      <c r="J70" s="29">
        <v>-0.29012345679012341</v>
      </c>
    </row>
    <row r="71" spans="2:10" ht="15" thickBot="1">
      <c r="B71" s="47"/>
      <c r="C71" s="48" t="s">
        <v>4</v>
      </c>
      <c r="D71" s="32">
        <v>106</v>
      </c>
      <c r="E71" s="33">
        <v>0.1371280724450194</v>
      </c>
      <c r="F71" s="32">
        <v>90</v>
      </c>
      <c r="G71" s="33">
        <v>0.19693654266958424</v>
      </c>
      <c r="H71" s="34">
        <v>0.17777777777777781</v>
      </c>
      <c r="I71" s="32">
        <v>150</v>
      </c>
      <c r="J71" s="34">
        <v>-0.29333333333333333</v>
      </c>
    </row>
    <row r="72" spans="2:10" ht="15" thickBot="1">
      <c r="B72" s="47"/>
      <c r="C72" s="49" t="s">
        <v>13</v>
      </c>
      <c r="D72" s="27">
        <v>89</v>
      </c>
      <c r="E72" s="28">
        <v>0.11513583441138421</v>
      </c>
      <c r="F72" s="27">
        <v>45</v>
      </c>
      <c r="G72" s="28">
        <v>9.8468271334792121E-2</v>
      </c>
      <c r="H72" s="29">
        <v>0.97777777777777786</v>
      </c>
      <c r="I72" s="27">
        <v>142</v>
      </c>
      <c r="J72" s="29">
        <v>-0.37323943661971826</v>
      </c>
    </row>
    <row r="73" spans="2:10" ht="15" thickBot="1">
      <c r="B73" s="47"/>
      <c r="C73" s="50" t="s">
        <v>14</v>
      </c>
      <c r="D73" s="32">
        <v>74</v>
      </c>
      <c r="E73" s="33">
        <v>9.5730918499353168E-2</v>
      </c>
      <c r="F73" s="32">
        <v>35</v>
      </c>
      <c r="G73" s="33">
        <v>7.6586433260393869E-2</v>
      </c>
      <c r="H73" s="34">
        <v>1.1142857142857143</v>
      </c>
      <c r="I73" s="32">
        <v>95</v>
      </c>
      <c r="J73" s="34">
        <v>-0.22105263157894739</v>
      </c>
    </row>
    <row r="74" spans="2:10" ht="15" thickBot="1">
      <c r="B74" s="47"/>
      <c r="C74" s="26" t="s">
        <v>3</v>
      </c>
      <c r="D74" s="27">
        <v>49</v>
      </c>
      <c r="E74" s="28">
        <v>6.3389391979301421E-2</v>
      </c>
      <c r="F74" s="27">
        <v>65</v>
      </c>
      <c r="G74" s="28">
        <v>0.14223194748358861</v>
      </c>
      <c r="H74" s="29">
        <v>-0.24615384615384617</v>
      </c>
      <c r="I74" s="27">
        <v>66</v>
      </c>
      <c r="J74" s="29">
        <v>-0.25757575757575757</v>
      </c>
    </row>
    <row r="75" spans="2:10" ht="15" thickBot="1">
      <c r="B75" s="47"/>
      <c r="C75" s="50" t="s">
        <v>38</v>
      </c>
      <c r="D75" s="32">
        <f>+D76-SUM(D68:D74)</f>
        <v>56</v>
      </c>
      <c r="E75" s="33">
        <f>+E76-SUM(E68:E74)</f>
        <v>7.2445019404915989E-2</v>
      </c>
      <c r="F75" s="32">
        <f>+F76-SUM(F68:F74)</f>
        <v>24</v>
      </c>
      <c r="G75" s="33">
        <f>+G76-SUM(G68:G74)</f>
        <v>5.2516411378555894E-2</v>
      </c>
      <c r="H75" s="34">
        <f>+D75/F75-1</f>
        <v>1.3333333333333335</v>
      </c>
      <c r="I75" s="32">
        <f>+I76-SUM(I68:I74)</f>
        <v>41</v>
      </c>
      <c r="J75" s="34">
        <f>+D75/I75-1</f>
        <v>0.36585365853658547</v>
      </c>
    </row>
    <row r="76" spans="2:10" ht="15" thickBot="1">
      <c r="B76" s="95"/>
      <c r="C76" s="96" t="s">
        <v>39</v>
      </c>
      <c r="D76" s="39">
        <v>773</v>
      </c>
      <c r="E76" s="40">
        <v>1</v>
      </c>
      <c r="F76" s="39">
        <v>457</v>
      </c>
      <c r="G76" s="40">
        <v>1</v>
      </c>
      <c r="H76" s="41">
        <v>0.69146608315098468</v>
      </c>
      <c r="I76" s="39">
        <v>981</v>
      </c>
      <c r="J76" s="41">
        <v>-0.21202854230377166</v>
      </c>
    </row>
    <row r="77" spans="2:10">
      <c r="B77" s="109" t="s">
        <v>49</v>
      </c>
      <c r="C77" s="55"/>
      <c r="D77" s="55"/>
      <c r="E77" s="55"/>
      <c r="F77" s="55"/>
      <c r="G77" s="55"/>
      <c r="H77" s="55"/>
      <c r="I77" s="55"/>
      <c r="J77" s="55"/>
    </row>
    <row r="78" spans="2:10">
      <c r="B78" s="44"/>
    </row>
  </sheetData>
  <mergeCells count="54">
    <mergeCell ref="J64:J65"/>
    <mergeCell ref="D37:H37"/>
    <mergeCell ref="I37:J37"/>
    <mergeCell ref="D62:H62"/>
    <mergeCell ref="I62:J62"/>
    <mergeCell ref="D63:H63"/>
    <mergeCell ref="I63:J63"/>
    <mergeCell ref="B61:J61"/>
    <mergeCell ref="B62:B64"/>
    <mergeCell ref="C62:C64"/>
    <mergeCell ref="B65:B67"/>
    <mergeCell ref="C65:C67"/>
    <mergeCell ref="H66:H67"/>
    <mergeCell ref="J66:J67"/>
    <mergeCell ref="H39:H40"/>
    <mergeCell ref="I39:I40"/>
    <mergeCell ref="J39:J40"/>
    <mergeCell ref="B60:J60"/>
    <mergeCell ref="B40:B42"/>
    <mergeCell ref="C40:C42"/>
    <mergeCell ref="H41:H42"/>
    <mergeCell ref="J41:J42"/>
    <mergeCell ref="D64:E65"/>
    <mergeCell ref="F64:G65"/>
    <mergeCell ref="H64:H65"/>
    <mergeCell ref="I64:I65"/>
    <mergeCell ref="B36:J36"/>
    <mergeCell ref="B37:B39"/>
    <mergeCell ref="C37:C39"/>
    <mergeCell ref="D38:H38"/>
    <mergeCell ref="I38:J38"/>
    <mergeCell ref="D39:E40"/>
    <mergeCell ref="F39:G40"/>
    <mergeCell ref="F6:G7"/>
    <mergeCell ref="H6:H7"/>
    <mergeCell ref="I6:I7"/>
    <mergeCell ref="J6:J7"/>
    <mergeCell ref="B35:J35"/>
    <mergeCell ref="B30:C30"/>
    <mergeCell ref="B56:C56"/>
    <mergeCell ref="B76:C76"/>
    <mergeCell ref="B2:J2"/>
    <mergeCell ref="B3:J3"/>
    <mergeCell ref="B4:B6"/>
    <mergeCell ref="C4:C6"/>
    <mergeCell ref="D4:H4"/>
    <mergeCell ref="I4:J4"/>
    <mergeCell ref="D5:H5"/>
    <mergeCell ref="I5:J5"/>
    <mergeCell ref="B7:B9"/>
    <mergeCell ref="C7:C9"/>
    <mergeCell ref="H8:H9"/>
    <mergeCell ref="J8:J9"/>
    <mergeCell ref="D6:E7"/>
  </mergeCells>
  <conditionalFormatting sqref="H28">
    <cfRule type="cellIs" dxfId="49" priority="41" operator="lessThan">
      <formula>0</formula>
    </cfRule>
  </conditionalFormatting>
  <conditionalFormatting sqref="H29">
    <cfRule type="cellIs" dxfId="48" priority="40" operator="lessThan">
      <formula>0</formula>
    </cfRule>
  </conditionalFormatting>
  <conditionalFormatting sqref="H18">
    <cfRule type="cellIs" dxfId="47" priority="39" operator="lessThan">
      <formula>0</formula>
    </cfRule>
  </conditionalFormatting>
  <conditionalFormatting sqref="J10:J17 H10:H17">
    <cfRule type="cellIs" dxfId="46" priority="38" operator="lessThan">
      <formula>0</formula>
    </cfRule>
  </conditionalFormatting>
  <conditionalFormatting sqref="D10:E17 G10:J17">
    <cfRule type="cellIs" dxfId="45" priority="37" operator="equal">
      <formula>0</formula>
    </cfRule>
  </conditionalFormatting>
  <conditionalFormatting sqref="F10:F17">
    <cfRule type="cellIs" dxfId="44" priority="36" operator="equal">
      <formula>0</formula>
    </cfRule>
  </conditionalFormatting>
  <conditionalFormatting sqref="J19:J26 H19:H26">
    <cfRule type="cellIs" dxfId="43" priority="33" operator="lessThan">
      <formula>0</formula>
    </cfRule>
  </conditionalFormatting>
  <conditionalFormatting sqref="D19:E26 G19:J26">
    <cfRule type="cellIs" dxfId="42" priority="32" operator="equal">
      <formula>0</formula>
    </cfRule>
  </conditionalFormatting>
  <conditionalFormatting sqref="F19:F26">
    <cfRule type="cellIs" dxfId="41" priority="31" operator="equal">
      <formula>0</formula>
    </cfRule>
  </conditionalFormatting>
  <conditionalFormatting sqref="J27 H27">
    <cfRule type="cellIs" dxfId="40" priority="28" operator="lessThan">
      <formula>0</formula>
    </cfRule>
  </conditionalFormatting>
  <conditionalFormatting sqref="D27:E27 G27:J27">
    <cfRule type="cellIs" dxfId="39" priority="27" operator="equal">
      <formula>0</formula>
    </cfRule>
  </conditionalFormatting>
  <conditionalFormatting sqref="F27">
    <cfRule type="cellIs" dxfId="38" priority="26" operator="equal">
      <formula>0</formula>
    </cfRule>
  </conditionalFormatting>
  <conditionalFormatting sqref="J43 H43">
    <cfRule type="cellIs" dxfId="37" priority="23" operator="lessThan">
      <formula>0</formula>
    </cfRule>
  </conditionalFormatting>
  <conditionalFormatting sqref="D43:E43 G43:J43">
    <cfRule type="cellIs" dxfId="36" priority="22" operator="equal">
      <formula>0</formula>
    </cfRule>
  </conditionalFormatting>
  <conditionalFormatting sqref="F43">
    <cfRule type="cellIs" dxfId="35" priority="21" operator="equal">
      <formula>0</formula>
    </cfRule>
  </conditionalFormatting>
  <conditionalFormatting sqref="H44">
    <cfRule type="cellIs" dxfId="34" priority="18" operator="lessThan">
      <formula>0</formula>
    </cfRule>
  </conditionalFormatting>
  <conditionalFormatting sqref="J45:J52 H45:H52">
    <cfRule type="cellIs" dxfId="33" priority="17" operator="lessThan">
      <formula>0</formula>
    </cfRule>
  </conditionalFormatting>
  <conditionalFormatting sqref="D45:E52 G45:J52">
    <cfRule type="cellIs" dxfId="32" priority="16" operator="equal">
      <formula>0</formula>
    </cfRule>
  </conditionalFormatting>
  <conditionalFormatting sqref="F45:F52">
    <cfRule type="cellIs" dxfId="31" priority="15" operator="equal">
      <formula>0</formula>
    </cfRule>
  </conditionalFormatting>
  <conditionalFormatting sqref="J53 H53">
    <cfRule type="cellIs" dxfId="30" priority="12" operator="lessThan">
      <formula>0</formula>
    </cfRule>
  </conditionalFormatting>
  <conditionalFormatting sqref="D53:E53 G53:J53">
    <cfRule type="cellIs" dxfId="29" priority="11" operator="equal">
      <formula>0</formula>
    </cfRule>
  </conditionalFormatting>
  <conditionalFormatting sqref="F53">
    <cfRule type="cellIs" dxfId="28" priority="10" operator="equal">
      <formula>0</formula>
    </cfRule>
  </conditionalFormatting>
  <conditionalFormatting sqref="H54">
    <cfRule type="cellIs" dxfId="27" priority="7" operator="lessThan">
      <formula>0</formula>
    </cfRule>
  </conditionalFormatting>
  <conditionalFormatting sqref="H55">
    <cfRule type="cellIs" dxfId="26" priority="6" operator="lessThan">
      <formula>0</formula>
    </cfRule>
  </conditionalFormatting>
  <conditionalFormatting sqref="J68:J75 H68:H75">
    <cfRule type="cellIs" dxfId="25" priority="5" operator="lessThan">
      <formula>0</formula>
    </cfRule>
  </conditionalFormatting>
  <conditionalFormatting sqref="D68:E75 G68:J75">
    <cfRule type="cellIs" dxfId="24" priority="4" operator="equal">
      <formula>0</formula>
    </cfRule>
  </conditionalFormatting>
  <conditionalFormatting sqref="F68:F75">
    <cfRule type="cellIs" dxfId="23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J22"/>
  <sheetViews>
    <sheetView showGridLines="0" zoomScale="90" zoomScaleNormal="90" workbookViewId="0">
      <selection activeCell="J1" sqref="J1"/>
    </sheetView>
  </sheetViews>
  <sheetFormatPr defaultRowHeight="14.25"/>
  <cols>
    <col min="1" max="1" width="1.140625" style="2" customWidth="1"/>
    <col min="2" max="2" width="9.140625" style="2" customWidth="1"/>
    <col min="3" max="3" width="18.42578125" style="2" customWidth="1"/>
    <col min="4" max="9" width="9" style="2" customWidth="1"/>
    <col min="10" max="10" width="11" style="2" customWidth="1"/>
    <col min="11" max="16384" width="9.140625" style="2"/>
  </cols>
  <sheetData>
    <row r="1" spans="2:10">
      <c r="B1" s="2" t="s">
        <v>7</v>
      </c>
      <c r="E1" s="3"/>
      <c r="J1" s="4">
        <v>44963</v>
      </c>
    </row>
    <row r="2" spans="2:10">
      <c r="B2" s="71" t="s">
        <v>42</v>
      </c>
      <c r="C2" s="71"/>
      <c r="D2" s="71"/>
      <c r="E2" s="71"/>
      <c r="F2" s="71"/>
      <c r="G2" s="71"/>
      <c r="H2" s="71"/>
      <c r="I2" s="71"/>
      <c r="J2" s="71"/>
    </row>
    <row r="3" spans="2:10" ht="15" thickBot="1">
      <c r="B3" s="72" t="s">
        <v>41</v>
      </c>
      <c r="C3" s="72"/>
      <c r="D3" s="72"/>
      <c r="E3" s="72"/>
      <c r="F3" s="72"/>
      <c r="G3" s="72"/>
      <c r="H3" s="72"/>
      <c r="I3" s="72"/>
      <c r="J3" s="72"/>
    </row>
    <row r="4" spans="2:10" ht="15" customHeight="1">
      <c r="B4" s="84" t="s">
        <v>0</v>
      </c>
      <c r="C4" s="86" t="s">
        <v>1</v>
      </c>
      <c r="D4" s="88" t="s">
        <v>87</v>
      </c>
      <c r="E4" s="88"/>
      <c r="F4" s="88"/>
      <c r="G4" s="88"/>
      <c r="H4" s="89"/>
      <c r="I4" s="94" t="s">
        <v>81</v>
      </c>
      <c r="J4" s="89"/>
    </row>
    <row r="5" spans="2:10" ht="15" thickBot="1">
      <c r="B5" s="85"/>
      <c r="C5" s="87"/>
      <c r="D5" s="73" t="s">
        <v>88</v>
      </c>
      <c r="E5" s="73"/>
      <c r="F5" s="73"/>
      <c r="G5" s="73"/>
      <c r="H5" s="74"/>
      <c r="I5" s="75" t="s">
        <v>82</v>
      </c>
      <c r="J5" s="74"/>
    </row>
    <row r="6" spans="2:10" ht="19.5" customHeight="1">
      <c r="B6" s="85"/>
      <c r="C6" s="87"/>
      <c r="D6" s="80">
        <v>2023</v>
      </c>
      <c r="E6" s="81"/>
      <c r="F6" s="80">
        <v>2022</v>
      </c>
      <c r="G6" s="81"/>
      <c r="H6" s="90" t="s">
        <v>31</v>
      </c>
      <c r="I6" s="92">
        <v>2022</v>
      </c>
      <c r="J6" s="92" t="s">
        <v>89</v>
      </c>
    </row>
    <row r="7" spans="2:10" ht="19.5" customHeight="1" thickBot="1">
      <c r="B7" s="99" t="s">
        <v>32</v>
      </c>
      <c r="C7" s="101" t="s">
        <v>33</v>
      </c>
      <c r="D7" s="82"/>
      <c r="E7" s="83"/>
      <c r="F7" s="82"/>
      <c r="G7" s="83"/>
      <c r="H7" s="91"/>
      <c r="I7" s="93"/>
      <c r="J7" s="93"/>
    </row>
    <row r="8" spans="2:10" ht="15" customHeight="1">
      <c r="B8" s="99"/>
      <c r="C8" s="101"/>
      <c r="D8" s="19" t="s">
        <v>34</v>
      </c>
      <c r="E8" s="20" t="s">
        <v>2</v>
      </c>
      <c r="F8" s="19" t="s">
        <v>34</v>
      </c>
      <c r="G8" s="20" t="s">
        <v>2</v>
      </c>
      <c r="H8" s="76" t="s">
        <v>35</v>
      </c>
      <c r="I8" s="21" t="s">
        <v>34</v>
      </c>
      <c r="J8" s="78" t="s">
        <v>90</v>
      </c>
    </row>
    <row r="9" spans="2:10" ht="15" customHeight="1" thickBot="1">
      <c r="B9" s="100"/>
      <c r="C9" s="102"/>
      <c r="D9" s="22" t="s">
        <v>36</v>
      </c>
      <c r="E9" s="23" t="s">
        <v>37</v>
      </c>
      <c r="F9" s="22" t="s">
        <v>36</v>
      </c>
      <c r="G9" s="23" t="s">
        <v>37</v>
      </c>
      <c r="H9" s="77"/>
      <c r="I9" s="24" t="s">
        <v>36</v>
      </c>
      <c r="J9" s="79"/>
    </row>
    <row r="10" spans="2:10" ht="15" thickBot="1">
      <c r="B10" s="25">
        <v>1</v>
      </c>
      <c r="C10" s="26" t="s">
        <v>52</v>
      </c>
      <c r="D10" s="27">
        <v>21</v>
      </c>
      <c r="E10" s="28">
        <v>0.328125</v>
      </c>
      <c r="F10" s="27">
        <v>60</v>
      </c>
      <c r="G10" s="28">
        <v>0.57692307692307687</v>
      </c>
      <c r="H10" s="29">
        <v>-0.65</v>
      </c>
      <c r="I10" s="27">
        <v>26</v>
      </c>
      <c r="J10" s="29">
        <v>-0.19230769230769229</v>
      </c>
    </row>
    <row r="11" spans="2:10" ht="15" thickBot="1">
      <c r="B11" s="30"/>
      <c r="C11" s="31" t="s">
        <v>12</v>
      </c>
      <c r="D11" s="32">
        <v>21</v>
      </c>
      <c r="E11" s="33">
        <v>0.328125</v>
      </c>
      <c r="F11" s="32">
        <v>26</v>
      </c>
      <c r="G11" s="33">
        <v>0.25</v>
      </c>
      <c r="H11" s="34">
        <v>-0.19230769230769229</v>
      </c>
      <c r="I11" s="32">
        <v>44</v>
      </c>
      <c r="J11" s="34">
        <v>-0.52272727272727271</v>
      </c>
    </row>
    <row r="12" spans="2:10" ht="15" thickBot="1">
      <c r="B12" s="25">
        <v>3</v>
      </c>
      <c r="C12" s="26" t="s">
        <v>4</v>
      </c>
      <c r="D12" s="27">
        <v>11</v>
      </c>
      <c r="E12" s="28">
        <v>0.171875</v>
      </c>
      <c r="F12" s="27">
        <v>11</v>
      </c>
      <c r="G12" s="28">
        <v>0.10576923076923077</v>
      </c>
      <c r="H12" s="29">
        <v>0</v>
      </c>
      <c r="I12" s="27">
        <v>28</v>
      </c>
      <c r="J12" s="29">
        <v>-0.60714285714285721</v>
      </c>
    </row>
    <row r="13" spans="2:10" ht="15" thickBot="1">
      <c r="B13" s="30">
        <v>4</v>
      </c>
      <c r="C13" s="31" t="s">
        <v>15</v>
      </c>
      <c r="D13" s="32">
        <v>6</v>
      </c>
      <c r="E13" s="33">
        <v>9.375E-2</v>
      </c>
      <c r="F13" s="32">
        <v>0</v>
      </c>
      <c r="G13" s="33">
        <v>0</v>
      </c>
      <c r="H13" s="34"/>
      <c r="I13" s="32">
        <v>10</v>
      </c>
      <c r="J13" s="34">
        <v>-0.4</v>
      </c>
    </row>
    <row r="14" spans="2:10" ht="15" thickBot="1">
      <c r="B14" s="25">
        <v>5</v>
      </c>
      <c r="C14" s="26" t="s">
        <v>93</v>
      </c>
      <c r="D14" s="27">
        <v>4</v>
      </c>
      <c r="E14" s="28">
        <v>6.25E-2</v>
      </c>
      <c r="F14" s="27">
        <v>0</v>
      </c>
      <c r="G14" s="28">
        <v>0</v>
      </c>
      <c r="H14" s="29"/>
      <c r="I14" s="27">
        <v>3</v>
      </c>
      <c r="J14" s="29">
        <v>0.33333333333333326</v>
      </c>
    </row>
    <row r="15" spans="2:10" ht="15" thickBot="1">
      <c r="B15" s="97" t="s">
        <v>54</v>
      </c>
      <c r="C15" s="98"/>
      <c r="D15" s="35">
        <f>SUM(D10:D14)</f>
        <v>63</v>
      </c>
      <c r="E15" s="36">
        <f>D15/D17</f>
        <v>0.984375</v>
      </c>
      <c r="F15" s="35">
        <f>SUM(F10:F14)</f>
        <v>97</v>
      </c>
      <c r="G15" s="36">
        <f>F15/F17</f>
        <v>0.93269230769230771</v>
      </c>
      <c r="H15" s="37">
        <f>D15/F15-1</f>
        <v>-0.35051546391752575</v>
      </c>
      <c r="I15" s="35">
        <f>SUM(I10:I14)</f>
        <v>111</v>
      </c>
      <c r="J15" s="36">
        <f>D15/I15-1</f>
        <v>-0.43243243243243246</v>
      </c>
    </row>
    <row r="16" spans="2:10" ht="15" thickBot="1">
      <c r="B16" s="97" t="s">
        <v>38</v>
      </c>
      <c r="C16" s="98"/>
      <c r="D16" s="38">
        <f>D17-D15</f>
        <v>1</v>
      </c>
      <c r="E16" s="36">
        <f t="shared" ref="E16:I16" si="0">E17-E15</f>
        <v>1.5625E-2</v>
      </c>
      <c r="F16" s="38">
        <f t="shared" si="0"/>
        <v>7</v>
      </c>
      <c r="G16" s="36">
        <f t="shared" si="0"/>
        <v>6.730769230769218E-2</v>
      </c>
      <c r="H16" s="37">
        <f>D16/F16-1</f>
        <v>-0.85714285714285721</v>
      </c>
      <c r="I16" s="38">
        <f t="shared" si="0"/>
        <v>16</v>
      </c>
      <c r="J16" s="37">
        <f>D16/I16-1</f>
        <v>-0.9375</v>
      </c>
    </row>
    <row r="17" spans="2:10" ht="15" thickBot="1">
      <c r="B17" s="95" t="s">
        <v>39</v>
      </c>
      <c r="C17" s="96"/>
      <c r="D17" s="39">
        <v>64</v>
      </c>
      <c r="E17" s="40">
        <v>1</v>
      </c>
      <c r="F17" s="39">
        <v>104</v>
      </c>
      <c r="G17" s="40">
        <v>0.99999999999999989</v>
      </c>
      <c r="H17" s="41">
        <v>-0.38461538461538458</v>
      </c>
      <c r="I17" s="39">
        <v>127</v>
      </c>
      <c r="J17" s="41">
        <v>-0.49606299212598426</v>
      </c>
    </row>
    <row r="18" spans="2:10">
      <c r="B18" s="59" t="s">
        <v>73</v>
      </c>
    </row>
    <row r="19" spans="2:10">
      <c r="B19" s="59" t="s">
        <v>51</v>
      </c>
    </row>
    <row r="20" spans="2:10">
      <c r="B20" s="45" t="s">
        <v>74</v>
      </c>
      <c r="C20" s="43"/>
      <c r="D20" s="43"/>
      <c r="E20" s="43"/>
      <c r="F20" s="43"/>
      <c r="G20" s="43"/>
    </row>
    <row r="21" spans="2:10">
      <c r="B21" s="58" t="s">
        <v>50</v>
      </c>
    </row>
    <row r="22" spans="2:10">
      <c r="B22" s="57"/>
    </row>
  </sheetData>
  <mergeCells count="20">
    <mergeCell ref="B17:C17"/>
    <mergeCell ref="B15:C15"/>
    <mergeCell ref="B16:C16"/>
    <mergeCell ref="D4:H4"/>
    <mergeCell ref="I4:J4"/>
    <mergeCell ref="F6:G7"/>
    <mergeCell ref="D5:H5"/>
    <mergeCell ref="I5:J5"/>
    <mergeCell ref="B2:J2"/>
    <mergeCell ref="B4:B6"/>
    <mergeCell ref="C4:C6"/>
    <mergeCell ref="B3:J3"/>
    <mergeCell ref="H6:H7"/>
    <mergeCell ref="I6:I7"/>
    <mergeCell ref="J6:J7"/>
    <mergeCell ref="B7:B9"/>
    <mergeCell ref="C7:C9"/>
    <mergeCell ref="H8:H9"/>
    <mergeCell ref="J8:J9"/>
    <mergeCell ref="D6:E7"/>
  </mergeCells>
  <phoneticPr fontId="4" type="noConversion"/>
  <conditionalFormatting sqref="J10:J14 H10:H14">
    <cfRule type="cellIs" dxfId="22" priority="7" operator="lessThan">
      <formula>0</formula>
    </cfRule>
  </conditionalFormatting>
  <conditionalFormatting sqref="D10:E14 G10:J14">
    <cfRule type="cellIs" dxfId="21" priority="6" operator="equal">
      <formula>0</formula>
    </cfRule>
  </conditionalFormatting>
  <conditionalFormatting sqref="F10:F14">
    <cfRule type="cellIs" dxfId="20" priority="5" operator="equal">
      <formula>0</formula>
    </cfRule>
  </conditionalFormatting>
  <conditionalFormatting sqref="H16 J16">
    <cfRule type="cellIs" dxfId="19" priority="2" operator="lessThan">
      <formula>0</formula>
    </cfRule>
  </conditionalFormatting>
  <conditionalFormatting sqref="H15">
    <cfRule type="cellIs" dxfId="1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5A33-2F6D-4380-AC5C-600859052F55}">
  <sheetPr>
    <pageSetUpPr fitToPage="1"/>
  </sheetPr>
  <dimension ref="B1:M63"/>
  <sheetViews>
    <sheetView showGridLines="0" workbookViewId="0">
      <selection activeCell="C12" sqref="C12"/>
    </sheetView>
  </sheetViews>
  <sheetFormatPr defaultColWidth="9.140625" defaultRowHeight="14.25"/>
  <cols>
    <col min="1" max="1" width="2" style="43" customWidth="1"/>
    <col min="2" max="2" width="8.140625" style="43" customWidth="1"/>
    <col min="3" max="3" width="20.28515625" style="43" customWidth="1"/>
    <col min="4" max="9" width="8.85546875" style="43" customWidth="1"/>
    <col min="10" max="10" width="10" style="43" customWidth="1"/>
    <col min="11" max="12" width="11.28515625" style="43" customWidth="1"/>
    <col min="13" max="14" width="8.85546875" style="43" customWidth="1"/>
    <col min="15" max="15" width="13.28515625" style="43" customWidth="1"/>
    <col min="16" max="16384" width="9.140625" style="43"/>
  </cols>
  <sheetData>
    <row r="1" spans="2:10">
      <c r="B1" s="43" t="s">
        <v>7</v>
      </c>
      <c r="D1" s="60"/>
      <c r="J1" s="61">
        <v>44963</v>
      </c>
    </row>
    <row r="2" spans="2:10" ht="14.45" customHeight="1">
      <c r="B2" s="71" t="s">
        <v>69</v>
      </c>
      <c r="C2" s="71"/>
      <c r="D2" s="71"/>
      <c r="E2" s="71"/>
      <c r="F2" s="71"/>
      <c r="G2" s="71"/>
      <c r="H2" s="71"/>
      <c r="I2" s="71"/>
      <c r="J2" s="71"/>
    </row>
    <row r="3" spans="2:10" ht="14.45" customHeight="1" thickBot="1">
      <c r="B3" s="103" t="s">
        <v>40</v>
      </c>
      <c r="C3" s="103"/>
      <c r="D3" s="103"/>
      <c r="E3" s="103"/>
      <c r="F3" s="103"/>
      <c r="G3" s="103"/>
      <c r="H3" s="103"/>
      <c r="I3" s="103"/>
      <c r="J3" s="103"/>
    </row>
    <row r="4" spans="2:10" ht="14.45" customHeight="1">
      <c r="B4" s="84" t="s">
        <v>0</v>
      </c>
      <c r="C4" s="86" t="s">
        <v>1</v>
      </c>
      <c r="D4" s="88" t="s">
        <v>87</v>
      </c>
      <c r="E4" s="88"/>
      <c r="F4" s="88"/>
      <c r="G4" s="88"/>
      <c r="H4" s="89"/>
      <c r="I4" s="94" t="s">
        <v>81</v>
      </c>
      <c r="J4" s="89"/>
    </row>
    <row r="5" spans="2:10" ht="14.45" customHeight="1" thickBot="1">
      <c r="B5" s="85"/>
      <c r="C5" s="87"/>
      <c r="D5" s="73" t="s">
        <v>88</v>
      </c>
      <c r="E5" s="73"/>
      <c r="F5" s="73"/>
      <c r="G5" s="73"/>
      <c r="H5" s="74"/>
      <c r="I5" s="75" t="s">
        <v>82</v>
      </c>
      <c r="J5" s="74"/>
    </row>
    <row r="6" spans="2:10" ht="14.45" customHeight="1">
      <c r="B6" s="85"/>
      <c r="C6" s="87"/>
      <c r="D6" s="80">
        <v>2023</v>
      </c>
      <c r="E6" s="81"/>
      <c r="F6" s="80">
        <v>2022</v>
      </c>
      <c r="G6" s="81"/>
      <c r="H6" s="90" t="s">
        <v>31</v>
      </c>
      <c r="I6" s="92">
        <v>2022</v>
      </c>
      <c r="J6" s="92" t="s">
        <v>89</v>
      </c>
    </row>
    <row r="7" spans="2:10" ht="14.45" customHeight="1" thickBot="1">
      <c r="B7" s="99" t="s">
        <v>32</v>
      </c>
      <c r="C7" s="101" t="s">
        <v>33</v>
      </c>
      <c r="D7" s="82"/>
      <c r="E7" s="83"/>
      <c r="F7" s="82"/>
      <c r="G7" s="83"/>
      <c r="H7" s="91"/>
      <c r="I7" s="93"/>
      <c r="J7" s="93"/>
    </row>
    <row r="8" spans="2:10" ht="14.45" customHeight="1">
      <c r="B8" s="99"/>
      <c r="C8" s="101"/>
      <c r="D8" s="19" t="s">
        <v>34</v>
      </c>
      <c r="E8" s="20" t="s">
        <v>2</v>
      </c>
      <c r="F8" s="19" t="s">
        <v>34</v>
      </c>
      <c r="G8" s="20" t="s">
        <v>2</v>
      </c>
      <c r="H8" s="76" t="s">
        <v>35</v>
      </c>
      <c r="I8" s="21" t="s">
        <v>34</v>
      </c>
      <c r="J8" s="78" t="s">
        <v>90</v>
      </c>
    </row>
    <row r="9" spans="2:10" ht="14.45" customHeight="1" thickBot="1">
      <c r="B9" s="100"/>
      <c r="C9" s="102"/>
      <c r="D9" s="22" t="s">
        <v>36</v>
      </c>
      <c r="E9" s="23" t="s">
        <v>37</v>
      </c>
      <c r="F9" s="22" t="s">
        <v>36</v>
      </c>
      <c r="G9" s="23" t="s">
        <v>37</v>
      </c>
      <c r="H9" s="77"/>
      <c r="I9" s="24" t="s">
        <v>36</v>
      </c>
      <c r="J9" s="79"/>
    </row>
    <row r="10" spans="2:10" ht="14.45" customHeight="1" thickBot="1">
      <c r="B10" s="25">
        <v>1</v>
      </c>
      <c r="C10" s="26" t="s">
        <v>14</v>
      </c>
      <c r="D10" s="27">
        <v>1178</v>
      </c>
      <c r="E10" s="28">
        <v>0.22785299806576403</v>
      </c>
      <c r="F10" s="27">
        <v>1316</v>
      </c>
      <c r="G10" s="28">
        <v>0.29257447754557581</v>
      </c>
      <c r="H10" s="29">
        <v>-0.10486322188449848</v>
      </c>
      <c r="I10" s="27">
        <v>1188</v>
      </c>
      <c r="J10" s="29">
        <v>-8.4175084175084347E-3</v>
      </c>
    </row>
    <row r="11" spans="2:10" ht="14.45" customHeight="1" thickBot="1">
      <c r="B11" s="62">
        <v>2</v>
      </c>
      <c r="C11" s="31" t="s">
        <v>16</v>
      </c>
      <c r="D11" s="32">
        <v>920</v>
      </c>
      <c r="E11" s="33">
        <v>0.17794970986460348</v>
      </c>
      <c r="F11" s="32">
        <v>330</v>
      </c>
      <c r="G11" s="33">
        <v>7.3365940417963543E-2</v>
      </c>
      <c r="H11" s="34">
        <v>1.7878787878787881</v>
      </c>
      <c r="I11" s="32">
        <v>879</v>
      </c>
      <c r="J11" s="34">
        <v>4.6643913538111592E-2</v>
      </c>
    </row>
    <row r="12" spans="2:10" ht="14.45" customHeight="1" thickBot="1">
      <c r="B12" s="25">
        <v>3</v>
      </c>
      <c r="C12" s="26" t="s">
        <v>19</v>
      </c>
      <c r="D12" s="27">
        <v>577</v>
      </c>
      <c r="E12" s="28">
        <v>0.11160541586073501</v>
      </c>
      <c r="F12" s="27">
        <v>506</v>
      </c>
      <c r="G12" s="28">
        <v>0.11249444197421075</v>
      </c>
      <c r="H12" s="29">
        <v>0.14031620553359692</v>
      </c>
      <c r="I12" s="27">
        <v>588</v>
      </c>
      <c r="J12" s="29">
        <v>-1.8707482993197244E-2</v>
      </c>
    </row>
    <row r="13" spans="2:10" ht="14.45" customHeight="1" thickBot="1">
      <c r="B13" s="62">
        <v>4</v>
      </c>
      <c r="C13" s="31" t="s">
        <v>12</v>
      </c>
      <c r="D13" s="32">
        <v>538</v>
      </c>
      <c r="E13" s="33">
        <v>0.10406189555125725</v>
      </c>
      <c r="F13" s="32">
        <v>378</v>
      </c>
      <c r="G13" s="33">
        <v>8.4037349933303696E-2</v>
      </c>
      <c r="H13" s="34">
        <v>0.42328042328042326</v>
      </c>
      <c r="I13" s="32">
        <v>690</v>
      </c>
      <c r="J13" s="34">
        <v>-0.22028985507246379</v>
      </c>
    </row>
    <row r="14" spans="2:10" ht="14.45" customHeight="1" thickBot="1">
      <c r="B14" s="25">
        <v>5</v>
      </c>
      <c r="C14" s="26" t="s">
        <v>15</v>
      </c>
      <c r="D14" s="27">
        <v>433</v>
      </c>
      <c r="E14" s="28">
        <v>8.3752417794970987E-2</v>
      </c>
      <c r="F14" s="27">
        <v>302</v>
      </c>
      <c r="G14" s="28">
        <v>6.7140951534015114E-2</v>
      </c>
      <c r="H14" s="29">
        <v>0.4337748344370862</v>
      </c>
      <c r="I14" s="27">
        <v>690</v>
      </c>
      <c r="J14" s="29">
        <v>-0.37246376811594206</v>
      </c>
    </row>
    <row r="15" spans="2:10" ht="14.45" customHeight="1" thickBot="1">
      <c r="B15" s="62">
        <v>6</v>
      </c>
      <c r="C15" s="31" t="s">
        <v>48</v>
      </c>
      <c r="D15" s="32">
        <v>358</v>
      </c>
      <c r="E15" s="33">
        <v>6.9245647969052221E-2</v>
      </c>
      <c r="F15" s="32">
        <v>444</v>
      </c>
      <c r="G15" s="33">
        <v>9.8710538016896401E-2</v>
      </c>
      <c r="H15" s="34">
        <v>-0.19369369369369371</v>
      </c>
      <c r="I15" s="32">
        <v>427</v>
      </c>
      <c r="J15" s="34">
        <v>-0.16159250585480089</v>
      </c>
    </row>
    <row r="16" spans="2:10" ht="14.45" customHeight="1" thickBot="1">
      <c r="B16" s="25">
        <v>7</v>
      </c>
      <c r="C16" s="26" t="s">
        <v>20</v>
      </c>
      <c r="D16" s="27">
        <v>326</v>
      </c>
      <c r="E16" s="28">
        <v>6.3056092843326889E-2</v>
      </c>
      <c r="F16" s="27">
        <v>373</v>
      </c>
      <c r="G16" s="28">
        <v>8.2925744775455765E-2</v>
      </c>
      <c r="H16" s="29">
        <v>-0.12600536193029488</v>
      </c>
      <c r="I16" s="27">
        <v>418</v>
      </c>
      <c r="J16" s="29">
        <v>-0.22009569377990434</v>
      </c>
    </row>
    <row r="17" spans="2:13" ht="14.45" customHeight="1" thickBot="1">
      <c r="B17" s="62">
        <v>8</v>
      </c>
      <c r="C17" s="31" t="s">
        <v>21</v>
      </c>
      <c r="D17" s="32">
        <v>228</v>
      </c>
      <c r="E17" s="33">
        <v>4.4100580270793034E-2</v>
      </c>
      <c r="F17" s="32">
        <v>218</v>
      </c>
      <c r="G17" s="33">
        <v>4.8465984882169855E-2</v>
      </c>
      <c r="H17" s="34">
        <v>4.587155963302747E-2</v>
      </c>
      <c r="I17" s="32">
        <v>175</v>
      </c>
      <c r="J17" s="34">
        <v>0.30285714285714294</v>
      </c>
    </row>
    <row r="18" spans="2:13" ht="14.45" customHeight="1" thickBot="1">
      <c r="B18" s="25">
        <v>9</v>
      </c>
      <c r="C18" s="26" t="s">
        <v>18</v>
      </c>
      <c r="D18" s="27">
        <v>211</v>
      </c>
      <c r="E18" s="28">
        <v>4.081237911025145E-2</v>
      </c>
      <c r="F18" s="27">
        <v>199</v>
      </c>
      <c r="G18" s="28">
        <v>4.4241885282347709E-2</v>
      </c>
      <c r="H18" s="29">
        <v>6.0301507537688481E-2</v>
      </c>
      <c r="I18" s="27">
        <v>246</v>
      </c>
      <c r="J18" s="29">
        <v>-0.14227642276422769</v>
      </c>
    </row>
    <row r="19" spans="2:13" ht="14.45" customHeight="1" thickBot="1">
      <c r="B19" s="62">
        <v>10</v>
      </c>
      <c r="C19" s="31" t="s">
        <v>17</v>
      </c>
      <c r="D19" s="32">
        <v>105</v>
      </c>
      <c r="E19" s="33">
        <v>2.0309477756286266E-2</v>
      </c>
      <c r="F19" s="32">
        <v>181</v>
      </c>
      <c r="G19" s="33">
        <v>4.0240106714095156E-2</v>
      </c>
      <c r="H19" s="34">
        <v>-0.41988950276243098</v>
      </c>
      <c r="I19" s="32">
        <v>67</v>
      </c>
      <c r="J19" s="34">
        <v>0.56716417910447769</v>
      </c>
    </row>
    <row r="20" spans="2:13" ht="14.45" customHeight="1" thickBot="1">
      <c r="B20" s="25">
        <v>11</v>
      </c>
      <c r="C20" s="26" t="s">
        <v>79</v>
      </c>
      <c r="D20" s="27">
        <v>72</v>
      </c>
      <c r="E20" s="28">
        <v>1.3926499032882012E-2</v>
      </c>
      <c r="F20" s="27">
        <v>31</v>
      </c>
      <c r="G20" s="28">
        <v>6.8919519786571808E-3</v>
      </c>
      <c r="H20" s="29">
        <v>1.3225806451612905</v>
      </c>
      <c r="I20" s="27">
        <v>57</v>
      </c>
      <c r="J20" s="29">
        <v>0.26315789473684204</v>
      </c>
    </row>
    <row r="21" spans="2:13" ht="14.45" customHeight="1" thickBot="1">
      <c r="B21" s="62">
        <v>12</v>
      </c>
      <c r="C21" s="31" t="s">
        <v>4</v>
      </c>
      <c r="D21" s="32">
        <v>49</v>
      </c>
      <c r="E21" s="33">
        <v>9.4777562862669237E-3</v>
      </c>
      <c r="F21" s="32">
        <v>61</v>
      </c>
      <c r="G21" s="33">
        <v>1.3561582925744775E-2</v>
      </c>
      <c r="H21" s="34">
        <v>-0.19672131147540983</v>
      </c>
      <c r="I21" s="32">
        <v>82</v>
      </c>
      <c r="J21" s="34">
        <v>-0.40243902439024393</v>
      </c>
    </row>
    <row r="22" spans="2:13" ht="14.45" customHeight="1" thickBot="1">
      <c r="B22" s="25">
        <v>13</v>
      </c>
      <c r="C22" s="26" t="s">
        <v>76</v>
      </c>
      <c r="D22" s="27">
        <v>46</v>
      </c>
      <c r="E22" s="28">
        <v>8.8974854932301738E-3</v>
      </c>
      <c r="F22" s="27">
        <v>45</v>
      </c>
      <c r="G22" s="28">
        <v>1.0004446420631391E-2</v>
      </c>
      <c r="H22" s="29">
        <v>2.2222222222222143E-2</v>
      </c>
      <c r="I22" s="27">
        <v>42</v>
      </c>
      <c r="J22" s="29">
        <v>9.5238095238095344E-2</v>
      </c>
    </row>
    <row r="23" spans="2:13" ht="14.45" customHeight="1" thickBot="1">
      <c r="B23" s="62">
        <v>14</v>
      </c>
      <c r="C23" s="31" t="s">
        <v>94</v>
      </c>
      <c r="D23" s="32">
        <v>25</v>
      </c>
      <c r="E23" s="33">
        <v>4.8355899419729211E-3</v>
      </c>
      <c r="F23" s="32">
        <v>7</v>
      </c>
      <c r="G23" s="33">
        <v>1.5562472209871053E-3</v>
      </c>
      <c r="H23" s="34">
        <v>2.5714285714285716</v>
      </c>
      <c r="I23" s="32">
        <v>17</v>
      </c>
      <c r="J23" s="34">
        <v>0.47058823529411775</v>
      </c>
    </row>
    <row r="24" spans="2:13" ht="15" thickBot="1">
      <c r="B24" s="25">
        <v>15</v>
      </c>
      <c r="C24" s="26" t="s">
        <v>95</v>
      </c>
      <c r="D24" s="27">
        <v>17</v>
      </c>
      <c r="E24" s="28">
        <v>3.2882011605415862E-3</v>
      </c>
      <c r="F24" s="27">
        <v>4</v>
      </c>
      <c r="G24" s="28">
        <v>8.8928412627834591E-4</v>
      </c>
      <c r="H24" s="29">
        <v>3.25</v>
      </c>
      <c r="I24" s="27">
        <v>9</v>
      </c>
      <c r="J24" s="29">
        <v>0.88888888888888884</v>
      </c>
    </row>
    <row r="25" spans="2:13" ht="15" thickBot="1">
      <c r="B25" s="97" t="s">
        <v>53</v>
      </c>
      <c r="C25" s="98"/>
      <c r="D25" s="35">
        <f>SUM(D10:D24)</f>
        <v>5083</v>
      </c>
      <c r="E25" s="36">
        <f>D25/D27</f>
        <v>0.98317214700193423</v>
      </c>
      <c r="F25" s="35">
        <f>SUM(F10:F24)</f>
        <v>4395</v>
      </c>
      <c r="G25" s="36">
        <f>F25/F27</f>
        <v>0.97710093374833262</v>
      </c>
      <c r="H25" s="37">
        <f>D25/F25-1</f>
        <v>0.15654152445961311</v>
      </c>
      <c r="I25" s="35">
        <f>SUM(I10:I24)</f>
        <v>5575</v>
      </c>
      <c r="J25" s="36">
        <f>D25/I25-1</f>
        <v>-8.825112107623323E-2</v>
      </c>
    </row>
    <row r="26" spans="2:13" ht="15" thickBot="1">
      <c r="B26" s="97" t="s">
        <v>38</v>
      </c>
      <c r="C26" s="98"/>
      <c r="D26" s="35">
        <f>D27-SUM(D10:D24)</f>
        <v>87</v>
      </c>
      <c r="E26" s="36">
        <f>D26/D27</f>
        <v>1.6827852998065763E-2</v>
      </c>
      <c r="F26" s="35">
        <f>F27-SUM(F10:F24)</f>
        <v>103</v>
      </c>
      <c r="G26" s="36">
        <f>F26/F27</f>
        <v>2.2899066251667408E-2</v>
      </c>
      <c r="H26" s="37">
        <f>D26/F26-1</f>
        <v>-0.15533980582524276</v>
      </c>
      <c r="I26" s="35">
        <f>I27-SUM(I10:I24)</f>
        <v>156</v>
      </c>
      <c r="J26" s="36">
        <f>D26/I26-1</f>
        <v>-0.44230769230769229</v>
      </c>
    </row>
    <row r="27" spans="2:13" ht="15" thickBot="1">
      <c r="B27" s="95" t="s">
        <v>39</v>
      </c>
      <c r="C27" s="96"/>
      <c r="D27" s="39">
        <v>5170</v>
      </c>
      <c r="E27" s="40">
        <v>1</v>
      </c>
      <c r="F27" s="39">
        <v>4498</v>
      </c>
      <c r="G27" s="40">
        <v>1.0000000000000002</v>
      </c>
      <c r="H27" s="41">
        <v>0.14939973321476208</v>
      </c>
      <c r="I27" s="39">
        <v>5731</v>
      </c>
      <c r="J27" s="41">
        <v>-9.7888675623800436E-2</v>
      </c>
    </row>
    <row r="28" spans="2:13">
      <c r="B28" s="109" t="s">
        <v>71</v>
      </c>
      <c r="C28" s="53"/>
    </row>
    <row r="29" spans="2:13">
      <c r="B29" s="45" t="s">
        <v>72</v>
      </c>
    </row>
    <row r="30" spans="2:13">
      <c r="B30" s="63"/>
    </row>
    <row r="31" spans="2:13" ht="15" customHeight="1">
      <c r="B31" s="71" t="s">
        <v>96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53"/>
    </row>
    <row r="32" spans="2:13" ht="15" customHeight="1" thickBot="1">
      <c r="B32" s="72" t="s">
        <v>97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53"/>
    </row>
    <row r="33" spans="2:12">
      <c r="B33" s="84" t="s">
        <v>0</v>
      </c>
      <c r="C33" s="86" t="s">
        <v>58</v>
      </c>
      <c r="D33" s="104" t="s">
        <v>87</v>
      </c>
      <c r="E33" s="88"/>
      <c r="F33" s="88"/>
      <c r="G33" s="88"/>
      <c r="H33" s="88"/>
      <c r="I33" s="105"/>
      <c r="J33" s="88" t="s">
        <v>81</v>
      </c>
      <c r="K33" s="88"/>
      <c r="L33" s="105"/>
    </row>
    <row r="34" spans="2:12" ht="15" customHeight="1" thickBot="1">
      <c r="B34" s="85"/>
      <c r="C34" s="87"/>
      <c r="D34" s="106" t="s">
        <v>88</v>
      </c>
      <c r="E34" s="107"/>
      <c r="F34" s="107"/>
      <c r="G34" s="107"/>
      <c r="H34" s="107"/>
      <c r="I34" s="108"/>
      <c r="J34" s="107" t="s">
        <v>82</v>
      </c>
      <c r="K34" s="107"/>
      <c r="L34" s="108"/>
    </row>
    <row r="35" spans="2:12" ht="15" customHeight="1">
      <c r="B35" s="85"/>
      <c r="C35" s="87"/>
      <c r="D35" s="80">
        <v>2023</v>
      </c>
      <c r="E35" s="81"/>
      <c r="F35" s="80">
        <v>2022</v>
      </c>
      <c r="G35" s="81"/>
      <c r="H35" s="90" t="s">
        <v>31</v>
      </c>
      <c r="I35" s="90" t="s">
        <v>59</v>
      </c>
      <c r="J35" s="90">
        <v>2022</v>
      </c>
      <c r="K35" s="90" t="s">
        <v>89</v>
      </c>
      <c r="L35" s="90" t="s">
        <v>98</v>
      </c>
    </row>
    <row r="36" spans="2:12" ht="14.45" customHeight="1" thickBot="1">
      <c r="B36" s="99" t="s">
        <v>32</v>
      </c>
      <c r="C36" s="101" t="s">
        <v>58</v>
      </c>
      <c r="D36" s="82"/>
      <c r="E36" s="83"/>
      <c r="F36" s="82"/>
      <c r="G36" s="83"/>
      <c r="H36" s="91"/>
      <c r="I36" s="91"/>
      <c r="J36" s="91"/>
      <c r="K36" s="91"/>
      <c r="L36" s="91"/>
    </row>
    <row r="37" spans="2:12" ht="15" customHeight="1">
      <c r="B37" s="99"/>
      <c r="C37" s="101"/>
      <c r="D37" s="19" t="s">
        <v>34</v>
      </c>
      <c r="E37" s="20" t="s">
        <v>2</v>
      </c>
      <c r="F37" s="19" t="s">
        <v>34</v>
      </c>
      <c r="G37" s="20" t="s">
        <v>2</v>
      </c>
      <c r="H37" s="76" t="s">
        <v>35</v>
      </c>
      <c r="I37" s="76" t="s">
        <v>60</v>
      </c>
      <c r="J37" s="76" t="s">
        <v>34</v>
      </c>
      <c r="K37" s="76" t="s">
        <v>90</v>
      </c>
      <c r="L37" s="76" t="s">
        <v>99</v>
      </c>
    </row>
    <row r="38" spans="2:12" ht="14.25" customHeight="1" thickBot="1">
      <c r="B38" s="100"/>
      <c r="C38" s="102"/>
      <c r="D38" s="22" t="s">
        <v>36</v>
      </c>
      <c r="E38" s="23" t="s">
        <v>37</v>
      </c>
      <c r="F38" s="22" t="s">
        <v>36</v>
      </c>
      <c r="G38" s="23" t="s">
        <v>37</v>
      </c>
      <c r="H38" s="77"/>
      <c r="I38" s="77"/>
      <c r="J38" s="77" t="s">
        <v>36</v>
      </c>
      <c r="K38" s="77"/>
      <c r="L38" s="77"/>
    </row>
    <row r="39" spans="2:12" ht="15" thickBot="1">
      <c r="B39" s="25">
        <v>1</v>
      </c>
      <c r="C39" s="26" t="s">
        <v>61</v>
      </c>
      <c r="D39" s="27">
        <v>868</v>
      </c>
      <c r="E39" s="28">
        <v>0.16789168278529981</v>
      </c>
      <c r="F39" s="27">
        <v>1049</v>
      </c>
      <c r="G39" s="28">
        <v>0.23321476211649622</v>
      </c>
      <c r="H39" s="29">
        <v>-0.17254528122020973</v>
      </c>
      <c r="I39" s="64">
        <v>0</v>
      </c>
      <c r="J39" s="27">
        <v>942</v>
      </c>
      <c r="K39" s="29">
        <v>-7.8556263269639048E-2</v>
      </c>
      <c r="L39" s="64">
        <v>0</v>
      </c>
    </row>
    <row r="40" spans="2:12" ht="15" thickBot="1">
      <c r="B40" s="62">
        <v>2</v>
      </c>
      <c r="C40" s="31" t="s">
        <v>78</v>
      </c>
      <c r="D40" s="32">
        <v>472</v>
      </c>
      <c r="E40" s="33">
        <v>9.1295938104448748E-2</v>
      </c>
      <c r="F40" s="32">
        <v>109</v>
      </c>
      <c r="G40" s="33">
        <v>2.4232992441084927E-2</v>
      </c>
      <c r="H40" s="34">
        <v>3.330275229357798</v>
      </c>
      <c r="I40" s="65">
        <v>11</v>
      </c>
      <c r="J40" s="32">
        <v>405</v>
      </c>
      <c r="K40" s="34">
        <v>0.16543209876543208</v>
      </c>
      <c r="L40" s="65">
        <v>2</v>
      </c>
    </row>
    <row r="41" spans="2:12" ht="15" thickBot="1">
      <c r="B41" s="25">
        <v>3</v>
      </c>
      <c r="C41" s="26" t="s">
        <v>62</v>
      </c>
      <c r="D41" s="27">
        <v>433</v>
      </c>
      <c r="E41" s="28">
        <v>8.3752417794970987E-2</v>
      </c>
      <c r="F41" s="27">
        <v>302</v>
      </c>
      <c r="G41" s="28">
        <v>6.7140951534015114E-2</v>
      </c>
      <c r="H41" s="29">
        <v>0.4337748344370862</v>
      </c>
      <c r="I41" s="64">
        <v>-1</v>
      </c>
      <c r="J41" s="27">
        <v>690</v>
      </c>
      <c r="K41" s="29">
        <v>-0.37246376811594206</v>
      </c>
      <c r="L41" s="64">
        <v>-1</v>
      </c>
    </row>
    <row r="42" spans="2:12" ht="15" thickBot="1">
      <c r="B42" s="62">
        <v>4</v>
      </c>
      <c r="C42" s="31" t="s">
        <v>67</v>
      </c>
      <c r="D42" s="32">
        <v>430</v>
      </c>
      <c r="E42" s="33">
        <v>8.3172147001934232E-2</v>
      </c>
      <c r="F42" s="32">
        <v>300</v>
      </c>
      <c r="G42" s="33">
        <v>6.6696309470875945E-2</v>
      </c>
      <c r="H42" s="34">
        <v>0.43333333333333335</v>
      </c>
      <c r="I42" s="65">
        <v>-1</v>
      </c>
      <c r="J42" s="32">
        <v>572</v>
      </c>
      <c r="K42" s="34">
        <v>-0.24825174825174823</v>
      </c>
      <c r="L42" s="65">
        <v>-1</v>
      </c>
    </row>
    <row r="43" spans="2:12" ht="15" thickBot="1">
      <c r="B43" s="25">
        <v>5</v>
      </c>
      <c r="C43" s="26" t="s">
        <v>80</v>
      </c>
      <c r="D43" s="27">
        <v>338</v>
      </c>
      <c r="E43" s="28">
        <v>6.5377176015473881E-2</v>
      </c>
      <c r="F43" s="27">
        <v>73</v>
      </c>
      <c r="G43" s="28">
        <v>1.6229435304579813E-2</v>
      </c>
      <c r="H43" s="29">
        <v>3.6301369863013697</v>
      </c>
      <c r="I43" s="64">
        <v>15</v>
      </c>
      <c r="J43" s="27">
        <v>355</v>
      </c>
      <c r="K43" s="29">
        <v>-4.7887323943662019E-2</v>
      </c>
      <c r="L43" s="64">
        <v>0</v>
      </c>
    </row>
    <row r="44" spans="2:12" ht="15" thickBot="1">
      <c r="B44" s="62">
        <v>6</v>
      </c>
      <c r="C44" s="31" t="s">
        <v>70</v>
      </c>
      <c r="D44" s="32">
        <v>248</v>
      </c>
      <c r="E44" s="33">
        <v>4.7969052224371374E-2</v>
      </c>
      <c r="F44" s="32">
        <v>150</v>
      </c>
      <c r="G44" s="33">
        <v>3.3348154735437972E-2</v>
      </c>
      <c r="H44" s="34">
        <v>0.65333333333333332</v>
      </c>
      <c r="I44" s="65">
        <v>1</v>
      </c>
      <c r="J44" s="32">
        <v>262</v>
      </c>
      <c r="K44" s="34">
        <v>-5.3435114503816772E-2</v>
      </c>
      <c r="L44" s="65">
        <v>0</v>
      </c>
    </row>
    <row r="45" spans="2:12" ht="15" thickBot="1">
      <c r="B45" s="25">
        <v>7</v>
      </c>
      <c r="C45" s="26" t="s">
        <v>63</v>
      </c>
      <c r="D45" s="27">
        <v>224</v>
      </c>
      <c r="E45" s="28">
        <v>4.3326885880077368E-2</v>
      </c>
      <c r="F45" s="27">
        <v>273</v>
      </c>
      <c r="G45" s="28">
        <v>6.0693641618497107E-2</v>
      </c>
      <c r="H45" s="29">
        <v>-0.17948717948717952</v>
      </c>
      <c r="I45" s="64">
        <v>-3</v>
      </c>
      <c r="J45" s="27">
        <v>103</v>
      </c>
      <c r="K45" s="29">
        <v>1.174757281553398</v>
      </c>
      <c r="L45" s="64">
        <v>7</v>
      </c>
    </row>
    <row r="46" spans="2:12" ht="15" thickBot="1">
      <c r="B46" s="62">
        <v>8</v>
      </c>
      <c r="C46" s="31" t="s">
        <v>84</v>
      </c>
      <c r="D46" s="32">
        <v>162</v>
      </c>
      <c r="E46" s="33">
        <v>3.1334622823984526E-2</v>
      </c>
      <c r="F46" s="32">
        <v>122</v>
      </c>
      <c r="G46" s="33">
        <v>2.712316585148955E-2</v>
      </c>
      <c r="H46" s="34">
        <v>0.32786885245901631</v>
      </c>
      <c r="I46" s="65">
        <v>1</v>
      </c>
      <c r="J46" s="32">
        <v>138</v>
      </c>
      <c r="K46" s="34">
        <v>0.17391304347826098</v>
      </c>
      <c r="L46" s="65">
        <v>2</v>
      </c>
    </row>
    <row r="47" spans="2:12" ht="15" thickBot="1">
      <c r="B47" s="25">
        <v>9</v>
      </c>
      <c r="C47" s="26" t="s">
        <v>83</v>
      </c>
      <c r="D47" s="27">
        <v>145</v>
      </c>
      <c r="E47" s="28">
        <v>2.8046421663442941E-2</v>
      </c>
      <c r="F47" s="27">
        <v>97</v>
      </c>
      <c r="G47" s="28">
        <v>2.1565140062249889E-2</v>
      </c>
      <c r="H47" s="29">
        <v>0.49484536082474229</v>
      </c>
      <c r="I47" s="64">
        <v>6</v>
      </c>
      <c r="J47" s="27">
        <v>161</v>
      </c>
      <c r="K47" s="29">
        <v>-9.9378881987577605E-2</v>
      </c>
      <c r="L47" s="64">
        <v>0</v>
      </c>
    </row>
    <row r="48" spans="2:12" ht="15" thickBot="1">
      <c r="B48" s="62">
        <v>10</v>
      </c>
      <c r="C48" s="31" t="s">
        <v>100</v>
      </c>
      <c r="D48" s="32">
        <v>142</v>
      </c>
      <c r="E48" s="33">
        <v>2.746615087040619E-2</v>
      </c>
      <c r="F48" s="32">
        <v>132</v>
      </c>
      <c r="G48" s="33">
        <v>2.9346376167185415E-2</v>
      </c>
      <c r="H48" s="34">
        <v>7.575757575757569E-2</v>
      </c>
      <c r="I48" s="65">
        <v>-2</v>
      </c>
      <c r="J48" s="32">
        <v>91</v>
      </c>
      <c r="K48" s="34">
        <v>0.56043956043956045</v>
      </c>
      <c r="L48" s="65">
        <v>6</v>
      </c>
    </row>
    <row r="49" spans="2:12" ht="15" thickBot="1">
      <c r="B49" s="97" t="s">
        <v>64</v>
      </c>
      <c r="C49" s="98"/>
      <c r="D49" s="35">
        <f>SUM(D39:D48)</f>
        <v>3462</v>
      </c>
      <c r="E49" s="36">
        <f>D49/D51</f>
        <v>0.66963249516441004</v>
      </c>
      <c r="F49" s="35">
        <f>SUM(F39:F48)</f>
        <v>2607</v>
      </c>
      <c r="G49" s="36">
        <f>F49/F51</f>
        <v>0.57959092930191192</v>
      </c>
      <c r="H49" s="37">
        <f>D49/F49-1</f>
        <v>0.32796317606444192</v>
      </c>
      <c r="I49" s="66"/>
      <c r="J49" s="35">
        <f>SUM(J39:J48)</f>
        <v>3719</v>
      </c>
      <c r="K49" s="36">
        <f>D49/J49-1</f>
        <v>-6.9104598010217844E-2</v>
      </c>
      <c r="L49" s="35"/>
    </row>
    <row r="50" spans="2:12" ht="15" thickBot="1">
      <c r="B50" s="97" t="s">
        <v>38</v>
      </c>
      <c r="C50" s="98"/>
      <c r="D50" s="35">
        <f>D51-D49</f>
        <v>1708</v>
      </c>
      <c r="E50" s="36">
        <f>D50/D51</f>
        <v>0.33036750483558996</v>
      </c>
      <c r="F50" s="35">
        <f>F51-F49</f>
        <v>1891</v>
      </c>
      <c r="G50" s="36">
        <f>F50/F51</f>
        <v>0.42040907069808803</v>
      </c>
      <c r="H50" s="37">
        <f>D50/F50-1</f>
        <v>-9.6774193548387122E-2</v>
      </c>
      <c r="I50" s="67"/>
      <c r="J50" s="35">
        <f>J51-SUM(J39:J48)</f>
        <v>2012</v>
      </c>
      <c r="K50" s="37">
        <f>D50/J50-1</f>
        <v>-0.15109343936381714</v>
      </c>
      <c r="L50" s="38"/>
    </row>
    <row r="51" spans="2:12" ht="15" thickBot="1">
      <c r="B51" s="95" t="s">
        <v>65</v>
      </c>
      <c r="C51" s="96"/>
      <c r="D51" s="39">
        <v>5170</v>
      </c>
      <c r="E51" s="40">
        <v>1</v>
      </c>
      <c r="F51" s="39">
        <v>4498</v>
      </c>
      <c r="G51" s="40">
        <v>1</v>
      </c>
      <c r="H51" s="41">
        <v>0.14939973321476208</v>
      </c>
      <c r="I51" s="68"/>
      <c r="J51" s="39">
        <v>5731</v>
      </c>
      <c r="K51" s="41">
        <v>-9.7888675623800436E-2</v>
      </c>
      <c r="L51" s="39"/>
    </row>
    <row r="52" spans="2:12">
      <c r="B52" s="109" t="s">
        <v>71</v>
      </c>
    </row>
    <row r="53" spans="2:12">
      <c r="B53" s="45" t="s">
        <v>72</v>
      </c>
    </row>
    <row r="61" spans="2:12" ht="15" customHeight="1"/>
    <row r="63" spans="2:12" ht="15" customHeight="1"/>
  </sheetData>
  <mergeCells count="45">
    <mergeCell ref="B50:C50"/>
    <mergeCell ref="B51:C51"/>
    <mergeCell ref="B36:B38"/>
    <mergeCell ref="C36:C38"/>
    <mergeCell ref="H37:H38"/>
    <mergeCell ref="J35:J36"/>
    <mergeCell ref="K35:K36"/>
    <mergeCell ref="L35:L36"/>
    <mergeCell ref="L37:L38"/>
    <mergeCell ref="B49:C49"/>
    <mergeCell ref="I37:I38"/>
    <mergeCell ref="J37:J38"/>
    <mergeCell ref="K37:K38"/>
    <mergeCell ref="J8:J9"/>
    <mergeCell ref="B33:B35"/>
    <mergeCell ref="C33:C35"/>
    <mergeCell ref="D33:I33"/>
    <mergeCell ref="J33:L33"/>
    <mergeCell ref="D34:I34"/>
    <mergeCell ref="B25:C25"/>
    <mergeCell ref="B26:C26"/>
    <mergeCell ref="B27:C27"/>
    <mergeCell ref="B31:L31"/>
    <mergeCell ref="B32:L32"/>
    <mergeCell ref="J34:L34"/>
    <mergeCell ref="D35:E36"/>
    <mergeCell ref="F35:G36"/>
    <mergeCell ref="H35:H36"/>
    <mergeCell ref="I35:I36"/>
    <mergeCell ref="B2:J2"/>
    <mergeCell ref="B3:J3"/>
    <mergeCell ref="B4:B6"/>
    <mergeCell ref="C4:C6"/>
    <mergeCell ref="D4:H4"/>
    <mergeCell ref="I4:J4"/>
    <mergeCell ref="D5:H5"/>
    <mergeCell ref="I5:J5"/>
    <mergeCell ref="D6:E7"/>
    <mergeCell ref="F6:G7"/>
    <mergeCell ref="H6:H7"/>
    <mergeCell ref="I6:I7"/>
    <mergeCell ref="J6:J7"/>
    <mergeCell ref="B7:B9"/>
    <mergeCell ref="C7:C9"/>
    <mergeCell ref="H8:H9"/>
  </mergeCells>
  <conditionalFormatting sqref="J10:J24 H10:H24">
    <cfRule type="cellIs" dxfId="17" priority="18" operator="lessThan">
      <formula>0</formula>
    </cfRule>
  </conditionalFormatting>
  <conditionalFormatting sqref="D10:E24 G10:J24">
    <cfRule type="cellIs" dxfId="16" priority="17" operator="equal">
      <formula>0</formula>
    </cfRule>
  </conditionalFormatting>
  <conditionalFormatting sqref="F10:F24">
    <cfRule type="cellIs" dxfId="15" priority="16" operator="equal">
      <formula>0</formula>
    </cfRule>
  </conditionalFormatting>
  <conditionalFormatting sqref="H25:H26">
    <cfRule type="cellIs" dxfId="14" priority="15" operator="lessThan">
      <formula>0</formula>
    </cfRule>
  </conditionalFormatting>
  <conditionalFormatting sqref="I39:I48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H39:H48">
    <cfRule type="cellIs" dxfId="10" priority="11" operator="lessThan">
      <formula>0</formula>
    </cfRule>
  </conditionalFormatting>
  <conditionalFormatting sqref="D39:E48 G39:H48">
    <cfRule type="cellIs" dxfId="9" priority="10" operator="equal">
      <formula>0</formula>
    </cfRule>
  </conditionalFormatting>
  <conditionalFormatting sqref="F39:F48">
    <cfRule type="cellIs" dxfId="8" priority="9" operator="equal">
      <formula>0</formula>
    </cfRule>
  </conditionalFormatting>
  <conditionalFormatting sqref="K39:K48">
    <cfRule type="cellIs" dxfId="7" priority="8" operator="lessThan">
      <formula>0</formula>
    </cfRule>
  </conditionalFormatting>
  <conditionalFormatting sqref="J39:K48">
    <cfRule type="cellIs" dxfId="6" priority="7" operator="equal">
      <formula>0</formula>
    </cfRule>
  </conditionalFormatting>
  <conditionalFormatting sqref="L39:L48">
    <cfRule type="cellIs" dxfId="5" priority="4" operator="lessThan">
      <formula>0</formula>
    </cfRule>
    <cfRule type="cellIs" dxfId="4" priority="5" operator="equal">
      <formula>0</formula>
    </cfRule>
    <cfRule type="cellIs" dxfId="3" priority="6" operator="greaterThan">
      <formula>0</formula>
    </cfRule>
  </conditionalFormatting>
  <conditionalFormatting sqref="H50">
    <cfRule type="cellIs" dxfId="2" priority="3" operator="lessThan">
      <formula>0</formula>
    </cfRule>
  </conditionalFormatting>
  <conditionalFormatting sqref="H49">
    <cfRule type="cellIs" dxfId="1" priority="2" operator="lessThan">
      <formula>0</formula>
    </cfRule>
  </conditionalFormatting>
  <conditionalFormatting sqref="K5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2023-02-06T11:48:23Z</dcterms:modified>
</cp:coreProperties>
</file>