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7\SC\"/>
    </mc:Choice>
  </mc:AlternateContent>
  <xr:revisionPtr revIDLastSave="0" documentId="13_ncr:1_{4801DE88-53DA-48A2-A40E-2BFF73267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3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41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2" i="41" l="1"/>
  <c r="J52" i="41"/>
  <c r="T51" i="41"/>
  <c r="T52" i="41" s="1"/>
  <c r="U52" i="41" s="1"/>
  <c r="S51" i="41"/>
  <c r="R51" i="41"/>
  <c r="J51" i="41"/>
  <c r="F51" i="41"/>
  <c r="F52" i="41" s="1"/>
  <c r="G52" i="41" s="1"/>
  <c r="D51" i="41"/>
  <c r="K51" i="41" s="1"/>
  <c r="M27" i="41"/>
  <c r="N27" i="41" s="1"/>
  <c r="K27" i="41"/>
  <c r="O27" i="41" s="1"/>
  <c r="I27" i="41"/>
  <c r="J27" i="41" s="1"/>
  <c r="H27" i="41"/>
  <c r="F27" i="41"/>
  <c r="G27" i="41" s="1"/>
  <c r="D27" i="41"/>
  <c r="E27" i="41" s="1"/>
  <c r="M26" i="41"/>
  <c r="O26" i="41" s="1"/>
  <c r="L26" i="41"/>
  <c r="K26" i="41"/>
  <c r="I26" i="41"/>
  <c r="F26" i="41"/>
  <c r="G26" i="41" s="1"/>
  <c r="D26" i="41"/>
  <c r="J26" i="41" s="1"/>
  <c r="V52" i="41" l="1"/>
  <c r="E26" i="41"/>
  <c r="E51" i="41"/>
  <c r="N26" i="41"/>
  <c r="U51" i="41"/>
  <c r="G51" i="41"/>
  <c r="V51" i="41"/>
  <c r="H26" i="41"/>
  <c r="L27" i="41"/>
  <c r="H51" i="41"/>
  <c r="D52" i="41"/>
  <c r="S52" i="41"/>
  <c r="E52" i="41" l="1"/>
  <c r="K52" i="41"/>
  <c r="H52" i="41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<sst xmlns="http://schemas.openxmlformats.org/spreadsheetml/2006/main" count="624" uniqueCount="114">
  <si>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</si>
  <si>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</si>
  <si>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</si>
  <si>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</si>
  <si>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</si>
  <si>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</si>
  <si>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</si>
  <si>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</si>
  <si>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</si>
  <si>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</si>
  <si>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</si>
  <si>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</si>
  <si>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</si>
  <si>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</si>
  <si>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</si>
  <si>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</si>
  <si>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</si>
  <si>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</si>
  <si>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</si>
  <si>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</si>
  <si>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</si>
  <si>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</si>
  <si>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</si>
  <si>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</si>
  <si>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</si>
  <si>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</si>
  <si>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</si>
  <si>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</si>
  <si>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</si>
  <si>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</si>
  <si>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</si>
  <si>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</si>
  <si>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</si>
  <si>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</si>
  <si>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</si>
  <si>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</si>
  <si>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</si>
  <si>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</si>
  <si>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</si>
  <si>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</si>
  <si>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</si>
  <si>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</si>
  <si>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</si>
  <si>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</si>
  <si>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</si>
  <si>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</si>
  <si>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</si>
  <si>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</si>
  <si>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</si>
  <si>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</si>
  <si>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</si>
  <si>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</si>
  <si>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</si>
  <si>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</si>
  <si>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</si>
  <si>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</si>
  <si>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</si>
  <si>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</si>
  <si>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</si>
  <si>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</si>
  <si>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</si>
  <si>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</si>
  <si>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</si>
  <si>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</si>
  <si>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</si>
  <si>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</si>
  <si>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</si>
  <si>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</si>
  <si>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</si>
  <si>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</si>
  <si>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</si>
  <si>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</si>
  <si>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</si>
  <si>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</si>
  <si>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</si>
  <si>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</si>
  <si>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</si>
  <si>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</si>
  <si>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</si>
  <si>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</si>
  <si>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PZPM na podstawie danych CEP</t>
  </si>
  <si>
    <t>sztuki</t>
  </si>
  <si>
    <t>PIERWSZE REJESTRACJE NOWYCH POJAZDÓW UŻYTKOWYCH O DMC&gt;3,5T</t>
  </si>
  <si>
    <t>% zmiana r/r</t>
  </si>
  <si>
    <t>SAMOCHODY CIĘŻAROWE - RAZEM</t>
  </si>
  <si>
    <t>samochody ciężarowe o DMC&gt;3,5t*</t>
  </si>
  <si>
    <t>samochody specjalne o DMC&gt;3,5t</t>
  </si>
  <si>
    <t>ciągniki samochodowe*</t>
  </si>
  <si>
    <t>AUTOBUSY - RAZEM</t>
  </si>
  <si>
    <t>RAZEM POJAZDY UŻYTKOWE</t>
  </si>
  <si>
    <t>First Registrations of NEW Light Commercial Vehicles up to 3.5T, Market Share %</t>
  </si>
  <si>
    <t>Opel Movano</t>
  </si>
  <si>
    <t>First Registrations of NEW Commercial Vehicles, GVW&gt;3.5T, Market Share %</t>
  </si>
  <si>
    <t>First Registrations of NEW Buses, GVW&gt;3.5T, Market Share %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</si>
  <si>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</si>
  <si>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Czerwiec</t>
  </si>
  <si>
    <t>June</t>
  </si>
  <si>
    <t>2023
Lip</t>
  </si>
  <si>
    <t>2022
Lip</t>
  </si>
  <si>
    <t>2023
Sty - Lip</t>
  </si>
  <si>
    <t>2022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</si>
  <si>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</si>
  <si>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</si>
  <si>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</si>
  <si>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</si>
  <si>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</si>
  <si>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</si>
  <si>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2023</t>
  </si>
  <si>
    <t>Registrations of new LCV up to 3.5T, Top Models - July 2023</t>
  </si>
  <si>
    <t>Rok narastająco Styczeń -Lipiec</t>
  </si>
  <si>
    <t>Lip/cze
Zmiana poz</t>
  </si>
  <si>
    <t>Jul/Jun Ch position</t>
  </si>
  <si>
    <t>Toyota Hilux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</si>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</sst>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3" fontId="20" fillId="0" borderId="0" xfId="4" applyNumberFormat="1" applyFont="1"/>
    <xf numFmtId="0" fontId="13" fillId="0" borderId="0" xfId="4" applyFont="1" applyAlignment="1">
      <alignment horizontal="center" vertical="center"/>
    </xf>
    <xf numFmtId="0" fontId="32" fillId="0" borderId="0" xfId="6" applyFont="1"/>
    <xf numFmtId="0" fontId="15" fillId="0" borderId="8" xfId="4" applyFont="1" applyBorder="1" applyAlignment="1">
      <alignment horizontal="right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EA02-5913-4210-8F17-211B81FC6602}">
  <dimension ref="B1:P18"/>
  <sheetViews>
    <sheetView showGridLines="0" tabSelected="1" zoomScale="90" zoomScaleNormal="90" workbookViewId="0">
      <selection activeCell="H1" sqref="H1"/>
    </sheetView>
  </sheetViews>
  <sheetFormatPr defaultColWidth="9.109375" defaultRowHeight="13.8"/>
  <cols>
    <col min="1" max="1" width="1.6640625" style="40" customWidth="1"/>
    <col min="2" max="2" width="32.33203125" style="40" customWidth="1"/>
    <col min="3" max="7" width="11" style="40" customWidth="1"/>
    <col min="8" max="8" width="12" style="40" customWidth="1"/>
    <col min="9" max="11" width="9.109375" style="40"/>
    <col min="12" max="12" width="24.109375" style="40" customWidth="1"/>
    <col min="13" max="15" width="9.109375" style="40"/>
    <col min="16" max="16" width="10.5546875" style="40" customWidth="1"/>
    <col min="17" max="17" width="11.44140625" style="40" customWidth="1"/>
    <col min="18" max="16384" width="9.109375" style="40"/>
  </cols>
  <sheetData>
    <row r="1" spans="2:8" ht="14.4">
      <c r="D1" s="41"/>
      <c r="E1" s="41"/>
      <c r="F1" s="41"/>
      <c r="G1" s="41"/>
      <c r="H1" s="42">
        <v>45141</v>
      </c>
    </row>
    <row r="2" spans="2:8">
      <c r="B2" s="40" t="s">
        <v>80</v>
      </c>
      <c r="H2" s="43" t="s">
        <v>81</v>
      </c>
    </row>
    <row r="3" spans="2:8" ht="26.25" customHeight="1">
      <c r="B3" s="78" t="s">
        <v>82</v>
      </c>
      <c r="C3" s="79"/>
      <c r="D3" s="79"/>
      <c r="E3" s="79"/>
      <c r="F3" s="79"/>
      <c r="G3" s="79"/>
      <c r="H3" s="80"/>
    </row>
    <row r="4" spans="2:8" ht="26.25" customHeight="1">
      <c r="B4" s="44"/>
      <c r="C4" s="45" t="s">
        <v>97</v>
      </c>
      <c r="D4" s="45" t="s">
        <v>98</v>
      </c>
      <c r="E4" s="46" t="s">
        <v>83</v>
      </c>
      <c r="F4" s="45" t="s">
        <v>99</v>
      </c>
      <c r="G4" s="45" t="s">
        <v>100</v>
      </c>
      <c r="H4" s="46" t="s">
        <v>83</v>
      </c>
    </row>
    <row r="5" spans="2:8" ht="26.25" customHeight="1">
      <c r="B5" s="73" t="s">
        <v>84</v>
      </c>
      <c r="C5" s="47">
        <v>3087</v>
      </c>
      <c r="D5" s="47">
        <v>2557</v>
      </c>
      <c r="E5" s="48">
        <v>0.20727414939382083</v>
      </c>
      <c r="F5" s="47">
        <v>20401</v>
      </c>
      <c r="G5" s="47">
        <v>18167</v>
      </c>
      <c r="H5" s="48">
        <v>0.12297022072989483</v>
      </c>
    </row>
    <row r="6" spans="2:8" ht="26.25" customHeight="1">
      <c r="B6" s="49" t="s">
        <v>85</v>
      </c>
      <c r="C6" s="50">
        <v>667</v>
      </c>
      <c r="D6" s="50">
        <v>583</v>
      </c>
      <c r="E6" s="51">
        <v>0.14408233276157811</v>
      </c>
      <c r="F6" s="50">
        <v>4594</v>
      </c>
      <c r="G6" s="50">
        <v>4047</v>
      </c>
      <c r="H6" s="51">
        <v>0.13516184828267863</v>
      </c>
    </row>
    <row r="7" spans="2:8" ht="26.25" customHeight="1">
      <c r="B7" s="49" t="s">
        <v>86</v>
      </c>
      <c r="C7" s="50">
        <v>136</v>
      </c>
      <c r="D7" s="50">
        <v>92</v>
      </c>
      <c r="E7" s="51">
        <v>0.47826086956521729</v>
      </c>
      <c r="F7" s="50">
        <v>678</v>
      </c>
      <c r="G7" s="50">
        <v>520</v>
      </c>
      <c r="H7" s="51">
        <v>0.30384615384615388</v>
      </c>
    </row>
    <row r="8" spans="2:8" ht="26.25" customHeight="1">
      <c r="B8" s="49" t="s">
        <v>87</v>
      </c>
      <c r="C8" s="50">
        <v>2284</v>
      </c>
      <c r="D8" s="50">
        <v>1882</v>
      </c>
      <c r="E8" s="51">
        <v>0.21360255047821464</v>
      </c>
      <c r="F8" s="50">
        <v>15129</v>
      </c>
      <c r="G8" s="50">
        <v>13600</v>
      </c>
      <c r="H8" s="51">
        <v>0.11242647058823518</v>
      </c>
    </row>
    <row r="9" spans="2:8" ht="26.25" customHeight="1">
      <c r="B9" s="73" t="s">
        <v>88</v>
      </c>
      <c r="C9" s="47">
        <v>150</v>
      </c>
      <c r="D9" s="47">
        <v>79</v>
      </c>
      <c r="E9" s="48">
        <v>0.89873417721518978</v>
      </c>
      <c r="F9" s="47">
        <v>880</v>
      </c>
      <c r="G9" s="47">
        <v>678</v>
      </c>
      <c r="H9" s="48">
        <v>0.29793510324483785</v>
      </c>
    </row>
    <row r="10" spans="2:8" ht="26.25" customHeight="1">
      <c r="B10" s="52" t="s">
        <v>89</v>
      </c>
      <c r="C10" s="53">
        <v>3237</v>
      </c>
      <c r="D10" s="53">
        <v>2636</v>
      </c>
      <c r="E10" s="54">
        <v>0.22799696509863421</v>
      </c>
      <c r="F10" s="53">
        <v>21281</v>
      </c>
      <c r="G10" s="53">
        <v>18845</v>
      </c>
      <c r="H10" s="54">
        <v>0.1292650570443088</v>
      </c>
    </row>
    <row r="11" spans="2:8" ht="16.5" customHeight="1">
      <c r="B11" s="55" t="s">
        <v>38</v>
      </c>
    </row>
    <row r="12" spans="2:8" ht="15" customHeight="1"/>
    <row r="18" spans="16:16">
      <c r="P18" s="56"/>
    </row>
  </sheetData>
  <mergeCells count="1">
    <mergeCell ref="B3:H3"/>
  </mergeCells>
  <conditionalFormatting sqref="E5:E10 H5:H10">
    <cfRule type="cellIs" dxfId="5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ColWidth="9.109375" defaultRowHeight="13.8"/>
  <cols>
    <col min="1" max="1" width="1.109375" style="40" customWidth="1"/>
    <col min="2" max="2" width="9.109375" style="40" customWidth="1"/>
    <col min="3" max="3" width="16.88671875" style="40" customWidth="1"/>
    <col min="4" max="4" width="9" style="40" customWidth="1"/>
    <col min="5" max="5" width="11" style="40" customWidth="1"/>
    <col min="6" max="6" width="9" style="40" customWidth="1"/>
    <col min="7" max="7" width="12.88671875" style="40" customWidth="1"/>
    <col min="8" max="9" width="9" style="40" customWidth="1"/>
    <col min="10" max="10" width="9.8867187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 ht="14.4">
      <c r="B1" s="40" t="s">
        <v>7</v>
      </c>
      <c r="E1" s="41"/>
      <c r="O1" s="42">
        <v>45141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" customHeight="1">
      <c r="B3" s="96" t="s">
        <v>92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" customHeight="1" thickBo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3" t="s">
        <v>31</v>
      </c>
    </row>
    <row r="5" spans="2:15" ht="14.25" customHeight="1">
      <c r="B5" s="111" t="s">
        <v>0</v>
      </c>
      <c r="C5" s="113" t="s">
        <v>1</v>
      </c>
      <c r="D5" s="93" t="s">
        <v>101</v>
      </c>
      <c r="E5" s="93"/>
      <c r="F5" s="93"/>
      <c r="G5" s="93"/>
      <c r="H5" s="84"/>
      <c r="I5" s="83" t="s">
        <v>95</v>
      </c>
      <c r="J5" s="84"/>
      <c r="K5" s="83" t="s">
        <v>102</v>
      </c>
      <c r="L5" s="93"/>
      <c r="M5" s="93"/>
      <c r="N5" s="93"/>
      <c r="O5" s="94"/>
    </row>
    <row r="6" spans="2:15" ht="14.4" customHeight="1" thickBot="1">
      <c r="B6" s="112"/>
      <c r="C6" s="114"/>
      <c r="D6" s="91" t="s">
        <v>103</v>
      </c>
      <c r="E6" s="91"/>
      <c r="F6" s="91"/>
      <c r="G6" s="91"/>
      <c r="H6" s="95"/>
      <c r="I6" s="90" t="s">
        <v>96</v>
      </c>
      <c r="J6" s="95"/>
      <c r="K6" s="90" t="s">
        <v>104</v>
      </c>
      <c r="L6" s="91"/>
      <c r="M6" s="91"/>
      <c r="N6" s="91"/>
      <c r="O6" s="92"/>
    </row>
    <row r="7" spans="2:15" ht="14.4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2022</v>
      </c>
      <c r="J7" s="81" t="s">
        <v>105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25" customHeight="1">
      <c r="B9" s="103"/>
      <c r="C9" s="105"/>
      <c r="D9" s="4" t="s">
        <v>24</v>
      </c>
      <c r="E9" s="5" t="s">
        <v>2</v>
      </c>
      <c r="F9" s="4" t="s">
        <v>24</v>
      </c>
      <c r="G9" s="5" t="s">
        <v>2</v>
      </c>
      <c r="H9" s="107" t="s">
        <v>25</v>
      </c>
      <c r="I9" s="6" t="s">
        <v>24</v>
      </c>
      <c r="J9" s="109" t="s">
        <v>106</v>
      </c>
      <c r="K9" s="4" t="s">
        <v>24</v>
      </c>
      <c r="L9" s="5" t="s">
        <v>2</v>
      </c>
      <c r="M9" s="4" t="s">
        <v>24</v>
      </c>
      <c r="N9" s="5" t="s">
        <v>2</v>
      </c>
      <c r="O9" s="107" t="s">
        <v>25</v>
      </c>
    </row>
    <row r="10" spans="2:15" ht="14.4" customHeight="1" thickBot="1">
      <c r="B10" s="104"/>
      <c r="C10" s="106"/>
      <c r="D10" s="7" t="s">
        <v>26</v>
      </c>
      <c r="E10" s="8" t="s">
        <v>27</v>
      </c>
      <c r="F10" s="7" t="s">
        <v>26</v>
      </c>
      <c r="G10" s="8" t="s">
        <v>27</v>
      </c>
      <c r="H10" s="108"/>
      <c r="I10" s="9" t="s">
        <v>26</v>
      </c>
      <c r="J10" s="110"/>
      <c r="K10" s="7" t="s">
        <v>26</v>
      </c>
      <c r="L10" s="8" t="s">
        <v>27</v>
      </c>
      <c r="M10" s="7" t="s">
        <v>26</v>
      </c>
      <c r="N10" s="8" t="s">
        <v>27</v>
      </c>
      <c r="O10" s="108"/>
    </row>
    <row r="11" spans="2:15" ht="14.4" customHeight="1" thickBot="1">
      <c r="B11" s="10">
        <v>1</v>
      </c>
      <c r="C11" s="11" t="s">
        <v>8</v>
      </c>
      <c r="D11" s="12">
        <v>547</v>
      </c>
      <c r="E11" s="13">
        <v>0.17719468739876904</v>
      </c>
      <c r="F11" s="12">
        <v>405</v>
      </c>
      <c r="G11" s="13">
        <v>0.1583887368009386</v>
      </c>
      <c r="H11" s="14">
        <v>0.3506172839506172</v>
      </c>
      <c r="I11" s="12">
        <v>645</v>
      </c>
      <c r="J11" s="14">
        <v>-0.15193798449612406</v>
      </c>
      <c r="K11" s="12">
        <v>3967</v>
      </c>
      <c r="L11" s="13">
        <v>0.19445125238958874</v>
      </c>
      <c r="M11" s="12">
        <v>3330</v>
      </c>
      <c r="N11" s="13">
        <v>0.18329938900203666</v>
      </c>
      <c r="O11" s="14">
        <v>0.19129129129129119</v>
      </c>
    </row>
    <row r="12" spans="2:15" ht="14.4" customHeight="1" thickBot="1">
      <c r="B12" s="57">
        <v>2</v>
      </c>
      <c r="C12" s="16" t="s">
        <v>9</v>
      </c>
      <c r="D12" s="17">
        <v>437</v>
      </c>
      <c r="E12" s="18">
        <v>0.14156138645934566</v>
      </c>
      <c r="F12" s="17">
        <v>524</v>
      </c>
      <c r="G12" s="18">
        <v>0.20492764958936252</v>
      </c>
      <c r="H12" s="19">
        <v>-0.16603053435114501</v>
      </c>
      <c r="I12" s="17">
        <v>496</v>
      </c>
      <c r="J12" s="19">
        <v>-0.11895161290322576</v>
      </c>
      <c r="K12" s="17">
        <v>3656</v>
      </c>
      <c r="L12" s="18">
        <v>0.17920690162246949</v>
      </c>
      <c r="M12" s="17">
        <v>3564</v>
      </c>
      <c r="N12" s="18">
        <v>0.19617988660758517</v>
      </c>
      <c r="O12" s="19">
        <v>2.5813692480359141E-2</v>
      </c>
    </row>
    <row r="13" spans="2:15" ht="14.4" customHeight="1" thickBot="1">
      <c r="B13" s="10">
        <v>3</v>
      </c>
      <c r="C13" s="11" t="s">
        <v>3</v>
      </c>
      <c r="D13" s="12">
        <v>552</v>
      </c>
      <c r="E13" s="13">
        <v>0.17881438289601556</v>
      </c>
      <c r="F13" s="12">
        <v>502</v>
      </c>
      <c r="G13" s="13">
        <v>0.19632381697301526</v>
      </c>
      <c r="H13" s="14">
        <v>9.960159362549792E-2</v>
      </c>
      <c r="I13" s="12">
        <v>504</v>
      </c>
      <c r="J13" s="14">
        <v>9.5238095238095344E-2</v>
      </c>
      <c r="K13" s="12">
        <v>3561</v>
      </c>
      <c r="L13" s="13">
        <v>0.17455026714376745</v>
      </c>
      <c r="M13" s="12">
        <v>4145</v>
      </c>
      <c r="N13" s="13">
        <v>0.22816095117520779</v>
      </c>
      <c r="O13" s="14">
        <v>-0.14089264173703253</v>
      </c>
    </row>
    <row r="14" spans="2:15" ht="14.4" customHeight="1" thickBot="1">
      <c r="B14" s="57">
        <v>4</v>
      </c>
      <c r="C14" s="16" t="s">
        <v>10</v>
      </c>
      <c r="D14" s="17">
        <v>525</v>
      </c>
      <c r="E14" s="18">
        <v>0.17006802721088435</v>
      </c>
      <c r="F14" s="17">
        <v>424</v>
      </c>
      <c r="G14" s="18">
        <v>0.16581931951505671</v>
      </c>
      <c r="H14" s="19">
        <v>0.2382075471698113</v>
      </c>
      <c r="I14" s="17">
        <v>500</v>
      </c>
      <c r="J14" s="19">
        <v>5.0000000000000044E-2</v>
      </c>
      <c r="K14" s="17">
        <v>3174</v>
      </c>
      <c r="L14" s="18">
        <v>0.1555806087936866</v>
      </c>
      <c r="M14" s="17">
        <v>2003</v>
      </c>
      <c r="N14" s="18">
        <v>0.11025485770903286</v>
      </c>
      <c r="O14" s="19">
        <v>0.58462306540189712</v>
      </c>
    </row>
    <row r="15" spans="2:15" ht="14.4" customHeight="1" thickBot="1">
      <c r="B15" s="10">
        <v>5</v>
      </c>
      <c r="C15" s="11" t="s">
        <v>4</v>
      </c>
      <c r="D15" s="12">
        <v>527</v>
      </c>
      <c r="E15" s="13">
        <v>0.17071590540978296</v>
      </c>
      <c r="F15" s="12">
        <v>299</v>
      </c>
      <c r="G15" s="13">
        <v>0.11693390692217442</v>
      </c>
      <c r="H15" s="14">
        <v>0.76254180602006683</v>
      </c>
      <c r="I15" s="12">
        <v>360</v>
      </c>
      <c r="J15" s="14">
        <v>0.4638888888888888</v>
      </c>
      <c r="K15" s="12">
        <v>2341</v>
      </c>
      <c r="L15" s="13">
        <v>0.11474927699622567</v>
      </c>
      <c r="M15" s="12">
        <v>2353</v>
      </c>
      <c r="N15" s="13">
        <v>0.12952055925579348</v>
      </c>
      <c r="O15" s="14">
        <v>-5.0998725031874415E-3</v>
      </c>
    </row>
    <row r="16" spans="2:15" ht="14.4" customHeight="1" thickBot="1">
      <c r="B16" s="57">
        <v>6</v>
      </c>
      <c r="C16" s="16" t="s">
        <v>12</v>
      </c>
      <c r="D16" s="17">
        <v>258</v>
      </c>
      <c r="E16" s="18">
        <v>8.3576287657920315E-2</v>
      </c>
      <c r="F16" s="17">
        <v>180</v>
      </c>
      <c r="G16" s="18">
        <v>7.0394994133750485E-2</v>
      </c>
      <c r="H16" s="19">
        <v>0.43333333333333335</v>
      </c>
      <c r="I16" s="17">
        <v>373</v>
      </c>
      <c r="J16" s="19">
        <v>-0.30831099195710454</v>
      </c>
      <c r="K16" s="17">
        <v>1770</v>
      </c>
      <c r="L16" s="18">
        <v>8.6760452918974565E-2</v>
      </c>
      <c r="M16" s="17">
        <v>1218</v>
      </c>
      <c r="N16" s="18">
        <v>6.7044641382726922E-2</v>
      </c>
      <c r="O16" s="19">
        <v>0.45320197044334964</v>
      </c>
    </row>
    <row r="17" spans="2:15" ht="14.4" customHeight="1" thickBot="1">
      <c r="B17" s="10">
        <v>7</v>
      </c>
      <c r="C17" s="11" t="s">
        <v>11</v>
      </c>
      <c r="D17" s="12">
        <v>176</v>
      </c>
      <c r="E17" s="13">
        <v>5.7013281503077419E-2</v>
      </c>
      <c r="F17" s="12">
        <v>152</v>
      </c>
      <c r="G17" s="13">
        <v>5.9444661712944859E-2</v>
      </c>
      <c r="H17" s="14">
        <v>0.15789473684210531</v>
      </c>
      <c r="I17" s="12">
        <v>192</v>
      </c>
      <c r="J17" s="14">
        <v>-8.333333333333337E-2</v>
      </c>
      <c r="K17" s="12">
        <v>1251</v>
      </c>
      <c r="L17" s="13">
        <v>6.1320523503749814E-2</v>
      </c>
      <c r="M17" s="12">
        <v>1059</v>
      </c>
      <c r="N17" s="13">
        <v>5.8292508394341386E-2</v>
      </c>
      <c r="O17" s="14">
        <v>0.18130311614730887</v>
      </c>
    </row>
    <row r="18" spans="2:15" ht="14.4" thickBot="1">
      <c r="B18" s="99" t="s">
        <v>55</v>
      </c>
      <c r="C18" s="100"/>
      <c r="D18" s="21">
        <f>SUM(D11:D17)</f>
        <v>3022</v>
      </c>
      <c r="E18" s="22">
        <f>D18/D20</f>
        <v>0.9789439585357953</v>
      </c>
      <c r="F18" s="21">
        <f>SUM(F11:F17)</f>
        <v>2486</v>
      </c>
      <c r="G18" s="22">
        <f>F18/F20</f>
        <v>0.97223308564724287</v>
      </c>
      <c r="H18" s="23">
        <f>D18/F18-1</f>
        <v>0.2156074014481093</v>
      </c>
      <c r="I18" s="21">
        <f>SUM(I11:I17)</f>
        <v>3070</v>
      </c>
      <c r="J18" s="22">
        <f>D18/I18-1</f>
        <v>-1.5635179153094425E-2</v>
      </c>
      <c r="K18" s="21">
        <f>SUM(K11:K17)</f>
        <v>19720</v>
      </c>
      <c r="L18" s="22">
        <f>K18/K20</f>
        <v>0.96661928336846237</v>
      </c>
      <c r="M18" s="21">
        <f>SUM(M11:M17)</f>
        <v>17672</v>
      </c>
      <c r="N18" s="22">
        <f>M18/M20</f>
        <v>0.97275279352672428</v>
      </c>
      <c r="O18" s="23">
        <f>K18/M18-1</f>
        <v>0.11588954277953833</v>
      </c>
    </row>
    <row r="19" spans="2:15" ht="14.4" thickBot="1">
      <c r="B19" s="99" t="s">
        <v>28</v>
      </c>
      <c r="C19" s="100"/>
      <c r="D19" s="36">
        <f>D20-D18</f>
        <v>65</v>
      </c>
      <c r="E19" s="22">
        <f>D19/D20</f>
        <v>2.1056041464204728E-2</v>
      </c>
      <c r="F19" s="36">
        <f>F20-F18</f>
        <v>71</v>
      </c>
      <c r="G19" s="22">
        <f>F19/F20</f>
        <v>2.7766914352757136E-2</v>
      </c>
      <c r="H19" s="23">
        <f>D19/F19-1</f>
        <v>-8.4507042253521125E-2</v>
      </c>
      <c r="I19" s="36">
        <f>I20-I18</f>
        <v>114</v>
      </c>
      <c r="J19" s="23">
        <f>D19/I19-1</f>
        <v>-0.42982456140350878</v>
      </c>
      <c r="K19" s="36">
        <f>K20-K18</f>
        <v>681</v>
      </c>
      <c r="L19" s="22">
        <f>K19/K20</f>
        <v>3.3380716631537667E-2</v>
      </c>
      <c r="M19" s="36">
        <f>M20-M18</f>
        <v>495</v>
      </c>
      <c r="N19" s="22">
        <f>M19/M20</f>
        <v>2.724720647327572E-2</v>
      </c>
      <c r="O19" s="23">
        <f>K19/M19-1</f>
        <v>0.37575757575757573</v>
      </c>
    </row>
    <row r="20" spans="2:15" ht="14.4" thickBot="1">
      <c r="B20" s="97" t="s">
        <v>29</v>
      </c>
      <c r="C20" s="98"/>
      <c r="D20" s="24">
        <v>3087</v>
      </c>
      <c r="E20" s="25">
        <v>1</v>
      </c>
      <c r="F20" s="24">
        <v>2557</v>
      </c>
      <c r="G20" s="25">
        <v>1</v>
      </c>
      <c r="H20" s="26">
        <v>0.20727414939382083</v>
      </c>
      <c r="I20" s="24">
        <v>3184</v>
      </c>
      <c r="J20" s="26">
        <v>-3.0464824120603029E-2</v>
      </c>
      <c r="K20" s="24">
        <v>20401</v>
      </c>
      <c r="L20" s="25">
        <v>1</v>
      </c>
      <c r="M20" s="24">
        <v>18167</v>
      </c>
      <c r="N20" s="25">
        <v>1</v>
      </c>
      <c r="O20" s="26">
        <v>0.12297022072989483</v>
      </c>
    </row>
    <row r="21" spans="2:15">
      <c r="B21" s="58" t="s">
        <v>38</v>
      </c>
    </row>
    <row r="22" spans="2:15">
      <c r="B22" s="76" t="s">
        <v>60</v>
      </c>
    </row>
    <row r="23" spans="2:15">
      <c r="B23" s="28" t="s">
        <v>61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</mergeCells>
  <phoneticPr fontId="4" type="noConversion"/>
  <conditionalFormatting sqref="D11:O17">
    <cfRule type="cellIs" dxfId="50" priority="3" operator="equal">
      <formula>0</formula>
    </cfRule>
  </conditionalFormatting>
  <conditionalFormatting sqref="H11:H19 O11:O19">
    <cfRule type="cellIs" dxfId="49" priority="1" operator="lessThan">
      <formula>0</formula>
    </cfRule>
  </conditionalFormatting>
  <conditionalFormatting sqref="J11:J17">
    <cfRule type="cellIs" dxfId="48" priority="7" operator="lessThan">
      <formula>0</formula>
    </cfRule>
  </conditionalFormatting>
  <conditionalFormatting sqref="J19">
    <cfRule type="cellIs" dxfId="4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/>
  </sheetViews>
  <sheetFormatPr defaultColWidth="9.109375" defaultRowHeight="13.8"/>
  <cols>
    <col min="1" max="1" width="1.33203125" style="40" customWidth="1"/>
    <col min="2" max="2" width="15.44140625" style="40" bestFit="1" customWidth="1"/>
    <col min="3" max="3" width="17.88671875" style="40" customWidth="1"/>
    <col min="4" max="9" width="9" style="40" customWidth="1"/>
    <col min="10" max="10" width="9.664062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 ht="14.4">
      <c r="B1" s="40" t="s">
        <v>7</v>
      </c>
      <c r="E1" s="41"/>
      <c r="O1" s="42">
        <v>45141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9"/>
    </row>
    <row r="3" spans="2:15" ht="14.4" customHeight="1" thickBot="1">
      <c r="B3" s="96" t="s">
        <v>92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60" t="s">
        <v>31</v>
      </c>
    </row>
    <row r="4" spans="2:15" ht="14.4" customHeight="1">
      <c r="B4" s="111" t="s">
        <v>20</v>
      </c>
      <c r="C4" s="113" t="s">
        <v>1</v>
      </c>
      <c r="D4" s="93" t="s">
        <v>101</v>
      </c>
      <c r="E4" s="93"/>
      <c r="F4" s="93"/>
      <c r="G4" s="93"/>
      <c r="H4" s="84"/>
      <c r="I4" s="83" t="s">
        <v>95</v>
      </c>
      <c r="J4" s="84"/>
      <c r="K4" s="83" t="s">
        <v>102</v>
      </c>
      <c r="L4" s="93"/>
      <c r="M4" s="93"/>
      <c r="N4" s="93"/>
      <c r="O4" s="94"/>
    </row>
    <row r="5" spans="2:15" ht="14.4" customHeight="1" thickBot="1">
      <c r="B5" s="112"/>
      <c r="C5" s="114"/>
      <c r="D5" s="91" t="s">
        <v>103</v>
      </c>
      <c r="E5" s="91"/>
      <c r="F5" s="91"/>
      <c r="G5" s="91"/>
      <c r="H5" s="95"/>
      <c r="I5" s="90" t="s">
        <v>96</v>
      </c>
      <c r="J5" s="95"/>
      <c r="K5" s="90" t="s">
        <v>104</v>
      </c>
      <c r="L5" s="91"/>
      <c r="M5" s="91"/>
      <c r="N5" s="91"/>
      <c r="O5" s="92"/>
    </row>
    <row r="6" spans="2:15" ht="14.4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2022</v>
      </c>
      <c r="J6" s="81" t="s">
        <v>105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4.4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4.4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106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4.4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4.4" customHeight="1" thickBot="1">
      <c r="B10" s="61"/>
      <c r="C10" s="11" t="s">
        <v>12</v>
      </c>
      <c r="D10" s="12">
        <v>115</v>
      </c>
      <c r="E10" s="13">
        <v>0.56930693069306926</v>
      </c>
      <c r="F10" s="12">
        <v>112</v>
      </c>
      <c r="G10" s="13">
        <v>0.5258215962441315</v>
      </c>
      <c r="H10" s="14">
        <v>2.6785714285714191E-2</v>
      </c>
      <c r="I10" s="12">
        <v>203</v>
      </c>
      <c r="J10" s="14">
        <v>-0.43349753694581283</v>
      </c>
      <c r="K10" s="12">
        <v>1017</v>
      </c>
      <c r="L10" s="13">
        <v>0.53107049608355095</v>
      </c>
      <c r="M10" s="12">
        <v>800</v>
      </c>
      <c r="N10" s="13">
        <v>0.57061340941512129</v>
      </c>
      <c r="O10" s="14">
        <v>0.27124999999999999</v>
      </c>
    </row>
    <row r="11" spans="2:15" ht="14.4" customHeight="1" thickBot="1">
      <c r="B11" s="62"/>
      <c r="C11" s="16" t="s">
        <v>9</v>
      </c>
      <c r="D11" s="17">
        <v>28</v>
      </c>
      <c r="E11" s="18">
        <v>0.13861386138613863</v>
      </c>
      <c r="F11" s="17">
        <v>41</v>
      </c>
      <c r="G11" s="18">
        <v>0.19248826291079812</v>
      </c>
      <c r="H11" s="19">
        <v>-0.31707317073170727</v>
      </c>
      <c r="I11" s="17">
        <v>35</v>
      </c>
      <c r="J11" s="19">
        <v>-0.19999999999999996</v>
      </c>
      <c r="K11" s="17">
        <v>251</v>
      </c>
      <c r="L11" s="18">
        <v>0.13107049608355092</v>
      </c>
      <c r="M11" s="17">
        <v>192</v>
      </c>
      <c r="N11" s="18">
        <v>0.13694721825962911</v>
      </c>
      <c r="O11" s="19">
        <v>0.30729166666666674</v>
      </c>
    </row>
    <row r="12" spans="2:15" ht="14.4" customHeight="1" thickBot="1">
      <c r="B12" s="62"/>
      <c r="C12" s="11" t="s">
        <v>36</v>
      </c>
      <c r="D12" s="12">
        <v>10</v>
      </c>
      <c r="E12" s="13">
        <v>4.9504950495049507E-2</v>
      </c>
      <c r="F12" s="12">
        <v>13</v>
      </c>
      <c r="G12" s="13">
        <v>6.1032863849765258E-2</v>
      </c>
      <c r="H12" s="14">
        <v>-0.23076923076923073</v>
      </c>
      <c r="I12" s="12">
        <v>36</v>
      </c>
      <c r="J12" s="14">
        <v>-0.72222222222222221</v>
      </c>
      <c r="K12" s="12">
        <v>199</v>
      </c>
      <c r="L12" s="13">
        <v>0.10391644908616188</v>
      </c>
      <c r="M12" s="12">
        <v>94</v>
      </c>
      <c r="N12" s="13">
        <v>6.7047075606276749E-2</v>
      </c>
      <c r="O12" s="14">
        <v>1.1170212765957448</v>
      </c>
    </row>
    <row r="13" spans="2:15" ht="14.4" customHeight="1" thickBot="1">
      <c r="B13" s="62"/>
      <c r="C13" s="63" t="s">
        <v>4</v>
      </c>
      <c r="D13" s="17">
        <v>24</v>
      </c>
      <c r="E13" s="18">
        <v>0.11881188118811881</v>
      </c>
      <c r="F13" s="17">
        <v>22</v>
      </c>
      <c r="G13" s="18">
        <v>0.10328638497652583</v>
      </c>
      <c r="H13" s="19">
        <v>9.0909090909090828E-2</v>
      </c>
      <c r="I13" s="17">
        <v>24</v>
      </c>
      <c r="J13" s="19">
        <v>0</v>
      </c>
      <c r="K13" s="17">
        <v>188</v>
      </c>
      <c r="L13" s="18">
        <v>9.8172323759791125E-2</v>
      </c>
      <c r="M13" s="17">
        <v>157</v>
      </c>
      <c r="N13" s="18">
        <v>0.11198288159771755</v>
      </c>
      <c r="O13" s="19">
        <v>0.19745222929936301</v>
      </c>
    </row>
    <row r="14" spans="2:15" ht="14.4" customHeight="1" thickBot="1">
      <c r="B14" s="62"/>
      <c r="C14" s="64" t="s">
        <v>3</v>
      </c>
      <c r="D14" s="12">
        <v>5</v>
      </c>
      <c r="E14" s="13">
        <v>2.4752475247524754E-2</v>
      </c>
      <c r="F14" s="12">
        <v>12</v>
      </c>
      <c r="G14" s="13">
        <v>5.6338028169014086E-2</v>
      </c>
      <c r="H14" s="14">
        <v>-0.58333333333333326</v>
      </c>
      <c r="I14" s="12">
        <v>3</v>
      </c>
      <c r="J14" s="14">
        <v>0.66666666666666674</v>
      </c>
      <c r="K14" s="12">
        <v>71</v>
      </c>
      <c r="L14" s="13">
        <v>3.7075718015665796E-2</v>
      </c>
      <c r="M14" s="12">
        <v>66</v>
      </c>
      <c r="N14" s="13">
        <v>4.7075606276747506E-2</v>
      </c>
      <c r="O14" s="14">
        <v>7.575757575757569E-2</v>
      </c>
    </row>
    <row r="15" spans="2:15" ht="14.4" customHeight="1" thickBot="1">
      <c r="B15" s="62"/>
      <c r="C15" s="65" t="s">
        <v>11</v>
      </c>
      <c r="D15" s="17">
        <v>8</v>
      </c>
      <c r="E15" s="18">
        <v>3.9603960396039604E-2</v>
      </c>
      <c r="F15" s="17">
        <v>3</v>
      </c>
      <c r="G15" s="18">
        <v>1.4084507042253521E-2</v>
      </c>
      <c r="H15" s="19">
        <v>1.6666666666666665</v>
      </c>
      <c r="I15" s="17">
        <v>8</v>
      </c>
      <c r="J15" s="19">
        <v>0</v>
      </c>
      <c r="K15" s="17">
        <v>45</v>
      </c>
      <c r="L15" s="18">
        <v>2.3498694516971279E-2</v>
      </c>
      <c r="M15" s="17">
        <v>22</v>
      </c>
      <c r="N15" s="18">
        <v>1.5691868758915834E-2</v>
      </c>
      <c r="O15" s="19">
        <v>1.0454545454545454</v>
      </c>
    </row>
    <row r="16" spans="2:15" ht="14.4" customHeight="1" thickBot="1">
      <c r="B16" s="62"/>
      <c r="C16" s="11" t="s">
        <v>16</v>
      </c>
      <c r="D16" s="12">
        <v>0</v>
      </c>
      <c r="E16" s="13">
        <v>0</v>
      </c>
      <c r="F16" s="12">
        <v>0</v>
      </c>
      <c r="G16" s="13">
        <v>0</v>
      </c>
      <c r="H16" s="14" t="s">
        <v>113</v>
      </c>
      <c r="I16" s="12">
        <v>0</v>
      </c>
      <c r="J16" s="14" t="s">
        <v>113</v>
      </c>
      <c r="K16" s="12">
        <v>37</v>
      </c>
      <c r="L16" s="13">
        <v>1.9321148825065273E-2</v>
      </c>
      <c r="M16" s="12">
        <v>0</v>
      </c>
      <c r="N16" s="13">
        <v>0</v>
      </c>
      <c r="O16" s="14" t="s">
        <v>113</v>
      </c>
    </row>
    <row r="17" spans="2:15" ht="14.4" customHeight="1" thickBot="1">
      <c r="B17" s="66"/>
      <c r="C17" s="65" t="s">
        <v>28</v>
      </c>
      <c r="D17" s="17">
        <v>12</v>
      </c>
      <c r="E17" s="18">
        <v>5.9405940594059403E-2</v>
      </c>
      <c r="F17" s="17">
        <v>10</v>
      </c>
      <c r="G17" s="18">
        <v>4.6948356807511735E-2</v>
      </c>
      <c r="H17" s="19">
        <v>0.19999999999999996</v>
      </c>
      <c r="I17" s="17">
        <v>27</v>
      </c>
      <c r="J17" s="19">
        <v>8.0357142857142863E-2</v>
      </c>
      <c r="K17" s="17">
        <v>107</v>
      </c>
      <c r="L17" s="18">
        <v>5.5874673629242817E-2</v>
      </c>
      <c r="M17" s="17">
        <v>71</v>
      </c>
      <c r="N17" s="18">
        <v>5.0641940085592009E-2</v>
      </c>
      <c r="O17" s="19">
        <v>0.50704225352112675</v>
      </c>
    </row>
    <row r="18" spans="2:15" ht="14.4" customHeight="1" thickBot="1">
      <c r="B18" s="20" t="s">
        <v>5</v>
      </c>
      <c r="C18" s="20" t="s">
        <v>29</v>
      </c>
      <c r="D18" s="21">
        <v>202</v>
      </c>
      <c r="E18" s="22">
        <v>1</v>
      </c>
      <c r="F18" s="21">
        <v>213</v>
      </c>
      <c r="G18" s="22">
        <v>1.0000000000000002</v>
      </c>
      <c r="H18" s="23">
        <v>-5.1643192488262879E-2</v>
      </c>
      <c r="I18" s="21">
        <v>336</v>
      </c>
      <c r="J18" s="22">
        <v>-0.39880952380952384</v>
      </c>
      <c r="K18" s="21">
        <v>1915</v>
      </c>
      <c r="L18" s="22">
        <v>1</v>
      </c>
      <c r="M18" s="21">
        <v>1402</v>
      </c>
      <c r="N18" s="22">
        <v>0.99999999999999967</v>
      </c>
      <c r="O18" s="23">
        <v>0.36590584878744647</v>
      </c>
    </row>
    <row r="19" spans="2:15" ht="14.4" customHeight="1" thickBot="1">
      <c r="B19" s="61"/>
      <c r="C19" s="11" t="s">
        <v>8</v>
      </c>
      <c r="D19" s="12">
        <v>542</v>
      </c>
      <c r="E19" s="13">
        <v>0.18793342579750347</v>
      </c>
      <c r="F19" s="12">
        <v>405</v>
      </c>
      <c r="G19" s="13">
        <v>0.1727815699658703</v>
      </c>
      <c r="H19" s="14">
        <v>0.33827160493827169</v>
      </c>
      <c r="I19" s="12">
        <v>641</v>
      </c>
      <c r="J19" s="14">
        <v>-0.1544461778471139</v>
      </c>
      <c r="K19" s="12">
        <v>3941</v>
      </c>
      <c r="L19" s="13">
        <v>0.21339614468269438</v>
      </c>
      <c r="M19" s="12">
        <v>3315</v>
      </c>
      <c r="N19" s="13">
        <v>0.19778056201897262</v>
      </c>
      <c r="O19" s="14">
        <v>0.18883861236802413</v>
      </c>
    </row>
    <row r="20" spans="2:15" ht="14.4" customHeight="1" thickBot="1">
      <c r="B20" s="62"/>
      <c r="C20" s="16" t="s">
        <v>3</v>
      </c>
      <c r="D20" s="17">
        <v>547</v>
      </c>
      <c r="E20" s="18">
        <v>0.18966712898751734</v>
      </c>
      <c r="F20" s="17">
        <v>490</v>
      </c>
      <c r="G20" s="18">
        <v>0.2090443686006826</v>
      </c>
      <c r="H20" s="19">
        <v>0.11632653061224496</v>
      </c>
      <c r="I20" s="17">
        <v>501</v>
      </c>
      <c r="J20" s="19">
        <v>9.1816367265469045E-2</v>
      </c>
      <c r="K20" s="17">
        <v>3490</v>
      </c>
      <c r="L20" s="18">
        <v>0.18897552523283517</v>
      </c>
      <c r="M20" s="17">
        <v>4079</v>
      </c>
      <c r="N20" s="18">
        <v>0.24336256786587912</v>
      </c>
      <c r="O20" s="19">
        <v>-0.14439813679823488</v>
      </c>
    </row>
    <row r="21" spans="2:15" ht="14.4" customHeight="1" thickBot="1">
      <c r="B21" s="62"/>
      <c r="C21" s="11" t="s">
        <v>9</v>
      </c>
      <c r="D21" s="12">
        <v>409</v>
      </c>
      <c r="E21" s="13">
        <v>0.14181692094313453</v>
      </c>
      <c r="F21" s="12">
        <v>483</v>
      </c>
      <c r="G21" s="13">
        <v>0.20605802047781571</v>
      </c>
      <c r="H21" s="14">
        <v>-0.15320910973084889</v>
      </c>
      <c r="I21" s="12">
        <v>461</v>
      </c>
      <c r="J21" s="14">
        <v>-0.11279826464208242</v>
      </c>
      <c r="K21" s="12">
        <v>3403</v>
      </c>
      <c r="L21" s="13">
        <v>0.18426467403075592</v>
      </c>
      <c r="M21" s="12">
        <v>3371</v>
      </c>
      <c r="N21" s="13">
        <v>0.20112165145277727</v>
      </c>
      <c r="O21" s="14">
        <v>9.4927321269653309E-3</v>
      </c>
    </row>
    <row r="22" spans="2:15" ht="14.4" customHeight="1" thickBot="1">
      <c r="B22" s="62"/>
      <c r="C22" s="63" t="s">
        <v>10</v>
      </c>
      <c r="D22" s="17">
        <v>525</v>
      </c>
      <c r="E22" s="18">
        <v>0.18203883495145631</v>
      </c>
      <c r="F22" s="17">
        <v>424</v>
      </c>
      <c r="G22" s="18">
        <v>0.18088737201365188</v>
      </c>
      <c r="H22" s="19">
        <v>0.2382075471698113</v>
      </c>
      <c r="I22" s="17">
        <v>500</v>
      </c>
      <c r="J22" s="19">
        <v>5.0000000000000044E-2</v>
      </c>
      <c r="K22" s="17">
        <v>3174</v>
      </c>
      <c r="L22" s="18">
        <v>0.17186484730344379</v>
      </c>
      <c r="M22" s="17">
        <v>2003</v>
      </c>
      <c r="N22" s="18">
        <v>0.11950360956983473</v>
      </c>
      <c r="O22" s="19">
        <v>0.58462306540189712</v>
      </c>
    </row>
    <row r="23" spans="2:15" ht="14.4" customHeight="1" thickBot="1">
      <c r="B23" s="62"/>
      <c r="C23" s="64" t="s">
        <v>4</v>
      </c>
      <c r="D23" s="12">
        <v>503</v>
      </c>
      <c r="E23" s="13">
        <v>0.17441054091539529</v>
      </c>
      <c r="F23" s="12">
        <v>277</v>
      </c>
      <c r="G23" s="13">
        <v>0.11817406143344709</v>
      </c>
      <c r="H23" s="14">
        <v>0.81588447653429608</v>
      </c>
      <c r="I23" s="12">
        <v>336</v>
      </c>
      <c r="J23" s="14">
        <v>0.49702380952380953</v>
      </c>
      <c r="K23" s="12">
        <v>2152</v>
      </c>
      <c r="L23" s="13">
        <v>0.11652588260775396</v>
      </c>
      <c r="M23" s="12">
        <v>2195</v>
      </c>
      <c r="N23" s="13">
        <v>0.13095877334287931</v>
      </c>
      <c r="O23" s="14">
        <v>-1.9589977220956678E-2</v>
      </c>
    </row>
    <row r="24" spans="2:15" ht="14.4" customHeight="1" thickBot="1">
      <c r="B24" s="62"/>
      <c r="C24" s="65" t="s">
        <v>11</v>
      </c>
      <c r="D24" s="17">
        <v>168</v>
      </c>
      <c r="E24" s="18">
        <v>5.8252427184466021E-2</v>
      </c>
      <c r="F24" s="17">
        <v>149</v>
      </c>
      <c r="G24" s="18">
        <v>6.3566552901023893E-2</v>
      </c>
      <c r="H24" s="19">
        <v>0.12751677852348986</v>
      </c>
      <c r="I24" s="17">
        <v>184</v>
      </c>
      <c r="J24" s="19">
        <v>-8.6956521739130488E-2</v>
      </c>
      <c r="K24" s="17">
        <v>1206</v>
      </c>
      <c r="L24" s="18">
        <v>6.5302144249512667E-2</v>
      </c>
      <c r="M24" s="17">
        <v>1037</v>
      </c>
      <c r="N24" s="18">
        <v>6.1869816836704256E-2</v>
      </c>
      <c r="O24" s="19">
        <v>0.16297010607521689</v>
      </c>
    </row>
    <row r="25" spans="2:15" ht="14.4" customHeight="1" thickBot="1">
      <c r="B25" s="62"/>
      <c r="C25" s="11" t="s">
        <v>12</v>
      </c>
      <c r="D25" s="12">
        <v>142</v>
      </c>
      <c r="E25" s="13">
        <v>4.9237170596393896E-2</v>
      </c>
      <c r="F25" s="12">
        <v>68</v>
      </c>
      <c r="G25" s="13">
        <v>2.9010238907849831E-2</v>
      </c>
      <c r="H25" s="14">
        <v>1.0882352941176472</v>
      </c>
      <c r="I25" s="12">
        <v>169</v>
      </c>
      <c r="J25" s="14">
        <v>-0.15976331360946749</v>
      </c>
      <c r="K25" s="12">
        <v>746</v>
      </c>
      <c r="L25" s="13">
        <v>4.0394195364955601E-2</v>
      </c>
      <c r="M25" s="12">
        <v>416</v>
      </c>
      <c r="N25" s="13">
        <v>2.4819521508263231E-2</v>
      </c>
      <c r="O25" s="14">
        <v>0.79326923076923084</v>
      </c>
    </row>
    <row r="26" spans="2:15" ht="14.4" customHeight="1" thickBot="1">
      <c r="B26" s="62"/>
      <c r="C26" s="65" t="s">
        <v>57</v>
      </c>
      <c r="D26" s="17">
        <v>45</v>
      </c>
      <c r="E26" s="18">
        <v>1.5603328710124827E-2</v>
      </c>
      <c r="F26" s="17">
        <v>47</v>
      </c>
      <c r="G26" s="18">
        <v>2.0051194539249147E-2</v>
      </c>
      <c r="H26" s="19">
        <v>-4.2553191489361653E-2</v>
      </c>
      <c r="I26" s="17">
        <v>33</v>
      </c>
      <c r="J26" s="19">
        <v>0.36363636363636354</v>
      </c>
      <c r="K26" s="17">
        <v>320</v>
      </c>
      <c r="L26" s="18">
        <v>1.7327268789257094E-2</v>
      </c>
      <c r="M26" s="17">
        <v>332</v>
      </c>
      <c r="N26" s="18">
        <v>1.9807887357556231E-2</v>
      </c>
      <c r="O26" s="19">
        <v>-3.6144578313253017E-2</v>
      </c>
    </row>
    <row r="27" spans="2:15" ht="14.4" customHeight="1" thickBot="1">
      <c r="B27" s="66"/>
      <c r="C27" s="11" t="s">
        <v>28</v>
      </c>
      <c r="D27" s="12">
        <v>3</v>
      </c>
      <c r="E27" s="13">
        <v>1.0402219140083217E-3</v>
      </c>
      <c r="F27" s="12">
        <v>1</v>
      </c>
      <c r="G27" s="13">
        <v>4.2662116040955632E-4</v>
      </c>
      <c r="H27" s="14">
        <v>2</v>
      </c>
      <c r="I27" s="12">
        <v>21</v>
      </c>
      <c r="J27" s="14">
        <v>-0.85714285714285721</v>
      </c>
      <c r="K27" s="12">
        <v>36</v>
      </c>
      <c r="L27" s="13">
        <v>1.9493177387914227E-3</v>
      </c>
      <c r="M27" s="12">
        <v>13</v>
      </c>
      <c r="N27" s="13">
        <v>7.7561004713322585E-4</v>
      </c>
      <c r="O27" s="14">
        <v>1.7692307692307692</v>
      </c>
    </row>
    <row r="28" spans="2:15" ht="14.4" customHeight="1" thickBot="1">
      <c r="B28" s="20" t="s">
        <v>6</v>
      </c>
      <c r="C28" s="20" t="s">
        <v>29</v>
      </c>
      <c r="D28" s="21">
        <v>2884</v>
      </c>
      <c r="E28" s="22">
        <v>1</v>
      </c>
      <c r="F28" s="21">
        <v>2344</v>
      </c>
      <c r="G28" s="22">
        <v>1</v>
      </c>
      <c r="H28" s="23">
        <v>0.2303754266211604</v>
      </c>
      <c r="I28" s="21">
        <v>2846</v>
      </c>
      <c r="J28" s="22">
        <v>1.3352073085031613E-2</v>
      </c>
      <c r="K28" s="21">
        <v>18468</v>
      </c>
      <c r="L28" s="22">
        <v>0.99999999999999989</v>
      </c>
      <c r="M28" s="21">
        <v>16761</v>
      </c>
      <c r="N28" s="22">
        <v>0.99999999999999989</v>
      </c>
      <c r="O28" s="23">
        <v>0.10184356541972428</v>
      </c>
    </row>
    <row r="29" spans="2:15" ht="14.4" customHeight="1" thickBot="1">
      <c r="B29" s="20" t="s">
        <v>46</v>
      </c>
      <c r="C29" s="20" t="s">
        <v>29</v>
      </c>
      <c r="D29" s="21">
        <v>1</v>
      </c>
      <c r="E29" s="22">
        <v>1</v>
      </c>
      <c r="F29" s="21">
        <v>0</v>
      </c>
      <c r="G29" s="22">
        <v>0</v>
      </c>
      <c r="H29" s="23" t="s">
        <v>113</v>
      </c>
      <c r="I29" s="21">
        <v>2</v>
      </c>
      <c r="J29" s="22">
        <v>-0.5</v>
      </c>
      <c r="K29" s="21">
        <v>18</v>
      </c>
      <c r="L29" s="22">
        <v>1.0000000000000002</v>
      </c>
      <c r="M29" s="21">
        <v>4</v>
      </c>
      <c r="N29" s="22">
        <v>1</v>
      </c>
      <c r="O29" s="23">
        <v>3.5</v>
      </c>
    </row>
    <row r="30" spans="2:15" ht="14.4" customHeight="1" thickBot="1">
      <c r="B30" s="97"/>
      <c r="C30" s="98" t="s">
        <v>29</v>
      </c>
      <c r="D30" s="24">
        <v>3087</v>
      </c>
      <c r="E30" s="25">
        <v>1</v>
      </c>
      <c r="F30" s="24">
        <v>2557</v>
      </c>
      <c r="G30" s="25">
        <v>1</v>
      </c>
      <c r="H30" s="26">
        <v>0.20727414939382083</v>
      </c>
      <c r="I30" s="24">
        <v>3184</v>
      </c>
      <c r="J30" s="26">
        <v>-3.0464824120603029E-2</v>
      </c>
      <c r="K30" s="24">
        <v>20401</v>
      </c>
      <c r="L30" s="25">
        <v>1</v>
      </c>
      <c r="M30" s="24">
        <v>18167</v>
      </c>
      <c r="N30" s="25">
        <v>1</v>
      </c>
      <c r="O30" s="26">
        <v>0.12297022072989483</v>
      </c>
    </row>
    <row r="31" spans="2:15" ht="14.4" customHeight="1">
      <c r="B31" s="1" t="s">
        <v>60</v>
      </c>
      <c r="C31" s="27"/>
      <c r="D31" s="1"/>
      <c r="E31" s="1"/>
      <c r="F31" s="1"/>
      <c r="G31" s="1"/>
    </row>
    <row r="32" spans="2:15">
      <c r="B32" s="28" t="s">
        <v>61</v>
      </c>
      <c r="C32" s="1"/>
      <c r="D32" s="1"/>
      <c r="E32" s="1"/>
      <c r="F32" s="1"/>
      <c r="G32" s="1"/>
    </row>
    <row r="34" spans="2:15">
      <c r="B34" s="89" t="s">
        <v>34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59"/>
    </row>
    <row r="35" spans="2:15" ht="14.4" thickBot="1">
      <c r="B35" s="96" t="s">
        <v>35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60" t="s">
        <v>31</v>
      </c>
    </row>
    <row r="36" spans="2:15" ht="14.4" customHeight="1">
      <c r="B36" s="111" t="s">
        <v>20</v>
      </c>
      <c r="C36" s="113" t="s">
        <v>1</v>
      </c>
      <c r="D36" s="93" t="s">
        <v>101</v>
      </c>
      <c r="E36" s="93"/>
      <c r="F36" s="93"/>
      <c r="G36" s="93"/>
      <c r="H36" s="84"/>
      <c r="I36" s="83" t="s">
        <v>95</v>
      </c>
      <c r="J36" s="84"/>
      <c r="K36" s="83" t="s">
        <v>102</v>
      </c>
      <c r="L36" s="93"/>
      <c r="M36" s="93"/>
      <c r="N36" s="93"/>
      <c r="O36" s="94"/>
    </row>
    <row r="37" spans="2:15" ht="14.4" customHeight="1" thickBot="1">
      <c r="B37" s="112"/>
      <c r="C37" s="114"/>
      <c r="D37" s="91" t="s">
        <v>103</v>
      </c>
      <c r="E37" s="91"/>
      <c r="F37" s="91"/>
      <c r="G37" s="91"/>
      <c r="H37" s="95"/>
      <c r="I37" s="90" t="s">
        <v>96</v>
      </c>
      <c r="J37" s="95"/>
      <c r="K37" s="90" t="s">
        <v>104</v>
      </c>
      <c r="L37" s="91"/>
      <c r="M37" s="91"/>
      <c r="N37" s="91"/>
      <c r="O37" s="92"/>
    </row>
    <row r="38" spans="2:15" ht="14.4" customHeight="1">
      <c r="B38" s="112"/>
      <c r="C38" s="114"/>
      <c r="D38" s="85">
        <v>2023</v>
      </c>
      <c r="E38" s="86"/>
      <c r="F38" s="85">
        <v>2022</v>
      </c>
      <c r="G38" s="86"/>
      <c r="H38" s="101" t="s">
        <v>21</v>
      </c>
      <c r="I38" s="81">
        <v>2022</v>
      </c>
      <c r="J38" s="81" t="s">
        <v>105</v>
      </c>
      <c r="K38" s="85">
        <v>2023</v>
      </c>
      <c r="L38" s="86"/>
      <c r="M38" s="85">
        <v>2022</v>
      </c>
      <c r="N38" s="86"/>
      <c r="O38" s="101" t="s">
        <v>21</v>
      </c>
    </row>
    <row r="39" spans="2:15" ht="18.75" customHeight="1" thickBot="1">
      <c r="B39" s="103" t="s">
        <v>20</v>
      </c>
      <c r="C39" s="105" t="s">
        <v>23</v>
      </c>
      <c r="D39" s="87"/>
      <c r="E39" s="88"/>
      <c r="F39" s="87"/>
      <c r="G39" s="88"/>
      <c r="H39" s="102"/>
      <c r="I39" s="82"/>
      <c r="J39" s="82"/>
      <c r="K39" s="87"/>
      <c r="L39" s="88"/>
      <c r="M39" s="87"/>
      <c r="N39" s="88"/>
      <c r="O39" s="102"/>
    </row>
    <row r="40" spans="2:15" ht="14.4" customHeight="1">
      <c r="B40" s="103"/>
      <c r="C40" s="105"/>
      <c r="D40" s="4" t="s">
        <v>24</v>
      </c>
      <c r="E40" s="5" t="s">
        <v>2</v>
      </c>
      <c r="F40" s="4" t="s">
        <v>24</v>
      </c>
      <c r="G40" s="5" t="s">
        <v>2</v>
      </c>
      <c r="H40" s="107" t="s">
        <v>25</v>
      </c>
      <c r="I40" s="6" t="s">
        <v>24</v>
      </c>
      <c r="J40" s="109" t="s">
        <v>106</v>
      </c>
      <c r="K40" s="4" t="s">
        <v>24</v>
      </c>
      <c r="L40" s="5" t="s">
        <v>2</v>
      </c>
      <c r="M40" s="4" t="s">
        <v>24</v>
      </c>
      <c r="N40" s="5" t="s">
        <v>2</v>
      </c>
      <c r="O40" s="107" t="s">
        <v>25</v>
      </c>
    </row>
    <row r="41" spans="2:15" ht="27" thickBot="1">
      <c r="B41" s="104"/>
      <c r="C41" s="106"/>
      <c r="D41" s="7" t="s">
        <v>26</v>
      </c>
      <c r="E41" s="8" t="s">
        <v>27</v>
      </c>
      <c r="F41" s="7" t="s">
        <v>26</v>
      </c>
      <c r="G41" s="8" t="s">
        <v>27</v>
      </c>
      <c r="H41" s="108"/>
      <c r="I41" s="9" t="s">
        <v>26</v>
      </c>
      <c r="J41" s="110"/>
      <c r="K41" s="7" t="s">
        <v>26</v>
      </c>
      <c r="L41" s="8" t="s">
        <v>27</v>
      </c>
      <c r="M41" s="7" t="s">
        <v>26</v>
      </c>
      <c r="N41" s="8" t="s">
        <v>27</v>
      </c>
      <c r="O41" s="108"/>
    </row>
    <row r="42" spans="2:15" ht="14.4" thickBot="1">
      <c r="B42" s="61"/>
      <c r="C42" s="11" t="s">
        <v>4</v>
      </c>
      <c r="D42" s="12"/>
      <c r="E42" s="13"/>
      <c r="F42" s="12"/>
      <c r="G42" s="13"/>
      <c r="H42" s="14"/>
      <c r="I42" s="12"/>
      <c r="J42" s="14"/>
      <c r="K42" s="12">
        <v>1</v>
      </c>
      <c r="L42" s="13">
        <v>0.5</v>
      </c>
      <c r="M42" s="12">
        <v>0</v>
      </c>
      <c r="N42" s="13">
        <v>0</v>
      </c>
      <c r="O42" s="14"/>
    </row>
    <row r="43" spans="2:15" ht="14.4" thickBot="1">
      <c r="B43" s="67"/>
      <c r="C43" s="11" t="s">
        <v>12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0.5</v>
      </c>
      <c r="M43" s="12">
        <v>1</v>
      </c>
      <c r="N43" s="13">
        <v>1</v>
      </c>
      <c r="O43" s="14">
        <v>0</v>
      </c>
    </row>
    <row r="44" spans="2:15" ht="14.4" thickBot="1">
      <c r="B44" s="20" t="s">
        <v>5</v>
      </c>
      <c r="C44" s="20" t="s">
        <v>29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2</v>
      </c>
      <c r="L44" s="22">
        <v>1</v>
      </c>
      <c r="M44" s="21">
        <v>1</v>
      </c>
      <c r="N44" s="22">
        <v>1</v>
      </c>
      <c r="O44" s="23">
        <v>1</v>
      </c>
    </row>
    <row r="45" spans="2:15" ht="14.4" thickBot="1">
      <c r="B45" s="61"/>
      <c r="C45" s="11" t="s">
        <v>3</v>
      </c>
      <c r="D45" s="12">
        <v>464</v>
      </c>
      <c r="E45" s="13">
        <v>0.20315236427320491</v>
      </c>
      <c r="F45" s="12">
        <v>429</v>
      </c>
      <c r="G45" s="13">
        <v>0.22794899043570668</v>
      </c>
      <c r="H45" s="14">
        <v>8.1585081585081598E-2</v>
      </c>
      <c r="I45" s="12">
        <v>446</v>
      </c>
      <c r="J45" s="14">
        <v>4.0358744394618729E-2</v>
      </c>
      <c r="K45" s="12">
        <v>3156</v>
      </c>
      <c r="L45" s="13">
        <v>0.20860598849890938</v>
      </c>
      <c r="M45" s="12">
        <v>3679</v>
      </c>
      <c r="N45" s="13">
        <v>0.27051470588235293</v>
      </c>
      <c r="O45" s="14">
        <v>-0.14215819516172878</v>
      </c>
    </row>
    <row r="46" spans="2:15" ht="14.4" thickBot="1">
      <c r="B46" s="62"/>
      <c r="C46" s="16" t="s">
        <v>8</v>
      </c>
      <c r="D46" s="17">
        <v>411</v>
      </c>
      <c r="E46" s="18">
        <v>0.17994746059544658</v>
      </c>
      <c r="F46" s="17">
        <v>281</v>
      </c>
      <c r="G46" s="18">
        <v>0.14930924548352817</v>
      </c>
      <c r="H46" s="19">
        <v>0.46263345195729544</v>
      </c>
      <c r="I46" s="17">
        <v>506</v>
      </c>
      <c r="J46" s="19">
        <v>-0.18774703557312256</v>
      </c>
      <c r="K46" s="17">
        <v>3145</v>
      </c>
      <c r="L46" s="18">
        <v>0.20787890805737325</v>
      </c>
      <c r="M46" s="17">
        <v>2662</v>
      </c>
      <c r="N46" s="18">
        <v>0.19573529411764706</v>
      </c>
      <c r="O46" s="19">
        <v>0.18144252441773112</v>
      </c>
    </row>
    <row r="47" spans="2:15" ht="14.4" thickBot="1">
      <c r="B47" s="62"/>
      <c r="C47" s="11" t="s">
        <v>9</v>
      </c>
      <c r="D47" s="12">
        <v>318</v>
      </c>
      <c r="E47" s="13">
        <v>0.13922942206654992</v>
      </c>
      <c r="F47" s="12">
        <v>384</v>
      </c>
      <c r="G47" s="13">
        <v>0.20403825717321997</v>
      </c>
      <c r="H47" s="14">
        <v>-0.171875</v>
      </c>
      <c r="I47" s="12">
        <v>383</v>
      </c>
      <c r="J47" s="14">
        <v>-0.16971279373368142</v>
      </c>
      <c r="K47" s="12">
        <v>2799</v>
      </c>
      <c r="L47" s="13">
        <v>0.18500892325996432</v>
      </c>
      <c r="M47" s="12">
        <v>2785</v>
      </c>
      <c r="N47" s="13">
        <v>0.20477941176470588</v>
      </c>
      <c r="O47" s="14">
        <v>5.0269299820466795E-3</v>
      </c>
    </row>
    <row r="48" spans="2:15" ht="14.4" thickBot="1">
      <c r="B48" s="62"/>
      <c r="C48" s="63" t="s">
        <v>10</v>
      </c>
      <c r="D48" s="17">
        <v>440</v>
      </c>
      <c r="E48" s="18">
        <v>0.19264448336252188</v>
      </c>
      <c r="F48" s="17">
        <v>329</v>
      </c>
      <c r="G48" s="18">
        <v>0.17481402763018067</v>
      </c>
      <c r="H48" s="19">
        <v>0.33738601823708203</v>
      </c>
      <c r="I48" s="17">
        <v>429</v>
      </c>
      <c r="J48" s="19">
        <v>2.564102564102555E-2</v>
      </c>
      <c r="K48" s="17">
        <v>2651</v>
      </c>
      <c r="L48" s="18">
        <v>0.17522638641020558</v>
      </c>
      <c r="M48" s="17">
        <v>1481</v>
      </c>
      <c r="N48" s="18">
        <v>0.10889705882352942</v>
      </c>
      <c r="O48" s="19">
        <v>0.79000675219446315</v>
      </c>
    </row>
    <row r="49" spans="2:15" ht="14.4" thickBot="1">
      <c r="B49" s="62"/>
      <c r="C49" s="64" t="s">
        <v>4</v>
      </c>
      <c r="D49" s="12">
        <v>408</v>
      </c>
      <c r="E49" s="13">
        <v>0.1786339754816112</v>
      </c>
      <c r="F49" s="12">
        <v>224</v>
      </c>
      <c r="G49" s="13">
        <v>0.11902231668437832</v>
      </c>
      <c r="H49" s="14">
        <v>0.8214285714285714</v>
      </c>
      <c r="I49" s="12">
        <v>258</v>
      </c>
      <c r="J49" s="14">
        <v>0.58139534883720922</v>
      </c>
      <c r="K49" s="12">
        <v>1591</v>
      </c>
      <c r="L49" s="13">
        <v>0.10516227113490648</v>
      </c>
      <c r="M49" s="12">
        <v>1561</v>
      </c>
      <c r="N49" s="13">
        <v>0.11477941176470588</v>
      </c>
      <c r="O49" s="14">
        <v>1.9218449711723151E-2</v>
      </c>
    </row>
    <row r="50" spans="2:15" ht="14.4" thickBot="1">
      <c r="B50" s="62"/>
      <c r="C50" s="65" t="s">
        <v>11</v>
      </c>
      <c r="D50" s="17">
        <v>82</v>
      </c>
      <c r="E50" s="18">
        <v>3.5901926444833622E-2</v>
      </c>
      <c r="F50" s="17">
        <v>122</v>
      </c>
      <c r="G50" s="18">
        <v>6.482465462274177E-2</v>
      </c>
      <c r="H50" s="19">
        <v>-0.32786885245901642</v>
      </c>
      <c r="I50" s="17">
        <v>135</v>
      </c>
      <c r="J50" s="19">
        <v>-0.3925925925925926</v>
      </c>
      <c r="K50" s="17">
        <v>852</v>
      </c>
      <c r="L50" s="18">
        <v>5.6315685108070591E-2</v>
      </c>
      <c r="M50" s="17">
        <v>759</v>
      </c>
      <c r="N50" s="18">
        <v>5.5808823529411765E-2</v>
      </c>
      <c r="O50" s="19">
        <v>0.12252964426877466</v>
      </c>
    </row>
    <row r="51" spans="2:15" ht="14.4" thickBot="1">
      <c r="B51" s="62"/>
      <c r="C51" s="11" t="s">
        <v>12</v>
      </c>
      <c r="D51" s="12">
        <v>116</v>
      </c>
      <c r="E51" s="13">
        <v>5.0788091068301226E-2</v>
      </c>
      <c r="F51" s="12">
        <v>65</v>
      </c>
      <c r="G51" s="13">
        <v>3.4537725823591922E-2</v>
      </c>
      <c r="H51" s="14">
        <v>0.78461538461538471</v>
      </c>
      <c r="I51" s="12">
        <v>150</v>
      </c>
      <c r="J51" s="14">
        <v>-0.22666666666666668</v>
      </c>
      <c r="K51" s="12">
        <v>611</v>
      </c>
      <c r="L51" s="13">
        <v>4.0386013616233722E-2</v>
      </c>
      <c r="M51" s="12">
        <v>342</v>
      </c>
      <c r="N51" s="13">
        <v>2.5147058823529411E-2</v>
      </c>
      <c r="O51" s="14">
        <v>0.78654970760233911</v>
      </c>
    </row>
    <row r="52" spans="2:15" ht="14.4" thickBot="1">
      <c r="B52" s="62"/>
      <c r="C52" s="65" t="s">
        <v>57</v>
      </c>
      <c r="D52" s="17">
        <v>44</v>
      </c>
      <c r="E52" s="18">
        <v>1.9264448336252189E-2</v>
      </c>
      <c r="F52" s="17">
        <v>47</v>
      </c>
      <c r="G52" s="18">
        <v>2.4973432518597238E-2</v>
      </c>
      <c r="H52" s="19">
        <v>-6.3829787234042534E-2</v>
      </c>
      <c r="I52" s="17">
        <v>33</v>
      </c>
      <c r="J52" s="19">
        <v>0.33333333333333326</v>
      </c>
      <c r="K52" s="17">
        <v>314</v>
      </c>
      <c r="L52" s="18">
        <v>2.075484169475841E-2</v>
      </c>
      <c r="M52" s="17">
        <v>327</v>
      </c>
      <c r="N52" s="18">
        <v>2.4044117647058823E-2</v>
      </c>
      <c r="O52" s="19">
        <v>-3.9755351681957207E-2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1</v>
      </c>
      <c r="G53" s="13">
        <v>5.3134962805526033E-4</v>
      </c>
      <c r="H53" s="14">
        <v>-1</v>
      </c>
      <c r="I53" s="12">
        <v>0</v>
      </c>
      <c r="J53" s="14" t="s">
        <v>113</v>
      </c>
      <c r="K53" s="12">
        <v>1</v>
      </c>
      <c r="L53" s="13">
        <v>6.609822195782933E-5</v>
      </c>
      <c r="M53" s="12">
        <v>1</v>
      </c>
      <c r="N53" s="13">
        <v>7.3529411764705876E-5</v>
      </c>
      <c r="O53" s="14">
        <v>0</v>
      </c>
    </row>
    <row r="54" spans="2:15" ht="14.4" thickBot="1">
      <c r="B54" s="20" t="s">
        <v>6</v>
      </c>
      <c r="C54" s="20" t="s">
        <v>29</v>
      </c>
      <c r="D54" s="21">
        <v>2283</v>
      </c>
      <c r="E54" s="22">
        <v>0.99956217162872141</v>
      </c>
      <c r="F54" s="21">
        <v>1882</v>
      </c>
      <c r="G54" s="22">
        <v>1</v>
      </c>
      <c r="H54" s="23">
        <v>0.2130712008501594</v>
      </c>
      <c r="I54" s="21">
        <v>2340</v>
      </c>
      <c r="J54" s="22">
        <v>-2.4358974358974383E-2</v>
      </c>
      <c r="K54" s="21">
        <v>15120</v>
      </c>
      <c r="L54" s="22">
        <v>0.99940511600237958</v>
      </c>
      <c r="M54" s="21">
        <v>13597</v>
      </c>
      <c r="N54" s="22">
        <v>0.99977941176470586</v>
      </c>
      <c r="O54" s="23">
        <v>0.11201000220636903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0</v>
      </c>
      <c r="G55" s="22">
        <v>1</v>
      </c>
      <c r="H55" s="23" t="s">
        <v>113</v>
      </c>
      <c r="I55" s="21">
        <v>1</v>
      </c>
      <c r="J55" s="22">
        <v>0</v>
      </c>
      <c r="K55" s="21">
        <v>7</v>
      </c>
      <c r="L55" s="22">
        <v>1</v>
      </c>
      <c r="M55" s="21">
        <v>2</v>
      </c>
      <c r="N55" s="22">
        <v>1</v>
      </c>
      <c r="O55" s="23">
        <v>2.5</v>
      </c>
    </row>
    <row r="56" spans="2:15" ht="14.4" thickBot="1">
      <c r="B56" s="97"/>
      <c r="C56" s="98" t="s">
        <v>29</v>
      </c>
      <c r="D56" s="24">
        <v>2284</v>
      </c>
      <c r="E56" s="25">
        <v>1</v>
      </c>
      <c r="F56" s="24">
        <v>1882</v>
      </c>
      <c r="G56" s="25">
        <v>1</v>
      </c>
      <c r="H56" s="26">
        <v>0.21360255047821464</v>
      </c>
      <c r="I56" s="24">
        <v>2341</v>
      </c>
      <c r="J56" s="26">
        <v>-2.4348568987612174E-2</v>
      </c>
      <c r="K56" s="24">
        <v>15129</v>
      </c>
      <c r="L56" s="25">
        <v>1</v>
      </c>
      <c r="M56" s="24">
        <v>13600</v>
      </c>
      <c r="N56" s="25">
        <v>1</v>
      </c>
      <c r="O56" s="26">
        <v>0.11242647058823518</v>
      </c>
    </row>
    <row r="57" spans="2:15">
      <c r="B57" s="68" t="s">
        <v>38</v>
      </c>
      <c r="C57" s="31"/>
      <c r="D57" s="31"/>
      <c r="E57" s="31"/>
      <c r="F57" s="31"/>
      <c r="G57" s="31"/>
      <c r="H57" s="31"/>
      <c r="I57" s="74"/>
      <c r="J57" s="31"/>
      <c r="K57" s="31"/>
      <c r="L57" s="31"/>
      <c r="M57" s="31"/>
      <c r="N57" s="31"/>
      <c r="O57" s="31"/>
    </row>
    <row r="58" spans="2: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>
      <c r="B59" s="89" t="s">
        <v>44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59"/>
    </row>
    <row r="60" spans="2:15" ht="14.4" thickBot="1">
      <c r="B60" s="96" t="s">
        <v>45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60" t="s">
        <v>31</v>
      </c>
    </row>
    <row r="61" spans="2:15">
      <c r="B61" s="111" t="s">
        <v>20</v>
      </c>
      <c r="C61" s="113" t="s">
        <v>1</v>
      </c>
      <c r="D61" s="93" t="s">
        <v>101</v>
      </c>
      <c r="E61" s="93"/>
      <c r="F61" s="93"/>
      <c r="G61" s="93"/>
      <c r="H61" s="84"/>
      <c r="I61" s="83" t="s">
        <v>95</v>
      </c>
      <c r="J61" s="84"/>
      <c r="K61" s="83" t="s">
        <v>102</v>
      </c>
      <c r="L61" s="93"/>
      <c r="M61" s="93"/>
      <c r="N61" s="93"/>
      <c r="O61" s="94"/>
    </row>
    <row r="62" spans="2:15" ht="14.4" thickBot="1">
      <c r="B62" s="112"/>
      <c r="C62" s="114"/>
      <c r="D62" s="91" t="s">
        <v>103</v>
      </c>
      <c r="E62" s="91"/>
      <c r="F62" s="91"/>
      <c r="G62" s="91"/>
      <c r="H62" s="95"/>
      <c r="I62" s="90" t="s">
        <v>96</v>
      </c>
      <c r="J62" s="95"/>
      <c r="K62" s="90" t="s">
        <v>104</v>
      </c>
      <c r="L62" s="91"/>
      <c r="M62" s="91"/>
      <c r="N62" s="91"/>
      <c r="O62" s="92"/>
    </row>
    <row r="63" spans="2:15" ht="15" customHeight="1">
      <c r="B63" s="112"/>
      <c r="C63" s="114"/>
      <c r="D63" s="85">
        <v>2023</v>
      </c>
      <c r="E63" s="86"/>
      <c r="F63" s="85">
        <v>2022</v>
      </c>
      <c r="G63" s="86"/>
      <c r="H63" s="101" t="s">
        <v>21</v>
      </c>
      <c r="I63" s="81">
        <v>2022</v>
      </c>
      <c r="J63" s="81" t="s">
        <v>105</v>
      </c>
      <c r="K63" s="85">
        <v>2023</v>
      </c>
      <c r="L63" s="86"/>
      <c r="M63" s="85">
        <v>2022</v>
      </c>
      <c r="N63" s="86"/>
      <c r="O63" s="101" t="s">
        <v>21</v>
      </c>
    </row>
    <row r="64" spans="2:15" ht="14.4" customHeight="1" thickBot="1">
      <c r="B64" s="103" t="s">
        <v>20</v>
      </c>
      <c r="C64" s="105" t="s">
        <v>23</v>
      </c>
      <c r="D64" s="87"/>
      <c r="E64" s="88"/>
      <c r="F64" s="87"/>
      <c r="G64" s="88"/>
      <c r="H64" s="102"/>
      <c r="I64" s="82"/>
      <c r="J64" s="82"/>
      <c r="K64" s="87"/>
      <c r="L64" s="88"/>
      <c r="M64" s="87"/>
      <c r="N64" s="88"/>
      <c r="O64" s="102"/>
    </row>
    <row r="65" spans="2:15" ht="15" customHeight="1">
      <c r="B65" s="103"/>
      <c r="C65" s="105"/>
      <c r="D65" s="4" t="s">
        <v>24</v>
      </c>
      <c r="E65" s="5" t="s">
        <v>2</v>
      </c>
      <c r="F65" s="4" t="s">
        <v>24</v>
      </c>
      <c r="G65" s="5" t="s">
        <v>2</v>
      </c>
      <c r="H65" s="107" t="s">
        <v>25</v>
      </c>
      <c r="I65" s="6" t="s">
        <v>24</v>
      </c>
      <c r="J65" s="109" t="s">
        <v>106</v>
      </c>
      <c r="K65" s="4" t="s">
        <v>24</v>
      </c>
      <c r="L65" s="5" t="s">
        <v>2</v>
      </c>
      <c r="M65" s="4" t="s">
        <v>24</v>
      </c>
      <c r="N65" s="5" t="s">
        <v>2</v>
      </c>
      <c r="O65" s="107" t="s">
        <v>25</v>
      </c>
    </row>
    <row r="66" spans="2:15" ht="14.25" customHeight="1" thickBot="1">
      <c r="B66" s="104"/>
      <c r="C66" s="106"/>
      <c r="D66" s="7" t="s">
        <v>26</v>
      </c>
      <c r="E66" s="8" t="s">
        <v>27</v>
      </c>
      <c r="F66" s="7" t="s">
        <v>26</v>
      </c>
      <c r="G66" s="8" t="s">
        <v>27</v>
      </c>
      <c r="H66" s="108"/>
      <c r="I66" s="9" t="s">
        <v>26</v>
      </c>
      <c r="J66" s="110"/>
      <c r="K66" s="7" t="s">
        <v>26</v>
      </c>
      <c r="L66" s="8" t="s">
        <v>27</v>
      </c>
      <c r="M66" s="7" t="s">
        <v>26</v>
      </c>
      <c r="N66" s="8" t="s">
        <v>27</v>
      </c>
      <c r="O66" s="108"/>
    </row>
    <row r="67" spans="2:15" ht="14.4" thickBot="1">
      <c r="B67" s="61"/>
      <c r="C67" s="11" t="s">
        <v>12</v>
      </c>
      <c r="D67" s="12">
        <v>115</v>
      </c>
      <c r="E67" s="13">
        <v>0.56930693069306926</v>
      </c>
      <c r="F67" s="12">
        <v>112</v>
      </c>
      <c r="G67" s="13">
        <v>0.5258215962441315</v>
      </c>
      <c r="H67" s="14">
        <v>2.6785714285714191E-2</v>
      </c>
      <c r="I67" s="12">
        <v>203</v>
      </c>
      <c r="J67" s="14">
        <v>-0.43349753694581283</v>
      </c>
      <c r="K67" s="12">
        <v>1016</v>
      </c>
      <c r="L67" s="13">
        <v>0.53110297961317299</v>
      </c>
      <c r="M67" s="12">
        <v>799</v>
      </c>
      <c r="N67" s="13">
        <v>0.57030692362598145</v>
      </c>
      <c r="O67" s="14">
        <v>0.27158948685857331</v>
      </c>
    </row>
    <row r="68" spans="2:15" ht="14.4" thickBot="1">
      <c r="B68" s="62"/>
      <c r="C68" s="16" t="s">
        <v>9</v>
      </c>
      <c r="D68" s="17">
        <v>28</v>
      </c>
      <c r="E68" s="18">
        <v>0.13861386138613863</v>
      </c>
      <c r="F68" s="17">
        <v>41</v>
      </c>
      <c r="G68" s="18">
        <v>0.19248826291079812</v>
      </c>
      <c r="H68" s="19">
        <v>-0.31707317073170727</v>
      </c>
      <c r="I68" s="17">
        <v>35</v>
      </c>
      <c r="J68" s="19">
        <v>-0.19999999999999996</v>
      </c>
      <c r="K68" s="17">
        <v>251</v>
      </c>
      <c r="L68" s="18">
        <v>0.13120752744380554</v>
      </c>
      <c r="M68" s="17">
        <v>192</v>
      </c>
      <c r="N68" s="18">
        <v>0.13704496788008566</v>
      </c>
      <c r="O68" s="19">
        <v>0.30729166666666674</v>
      </c>
    </row>
    <row r="69" spans="2:15" ht="14.4" thickBot="1">
      <c r="B69" s="62"/>
      <c r="C69" s="11" t="s">
        <v>36</v>
      </c>
      <c r="D69" s="12">
        <v>10</v>
      </c>
      <c r="E69" s="13">
        <v>4.9504950495049507E-2</v>
      </c>
      <c r="F69" s="12">
        <v>13</v>
      </c>
      <c r="G69" s="13">
        <v>6.1032863849765258E-2</v>
      </c>
      <c r="H69" s="14">
        <v>-0.23076923076923073</v>
      </c>
      <c r="I69" s="12"/>
      <c r="J69" s="14" t="s">
        <v>113</v>
      </c>
      <c r="K69" s="12">
        <v>199</v>
      </c>
      <c r="L69" s="13">
        <v>0.10402509147935181</v>
      </c>
      <c r="M69" s="12">
        <v>94</v>
      </c>
      <c r="N69" s="13">
        <v>6.7094932191291937E-2</v>
      </c>
      <c r="O69" s="14">
        <v>1.1170212765957448</v>
      </c>
    </row>
    <row r="70" spans="2:15" ht="14.4" customHeight="1" thickBot="1">
      <c r="B70" s="62"/>
      <c r="C70" s="63" t="s">
        <v>4</v>
      </c>
      <c r="D70" s="17">
        <v>24</v>
      </c>
      <c r="E70" s="18">
        <v>0.11881188118811881</v>
      </c>
      <c r="F70" s="17">
        <v>22</v>
      </c>
      <c r="G70" s="18">
        <v>0.10328638497652583</v>
      </c>
      <c r="H70" s="19">
        <v>9.0909090909090828E-2</v>
      </c>
      <c r="I70" s="17"/>
      <c r="J70" s="19" t="s">
        <v>113</v>
      </c>
      <c r="K70" s="17">
        <v>187</v>
      </c>
      <c r="L70" s="18">
        <v>9.7752221641400946E-2</v>
      </c>
      <c r="M70" s="17">
        <v>157</v>
      </c>
      <c r="N70" s="18">
        <v>0.11206281227694503</v>
      </c>
      <c r="O70" s="19">
        <v>0.19108280254777066</v>
      </c>
    </row>
    <row r="71" spans="2:15" ht="14.4" customHeight="1" thickBot="1">
      <c r="B71" s="62"/>
      <c r="C71" s="64" t="s">
        <v>3</v>
      </c>
      <c r="D71" s="12">
        <v>5</v>
      </c>
      <c r="E71" s="13">
        <v>2.4752475247524754E-2</v>
      </c>
      <c r="F71" s="12">
        <v>12</v>
      </c>
      <c r="G71" s="13">
        <v>5.6338028169014086E-2</v>
      </c>
      <c r="H71" s="14">
        <v>-0.58333333333333326</v>
      </c>
      <c r="I71" s="12">
        <v>3</v>
      </c>
      <c r="J71" s="14">
        <v>0.66666666666666674</v>
      </c>
      <c r="K71" s="12">
        <v>71</v>
      </c>
      <c r="L71" s="13">
        <v>3.7114479874542604E-2</v>
      </c>
      <c r="M71" s="12">
        <v>66</v>
      </c>
      <c r="N71" s="13">
        <v>4.7109207708779445E-2</v>
      </c>
      <c r="O71" s="14">
        <v>7.575757575757569E-2</v>
      </c>
    </row>
    <row r="72" spans="2:15" ht="14.4" customHeight="1" thickBot="1">
      <c r="B72" s="62"/>
      <c r="C72" s="65" t="s">
        <v>11</v>
      </c>
      <c r="D72" s="17">
        <v>8</v>
      </c>
      <c r="E72" s="18">
        <v>3.9603960396039604E-2</v>
      </c>
      <c r="F72" s="17">
        <v>3</v>
      </c>
      <c r="G72" s="18">
        <v>1.4084507042253521E-2</v>
      </c>
      <c r="H72" s="19">
        <v>1.6666666666666665</v>
      </c>
      <c r="I72" s="17">
        <v>8</v>
      </c>
      <c r="J72" s="19">
        <v>0</v>
      </c>
      <c r="K72" s="17">
        <v>45</v>
      </c>
      <c r="L72" s="18">
        <v>2.3523261892315735E-2</v>
      </c>
      <c r="M72" s="17">
        <v>22</v>
      </c>
      <c r="N72" s="18">
        <v>1.5703069236259814E-2</v>
      </c>
      <c r="O72" s="19">
        <v>1.0454545454545454</v>
      </c>
    </row>
    <row r="73" spans="2:15" ht="14.4" customHeight="1" thickBot="1">
      <c r="B73" s="62"/>
      <c r="C73" s="11" t="s">
        <v>16</v>
      </c>
      <c r="D73" s="12">
        <v>0</v>
      </c>
      <c r="E73" s="13">
        <v>0</v>
      </c>
      <c r="F73" s="12">
        <v>0</v>
      </c>
      <c r="G73" s="13">
        <v>0</v>
      </c>
      <c r="H73" s="14" t="s">
        <v>113</v>
      </c>
      <c r="I73" s="12">
        <v>0</v>
      </c>
      <c r="J73" s="14" t="s">
        <v>113</v>
      </c>
      <c r="K73" s="12">
        <v>37</v>
      </c>
      <c r="L73" s="13">
        <v>1.934134866701516E-2</v>
      </c>
      <c r="M73" s="12">
        <v>0</v>
      </c>
      <c r="N73" s="13">
        <v>0</v>
      </c>
      <c r="O73" s="14" t="s">
        <v>113</v>
      </c>
    </row>
    <row r="74" spans="2:15" ht="14.4" thickBot="1">
      <c r="B74" s="62"/>
      <c r="C74" s="65" t="s">
        <v>28</v>
      </c>
      <c r="D74" s="17">
        <v>12</v>
      </c>
      <c r="E74" s="18">
        <v>5.9405940594059396E-2</v>
      </c>
      <c r="F74" s="17">
        <v>10</v>
      </c>
      <c r="G74" s="18">
        <v>4.6948356807511735E-2</v>
      </c>
      <c r="H74" s="19">
        <v>0.19999999999999996</v>
      </c>
      <c r="I74" s="17">
        <v>27</v>
      </c>
      <c r="J74" s="19">
        <v>-0.55555555555555558</v>
      </c>
      <c r="K74" s="17">
        <v>107</v>
      </c>
      <c r="L74" s="18">
        <v>5.5933089388395189E-2</v>
      </c>
      <c r="M74" s="17">
        <v>71</v>
      </c>
      <c r="N74" s="18">
        <v>5.0678087080656686E-2</v>
      </c>
      <c r="O74" s="19">
        <v>0.50704225352112675</v>
      </c>
    </row>
    <row r="75" spans="2:15" ht="15" customHeight="1" thickBot="1">
      <c r="B75" s="20" t="s">
        <v>5</v>
      </c>
      <c r="C75" s="20" t="s">
        <v>29</v>
      </c>
      <c r="D75" s="21">
        <v>202</v>
      </c>
      <c r="E75" s="22">
        <v>1</v>
      </c>
      <c r="F75" s="21">
        <v>213</v>
      </c>
      <c r="G75" s="22">
        <v>1.0000000000000002</v>
      </c>
      <c r="H75" s="23">
        <v>-5.1643192488262879E-2</v>
      </c>
      <c r="I75" s="21">
        <v>276</v>
      </c>
      <c r="J75" s="22">
        <v>-4.7168308702791464</v>
      </c>
      <c r="K75" s="21">
        <v>1913</v>
      </c>
      <c r="L75" s="22">
        <v>1.0000000000000002</v>
      </c>
      <c r="M75" s="21">
        <v>1401</v>
      </c>
      <c r="N75" s="22">
        <v>1.0000000000000002</v>
      </c>
      <c r="O75" s="23">
        <v>0.36545324768022835</v>
      </c>
    </row>
    <row r="76" spans="2:15" ht="14.4" thickBot="1">
      <c r="B76" s="61"/>
      <c r="C76" s="11" t="s">
        <v>8</v>
      </c>
      <c r="D76" s="12">
        <v>131</v>
      </c>
      <c r="E76" s="13">
        <v>0.21797004991680533</v>
      </c>
      <c r="F76" s="12">
        <v>124</v>
      </c>
      <c r="G76" s="13">
        <v>0.26839826839826841</v>
      </c>
      <c r="H76" s="14">
        <v>5.6451612903225756E-2</v>
      </c>
      <c r="I76" s="12">
        <v>135</v>
      </c>
      <c r="J76" s="14">
        <v>-2.9629629629629672E-2</v>
      </c>
      <c r="K76" s="12">
        <v>796</v>
      </c>
      <c r="L76" s="13">
        <v>0.23775388291517324</v>
      </c>
      <c r="M76" s="12">
        <v>653</v>
      </c>
      <c r="N76" s="13">
        <v>0.20638432364096082</v>
      </c>
      <c r="O76" s="14">
        <v>0.21898928024502307</v>
      </c>
    </row>
    <row r="77" spans="2:15" ht="15" customHeight="1" thickBot="1">
      <c r="B77" s="62"/>
      <c r="C77" s="16" t="s">
        <v>9</v>
      </c>
      <c r="D77" s="17">
        <v>91</v>
      </c>
      <c r="E77" s="18">
        <v>0.15141430948419302</v>
      </c>
      <c r="F77" s="17">
        <v>99</v>
      </c>
      <c r="G77" s="18">
        <v>0.21428571428571427</v>
      </c>
      <c r="H77" s="19">
        <v>-8.0808080808080773E-2</v>
      </c>
      <c r="I77" s="17">
        <v>78</v>
      </c>
      <c r="J77" s="19">
        <v>0.16666666666666674</v>
      </c>
      <c r="K77" s="17">
        <v>604</v>
      </c>
      <c r="L77" s="18">
        <v>0.18040621266427717</v>
      </c>
      <c r="M77" s="17">
        <v>586</v>
      </c>
      <c r="N77" s="18">
        <v>0.18520859671302148</v>
      </c>
      <c r="O77" s="19">
        <v>3.0716723549488067E-2</v>
      </c>
    </row>
    <row r="78" spans="2:15" ht="14.4" thickBot="1">
      <c r="B78" s="62"/>
      <c r="C78" s="11" t="s">
        <v>4</v>
      </c>
      <c r="D78" s="12">
        <v>95</v>
      </c>
      <c r="E78" s="13">
        <v>0.15806988352745424</v>
      </c>
      <c r="F78" s="12">
        <v>53</v>
      </c>
      <c r="G78" s="13">
        <v>0.11471861471861472</v>
      </c>
      <c r="H78" s="14">
        <v>0.79245283018867929</v>
      </c>
      <c r="I78" s="12">
        <v>78</v>
      </c>
      <c r="J78" s="14">
        <v>0.21794871794871784</v>
      </c>
      <c r="K78" s="12">
        <v>561</v>
      </c>
      <c r="L78" s="13">
        <v>0.16756272401433692</v>
      </c>
      <c r="M78" s="12">
        <v>634</v>
      </c>
      <c r="N78" s="13">
        <v>0.20037926675094817</v>
      </c>
      <c r="O78" s="14">
        <v>-0.1151419558359621</v>
      </c>
    </row>
    <row r="79" spans="2:15" ht="15" customHeight="1" thickBot="1">
      <c r="B79" s="62"/>
      <c r="C79" s="63" t="s">
        <v>10</v>
      </c>
      <c r="D79" s="17">
        <v>85</v>
      </c>
      <c r="E79" s="18">
        <v>0.14143094841930118</v>
      </c>
      <c r="F79" s="17">
        <v>95</v>
      </c>
      <c r="G79" s="18">
        <v>0.20562770562770563</v>
      </c>
      <c r="H79" s="19">
        <v>-0.10526315789473684</v>
      </c>
      <c r="I79" s="17">
        <v>71</v>
      </c>
      <c r="J79" s="19">
        <v>0.19718309859154926</v>
      </c>
      <c r="K79" s="17">
        <v>523</v>
      </c>
      <c r="L79" s="18">
        <v>0.15621266427718042</v>
      </c>
      <c r="M79" s="17">
        <v>522</v>
      </c>
      <c r="N79" s="18">
        <v>0.16498103666245259</v>
      </c>
      <c r="O79" s="19">
        <v>1.9157088122605526E-3</v>
      </c>
    </row>
    <row r="80" spans="2:15" ht="14.4" thickBot="1">
      <c r="B80" s="62"/>
      <c r="C80" s="64" t="s">
        <v>11</v>
      </c>
      <c r="D80" s="12">
        <v>86</v>
      </c>
      <c r="E80" s="13">
        <v>0.14309484193011648</v>
      </c>
      <c r="F80" s="12">
        <v>27</v>
      </c>
      <c r="G80" s="13">
        <v>5.844155844155844E-2</v>
      </c>
      <c r="H80" s="14">
        <v>2.1851851851851851</v>
      </c>
      <c r="I80" s="12">
        <v>49</v>
      </c>
      <c r="J80" s="14">
        <v>0.75510204081632648</v>
      </c>
      <c r="K80" s="12">
        <v>354</v>
      </c>
      <c r="L80" s="13">
        <v>0.1057347670250896</v>
      </c>
      <c r="M80" s="12">
        <v>278</v>
      </c>
      <c r="N80" s="13">
        <v>8.7863463969658662E-2</v>
      </c>
      <c r="O80" s="14">
        <v>0.27338129496402885</v>
      </c>
    </row>
    <row r="81" spans="2:15" ht="15" customHeight="1" thickBot="1">
      <c r="B81" s="62"/>
      <c r="C81" s="65" t="s">
        <v>3</v>
      </c>
      <c r="D81" s="17">
        <v>83</v>
      </c>
      <c r="E81" s="18">
        <v>0.13810316139767054</v>
      </c>
      <c r="F81" s="17">
        <v>61</v>
      </c>
      <c r="G81" s="18">
        <v>0.13203463203463203</v>
      </c>
      <c r="H81" s="19">
        <v>0.36065573770491799</v>
      </c>
      <c r="I81" s="17">
        <v>55</v>
      </c>
      <c r="J81" s="19">
        <v>0.50909090909090904</v>
      </c>
      <c r="K81" s="17">
        <v>334</v>
      </c>
      <c r="L81" s="18">
        <v>9.9761051373954593E-2</v>
      </c>
      <c r="M81" s="17">
        <v>400</v>
      </c>
      <c r="N81" s="18">
        <v>0.12642225031605561</v>
      </c>
      <c r="O81" s="19">
        <v>-0.16500000000000004</v>
      </c>
    </row>
    <row r="82" spans="2:15" ht="15" customHeight="1" thickBot="1">
      <c r="B82" s="62"/>
      <c r="C82" s="11" t="s">
        <v>12</v>
      </c>
      <c r="D82" s="12">
        <v>26</v>
      </c>
      <c r="E82" s="13">
        <v>4.3261231281198007E-2</v>
      </c>
      <c r="F82" s="12">
        <v>3</v>
      </c>
      <c r="G82" s="13">
        <v>6.4935064935064939E-3</v>
      </c>
      <c r="H82" s="14">
        <v>7.6666666666666661</v>
      </c>
      <c r="I82" s="12">
        <v>19</v>
      </c>
      <c r="J82" s="14">
        <v>0.36842105263157898</v>
      </c>
      <c r="K82" s="12">
        <v>135</v>
      </c>
      <c r="L82" s="13">
        <v>4.0322580645161289E-2</v>
      </c>
      <c r="M82" s="12">
        <v>74</v>
      </c>
      <c r="N82" s="13">
        <v>2.3388116308470291E-2</v>
      </c>
      <c r="O82" s="14">
        <v>0.82432432432432434</v>
      </c>
    </row>
    <row r="83" spans="2:15" ht="15" customHeight="1" thickBot="1">
      <c r="B83" s="62"/>
      <c r="C83" s="65" t="s">
        <v>28</v>
      </c>
      <c r="D83" s="17">
        <v>4</v>
      </c>
      <c r="E83" s="18">
        <v>6.6555740432612314E-3</v>
      </c>
      <c r="F83" s="17">
        <v>0</v>
      </c>
      <c r="G83" s="18">
        <v>0</v>
      </c>
      <c r="H83" s="19" t="s">
        <v>113</v>
      </c>
      <c r="I83" s="17">
        <v>21</v>
      </c>
      <c r="J83" s="19">
        <v>-0.80952380952380953</v>
      </c>
      <c r="K83" s="17">
        <v>41</v>
      </c>
      <c r="L83" s="18">
        <v>1.2246117084826763E-2</v>
      </c>
      <c r="M83" s="17">
        <v>17</v>
      </c>
      <c r="N83" s="18">
        <v>5.3729456384323639E-3</v>
      </c>
      <c r="O83" s="19">
        <v>1.4117647058823528</v>
      </c>
    </row>
    <row r="84" spans="2:15" ht="15" customHeight="1" thickBot="1">
      <c r="B84" s="20" t="s">
        <v>6</v>
      </c>
      <c r="C84" s="20" t="s">
        <v>29</v>
      </c>
      <c r="D84" s="21">
        <v>601</v>
      </c>
      <c r="E84" s="22">
        <v>1</v>
      </c>
      <c r="F84" s="21">
        <v>462</v>
      </c>
      <c r="G84" s="22">
        <v>1</v>
      </c>
      <c r="H84" s="23">
        <v>0.30086580086580095</v>
      </c>
      <c r="I84" s="21">
        <v>506</v>
      </c>
      <c r="J84" s="22">
        <v>0.18774703557312256</v>
      </c>
      <c r="K84" s="21">
        <v>3348</v>
      </c>
      <c r="L84" s="22">
        <v>1</v>
      </c>
      <c r="M84" s="21">
        <v>3164</v>
      </c>
      <c r="N84" s="22">
        <v>1</v>
      </c>
      <c r="O84" s="23">
        <v>5.8154235145385647E-2</v>
      </c>
    </row>
    <row r="85" spans="2:15" ht="14.4" thickBot="1">
      <c r="B85" s="20" t="s">
        <v>46</v>
      </c>
      <c r="C85" s="20" t="s">
        <v>29</v>
      </c>
      <c r="D85" s="21">
        <v>0</v>
      </c>
      <c r="E85" s="22">
        <v>1</v>
      </c>
      <c r="F85" s="21">
        <v>0</v>
      </c>
      <c r="G85" s="22">
        <v>1</v>
      </c>
      <c r="H85" s="23" t="s">
        <v>113</v>
      </c>
      <c r="I85" s="21">
        <v>1</v>
      </c>
      <c r="J85" s="22">
        <v>-1</v>
      </c>
      <c r="K85" s="21">
        <v>11</v>
      </c>
      <c r="L85" s="22">
        <v>1</v>
      </c>
      <c r="M85" s="21">
        <v>2</v>
      </c>
      <c r="N85" s="22">
        <v>1</v>
      </c>
      <c r="O85" s="23">
        <v>4.5</v>
      </c>
    </row>
    <row r="86" spans="2:15" ht="15" customHeight="1" thickBot="1">
      <c r="B86" s="97"/>
      <c r="C86" s="98" t="s">
        <v>29</v>
      </c>
      <c r="D86" s="24">
        <v>803</v>
      </c>
      <c r="E86" s="25">
        <v>1</v>
      </c>
      <c r="F86" s="24">
        <v>675</v>
      </c>
      <c r="G86" s="25">
        <v>1</v>
      </c>
      <c r="H86" s="26">
        <v>0.18962962962962959</v>
      </c>
      <c r="I86" s="24">
        <v>843</v>
      </c>
      <c r="J86" s="26">
        <v>-4.7449584816132817E-2</v>
      </c>
      <c r="K86" s="24">
        <v>5272</v>
      </c>
      <c r="L86" s="25">
        <v>1</v>
      </c>
      <c r="M86" s="24">
        <v>4567</v>
      </c>
      <c r="N86" s="25">
        <v>1</v>
      </c>
      <c r="O86" s="26">
        <v>0.15436829428508858</v>
      </c>
    </row>
    <row r="87" spans="2:15">
      <c r="B87" s="68" t="s">
        <v>38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</sheetData>
  <mergeCells count="72">
    <mergeCell ref="O40:O41"/>
    <mergeCell ref="O38:O39"/>
    <mergeCell ref="I38:I39"/>
    <mergeCell ref="J38:J39"/>
    <mergeCell ref="K38:L39"/>
    <mergeCell ref="M38:N39"/>
    <mergeCell ref="K36:O36"/>
    <mergeCell ref="D37:H37"/>
    <mergeCell ref="I37:J37"/>
    <mergeCell ref="K37:O37"/>
    <mergeCell ref="D38:E39"/>
    <mergeCell ref="F38:G39"/>
    <mergeCell ref="H38:H39"/>
    <mergeCell ref="B36:B38"/>
    <mergeCell ref="C36:C38"/>
    <mergeCell ref="D36:H36"/>
    <mergeCell ref="I36:J36"/>
    <mergeCell ref="B39:B41"/>
    <mergeCell ref="C39:C41"/>
    <mergeCell ref="H40:H41"/>
    <mergeCell ref="J40:J41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6" priority="37" operator="equal">
      <formula>0</formula>
    </cfRule>
  </conditionalFormatting>
  <conditionalFormatting sqref="D19:O27">
    <cfRule type="cellIs" dxfId="45" priority="42" operator="equal">
      <formula>0</formula>
    </cfRule>
  </conditionalFormatting>
  <conditionalFormatting sqref="D42:O43">
    <cfRule type="cellIs" dxfId="44" priority="32" operator="equal">
      <formula>0</formula>
    </cfRule>
  </conditionalFormatting>
  <conditionalFormatting sqref="D45:O53">
    <cfRule type="cellIs" dxfId="43" priority="21" operator="equal">
      <formula>0</formula>
    </cfRule>
  </conditionalFormatting>
  <conditionalFormatting sqref="D67:O74">
    <cfRule type="cellIs" dxfId="42" priority="9" operator="equal">
      <formula>0</formula>
    </cfRule>
  </conditionalFormatting>
  <conditionalFormatting sqref="D76:O83">
    <cfRule type="cellIs" dxfId="41" priority="3" operator="equal">
      <formula>0</formula>
    </cfRule>
  </conditionalFormatting>
  <conditionalFormatting sqref="H42:H55 O42:O55">
    <cfRule type="cellIs" dxfId="40" priority="19" operator="lessThan">
      <formula>0</formula>
    </cfRule>
  </conditionalFormatting>
  <conditionalFormatting sqref="H67:H85 O67:O85">
    <cfRule type="cellIs" dxfId="39" priority="1" operator="lessThan">
      <formula>0</formula>
    </cfRule>
  </conditionalFormatting>
  <conditionalFormatting sqref="J10:J17 H10:H29 O10:O29">
    <cfRule type="cellIs" dxfId="38" priority="41" operator="lessThan">
      <formula>0</formula>
    </cfRule>
  </conditionalFormatting>
  <conditionalFormatting sqref="J19:J27">
    <cfRule type="cellIs" dxfId="37" priority="46" operator="lessThan">
      <formula>0</formula>
    </cfRule>
  </conditionalFormatting>
  <conditionalFormatting sqref="J42:J43">
    <cfRule type="cellIs" dxfId="36" priority="36" operator="lessThan">
      <formula>0</formula>
    </cfRule>
  </conditionalFormatting>
  <conditionalFormatting sqref="J45:J53">
    <cfRule type="cellIs" dxfId="35" priority="25" operator="lessThan">
      <formula>0</formula>
    </cfRule>
  </conditionalFormatting>
  <conditionalFormatting sqref="J67:J74">
    <cfRule type="cellIs" dxfId="34" priority="13" operator="lessThan">
      <formula>0</formula>
    </cfRule>
  </conditionalFormatting>
  <conditionalFormatting sqref="J76:J83">
    <cfRule type="cellIs" dxfId="33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15.44140625" style="40" bestFit="1" customWidth="1"/>
    <col min="3" max="3" width="18.6640625" style="40" customWidth="1"/>
    <col min="4" max="9" width="9" style="40" customWidth="1"/>
    <col min="10" max="10" width="11.88671875" style="40" customWidth="1"/>
    <col min="11" max="14" width="9" style="40" customWidth="1"/>
    <col min="15" max="15" width="11.6640625" style="40" customWidth="1"/>
    <col min="16" max="16384" width="9.109375" style="40"/>
  </cols>
  <sheetData>
    <row r="1" spans="2:15" ht="14.4">
      <c r="B1" s="40" t="s">
        <v>7</v>
      </c>
      <c r="E1" s="41"/>
      <c r="O1" s="42">
        <v>45141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9"/>
    </row>
    <row r="3" spans="2:15" ht="14.4" thickBot="1">
      <c r="B3" s="96" t="s">
        <v>92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7" t="s">
        <v>31</v>
      </c>
    </row>
    <row r="4" spans="2:15" ht="14.4" customHeight="1">
      <c r="B4" s="111" t="s">
        <v>20</v>
      </c>
      <c r="C4" s="113" t="s">
        <v>1</v>
      </c>
      <c r="D4" s="93" t="s">
        <v>101</v>
      </c>
      <c r="E4" s="93"/>
      <c r="F4" s="93"/>
      <c r="G4" s="93"/>
      <c r="H4" s="84"/>
      <c r="I4" s="83" t="s">
        <v>95</v>
      </c>
      <c r="J4" s="84"/>
      <c r="K4" s="83" t="s">
        <v>102</v>
      </c>
      <c r="L4" s="93"/>
      <c r="M4" s="93"/>
      <c r="N4" s="93"/>
      <c r="O4" s="94"/>
    </row>
    <row r="5" spans="2:15" ht="14.4" customHeight="1" thickBot="1">
      <c r="B5" s="112"/>
      <c r="C5" s="114"/>
      <c r="D5" s="91" t="s">
        <v>103</v>
      </c>
      <c r="E5" s="91"/>
      <c r="F5" s="91"/>
      <c r="G5" s="91"/>
      <c r="H5" s="95"/>
      <c r="I5" s="90" t="s">
        <v>96</v>
      </c>
      <c r="J5" s="95"/>
      <c r="K5" s="90" t="s">
        <v>104</v>
      </c>
      <c r="L5" s="91"/>
      <c r="M5" s="91"/>
      <c r="N5" s="91"/>
      <c r="O5" s="92"/>
    </row>
    <row r="6" spans="2:15" ht="14.4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2022</v>
      </c>
      <c r="J6" s="81" t="s">
        <v>105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5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106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5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4.4" thickBot="1">
      <c r="B10" s="61"/>
      <c r="C10" s="11" t="s">
        <v>9</v>
      </c>
      <c r="D10" s="12">
        <v>18</v>
      </c>
      <c r="E10" s="13">
        <v>0.58064516129032262</v>
      </c>
      <c r="F10" s="12">
        <v>12</v>
      </c>
      <c r="G10" s="13">
        <v>0.46153846153846156</v>
      </c>
      <c r="H10" s="14">
        <v>0.5</v>
      </c>
      <c r="I10" s="12">
        <v>20</v>
      </c>
      <c r="J10" s="14">
        <v>-9.9999999999999978E-2</v>
      </c>
      <c r="K10" s="12">
        <v>160</v>
      </c>
      <c r="L10" s="13">
        <v>0.47477744807121663</v>
      </c>
      <c r="M10" s="12">
        <v>87</v>
      </c>
      <c r="N10" s="13">
        <v>0.54374999999999996</v>
      </c>
      <c r="O10" s="14">
        <v>0.83908045977011492</v>
      </c>
    </row>
    <row r="11" spans="2:15" ht="14.4" thickBot="1">
      <c r="B11" s="62"/>
      <c r="C11" s="16" t="s">
        <v>12</v>
      </c>
      <c r="D11" s="17">
        <v>4</v>
      </c>
      <c r="E11" s="18">
        <v>0.12903225806451613</v>
      </c>
      <c r="F11" s="17">
        <v>2</v>
      </c>
      <c r="G11" s="18">
        <v>7.6923076923076927E-2</v>
      </c>
      <c r="H11" s="19">
        <v>1</v>
      </c>
      <c r="I11" s="17">
        <v>17</v>
      </c>
      <c r="J11" s="19">
        <v>-0.76470588235294112</v>
      </c>
      <c r="K11" s="17">
        <v>61</v>
      </c>
      <c r="L11" s="18">
        <v>0.18100890207715134</v>
      </c>
      <c r="M11" s="17">
        <v>23</v>
      </c>
      <c r="N11" s="18">
        <v>0.14374999999999999</v>
      </c>
      <c r="O11" s="19">
        <v>1.652173913043478</v>
      </c>
    </row>
    <row r="12" spans="2:15" ht="14.4" thickBot="1">
      <c r="B12" s="62"/>
      <c r="C12" s="11" t="s">
        <v>16</v>
      </c>
      <c r="D12" s="12">
        <v>0</v>
      </c>
      <c r="E12" s="13">
        <v>0</v>
      </c>
      <c r="F12" s="12">
        <v>0</v>
      </c>
      <c r="G12" s="13">
        <v>0</v>
      </c>
      <c r="H12" s="14" t="s">
        <v>113</v>
      </c>
      <c r="I12" s="12">
        <v>0</v>
      </c>
      <c r="J12" s="14" t="s">
        <v>113</v>
      </c>
      <c r="K12" s="12">
        <v>37</v>
      </c>
      <c r="L12" s="13">
        <v>0.10979228486646884</v>
      </c>
      <c r="M12" s="12">
        <v>0</v>
      </c>
      <c r="N12" s="13">
        <v>0</v>
      </c>
      <c r="O12" s="14" t="s">
        <v>113</v>
      </c>
    </row>
    <row r="13" spans="2:15" ht="14.4" thickBot="1">
      <c r="B13" s="62"/>
      <c r="C13" s="63" t="s">
        <v>65</v>
      </c>
      <c r="D13" s="17">
        <v>1</v>
      </c>
      <c r="E13" s="18">
        <v>3.2258064516129031E-2</v>
      </c>
      <c r="F13" s="17">
        <v>2</v>
      </c>
      <c r="G13" s="18">
        <v>7.6923076923076927E-2</v>
      </c>
      <c r="H13" s="19">
        <v>-0.5</v>
      </c>
      <c r="I13" s="17">
        <v>4</v>
      </c>
      <c r="J13" s="19">
        <v>-0.75</v>
      </c>
      <c r="K13" s="17">
        <v>22</v>
      </c>
      <c r="L13" s="18">
        <v>6.5281899109792291E-2</v>
      </c>
      <c r="M13" s="17">
        <v>9</v>
      </c>
      <c r="N13" s="18">
        <v>5.6250000000000001E-2</v>
      </c>
      <c r="O13" s="19">
        <v>1.4444444444444446</v>
      </c>
    </row>
    <row r="14" spans="2:15" ht="14.4" thickBot="1">
      <c r="B14" s="62"/>
      <c r="C14" s="64" t="s">
        <v>72</v>
      </c>
      <c r="D14" s="12">
        <v>0</v>
      </c>
      <c r="E14" s="13">
        <v>0</v>
      </c>
      <c r="F14" s="12">
        <v>2</v>
      </c>
      <c r="G14" s="13">
        <v>7.6923076923076927E-2</v>
      </c>
      <c r="H14" s="14">
        <v>-1</v>
      </c>
      <c r="I14" s="12">
        <v>5</v>
      </c>
      <c r="J14" s="14">
        <v>-1</v>
      </c>
      <c r="K14" s="12">
        <v>17</v>
      </c>
      <c r="L14" s="13">
        <v>5.0445103857566766E-2</v>
      </c>
      <c r="M14" s="12">
        <v>4</v>
      </c>
      <c r="N14" s="13">
        <v>2.5000000000000001E-2</v>
      </c>
      <c r="O14" s="14">
        <v>3.25</v>
      </c>
    </row>
    <row r="15" spans="2:15" ht="14.4" thickBot="1">
      <c r="B15" s="62"/>
      <c r="C15" s="65" t="s">
        <v>11</v>
      </c>
      <c r="D15" s="17">
        <v>5</v>
      </c>
      <c r="E15" s="18">
        <v>0.16129032258064516</v>
      </c>
      <c r="F15" s="17">
        <v>0</v>
      </c>
      <c r="G15" s="18">
        <v>0</v>
      </c>
      <c r="H15" s="19" t="s">
        <v>113</v>
      </c>
      <c r="I15" s="17">
        <v>3</v>
      </c>
      <c r="J15" s="19">
        <v>0.66666666666666674</v>
      </c>
      <c r="K15" s="17">
        <v>11</v>
      </c>
      <c r="L15" s="18">
        <v>3.2640949554896145E-2</v>
      </c>
      <c r="M15" s="17">
        <v>4</v>
      </c>
      <c r="N15" s="18">
        <v>2.5000000000000001E-2</v>
      </c>
      <c r="O15" s="19">
        <v>1.75</v>
      </c>
    </row>
    <row r="16" spans="2:15" ht="14.4" thickBot="1">
      <c r="B16" s="62"/>
      <c r="C16" s="11" t="s">
        <v>75</v>
      </c>
      <c r="D16" s="12">
        <v>1</v>
      </c>
      <c r="E16" s="13">
        <v>3.2258064516129031E-2</v>
      </c>
      <c r="F16" s="12">
        <v>0</v>
      </c>
      <c r="G16" s="13">
        <v>0</v>
      </c>
      <c r="H16" s="14" t="s">
        <v>113</v>
      </c>
      <c r="I16" s="12">
        <v>1</v>
      </c>
      <c r="J16" s="14">
        <v>0</v>
      </c>
      <c r="K16" s="12">
        <v>7</v>
      </c>
      <c r="L16" s="13">
        <v>2.0771513353115726E-2</v>
      </c>
      <c r="M16" s="12">
        <v>4</v>
      </c>
      <c r="N16" s="13">
        <v>2.5000000000000001E-2</v>
      </c>
      <c r="O16" s="14">
        <v>0.75</v>
      </c>
    </row>
    <row r="17" spans="2:16" ht="14.4" thickBot="1">
      <c r="B17" s="62"/>
      <c r="C17" s="65" t="s">
        <v>28</v>
      </c>
      <c r="D17" s="17">
        <v>2</v>
      </c>
      <c r="E17" s="18">
        <v>6.4516129032258063E-2</v>
      </c>
      <c r="F17" s="17">
        <v>8</v>
      </c>
      <c r="G17" s="18">
        <v>0.30769230769230771</v>
      </c>
      <c r="H17" s="19">
        <v>-0.75</v>
      </c>
      <c r="I17" s="17">
        <v>7</v>
      </c>
      <c r="J17" s="19">
        <v>0.12280701754385964</v>
      </c>
      <c r="K17" s="17">
        <v>22</v>
      </c>
      <c r="L17" s="18">
        <v>6.5281899109792291E-2</v>
      </c>
      <c r="M17" s="17">
        <v>29</v>
      </c>
      <c r="N17" s="18">
        <v>0.18124999999999999</v>
      </c>
      <c r="O17" s="19">
        <v>-0.24137931034482762</v>
      </c>
    </row>
    <row r="18" spans="2:16" ht="14.4" thickBot="1">
      <c r="B18" s="20" t="s">
        <v>32</v>
      </c>
      <c r="C18" s="20" t="s">
        <v>29</v>
      </c>
      <c r="D18" s="21">
        <v>31</v>
      </c>
      <c r="E18" s="22">
        <v>1</v>
      </c>
      <c r="F18" s="21">
        <v>26</v>
      </c>
      <c r="G18" s="22">
        <v>1</v>
      </c>
      <c r="H18" s="23">
        <v>0.19230769230769229</v>
      </c>
      <c r="I18" s="21">
        <v>57</v>
      </c>
      <c r="J18" s="22">
        <v>-0.45614035087719296</v>
      </c>
      <c r="K18" s="21">
        <v>337</v>
      </c>
      <c r="L18" s="22">
        <v>1</v>
      </c>
      <c r="M18" s="21">
        <v>160</v>
      </c>
      <c r="N18" s="22">
        <v>1</v>
      </c>
      <c r="O18" s="23">
        <v>1.1062500000000002</v>
      </c>
    </row>
    <row r="19" spans="2:16" ht="14.4" thickBot="1">
      <c r="B19" s="61"/>
      <c r="C19" s="11" t="s">
        <v>8</v>
      </c>
      <c r="D19" s="12">
        <v>547</v>
      </c>
      <c r="E19" s="13">
        <v>0.17905073649754502</v>
      </c>
      <c r="F19" s="12">
        <v>405</v>
      </c>
      <c r="G19" s="13">
        <v>0.16001580403002766</v>
      </c>
      <c r="H19" s="14">
        <v>0.3506172839506172</v>
      </c>
      <c r="I19" s="12">
        <v>644</v>
      </c>
      <c r="J19" s="14">
        <v>-0.15062111801242239</v>
      </c>
      <c r="K19" s="12">
        <v>3962</v>
      </c>
      <c r="L19" s="13">
        <v>0.19764541554424822</v>
      </c>
      <c r="M19" s="12">
        <v>3330</v>
      </c>
      <c r="N19" s="13">
        <v>0.18496917180469921</v>
      </c>
      <c r="O19" s="14">
        <v>0.18978978978978978</v>
      </c>
    </row>
    <row r="20" spans="2:16" ht="14.4" thickBot="1">
      <c r="B20" s="62"/>
      <c r="C20" s="16" t="s">
        <v>3</v>
      </c>
      <c r="D20" s="17">
        <v>552</v>
      </c>
      <c r="E20" s="18">
        <v>0.18068739770867431</v>
      </c>
      <c r="F20" s="17">
        <v>502</v>
      </c>
      <c r="G20" s="18">
        <v>0.19834057684709602</v>
      </c>
      <c r="H20" s="19">
        <v>9.960159362549792E-2</v>
      </c>
      <c r="I20" s="17">
        <v>504</v>
      </c>
      <c r="J20" s="19">
        <v>9.5238095238095344E-2</v>
      </c>
      <c r="K20" s="17">
        <v>3561</v>
      </c>
      <c r="L20" s="18">
        <v>0.17764142472313679</v>
      </c>
      <c r="M20" s="17">
        <v>4145</v>
      </c>
      <c r="N20" s="18">
        <v>0.23023940454368716</v>
      </c>
      <c r="O20" s="19">
        <v>-0.14089264173703253</v>
      </c>
    </row>
    <row r="21" spans="2:16" ht="14.4" thickBot="1">
      <c r="B21" s="62"/>
      <c r="C21" s="11" t="s">
        <v>9</v>
      </c>
      <c r="D21" s="12">
        <v>419</v>
      </c>
      <c r="E21" s="13">
        <v>0.13715220949263501</v>
      </c>
      <c r="F21" s="12">
        <v>512</v>
      </c>
      <c r="G21" s="13">
        <v>0.20229158435401026</v>
      </c>
      <c r="H21" s="14">
        <v>-0.181640625</v>
      </c>
      <c r="I21" s="12">
        <v>476</v>
      </c>
      <c r="J21" s="14">
        <v>-0.11974789915966388</v>
      </c>
      <c r="K21" s="12">
        <v>3494</v>
      </c>
      <c r="L21" s="13">
        <v>0.1742991120423027</v>
      </c>
      <c r="M21" s="12">
        <v>3476</v>
      </c>
      <c r="N21" s="13">
        <v>0.19307893128922957</v>
      </c>
      <c r="O21" s="14">
        <v>5.1783659378596969E-3</v>
      </c>
    </row>
    <row r="22" spans="2:16" ht="14.4" thickBot="1">
      <c r="B22" s="62"/>
      <c r="C22" s="63" t="s">
        <v>10</v>
      </c>
      <c r="D22" s="17">
        <v>525</v>
      </c>
      <c r="E22" s="18">
        <v>0.1718494271685761</v>
      </c>
      <c r="F22" s="17">
        <v>424</v>
      </c>
      <c r="G22" s="18">
        <v>0.16752271829316476</v>
      </c>
      <c r="H22" s="19">
        <v>0.2382075471698113</v>
      </c>
      <c r="I22" s="17">
        <v>500</v>
      </c>
      <c r="J22" s="19">
        <v>5.0000000000000044E-2</v>
      </c>
      <c r="K22" s="17">
        <v>3174</v>
      </c>
      <c r="L22" s="18">
        <v>0.15833582759652798</v>
      </c>
      <c r="M22" s="17">
        <v>2003</v>
      </c>
      <c r="N22" s="18">
        <v>0.11125923457201578</v>
      </c>
      <c r="O22" s="19">
        <v>0.58462306540189712</v>
      </c>
    </row>
    <row r="23" spans="2:16" ht="14.4" thickBot="1">
      <c r="B23" s="62"/>
      <c r="C23" s="64" t="s">
        <v>4</v>
      </c>
      <c r="D23" s="12">
        <v>527</v>
      </c>
      <c r="E23" s="13">
        <v>0.17250409165302782</v>
      </c>
      <c r="F23" s="12">
        <v>297</v>
      </c>
      <c r="G23" s="13">
        <v>0.11734492295535362</v>
      </c>
      <c r="H23" s="14">
        <v>0.77441077441077444</v>
      </c>
      <c r="I23" s="12">
        <v>356</v>
      </c>
      <c r="J23" s="14">
        <v>0.4803370786516854</v>
      </c>
      <c r="K23" s="12">
        <v>2334</v>
      </c>
      <c r="L23" s="13">
        <v>0.11643220592636935</v>
      </c>
      <c r="M23" s="12">
        <v>2347</v>
      </c>
      <c r="N23" s="13">
        <v>0.13036716102871743</v>
      </c>
      <c r="O23" s="14">
        <v>-5.5389859394971985E-3</v>
      </c>
    </row>
    <row r="24" spans="2:16" ht="14.4" thickBot="1">
      <c r="B24" s="62"/>
      <c r="C24" s="65" t="s">
        <v>12</v>
      </c>
      <c r="D24" s="17">
        <v>253</v>
      </c>
      <c r="E24" s="18">
        <v>8.2815057283142396E-2</v>
      </c>
      <c r="F24" s="17">
        <v>178</v>
      </c>
      <c r="G24" s="18">
        <v>7.0327933623073879E-2</v>
      </c>
      <c r="H24" s="19">
        <v>0.4213483146067416</v>
      </c>
      <c r="I24" s="17">
        <v>355</v>
      </c>
      <c r="J24" s="19">
        <v>-0.28732394366197178</v>
      </c>
      <c r="K24" s="17">
        <v>1702</v>
      </c>
      <c r="L24" s="18">
        <v>8.4904719145964286E-2</v>
      </c>
      <c r="M24" s="17">
        <v>1193</v>
      </c>
      <c r="N24" s="18">
        <v>6.6266733322224075E-2</v>
      </c>
      <c r="O24" s="19">
        <v>0.42665549036043582</v>
      </c>
    </row>
    <row r="25" spans="2:16" ht="14.4" thickBot="1">
      <c r="B25" s="62"/>
      <c r="C25" s="11" t="s">
        <v>11</v>
      </c>
      <c r="D25" s="12">
        <v>171</v>
      </c>
      <c r="E25" s="13">
        <v>5.597381342062193E-2</v>
      </c>
      <c r="F25" s="12">
        <v>152</v>
      </c>
      <c r="G25" s="13">
        <v>6.0055314105096798E-2</v>
      </c>
      <c r="H25" s="14">
        <v>0.125</v>
      </c>
      <c r="I25" s="12">
        <v>189</v>
      </c>
      <c r="J25" s="14">
        <v>-9.5238095238095233E-2</v>
      </c>
      <c r="K25" s="12">
        <v>1240</v>
      </c>
      <c r="L25" s="13">
        <v>6.1857727227377035E-2</v>
      </c>
      <c r="M25" s="12">
        <v>1055</v>
      </c>
      <c r="N25" s="13">
        <v>5.8601344220407713E-2</v>
      </c>
      <c r="O25" s="14">
        <v>0.17535545023696675</v>
      </c>
    </row>
    <row r="26" spans="2:16" ht="14.4" thickBot="1">
      <c r="B26" s="62"/>
      <c r="C26" s="65" t="s">
        <v>57</v>
      </c>
      <c r="D26" s="17">
        <v>45</v>
      </c>
      <c r="E26" s="18">
        <v>1.4729950900163666E-2</v>
      </c>
      <c r="F26" s="17">
        <v>47</v>
      </c>
      <c r="G26" s="18">
        <v>1.8569735282497037E-2</v>
      </c>
      <c r="H26" s="19">
        <v>-4.2553191489361653E-2</v>
      </c>
      <c r="I26" s="17">
        <v>33</v>
      </c>
      <c r="J26" s="19">
        <v>0.36363636363636354</v>
      </c>
      <c r="K26" s="17">
        <v>320</v>
      </c>
      <c r="L26" s="18">
        <v>1.5963284445774717E-2</v>
      </c>
      <c r="M26" s="17">
        <v>332</v>
      </c>
      <c r="N26" s="18">
        <v>1.8441370882630672E-2</v>
      </c>
      <c r="O26" s="19">
        <v>-3.6144578313253017E-2</v>
      </c>
    </row>
    <row r="27" spans="2:16" ht="14.4" thickBot="1">
      <c r="B27" s="66"/>
      <c r="C27" s="11" t="s">
        <v>28</v>
      </c>
      <c r="D27" s="12">
        <f>+D28-SUM(D19:D26)</f>
        <v>16</v>
      </c>
      <c r="E27" s="13">
        <f>+E28-SUM(E19:E26)</f>
        <v>5.2373158756136018E-3</v>
      </c>
      <c r="F27" s="12">
        <f>+F28-SUM(F19:F26)</f>
        <v>14</v>
      </c>
      <c r="G27" s="13">
        <f>+G28-SUM(G19:G26)</f>
        <v>5.5314105096799793E-3</v>
      </c>
      <c r="H27" s="14">
        <f>+D27/F27-1</f>
        <v>0.14285714285714279</v>
      </c>
      <c r="I27" s="12">
        <f>+I28-SUM(I20:I26)</f>
        <v>712</v>
      </c>
      <c r="J27" s="14">
        <f>+D27/I27-1</f>
        <v>-0.97752808988764039</v>
      </c>
      <c r="K27" s="12">
        <f>+K28-SUM(K19:K26)</f>
        <v>259</v>
      </c>
      <c r="L27" s="13">
        <f>+L28-SUM(L19:L26)</f>
        <v>1.2920283348298867E-2</v>
      </c>
      <c r="M27" s="12">
        <f>+M28-SUM(M19:M26)</f>
        <v>122</v>
      </c>
      <c r="N27" s="13">
        <f>+N28-SUM(N19:N26)</f>
        <v>6.7766483363883578E-3</v>
      </c>
      <c r="O27" s="14">
        <f>+K27/M27-1</f>
        <v>1.122950819672131</v>
      </c>
    </row>
    <row r="28" spans="2:16" ht="14.4" thickBot="1">
      <c r="B28" s="20" t="s">
        <v>33</v>
      </c>
      <c r="C28" s="20" t="s">
        <v>29</v>
      </c>
      <c r="D28" s="21">
        <v>3055</v>
      </c>
      <c r="E28" s="22">
        <v>1</v>
      </c>
      <c r="F28" s="21">
        <v>2531</v>
      </c>
      <c r="G28" s="22">
        <v>1</v>
      </c>
      <c r="H28" s="23">
        <v>0.20703279336230729</v>
      </c>
      <c r="I28" s="21">
        <v>3125</v>
      </c>
      <c r="J28" s="22">
        <v>-2.2399999999999975E-2</v>
      </c>
      <c r="K28" s="21">
        <v>20046</v>
      </c>
      <c r="L28" s="22">
        <v>1</v>
      </c>
      <c r="M28" s="21">
        <v>18003</v>
      </c>
      <c r="N28" s="22">
        <v>1</v>
      </c>
      <c r="O28" s="23">
        <v>0.11348108648558575</v>
      </c>
    </row>
    <row r="29" spans="2:16" ht="14.4" thickBot="1">
      <c r="B29" s="20" t="s">
        <v>46</v>
      </c>
      <c r="C29" s="20" t="s">
        <v>29</v>
      </c>
      <c r="D29" s="21">
        <v>1</v>
      </c>
      <c r="E29" s="22">
        <v>1</v>
      </c>
      <c r="F29" s="21">
        <v>0</v>
      </c>
      <c r="G29" s="22">
        <v>1</v>
      </c>
      <c r="H29" s="23" t="s">
        <v>113</v>
      </c>
      <c r="I29" s="21">
        <v>2</v>
      </c>
      <c r="J29" s="22">
        <v>-0.5</v>
      </c>
      <c r="K29" s="21">
        <v>18</v>
      </c>
      <c r="L29" s="22">
        <v>1</v>
      </c>
      <c r="M29" s="21">
        <v>4</v>
      </c>
      <c r="N29" s="22">
        <v>1</v>
      </c>
      <c r="O29" s="23">
        <v>3.5</v>
      </c>
      <c r="P29" s="31"/>
    </row>
    <row r="30" spans="2:16" ht="14.4" thickBot="1">
      <c r="B30" s="97"/>
      <c r="C30" s="98" t="s">
        <v>29</v>
      </c>
      <c r="D30" s="24">
        <v>3087</v>
      </c>
      <c r="E30" s="25">
        <v>1</v>
      </c>
      <c r="F30" s="24">
        <v>2557</v>
      </c>
      <c r="G30" s="25">
        <v>1</v>
      </c>
      <c r="H30" s="26">
        <v>0.20727414939382083</v>
      </c>
      <c r="I30" s="24">
        <v>3184</v>
      </c>
      <c r="J30" s="26">
        <v>-3.0464824120603029E-2</v>
      </c>
      <c r="K30" s="24">
        <v>20401</v>
      </c>
      <c r="L30" s="25">
        <v>1</v>
      </c>
      <c r="M30" s="24">
        <v>18167</v>
      </c>
      <c r="N30" s="25">
        <v>1</v>
      </c>
      <c r="O30" s="26">
        <v>0.12297022072989483</v>
      </c>
      <c r="P30" s="31"/>
    </row>
    <row r="31" spans="2:16" ht="14.4" customHeight="1">
      <c r="B31" s="1" t="s">
        <v>60</v>
      </c>
      <c r="C31" s="27"/>
      <c r="D31" s="1"/>
      <c r="E31" s="1"/>
      <c r="F31" s="1"/>
      <c r="G31" s="1"/>
    </row>
    <row r="32" spans="2:16">
      <c r="B32" s="28" t="s">
        <v>61</v>
      </c>
      <c r="C32" s="1"/>
      <c r="D32" s="1"/>
      <c r="E32" s="1"/>
      <c r="F32" s="1"/>
      <c r="G32" s="1"/>
    </row>
    <row r="33" spans="2:15" ht="14.25" customHeight="1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>
      <c r="B35" s="89" t="s">
        <v>34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59"/>
    </row>
    <row r="36" spans="2:15" ht="14.4" thickBot="1">
      <c r="B36" s="96" t="s">
        <v>35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60" t="s">
        <v>31</v>
      </c>
    </row>
    <row r="37" spans="2:15" ht="14.4" customHeight="1">
      <c r="B37" s="111" t="s">
        <v>20</v>
      </c>
      <c r="C37" s="113" t="s">
        <v>1</v>
      </c>
      <c r="D37" s="93" t="s">
        <v>101</v>
      </c>
      <c r="E37" s="93"/>
      <c r="F37" s="93"/>
      <c r="G37" s="93"/>
      <c r="H37" s="84"/>
      <c r="I37" s="83" t="s">
        <v>95</v>
      </c>
      <c r="J37" s="84"/>
      <c r="K37" s="83" t="s">
        <v>102</v>
      </c>
      <c r="L37" s="93"/>
      <c r="M37" s="93"/>
      <c r="N37" s="93"/>
      <c r="O37" s="94"/>
    </row>
    <row r="38" spans="2:15" ht="14.4" customHeight="1" thickBot="1">
      <c r="B38" s="112"/>
      <c r="C38" s="114"/>
      <c r="D38" s="91" t="s">
        <v>103</v>
      </c>
      <c r="E38" s="91"/>
      <c r="F38" s="91"/>
      <c r="G38" s="91"/>
      <c r="H38" s="95"/>
      <c r="I38" s="90" t="s">
        <v>96</v>
      </c>
      <c r="J38" s="95"/>
      <c r="K38" s="90" t="s">
        <v>104</v>
      </c>
      <c r="L38" s="91"/>
      <c r="M38" s="91"/>
      <c r="N38" s="91"/>
      <c r="O38" s="92"/>
    </row>
    <row r="39" spans="2:15" ht="14.4" customHeight="1">
      <c r="B39" s="112"/>
      <c r="C39" s="114"/>
      <c r="D39" s="85">
        <v>2023</v>
      </c>
      <c r="E39" s="86"/>
      <c r="F39" s="85">
        <v>2022</v>
      </c>
      <c r="G39" s="86"/>
      <c r="H39" s="101" t="s">
        <v>21</v>
      </c>
      <c r="I39" s="81">
        <v>2022</v>
      </c>
      <c r="J39" s="81" t="s">
        <v>105</v>
      </c>
      <c r="K39" s="85">
        <v>2023</v>
      </c>
      <c r="L39" s="86"/>
      <c r="M39" s="85">
        <v>2022</v>
      </c>
      <c r="N39" s="86"/>
      <c r="O39" s="101" t="s">
        <v>21</v>
      </c>
    </row>
    <row r="40" spans="2:15" ht="14.4" customHeight="1" thickBot="1">
      <c r="B40" s="103" t="s">
        <v>20</v>
      </c>
      <c r="C40" s="105" t="s">
        <v>23</v>
      </c>
      <c r="D40" s="87"/>
      <c r="E40" s="88"/>
      <c r="F40" s="87"/>
      <c r="G40" s="88"/>
      <c r="H40" s="102"/>
      <c r="I40" s="82"/>
      <c r="J40" s="82"/>
      <c r="K40" s="87"/>
      <c r="L40" s="88"/>
      <c r="M40" s="87"/>
      <c r="N40" s="88"/>
      <c r="O40" s="102"/>
    </row>
    <row r="41" spans="2:15" ht="14.4" customHeight="1">
      <c r="B41" s="103"/>
      <c r="C41" s="105"/>
      <c r="D41" s="4" t="s">
        <v>24</v>
      </c>
      <c r="E41" s="5" t="s">
        <v>2</v>
      </c>
      <c r="F41" s="4" t="s">
        <v>24</v>
      </c>
      <c r="G41" s="5" t="s">
        <v>2</v>
      </c>
      <c r="H41" s="107" t="s">
        <v>25</v>
      </c>
      <c r="I41" s="6" t="s">
        <v>24</v>
      </c>
      <c r="J41" s="109" t="s">
        <v>106</v>
      </c>
      <c r="K41" s="4" t="s">
        <v>24</v>
      </c>
      <c r="L41" s="5" t="s">
        <v>2</v>
      </c>
      <c r="M41" s="4" t="s">
        <v>24</v>
      </c>
      <c r="N41" s="5" t="s">
        <v>2</v>
      </c>
      <c r="O41" s="107" t="s">
        <v>25</v>
      </c>
    </row>
    <row r="42" spans="2:15" ht="14.4" customHeight="1" thickBot="1">
      <c r="B42" s="104"/>
      <c r="C42" s="106"/>
      <c r="D42" s="7" t="s">
        <v>26</v>
      </c>
      <c r="E42" s="8" t="s">
        <v>27</v>
      </c>
      <c r="F42" s="7" t="s">
        <v>26</v>
      </c>
      <c r="G42" s="8" t="s">
        <v>27</v>
      </c>
      <c r="H42" s="108"/>
      <c r="I42" s="9" t="s">
        <v>26</v>
      </c>
      <c r="J42" s="110"/>
      <c r="K42" s="7" t="s">
        <v>26</v>
      </c>
      <c r="L42" s="8" t="s">
        <v>27</v>
      </c>
      <c r="M42" s="7" t="s">
        <v>26</v>
      </c>
      <c r="N42" s="8" t="s">
        <v>27</v>
      </c>
      <c r="O42" s="108"/>
    </row>
    <row r="43" spans="2:15" ht="14.4" customHeight="1" thickBot="1">
      <c r="B43" s="61"/>
      <c r="C43" s="11" t="s">
        <v>12</v>
      </c>
      <c r="D43" s="12"/>
      <c r="E43" s="13"/>
      <c r="F43" s="12"/>
      <c r="G43" s="13"/>
      <c r="H43" s="14"/>
      <c r="I43" s="12"/>
      <c r="J43" s="14"/>
      <c r="K43" s="12"/>
      <c r="L43" s="13"/>
      <c r="M43" s="12">
        <v>1</v>
      </c>
      <c r="N43" s="13">
        <v>1</v>
      </c>
      <c r="O43" s="14"/>
    </row>
    <row r="44" spans="2:15" ht="14.4" thickBot="1">
      <c r="B44" s="20" t="s">
        <v>32</v>
      </c>
      <c r="C44" s="20" t="s">
        <v>29</v>
      </c>
      <c r="D44" s="21"/>
      <c r="E44" s="22"/>
      <c r="F44" s="21"/>
      <c r="G44" s="22"/>
      <c r="H44" s="23"/>
      <c r="I44" s="21"/>
      <c r="J44" s="22"/>
      <c r="K44" s="21"/>
      <c r="L44" s="22"/>
      <c r="M44" s="21">
        <v>1</v>
      </c>
      <c r="N44" s="22">
        <v>1</v>
      </c>
      <c r="O44" s="23"/>
    </row>
    <row r="45" spans="2:15" ht="14.4" thickBot="1">
      <c r="B45" s="61"/>
      <c r="C45" s="11" t="s">
        <v>3</v>
      </c>
      <c r="D45" s="12">
        <v>464</v>
      </c>
      <c r="E45" s="13">
        <v>0.20324134910205868</v>
      </c>
      <c r="F45" s="12">
        <v>429</v>
      </c>
      <c r="G45" s="13">
        <v>0.22794899043570668</v>
      </c>
      <c r="H45" s="14">
        <v>8.1585081585081598E-2</v>
      </c>
      <c r="I45" s="12">
        <v>446</v>
      </c>
      <c r="J45" s="14">
        <v>4.0358744394618729E-2</v>
      </c>
      <c r="K45" s="12">
        <v>3156</v>
      </c>
      <c r="L45" s="13">
        <v>0.20870255257241105</v>
      </c>
      <c r="M45" s="12">
        <v>3679</v>
      </c>
      <c r="N45" s="13">
        <v>0.27057439140986983</v>
      </c>
      <c r="O45" s="14">
        <v>-0.14215819516172878</v>
      </c>
    </row>
    <row r="46" spans="2:15" ht="14.4" thickBot="1">
      <c r="B46" s="62"/>
      <c r="C46" s="16" t="s">
        <v>8</v>
      </c>
      <c r="D46" s="17">
        <v>411</v>
      </c>
      <c r="E46" s="18">
        <v>0.1800262812089356</v>
      </c>
      <c r="F46" s="17">
        <v>281</v>
      </c>
      <c r="G46" s="18">
        <v>0.14930924548352817</v>
      </c>
      <c r="H46" s="19">
        <v>0.46263345195729544</v>
      </c>
      <c r="I46" s="17">
        <v>506</v>
      </c>
      <c r="J46" s="19">
        <v>-0.18774703557312256</v>
      </c>
      <c r="K46" s="17">
        <v>3145</v>
      </c>
      <c r="L46" s="18">
        <v>0.20797513556407882</v>
      </c>
      <c r="M46" s="17">
        <v>2662</v>
      </c>
      <c r="N46" s="18">
        <v>0.19577848054717953</v>
      </c>
      <c r="O46" s="19">
        <v>0.18144252441773112</v>
      </c>
    </row>
    <row r="47" spans="2:15" ht="15" customHeight="1" thickBot="1">
      <c r="B47" s="62"/>
      <c r="C47" s="11" t="s">
        <v>9</v>
      </c>
      <c r="D47" s="12">
        <v>318</v>
      </c>
      <c r="E47" s="13">
        <v>0.13929040735873849</v>
      </c>
      <c r="F47" s="12">
        <v>384</v>
      </c>
      <c r="G47" s="13">
        <v>0.20403825717321997</v>
      </c>
      <c r="H47" s="14">
        <v>-0.171875</v>
      </c>
      <c r="I47" s="12">
        <v>383</v>
      </c>
      <c r="J47" s="14">
        <v>-0.16971279373368142</v>
      </c>
      <c r="K47" s="12">
        <v>2799</v>
      </c>
      <c r="L47" s="13">
        <v>0.1850945642110832</v>
      </c>
      <c r="M47" s="12">
        <v>2785</v>
      </c>
      <c r="N47" s="13">
        <v>0.20482459366036626</v>
      </c>
      <c r="O47" s="14">
        <v>5.0269299820466795E-3</v>
      </c>
    </row>
    <row r="48" spans="2:15" ht="14.4" thickBot="1">
      <c r="B48" s="62"/>
      <c r="C48" s="63" t="s">
        <v>10</v>
      </c>
      <c r="D48" s="17">
        <v>440</v>
      </c>
      <c r="E48" s="18">
        <v>0.19272886552781429</v>
      </c>
      <c r="F48" s="17">
        <v>329</v>
      </c>
      <c r="G48" s="18">
        <v>0.17481402763018067</v>
      </c>
      <c r="H48" s="19">
        <v>0.33738601823708203</v>
      </c>
      <c r="I48" s="17">
        <v>429</v>
      </c>
      <c r="J48" s="19">
        <v>2.564102564102555E-2</v>
      </c>
      <c r="K48" s="17">
        <v>2651</v>
      </c>
      <c r="L48" s="18">
        <v>0.17530749900806772</v>
      </c>
      <c r="M48" s="17">
        <v>1481</v>
      </c>
      <c r="N48" s="18">
        <v>0.10892108553357359</v>
      </c>
      <c r="O48" s="19">
        <v>0.79000675219446315</v>
      </c>
    </row>
    <row r="49" spans="2:15" ht="15" customHeight="1" thickBot="1">
      <c r="B49" s="62"/>
      <c r="C49" s="64" t="s">
        <v>4</v>
      </c>
      <c r="D49" s="12">
        <v>408</v>
      </c>
      <c r="E49" s="13">
        <v>0.17871222076215507</v>
      </c>
      <c r="F49" s="12">
        <v>224</v>
      </c>
      <c r="G49" s="13">
        <v>0.11902231668437832</v>
      </c>
      <c r="H49" s="14">
        <v>0.8214285714285714</v>
      </c>
      <c r="I49" s="12">
        <v>258</v>
      </c>
      <c r="J49" s="14">
        <v>0.58139534883720922</v>
      </c>
      <c r="K49" s="12">
        <v>1592</v>
      </c>
      <c r="L49" s="13">
        <v>0.10527707975135564</v>
      </c>
      <c r="M49" s="12">
        <v>1561</v>
      </c>
      <c r="N49" s="13">
        <v>0.11480473633889829</v>
      </c>
      <c r="O49" s="14">
        <v>1.985906470211396E-2</v>
      </c>
    </row>
    <row r="50" spans="2:15" ht="14.4" thickBot="1">
      <c r="B50" s="62"/>
      <c r="C50" s="65" t="s">
        <v>11</v>
      </c>
      <c r="D50" s="17">
        <v>82</v>
      </c>
      <c r="E50" s="18">
        <v>3.5917652212001751E-2</v>
      </c>
      <c r="F50" s="17">
        <v>122</v>
      </c>
      <c r="G50" s="18">
        <v>6.482465462274177E-2</v>
      </c>
      <c r="H50" s="19">
        <v>-0.32786885245901642</v>
      </c>
      <c r="I50" s="17">
        <v>135</v>
      </c>
      <c r="J50" s="19">
        <v>-0.3925925925925926</v>
      </c>
      <c r="K50" s="17">
        <v>852</v>
      </c>
      <c r="L50" s="18">
        <v>5.6341753736278269E-2</v>
      </c>
      <c r="M50" s="17">
        <v>759</v>
      </c>
      <c r="N50" s="18">
        <v>5.5821137015518128E-2</v>
      </c>
      <c r="O50" s="19">
        <v>0.12252964426877466</v>
      </c>
    </row>
    <row r="51" spans="2:15" ht="14.4" thickBot="1">
      <c r="B51" s="62"/>
      <c r="C51" s="11" t="s">
        <v>12</v>
      </c>
      <c r="D51" s="12">
        <v>116</v>
      </c>
      <c r="E51" s="13">
        <v>5.0810337275514671E-2</v>
      </c>
      <c r="F51" s="12">
        <v>65</v>
      </c>
      <c r="G51" s="13">
        <v>3.4537725823591922E-2</v>
      </c>
      <c r="H51" s="14">
        <v>0.78461538461538471</v>
      </c>
      <c r="I51" s="12">
        <v>150</v>
      </c>
      <c r="J51" s="14">
        <v>-0.22666666666666668</v>
      </c>
      <c r="K51" s="12">
        <v>612</v>
      </c>
      <c r="L51" s="13">
        <v>4.0470837190847771E-2</v>
      </c>
      <c r="M51" s="12">
        <v>342</v>
      </c>
      <c r="N51" s="13">
        <v>2.5152607192763108E-2</v>
      </c>
      <c r="O51" s="14">
        <v>0.78947368421052633</v>
      </c>
    </row>
    <row r="52" spans="2:15" ht="14.4" thickBot="1">
      <c r="B52" s="62"/>
      <c r="C52" s="65" t="s">
        <v>57</v>
      </c>
      <c r="D52" s="17">
        <v>44</v>
      </c>
      <c r="E52" s="18">
        <v>1.9272886552781428E-2</v>
      </c>
      <c r="F52" s="17">
        <v>47</v>
      </c>
      <c r="G52" s="18">
        <v>2.4973432518597238E-2</v>
      </c>
      <c r="H52" s="19">
        <v>-6.3829787234042534E-2</v>
      </c>
      <c r="I52" s="17">
        <v>33</v>
      </c>
      <c r="J52" s="19">
        <v>0.33333333333333326</v>
      </c>
      <c r="K52" s="17">
        <v>314</v>
      </c>
      <c r="L52" s="18">
        <v>2.0764449146938237E-2</v>
      </c>
      <c r="M52" s="17">
        <v>327</v>
      </c>
      <c r="N52" s="18">
        <v>2.4049422666764728E-2</v>
      </c>
      <c r="O52" s="19">
        <v>-3.9755351681957207E-2</v>
      </c>
    </row>
    <row r="53" spans="2:15" ht="14.4" thickBot="1">
      <c r="B53" s="66"/>
      <c r="C53" s="11" t="s">
        <v>28</v>
      </c>
      <c r="D53" s="12">
        <v>0</v>
      </c>
      <c r="E53" s="13">
        <v>0</v>
      </c>
      <c r="F53" s="12">
        <v>1</v>
      </c>
      <c r="G53" s="13">
        <v>5.3134962805526033E-4</v>
      </c>
      <c r="H53" s="14">
        <v>-1</v>
      </c>
      <c r="I53" s="12">
        <v>0</v>
      </c>
      <c r="J53" s="14" t="s">
        <v>113</v>
      </c>
      <c r="K53" s="12">
        <v>1</v>
      </c>
      <c r="L53" s="13">
        <v>6.612881893929374E-5</v>
      </c>
      <c r="M53" s="12">
        <v>1</v>
      </c>
      <c r="N53" s="13">
        <v>7.3545635066558804E-5</v>
      </c>
      <c r="O53" s="14">
        <v>0</v>
      </c>
    </row>
    <row r="54" spans="2:15" ht="14.4" thickBot="1">
      <c r="B54" s="20" t="s">
        <v>33</v>
      </c>
      <c r="C54" s="20" t="s">
        <v>29</v>
      </c>
      <c r="D54" s="21">
        <v>2283</v>
      </c>
      <c r="E54" s="22">
        <v>1</v>
      </c>
      <c r="F54" s="21">
        <v>1882</v>
      </c>
      <c r="G54" s="22">
        <v>1</v>
      </c>
      <c r="H54" s="23">
        <v>0.2130712008501594</v>
      </c>
      <c r="I54" s="21">
        <v>2340</v>
      </c>
      <c r="J54" s="22">
        <v>-2.4358974358974383E-2</v>
      </c>
      <c r="K54" s="21">
        <v>15122</v>
      </c>
      <c r="L54" s="22">
        <v>1</v>
      </c>
      <c r="M54" s="21">
        <v>13597</v>
      </c>
      <c r="N54" s="22">
        <v>1</v>
      </c>
      <c r="O54" s="23">
        <v>0.11215709347650216</v>
      </c>
    </row>
    <row r="55" spans="2:15" ht="14.4" thickBot="1">
      <c r="B55" s="20" t="s">
        <v>46</v>
      </c>
      <c r="C55" s="20" t="s">
        <v>29</v>
      </c>
      <c r="D55" s="21">
        <v>1</v>
      </c>
      <c r="E55" s="22">
        <v>1</v>
      </c>
      <c r="F55" s="21">
        <v>0</v>
      </c>
      <c r="G55" s="22">
        <v>1</v>
      </c>
      <c r="H55" s="23" t="s">
        <v>113</v>
      </c>
      <c r="I55" s="21">
        <v>1</v>
      </c>
      <c r="J55" s="22">
        <v>0</v>
      </c>
      <c r="K55" s="21">
        <v>7</v>
      </c>
      <c r="L55" s="22">
        <v>1</v>
      </c>
      <c r="M55" s="21">
        <v>2</v>
      </c>
      <c r="N55" s="22">
        <v>1</v>
      </c>
      <c r="O55" s="23">
        <v>2.5</v>
      </c>
    </row>
    <row r="56" spans="2:15" ht="14.4" thickBot="1">
      <c r="B56" s="97"/>
      <c r="C56" s="98" t="s">
        <v>29</v>
      </c>
      <c r="D56" s="24">
        <v>2284</v>
      </c>
      <c r="E56" s="25">
        <v>1</v>
      </c>
      <c r="F56" s="24">
        <v>1882</v>
      </c>
      <c r="G56" s="25">
        <v>1</v>
      </c>
      <c r="H56" s="26">
        <v>0.21360255047821464</v>
      </c>
      <c r="I56" s="24">
        <v>2341</v>
      </c>
      <c r="J56" s="26">
        <v>-2.4348568987612174E-2</v>
      </c>
      <c r="K56" s="24">
        <v>15129</v>
      </c>
      <c r="L56" s="25">
        <v>1</v>
      </c>
      <c r="M56" s="24">
        <v>13600</v>
      </c>
      <c r="N56" s="25">
        <v>1</v>
      </c>
      <c r="O56" s="26">
        <v>0.11242647058823518</v>
      </c>
    </row>
    <row r="57" spans="2:15">
      <c r="B57" s="1" t="s">
        <v>60</v>
      </c>
      <c r="C57" s="27"/>
      <c r="D57" s="1"/>
      <c r="E57" s="1"/>
      <c r="F57" s="1"/>
      <c r="G57" s="1"/>
      <c r="H57" s="69"/>
      <c r="I57" s="69"/>
      <c r="J57" s="69"/>
      <c r="K57" s="69"/>
      <c r="L57" s="69"/>
      <c r="M57" s="69"/>
      <c r="N57" s="69"/>
      <c r="O57" s="69"/>
    </row>
    <row r="58" spans="2:15">
      <c r="B58" s="28" t="s">
        <v>61</v>
      </c>
      <c r="C58" s="1"/>
      <c r="D58" s="1"/>
      <c r="E58" s="1"/>
      <c r="F58" s="1"/>
      <c r="G58" s="1"/>
    </row>
    <row r="60" spans="2:15">
      <c r="B60" s="89" t="s">
        <v>44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59"/>
    </row>
    <row r="61" spans="2:15" ht="14.4" thickBot="1">
      <c r="B61" s="96" t="s">
        <v>45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60" t="s">
        <v>31</v>
      </c>
    </row>
    <row r="62" spans="2:15">
      <c r="B62" s="111" t="s">
        <v>20</v>
      </c>
      <c r="C62" s="113" t="s">
        <v>1</v>
      </c>
      <c r="D62" s="93" t="s">
        <v>101</v>
      </c>
      <c r="E62" s="93"/>
      <c r="F62" s="93"/>
      <c r="G62" s="93"/>
      <c r="H62" s="84"/>
      <c r="I62" s="83" t="s">
        <v>95</v>
      </c>
      <c r="J62" s="84"/>
      <c r="K62" s="83" t="s">
        <v>102</v>
      </c>
      <c r="L62" s="93"/>
      <c r="M62" s="93"/>
      <c r="N62" s="93"/>
      <c r="O62" s="94"/>
    </row>
    <row r="63" spans="2:15" ht="14.4" thickBot="1">
      <c r="B63" s="112"/>
      <c r="C63" s="114"/>
      <c r="D63" s="91" t="s">
        <v>103</v>
      </c>
      <c r="E63" s="91"/>
      <c r="F63" s="91"/>
      <c r="G63" s="91"/>
      <c r="H63" s="95"/>
      <c r="I63" s="90" t="s">
        <v>96</v>
      </c>
      <c r="J63" s="95"/>
      <c r="K63" s="90" t="s">
        <v>104</v>
      </c>
      <c r="L63" s="91"/>
      <c r="M63" s="91"/>
      <c r="N63" s="91"/>
      <c r="O63" s="92"/>
    </row>
    <row r="64" spans="2:15" ht="15" customHeight="1">
      <c r="B64" s="112"/>
      <c r="C64" s="114"/>
      <c r="D64" s="85">
        <v>2023</v>
      </c>
      <c r="E64" s="86"/>
      <c r="F64" s="85">
        <v>2022</v>
      </c>
      <c r="G64" s="86"/>
      <c r="H64" s="101" t="s">
        <v>21</v>
      </c>
      <c r="I64" s="81">
        <v>2022</v>
      </c>
      <c r="J64" s="81" t="s">
        <v>105</v>
      </c>
      <c r="K64" s="85">
        <v>2023</v>
      </c>
      <c r="L64" s="86"/>
      <c r="M64" s="85">
        <v>2022</v>
      </c>
      <c r="N64" s="86"/>
      <c r="O64" s="101" t="s">
        <v>21</v>
      </c>
    </row>
    <row r="65" spans="2:15" ht="15" customHeight="1" thickBot="1">
      <c r="B65" s="103" t="s">
        <v>20</v>
      </c>
      <c r="C65" s="105" t="s">
        <v>23</v>
      </c>
      <c r="D65" s="87"/>
      <c r="E65" s="88"/>
      <c r="F65" s="87"/>
      <c r="G65" s="88"/>
      <c r="H65" s="102"/>
      <c r="I65" s="82"/>
      <c r="J65" s="82"/>
      <c r="K65" s="87"/>
      <c r="L65" s="88"/>
      <c r="M65" s="87"/>
      <c r="N65" s="88"/>
      <c r="O65" s="102"/>
    </row>
    <row r="66" spans="2:15" ht="15" customHeight="1">
      <c r="B66" s="103"/>
      <c r="C66" s="105"/>
      <c r="D66" s="4" t="s">
        <v>24</v>
      </c>
      <c r="E66" s="5" t="s">
        <v>2</v>
      </c>
      <c r="F66" s="4" t="s">
        <v>24</v>
      </c>
      <c r="G66" s="5" t="s">
        <v>2</v>
      </c>
      <c r="H66" s="107" t="s">
        <v>25</v>
      </c>
      <c r="I66" s="6" t="s">
        <v>24</v>
      </c>
      <c r="J66" s="109" t="s">
        <v>106</v>
      </c>
      <c r="K66" s="4" t="s">
        <v>24</v>
      </c>
      <c r="L66" s="5" t="s">
        <v>2</v>
      </c>
      <c r="M66" s="4" t="s">
        <v>24</v>
      </c>
      <c r="N66" s="5" t="s">
        <v>2</v>
      </c>
      <c r="O66" s="107" t="s">
        <v>25</v>
      </c>
    </row>
    <row r="67" spans="2:15" ht="27" thickBot="1">
      <c r="B67" s="104"/>
      <c r="C67" s="106"/>
      <c r="D67" s="7" t="s">
        <v>26</v>
      </c>
      <c r="E67" s="8" t="s">
        <v>27</v>
      </c>
      <c r="F67" s="7" t="s">
        <v>26</v>
      </c>
      <c r="G67" s="8" t="s">
        <v>27</v>
      </c>
      <c r="H67" s="108"/>
      <c r="I67" s="9" t="s">
        <v>26</v>
      </c>
      <c r="J67" s="110"/>
      <c r="K67" s="7" t="s">
        <v>26</v>
      </c>
      <c r="L67" s="8" t="s">
        <v>27</v>
      </c>
      <c r="M67" s="7" t="s">
        <v>26</v>
      </c>
      <c r="N67" s="8" t="s">
        <v>27</v>
      </c>
      <c r="O67" s="108"/>
    </row>
    <row r="68" spans="2:15" ht="14.4" thickBot="1">
      <c r="B68" s="61"/>
      <c r="C68" s="11" t="s">
        <v>12</v>
      </c>
      <c r="D68" s="12">
        <v>141</v>
      </c>
      <c r="E68" s="13">
        <v>0.17559153175591533</v>
      </c>
      <c r="F68" s="12">
        <v>115</v>
      </c>
      <c r="G68" s="13">
        <v>0.17037037037037037</v>
      </c>
      <c r="H68" s="14">
        <v>0.22608695652173916</v>
      </c>
      <c r="I68" s="12">
        <v>222</v>
      </c>
      <c r="J68" s="14">
        <v>-0.36486486486486491</v>
      </c>
      <c r="K68" s="12">
        <v>1152</v>
      </c>
      <c r="L68" s="13">
        <v>0.21851289833080426</v>
      </c>
      <c r="M68" s="12">
        <v>873</v>
      </c>
      <c r="N68" s="13">
        <v>0.19115393037004599</v>
      </c>
      <c r="O68" s="14">
        <v>0.31958762886597936</v>
      </c>
    </row>
    <row r="69" spans="2:15" ht="14.4" thickBot="1">
      <c r="B69" s="62"/>
      <c r="C69" s="16" t="s">
        <v>9</v>
      </c>
      <c r="D69" s="17">
        <v>119</v>
      </c>
      <c r="E69" s="18">
        <v>0.14819427148194272</v>
      </c>
      <c r="F69" s="17">
        <v>140</v>
      </c>
      <c r="G69" s="18">
        <v>0.2074074074074074</v>
      </c>
      <c r="H69" s="19">
        <v>-0.15000000000000002</v>
      </c>
      <c r="I69" s="17">
        <v>113</v>
      </c>
      <c r="J69" s="19">
        <v>5.3097345132743445E-2</v>
      </c>
      <c r="K69" s="17">
        <v>856</v>
      </c>
      <c r="L69" s="18">
        <v>0.16236722306525037</v>
      </c>
      <c r="M69" s="17">
        <v>779</v>
      </c>
      <c r="N69" s="18">
        <v>0.17057149113203415</v>
      </c>
      <c r="O69" s="19">
        <v>9.8844672657252941E-2</v>
      </c>
    </row>
    <row r="70" spans="2:15" ht="14.4" thickBot="1">
      <c r="B70" s="62"/>
      <c r="C70" s="11" t="s">
        <v>8</v>
      </c>
      <c r="D70" s="12">
        <v>136</v>
      </c>
      <c r="E70" s="13">
        <v>0.16936488169364883</v>
      </c>
      <c r="F70" s="12">
        <v>124</v>
      </c>
      <c r="G70" s="13">
        <v>0.1837037037037037</v>
      </c>
      <c r="H70" s="14">
        <v>9.6774193548387011E-2</v>
      </c>
      <c r="I70" s="12">
        <v>139</v>
      </c>
      <c r="J70" s="14">
        <v>-2.1582733812949617E-2</v>
      </c>
      <c r="K70" s="12">
        <v>822</v>
      </c>
      <c r="L70" s="13">
        <v>0.15591805766312594</v>
      </c>
      <c r="M70" s="12">
        <v>668</v>
      </c>
      <c r="N70" s="13">
        <v>0.14626669586161595</v>
      </c>
      <c r="O70" s="14">
        <v>0.23053892215568861</v>
      </c>
    </row>
    <row r="71" spans="2:15" ht="14.4" thickBot="1">
      <c r="B71" s="62"/>
      <c r="C71" s="63" t="s">
        <v>4</v>
      </c>
      <c r="D71" s="17">
        <v>119</v>
      </c>
      <c r="E71" s="18">
        <v>0.14819427148194272</v>
      </c>
      <c r="F71" s="17">
        <v>75</v>
      </c>
      <c r="G71" s="18">
        <v>0.1111111111111111</v>
      </c>
      <c r="H71" s="19">
        <v>0.58666666666666667</v>
      </c>
      <c r="I71" s="17">
        <v>102</v>
      </c>
      <c r="J71" s="19">
        <v>0.16666666666666674</v>
      </c>
      <c r="K71" s="17">
        <v>749</v>
      </c>
      <c r="L71" s="18">
        <v>0.14207132018209409</v>
      </c>
      <c r="M71" s="17">
        <v>792</v>
      </c>
      <c r="N71" s="18">
        <v>0.17341799868622729</v>
      </c>
      <c r="O71" s="19">
        <v>-5.4292929292929282E-2</v>
      </c>
    </row>
    <row r="72" spans="2:15" ht="14.4" thickBot="1">
      <c r="B72" s="62"/>
      <c r="C72" s="64" t="s">
        <v>10</v>
      </c>
      <c r="D72" s="12">
        <v>85</v>
      </c>
      <c r="E72" s="13">
        <v>0.10585305105853052</v>
      </c>
      <c r="F72" s="12">
        <v>95</v>
      </c>
      <c r="G72" s="13">
        <v>0.14074074074074075</v>
      </c>
      <c r="H72" s="14">
        <v>-0.10526315789473684</v>
      </c>
      <c r="I72" s="12">
        <v>71</v>
      </c>
      <c r="J72" s="14">
        <v>0.19718309859154926</v>
      </c>
      <c r="K72" s="12">
        <v>523</v>
      </c>
      <c r="L72" s="13">
        <v>9.9203338391502277E-2</v>
      </c>
      <c r="M72" s="12">
        <v>522</v>
      </c>
      <c r="N72" s="13">
        <v>0.11429822640683161</v>
      </c>
      <c r="O72" s="14">
        <v>1.9157088122605526E-3</v>
      </c>
    </row>
    <row r="73" spans="2:15" ht="14.4" thickBot="1">
      <c r="B73" s="62"/>
      <c r="C73" s="65" t="s">
        <v>3</v>
      </c>
      <c r="D73" s="17">
        <v>88</v>
      </c>
      <c r="E73" s="18">
        <v>0.1095890410958904</v>
      </c>
      <c r="F73" s="17">
        <v>73</v>
      </c>
      <c r="G73" s="18">
        <v>0.10814814814814815</v>
      </c>
      <c r="H73" s="19">
        <v>0.20547945205479445</v>
      </c>
      <c r="I73" s="17">
        <v>58</v>
      </c>
      <c r="J73" s="19">
        <v>0.51724137931034475</v>
      </c>
      <c r="K73" s="17">
        <v>405</v>
      </c>
      <c r="L73" s="18">
        <v>7.6820940819423367E-2</v>
      </c>
      <c r="M73" s="17">
        <v>466</v>
      </c>
      <c r="N73" s="18">
        <v>0.10203634771184585</v>
      </c>
      <c r="O73" s="19">
        <v>-0.13090128755364805</v>
      </c>
    </row>
    <row r="74" spans="2:15" ht="14.4" thickBot="1">
      <c r="B74" s="62"/>
      <c r="C74" s="11" t="s">
        <v>11</v>
      </c>
      <c r="D74" s="12">
        <v>94</v>
      </c>
      <c r="E74" s="13">
        <v>0.11706102117061021</v>
      </c>
      <c r="F74" s="12">
        <v>30</v>
      </c>
      <c r="G74" s="13">
        <v>4.4444444444444446E-2</v>
      </c>
      <c r="H74" s="14">
        <v>2.1333333333333333</v>
      </c>
      <c r="I74" s="12">
        <v>57</v>
      </c>
      <c r="J74" s="14">
        <v>0.64912280701754388</v>
      </c>
      <c r="K74" s="12">
        <v>399</v>
      </c>
      <c r="L74" s="13">
        <v>7.5682852807283763E-2</v>
      </c>
      <c r="M74" s="12">
        <v>300</v>
      </c>
      <c r="N74" s="13">
        <v>6.5688635865995187E-2</v>
      </c>
      <c r="O74" s="14">
        <v>0.33000000000000007</v>
      </c>
    </row>
    <row r="75" spans="2:15" ht="14.4" thickBot="1">
      <c r="B75" s="62"/>
      <c r="C75" s="65" t="s">
        <v>28</v>
      </c>
      <c r="D75" s="17">
        <f>+D76-SUM(D68:D74)</f>
        <v>21</v>
      </c>
      <c r="E75" s="18">
        <f>+E76-SUM(E68:E74)</f>
        <v>2.6151930261519296E-2</v>
      </c>
      <c r="F75" s="17">
        <f>+F76-SUM(F68:F74)</f>
        <v>23</v>
      </c>
      <c r="G75" s="18">
        <f>+G76-SUM(G68:G74)</f>
        <v>3.4074074074074145E-2</v>
      </c>
      <c r="H75" s="19">
        <f>+D75/F75-1</f>
        <v>-8.6956521739130488E-2</v>
      </c>
      <c r="I75" s="17">
        <f>+I76-SUM(I68:I74)</f>
        <v>81</v>
      </c>
      <c r="J75" s="19">
        <f>+D75/I75-1</f>
        <v>-0.7407407407407407</v>
      </c>
      <c r="K75" s="17">
        <f>+K76-SUM(K68:K74)</f>
        <v>366</v>
      </c>
      <c r="L75" s="18">
        <f>+L76-SUM(L68:L74)</f>
        <v>6.9423368740515912E-2</v>
      </c>
      <c r="M75" s="17">
        <f>+M76-SUM(M68:M74)</f>
        <v>167</v>
      </c>
      <c r="N75" s="18">
        <f>+N76-SUM(N68:N74)</f>
        <v>3.6566673965403917E-2</v>
      </c>
      <c r="O75" s="19">
        <f>+K75/M75-1</f>
        <v>1.191616766467066</v>
      </c>
    </row>
    <row r="76" spans="2:15" ht="14.4" thickBot="1">
      <c r="B76" s="97"/>
      <c r="C76" s="98" t="s">
        <v>29</v>
      </c>
      <c r="D76" s="24">
        <v>803</v>
      </c>
      <c r="E76" s="25">
        <v>1</v>
      </c>
      <c r="F76" s="24">
        <v>675</v>
      </c>
      <c r="G76" s="25">
        <v>1</v>
      </c>
      <c r="H76" s="26">
        <v>0.18962962962962959</v>
      </c>
      <c r="I76" s="24">
        <v>843</v>
      </c>
      <c r="J76" s="26">
        <v>-4.7449584816132817E-2</v>
      </c>
      <c r="K76" s="24">
        <v>5272</v>
      </c>
      <c r="L76" s="25">
        <v>1</v>
      </c>
      <c r="M76" s="24">
        <v>4567</v>
      </c>
      <c r="N76" s="25">
        <v>1</v>
      </c>
      <c r="O76" s="26">
        <v>0.15436829428508858</v>
      </c>
    </row>
    <row r="77" spans="2:15">
      <c r="B77" s="1" t="s">
        <v>38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>
      <c r="B78" s="28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</mergeCells>
  <conditionalFormatting sqref="D10:O17">
    <cfRule type="cellIs" dxfId="32" priority="34" operator="equal">
      <formula>0</formula>
    </cfRule>
  </conditionalFormatting>
  <conditionalFormatting sqref="D19:O27">
    <cfRule type="cellIs" dxfId="31" priority="24" operator="equal">
      <formula>0</formula>
    </cfRule>
  </conditionalFormatting>
  <conditionalFormatting sqref="D43:O43">
    <cfRule type="cellIs" dxfId="30" priority="19" operator="equal">
      <formula>0</formula>
    </cfRule>
  </conditionalFormatting>
  <conditionalFormatting sqref="D45:O53">
    <cfRule type="cellIs" dxfId="29" priority="8" operator="equal">
      <formula>0</formula>
    </cfRule>
  </conditionalFormatting>
  <conditionalFormatting sqref="D68:O75">
    <cfRule type="cellIs" dxfId="28" priority="1" operator="equal">
      <formula>0</formula>
    </cfRule>
  </conditionalFormatting>
  <conditionalFormatting sqref="H10:H29 O10:O29 J19:J27">
    <cfRule type="cellIs" dxfId="27" priority="28" operator="lessThan">
      <formula>0</formula>
    </cfRule>
  </conditionalFormatting>
  <conditionalFormatting sqref="H43:H55 O43:O55">
    <cfRule type="cellIs" dxfId="26" priority="6" operator="lessThan">
      <formula>0</formula>
    </cfRule>
  </conditionalFormatting>
  <conditionalFormatting sqref="H68:H75 J68:J75 O68:O75">
    <cfRule type="cellIs" dxfId="25" priority="5" operator="lessThan">
      <formula>0</formula>
    </cfRule>
  </conditionalFormatting>
  <conditionalFormatting sqref="J10:J17">
    <cfRule type="cellIs" dxfId="24" priority="38" operator="lessThan">
      <formula>0</formula>
    </cfRule>
  </conditionalFormatting>
  <conditionalFormatting sqref="J43">
    <cfRule type="cellIs" dxfId="23" priority="23" operator="lessThan">
      <formula>0</formula>
    </cfRule>
  </conditionalFormatting>
  <conditionalFormatting sqref="J45:J53">
    <cfRule type="cellIs" dxfId="22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8.44140625" style="40" customWidth="1"/>
    <col min="4" max="9" width="9" style="40" customWidth="1"/>
    <col min="10" max="10" width="11" style="40" customWidth="1"/>
    <col min="11" max="14" width="9" style="40" customWidth="1"/>
    <col min="15" max="15" width="11.44140625" style="40" customWidth="1"/>
    <col min="16" max="16384" width="9.109375" style="40"/>
  </cols>
  <sheetData>
    <row r="1" spans="2:15" ht="14.4">
      <c r="B1" s="40" t="s">
        <v>7</v>
      </c>
      <c r="E1" s="41"/>
      <c r="O1" s="42">
        <v>45141</v>
      </c>
    </row>
    <row r="2" spans="2:15">
      <c r="B2" s="89" t="s">
        <v>30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0"/>
    </row>
    <row r="3" spans="2:15" ht="14.4" thickBot="1">
      <c r="B3" s="96" t="s">
        <v>93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7" t="s">
        <v>94</v>
      </c>
    </row>
    <row r="4" spans="2:15" ht="15" customHeight="1">
      <c r="B4" s="111" t="s">
        <v>0</v>
      </c>
      <c r="C4" s="113" t="s">
        <v>1</v>
      </c>
      <c r="D4" s="93" t="s">
        <v>101</v>
      </c>
      <c r="E4" s="93"/>
      <c r="F4" s="93"/>
      <c r="G4" s="93"/>
      <c r="H4" s="84"/>
      <c r="I4" s="83" t="s">
        <v>95</v>
      </c>
      <c r="J4" s="84"/>
      <c r="K4" s="83" t="s">
        <v>102</v>
      </c>
      <c r="L4" s="93"/>
      <c r="M4" s="93"/>
      <c r="N4" s="93"/>
      <c r="O4" s="94"/>
    </row>
    <row r="5" spans="2:15" ht="14.4" thickBot="1">
      <c r="B5" s="112"/>
      <c r="C5" s="114"/>
      <c r="D5" s="91" t="s">
        <v>103</v>
      </c>
      <c r="E5" s="91"/>
      <c r="F5" s="91"/>
      <c r="G5" s="91"/>
      <c r="H5" s="95"/>
      <c r="I5" s="90" t="s">
        <v>96</v>
      </c>
      <c r="J5" s="95"/>
      <c r="K5" s="90" t="s">
        <v>104</v>
      </c>
      <c r="L5" s="91"/>
      <c r="M5" s="91"/>
      <c r="N5" s="91"/>
      <c r="O5" s="92"/>
    </row>
    <row r="6" spans="2:15" ht="19.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2022</v>
      </c>
      <c r="J6" s="81" t="s">
        <v>105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9.5" customHeight="1" thickBot="1">
      <c r="B7" s="103" t="s">
        <v>22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106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5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4.4" thickBot="1">
      <c r="B10" s="10">
        <v>1</v>
      </c>
      <c r="C10" s="11" t="s">
        <v>9</v>
      </c>
      <c r="D10" s="12">
        <v>64</v>
      </c>
      <c r="E10" s="13">
        <v>0.42666666666666669</v>
      </c>
      <c r="F10" s="12">
        <v>23</v>
      </c>
      <c r="G10" s="13">
        <v>0.29113924050632911</v>
      </c>
      <c r="H10" s="14">
        <v>1.7826086956521738</v>
      </c>
      <c r="I10" s="12">
        <v>45</v>
      </c>
      <c r="J10" s="14">
        <v>0.42222222222222228</v>
      </c>
      <c r="K10" s="12">
        <v>381</v>
      </c>
      <c r="L10" s="13">
        <v>0.43295454545454548</v>
      </c>
      <c r="M10" s="12">
        <v>210</v>
      </c>
      <c r="N10" s="13">
        <v>0.30973451327433627</v>
      </c>
      <c r="O10" s="14">
        <v>0.81428571428571428</v>
      </c>
    </row>
    <row r="11" spans="2:15" ht="14.4" thickBot="1">
      <c r="B11" s="57">
        <v>2</v>
      </c>
      <c r="C11" s="16" t="s">
        <v>41</v>
      </c>
      <c r="D11" s="17">
        <v>51</v>
      </c>
      <c r="E11" s="18">
        <v>0.34</v>
      </c>
      <c r="F11" s="17">
        <v>11</v>
      </c>
      <c r="G11" s="18">
        <v>0.13924050632911392</v>
      </c>
      <c r="H11" s="19">
        <v>3.6363636363636367</v>
      </c>
      <c r="I11" s="17">
        <v>35</v>
      </c>
      <c r="J11" s="19">
        <v>0.45714285714285707</v>
      </c>
      <c r="K11" s="17">
        <v>157</v>
      </c>
      <c r="L11" s="18">
        <v>0.17840909090909091</v>
      </c>
      <c r="M11" s="17">
        <v>175</v>
      </c>
      <c r="N11" s="18">
        <v>0.25811209439528021</v>
      </c>
      <c r="O11" s="19">
        <v>-0.10285714285714287</v>
      </c>
    </row>
    <row r="12" spans="2:15" ht="14.4" thickBot="1">
      <c r="B12" s="10">
        <v>3</v>
      </c>
      <c r="C12" s="11" t="s">
        <v>12</v>
      </c>
      <c r="D12" s="12">
        <v>12</v>
      </c>
      <c r="E12" s="13">
        <v>0.08</v>
      </c>
      <c r="F12" s="12">
        <v>7</v>
      </c>
      <c r="G12" s="13">
        <v>8.8607594936708861E-2</v>
      </c>
      <c r="H12" s="14">
        <v>0.71428571428571419</v>
      </c>
      <c r="I12" s="12">
        <v>18</v>
      </c>
      <c r="J12" s="14">
        <v>-0.33333333333333337</v>
      </c>
      <c r="K12" s="12">
        <v>93</v>
      </c>
      <c r="L12" s="13">
        <v>0.10568181818181818</v>
      </c>
      <c r="M12" s="12">
        <v>31</v>
      </c>
      <c r="N12" s="13">
        <v>4.5722713864306784E-2</v>
      </c>
      <c r="O12" s="14">
        <v>2</v>
      </c>
    </row>
    <row r="13" spans="2:15" ht="14.4" thickBot="1">
      <c r="B13" s="57">
        <v>4</v>
      </c>
      <c r="C13" s="16" t="s">
        <v>4</v>
      </c>
      <c r="D13" s="17">
        <v>7</v>
      </c>
      <c r="E13" s="18">
        <v>4.6666666666666669E-2</v>
      </c>
      <c r="F13" s="17">
        <v>6</v>
      </c>
      <c r="G13" s="18">
        <v>7.5949367088607597E-2</v>
      </c>
      <c r="H13" s="19">
        <v>0.16666666666666674</v>
      </c>
      <c r="I13" s="17">
        <v>15</v>
      </c>
      <c r="J13" s="19">
        <v>-0.53333333333333333</v>
      </c>
      <c r="K13" s="17">
        <v>75</v>
      </c>
      <c r="L13" s="18">
        <v>8.5227272727272721E-2</v>
      </c>
      <c r="M13" s="17">
        <v>140</v>
      </c>
      <c r="N13" s="18">
        <v>0.20648967551622419</v>
      </c>
      <c r="O13" s="19">
        <v>-0.4642857142857143</v>
      </c>
    </row>
    <row r="14" spans="2:15" ht="14.4" thickBot="1">
      <c r="B14" s="10">
        <v>5</v>
      </c>
      <c r="C14" s="11" t="s">
        <v>74</v>
      </c>
      <c r="D14" s="12">
        <v>5</v>
      </c>
      <c r="E14" s="13">
        <v>3.3333333333333333E-2</v>
      </c>
      <c r="F14" s="12">
        <v>10</v>
      </c>
      <c r="G14" s="13">
        <v>0.12658227848101267</v>
      </c>
      <c r="H14" s="14">
        <v>-0.5</v>
      </c>
      <c r="I14" s="12">
        <v>10</v>
      </c>
      <c r="J14" s="14">
        <v>-0.5</v>
      </c>
      <c r="K14" s="12">
        <v>50</v>
      </c>
      <c r="L14" s="13">
        <v>5.6818181818181816E-2</v>
      </c>
      <c r="M14" s="12">
        <v>17</v>
      </c>
      <c r="N14" s="13">
        <v>2.5073746312684365E-2</v>
      </c>
      <c r="O14" s="14">
        <v>1.9411764705882355</v>
      </c>
    </row>
    <row r="15" spans="2:15" ht="14.4" thickBot="1">
      <c r="B15" s="99" t="s">
        <v>43</v>
      </c>
      <c r="C15" s="100"/>
      <c r="D15" s="21">
        <f>SUM(D10:D14)</f>
        <v>139</v>
      </c>
      <c r="E15" s="22">
        <f>D15/D17</f>
        <v>0.92666666666666664</v>
      </c>
      <c r="F15" s="21">
        <f>SUM(F10:F14)</f>
        <v>57</v>
      </c>
      <c r="G15" s="22">
        <f>F15/F17</f>
        <v>0.72151898734177211</v>
      </c>
      <c r="H15" s="23">
        <f>D15/F15-1</f>
        <v>1.4385964912280702</v>
      </c>
      <c r="I15" s="21">
        <f>SUM(I10:I14)</f>
        <v>123</v>
      </c>
      <c r="J15" s="22">
        <f>D15/I15-1</f>
        <v>0.13008130081300817</v>
      </c>
      <c r="K15" s="21">
        <f>SUM(K10:K14)</f>
        <v>756</v>
      </c>
      <c r="L15" s="22">
        <f>K15/K17</f>
        <v>0.85909090909090913</v>
      </c>
      <c r="M15" s="21">
        <f>SUM(M10:M14)</f>
        <v>573</v>
      </c>
      <c r="N15" s="22">
        <f>M15/M17</f>
        <v>0.84513274336283184</v>
      </c>
      <c r="O15" s="23">
        <f>K15/M15-1</f>
        <v>0.31937172774869116</v>
      </c>
    </row>
    <row r="16" spans="2:15" ht="14.4" thickBot="1">
      <c r="B16" s="99" t="s">
        <v>28</v>
      </c>
      <c r="C16" s="100"/>
      <c r="D16" s="36">
        <f>D17-D15</f>
        <v>11</v>
      </c>
      <c r="E16" s="22">
        <f t="shared" ref="E16:N16" si="0">E17-E15</f>
        <v>7.3333333333333361E-2</v>
      </c>
      <c r="F16" s="36">
        <f t="shared" si="0"/>
        <v>22</v>
      </c>
      <c r="G16" s="22">
        <f t="shared" si="0"/>
        <v>0.27848101265822789</v>
      </c>
      <c r="H16" s="23">
        <f>D16/F16-1</f>
        <v>-0.5</v>
      </c>
      <c r="I16" s="36">
        <f t="shared" si="0"/>
        <v>29</v>
      </c>
      <c r="J16" s="23">
        <f>D16/I16-1</f>
        <v>-0.62068965517241381</v>
      </c>
      <c r="K16" s="36">
        <f t="shared" si="0"/>
        <v>124</v>
      </c>
      <c r="L16" s="22">
        <f t="shared" si="0"/>
        <v>0.14090909090909087</v>
      </c>
      <c r="M16" s="36">
        <f t="shared" si="0"/>
        <v>105</v>
      </c>
      <c r="N16" s="22">
        <f t="shared" si="0"/>
        <v>0.15486725663716816</v>
      </c>
      <c r="O16" s="23">
        <f>K16/M16-1</f>
        <v>0.18095238095238098</v>
      </c>
    </row>
    <row r="17" spans="2:15" ht="14.4" thickBot="1">
      <c r="B17" s="97" t="s">
        <v>29</v>
      </c>
      <c r="C17" s="98"/>
      <c r="D17" s="24">
        <v>150</v>
      </c>
      <c r="E17" s="25">
        <v>1</v>
      </c>
      <c r="F17" s="24">
        <v>79</v>
      </c>
      <c r="G17" s="25">
        <v>1</v>
      </c>
      <c r="H17" s="26">
        <v>0.89873417721518978</v>
      </c>
      <c r="I17" s="24">
        <v>152</v>
      </c>
      <c r="J17" s="26">
        <v>-1.3157894736842146E-2</v>
      </c>
      <c r="K17" s="24">
        <v>880</v>
      </c>
      <c r="L17" s="25">
        <v>1</v>
      </c>
      <c r="M17" s="24">
        <v>678</v>
      </c>
      <c r="N17" s="25">
        <v>1</v>
      </c>
      <c r="O17" s="26">
        <v>0.29793510324483785</v>
      </c>
    </row>
    <row r="18" spans="2:15">
      <c r="B18" s="40" t="s">
        <v>62</v>
      </c>
    </row>
    <row r="19" spans="2:15">
      <c r="B19" s="71" t="s">
        <v>40</v>
      </c>
    </row>
    <row r="20" spans="2:15">
      <c r="B20" s="28" t="s">
        <v>63</v>
      </c>
      <c r="C20" s="1"/>
      <c r="D20" s="1"/>
      <c r="E20" s="1"/>
      <c r="F20" s="1"/>
      <c r="G20" s="1"/>
    </row>
    <row r="21" spans="2:15" ht="14.4">
      <c r="B21" s="72" t="s">
        <v>39</v>
      </c>
    </row>
    <row r="22" spans="2:15" ht="14.4">
      <c r="B22" s="72"/>
    </row>
  </sheetData>
  <mergeCells count="26"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</mergeCells>
  <phoneticPr fontId="4" type="noConversion"/>
  <conditionalFormatting sqref="D10:O14">
    <cfRule type="cellIs" dxfId="21" priority="3" operator="equal">
      <formula>0</formula>
    </cfRule>
  </conditionalFormatting>
  <conditionalFormatting sqref="H10:H16 O10:O16">
    <cfRule type="cellIs" dxfId="20" priority="1" operator="lessThan">
      <formula>0</formula>
    </cfRule>
  </conditionalFormatting>
  <conditionalFormatting sqref="J10:J14">
    <cfRule type="cellIs" dxfId="19" priority="7" operator="lessThan">
      <formula>0</formula>
    </cfRule>
  </conditionalFormatting>
  <conditionalFormatting sqref="J16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D562-7945-418A-B5A8-2E7744908D76}">
  <sheetPr>
    <pageSetUpPr fitToPage="1"/>
  </sheetPr>
  <dimension ref="B1:W65"/>
  <sheetViews>
    <sheetView showGridLines="0" workbookViewId="0">
      <selection activeCell="O1" sqref="O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1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42">
        <v>45141</v>
      </c>
    </row>
    <row r="2" spans="2:15" ht="14.4" customHeight="1">
      <c r="B2" s="89" t="s">
        <v>58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" customHeight="1">
      <c r="B3" s="96" t="s">
        <v>90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" customHeight="1" thickBo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3" t="s">
        <v>31</v>
      </c>
    </row>
    <row r="5" spans="2:15" ht="14.4" customHeight="1">
      <c r="B5" s="111" t="s">
        <v>0</v>
      </c>
      <c r="C5" s="113" t="s">
        <v>1</v>
      </c>
      <c r="D5" s="93" t="s">
        <v>101</v>
      </c>
      <c r="E5" s="93"/>
      <c r="F5" s="93"/>
      <c r="G5" s="93"/>
      <c r="H5" s="84"/>
      <c r="I5" s="83" t="s">
        <v>95</v>
      </c>
      <c r="J5" s="84"/>
      <c r="K5" s="83" t="s">
        <v>102</v>
      </c>
      <c r="L5" s="93"/>
      <c r="M5" s="93"/>
      <c r="N5" s="93"/>
      <c r="O5" s="94"/>
    </row>
    <row r="6" spans="2:15" ht="14.4" customHeight="1" thickBot="1">
      <c r="B6" s="112"/>
      <c r="C6" s="114"/>
      <c r="D6" s="91" t="s">
        <v>103</v>
      </c>
      <c r="E6" s="91"/>
      <c r="F6" s="91"/>
      <c r="G6" s="91"/>
      <c r="H6" s="95"/>
      <c r="I6" s="90" t="s">
        <v>96</v>
      </c>
      <c r="J6" s="95"/>
      <c r="K6" s="90" t="s">
        <v>104</v>
      </c>
      <c r="L6" s="91"/>
      <c r="M6" s="91"/>
      <c r="N6" s="91"/>
      <c r="O6" s="92"/>
    </row>
    <row r="7" spans="2:15" ht="14.4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2022</v>
      </c>
      <c r="J7" s="81" t="s">
        <v>105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4" customHeight="1">
      <c r="B9" s="103"/>
      <c r="C9" s="105"/>
      <c r="D9" s="4" t="s">
        <v>24</v>
      </c>
      <c r="E9" s="5" t="s">
        <v>2</v>
      </c>
      <c r="F9" s="4" t="s">
        <v>24</v>
      </c>
      <c r="G9" s="5" t="s">
        <v>2</v>
      </c>
      <c r="H9" s="107" t="s">
        <v>25</v>
      </c>
      <c r="I9" s="6" t="s">
        <v>24</v>
      </c>
      <c r="J9" s="109" t="s">
        <v>106</v>
      </c>
      <c r="K9" s="4" t="s">
        <v>24</v>
      </c>
      <c r="L9" s="5" t="s">
        <v>2</v>
      </c>
      <c r="M9" s="4" t="s">
        <v>24</v>
      </c>
      <c r="N9" s="5" t="s">
        <v>2</v>
      </c>
      <c r="O9" s="107" t="s">
        <v>25</v>
      </c>
    </row>
    <row r="10" spans="2:15" ht="14.4" customHeight="1" thickBot="1">
      <c r="B10" s="104"/>
      <c r="C10" s="106"/>
      <c r="D10" s="7" t="s">
        <v>26</v>
      </c>
      <c r="E10" s="8" t="s">
        <v>27</v>
      </c>
      <c r="F10" s="7" t="s">
        <v>26</v>
      </c>
      <c r="G10" s="8" t="s">
        <v>27</v>
      </c>
      <c r="H10" s="108"/>
      <c r="I10" s="9" t="s">
        <v>26</v>
      </c>
      <c r="J10" s="110"/>
      <c r="K10" s="7" t="s">
        <v>26</v>
      </c>
      <c r="L10" s="8" t="s">
        <v>27</v>
      </c>
      <c r="M10" s="7" t="s">
        <v>26</v>
      </c>
      <c r="N10" s="8" t="s">
        <v>27</v>
      </c>
      <c r="O10" s="108"/>
    </row>
    <row r="11" spans="2:15" ht="14.4" customHeight="1" thickBot="1">
      <c r="B11" s="10">
        <v>1</v>
      </c>
      <c r="C11" s="11" t="s">
        <v>11</v>
      </c>
      <c r="D11" s="12">
        <v>932</v>
      </c>
      <c r="E11" s="13">
        <v>0.17472815898012747</v>
      </c>
      <c r="F11" s="12">
        <v>956</v>
      </c>
      <c r="G11" s="13">
        <v>0.20241372009316114</v>
      </c>
      <c r="H11" s="14">
        <v>-2.5104602510460206E-2</v>
      </c>
      <c r="I11" s="12">
        <v>1208</v>
      </c>
      <c r="J11" s="14">
        <v>-0.22847682119205293</v>
      </c>
      <c r="K11" s="12">
        <v>7776</v>
      </c>
      <c r="L11" s="13">
        <v>0.21086885779368694</v>
      </c>
      <c r="M11" s="12">
        <v>8462</v>
      </c>
      <c r="N11" s="13">
        <v>0.23315790923869617</v>
      </c>
      <c r="O11" s="14">
        <v>-8.1068305365161852E-2</v>
      </c>
    </row>
    <row r="12" spans="2:15" ht="14.4" customHeight="1" thickBot="1">
      <c r="B12" s="15">
        <v>2</v>
      </c>
      <c r="C12" s="16" t="s">
        <v>16</v>
      </c>
      <c r="D12" s="17">
        <v>939</v>
      </c>
      <c r="E12" s="18">
        <v>0.17604049493813273</v>
      </c>
      <c r="F12" s="17">
        <v>987</v>
      </c>
      <c r="G12" s="18">
        <v>0.20897734490789752</v>
      </c>
      <c r="H12" s="19">
        <v>-4.8632218844984809E-2</v>
      </c>
      <c r="I12" s="17">
        <v>752</v>
      </c>
      <c r="J12" s="19">
        <v>0.24867021276595747</v>
      </c>
      <c r="K12" s="17">
        <v>5628</v>
      </c>
      <c r="L12" s="18">
        <v>0.15261958997722094</v>
      </c>
      <c r="M12" s="17">
        <v>5069</v>
      </c>
      <c r="N12" s="18">
        <v>0.1396688066569311</v>
      </c>
      <c r="O12" s="19">
        <v>0.11027816137305191</v>
      </c>
    </row>
    <row r="13" spans="2:15" ht="14.4" customHeight="1" thickBot="1">
      <c r="B13" s="10">
        <v>3</v>
      </c>
      <c r="C13" s="11" t="s">
        <v>13</v>
      </c>
      <c r="D13" s="12">
        <v>720</v>
      </c>
      <c r="E13" s="13">
        <v>0.13498312710911137</v>
      </c>
      <c r="F13" s="12">
        <v>399</v>
      </c>
      <c r="G13" s="13">
        <v>8.448020326063943E-2</v>
      </c>
      <c r="H13" s="14">
        <v>0.80451127819548862</v>
      </c>
      <c r="I13" s="12">
        <v>736</v>
      </c>
      <c r="J13" s="14">
        <v>-2.1739130434782594E-2</v>
      </c>
      <c r="K13" s="12">
        <v>4378</v>
      </c>
      <c r="L13" s="13">
        <v>0.11872220414361645</v>
      </c>
      <c r="M13" s="12">
        <v>3410</v>
      </c>
      <c r="N13" s="13">
        <v>9.3957512467969032E-2</v>
      </c>
      <c r="O13" s="14">
        <v>0.28387096774193554</v>
      </c>
    </row>
    <row r="14" spans="2:15" ht="14.4" customHeight="1" thickBot="1">
      <c r="B14" s="15">
        <v>4</v>
      </c>
      <c r="C14" s="16" t="s">
        <v>37</v>
      </c>
      <c r="D14" s="17">
        <v>559</v>
      </c>
      <c r="E14" s="18">
        <v>0.10479940007499063</v>
      </c>
      <c r="F14" s="17">
        <v>274</v>
      </c>
      <c r="G14" s="18">
        <v>5.8013974168960404E-2</v>
      </c>
      <c r="H14" s="19">
        <v>1.0401459854014599</v>
      </c>
      <c r="I14" s="17">
        <v>771</v>
      </c>
      <c r="J14" s="19">
        <v>-0.27496757457846954</v>
      </c>
      <c r="K14" s="17">
        <v>3764</v>
      </c>
      <c r="L14" s="18">
        <v>0.10207180822214991</v>
      </c>
      <c r="M14" s="17">
        <v>2865</v>
      </c>
      <c r="N14" s="18">
        <v>7.8940842586724708E-2</v>
      </c>
      <c r="O14" s="19">
        <v>0.31378708551483414</v>
      </c>
    </row>
    <row r="15" spans="2:15" ht="14.4" customHeight="1" thickBot="1">
      <c r="B15" s="10">
        <v>5</v>
      </c>
      <c r="C15" s="11" t="s">
        <v>9</v>
      </c>
      <c r="D15" s="12">
        <v>389</v>
      </c>
      <c r="E15" s="13">
        <v>7.2928383952006001E-2</v>
      </c>
      <c r="F15" s="12">
        <v>462</v>
      </c>
      <c r="G15" s="13">
        <v>9.7819182722845649E-2</v>
      </c>
      <c r="H15" s="14">
        <v>-0.15800865800865804</v>
      </c>
      <c r="I15" s="12">
        <v>520</v>
      </c>
      <c r="J15" s="14">
        <v>-0.25192307692307692</v>
      </c>
      <c r="K15" s="12">
        <v>3136</v>
      </c>
      <c r="L15" s="13">
        <v>8.5041761579346994E-2</v>
      </c>
      <c r="M15" s="12">
        <v>2898</v>
      </c>
      <c r="N15" s="13">
        <v>7.9850108836414732E-2</v>
      </c>
      <c r="O15" s="14">
        <v>8.212560386473422E-2</v>
      </c>
    </row>
    <row r="16" spans="2:15" ht="14.4" customHeight="1" thickBot="1">
      <c r="B16" s="15">
        <v>6</v>
      </c>
      <c r="C16" s="16" t="s">
        <v>12</v>
      </c>
      <c r="D16" s="17">
        <v>388</v>
      </c>
      <c r="E16" s="18">
        <v>7.2740907386576681E-2</v>
      </c>
      <c r="F16" s="17">
        <v>397</v>
      </c>
      <c r="G16" s="18">
        <v>8.4056743595172553E-2</v>
      </c>
      <c r="H16" s="19">
        <v>-2.267002518891692E-2</v>
      </c>
      <c r="I16" s="17">
        <v>620</v>
      </c>
      <c r="J16" s="19">
        <v>-0.37419354838709673</v>
      </c>
      <c r="K16" s="17">
        <v>3017</v>
      </c>
      <c r="L16" s="18">
        <v>8.1814730447987857E-2</v>
      </c>
      <c r="M16" s="17">
        <v>4204</v>
      </c>
      <c r="N16" s="18">
        <v>0.11583500950596534</v>
      </c>
      <c r="O16" s="19">
        <v>-0.28235014272121783</v>
      </c>
    </row>
    <row r="17" spans="2:23" ht="14.4" customHeight="1" thickBot="1">
      <c r="B17" s="10">
        <v>7</v>
      </c>
      <c r="C17" s="11" t="s">
        <v>17</v>
      </c>
      <c r="D17" s="12">
        <v>550</v>
      </c>
      <c r="E17" s="13">
        <v>0.10311211098612673</v>
      </c>
      <c r="F17" s="12">
        <v>372</v>
      </c>
      <c r="G17" s="13">
        <v>7.8763497776836749E-2</v>
      </c>
      <c r="H17" s="14">
        <v>0.478494623655914</v>
      </c>
      <c r="I17" s="12">
        <v>427</v>
      </c>
      <c r="J17" s="14">
        <v>0.28805620608899307</v>
      </c>
      <c r="K17" s="12">
        <v>2914</v>
      </c>
      <c r="L17" s="13">
        <v>7.9021585855298837E-2</v>
      </c>
      <c r="M17" s="12">
        <v>2231</v>
      </c>
      <c r="N17" s="13">
        <v>6.1471909183589121E-2</v>
      </c>
      <c r="O17" s="14">
        <v>0.30614074406095915</v>
      </c>
    </row>
    <row r="18" spans="2:23" ht="14.4" customHeight="1" thickBot="1">
      <c r="B18" s="15">
        <v>8</v>
      </c>
      <c r="C18" s="16" t="s">
        <v>18</v>
      </c>
      <c r="D18" s="17">
        <v>220</v>
      </c>
      <c r="E18" s="18">
        <v>4.1244844394450697E-2</v>
      </c>
      <c r="F18" s="17">
        <v>295</v>
      </c>
      <c r="G18" s="18">
        <v>6.2460300656362482E-2</v>
      </c>
      <c r="H18" s="19">
        <v>-0.25423728813559321</v>
      </c>
      <c r="I18" s="17">
        <v>312</v>
      </c>
      <c r="J18" s="19">
        <v>-0.29487179487179482</v>
      </c>
      <c r="K18" s="17">
        <v>1732</v>
      </c>
      <c r="L18" s="18">
        <v>4.6968217811042413E-2</v>
      </c>
      <c r="M18" s="17">
        <v>2285</v>
      </c>
      <c r="N18" s="18">
        <v>6.2959799410354608E-2</v>
      </c>
      <c r="O18" s="19">
        <v>-0.24201312910284467</v>
      </c>
    </row>
    <row r="19" spans="2:23" ht="14.4" customHeight="1" thickBot="1">
      <c r="B19" s="10">
        <v>9</v>
      </c>
      <c r="C19" s="11" t="s">
        <v>15</v>
      </c>
      <c r="D19" s="12">
        <v>159</v>
      </c>
      <c r="E19" s="13">
        <v>2.9808773903262094E-2</v>
      </c>
      <c r="F19" s="12">
        <v>160</v>
      </c>
      <c r="G19" s="13">
        <v>3.3876773237349139E-2</v>
      </c>
      <c r="H19" s="14">
        <v>-6.2499999999999778E-3</v>
      </c>
      <c r="I19" s="12">
        <v>193</v>
      </c>
      <c r="J19" s="14">
        <v>-0.17616580310880825</v>
      </c>
      <c r="K19" s="12">
        <v>1345</v>
      </c>
      <c r="L19" s="13">
        <v>3.6473587156958455E-2</v>
      </c>
      <c r="M19" s="12">
        <v>1701</v>
      </c>
      <c r="N19" s="13">
        <v>4.6868542143113E-2</v>
      </c>
      <c r="O19" s="14">
        <v>-0.20928865373309813</v>
      </c>
    </row>
    <row r="20" spans="2:23" ht="14.4" customHeight="1" thickBot="1">
      <c r="B20" s="15">
        <v>10</v>
      </c>
      <c r="C20" s="16" t="s">
        <v>14</v>
      </c>
      <c r="D20" s="17">
        <v>124</v>
      </c>
      <c r="E20" s="18">
        <v>2.3247094113235847E-2</v>
      </c>
      <c r="F20" s="17">
        <v>106</v>
      </c>
      <c r="G20" s="18">
        <v>2.2443362269743809E-2</v>
      </c>
      <c r="H20" s="19">
        <v>0.16981132075471694</v>
      </c>
      <c r="I20" s="17">
        <v>196</v>
      </c>
      <c r="J20" s="19">
        <v>-0.36734693877551017</v>
      </c>
      <c r="K20" s="17">
        <v>1100</v>
      </c>
      <c r="L20" s="18">
        <v>2.9829699533571973E-2</v>
      </c>
      <c r="M20" s="17">
        <v>927</v>
      </c>
      <c r="N20" s="18">
        <v>2.554211555947428E-2</v>
      </c>
      <c r="O20" s="19">
        <v>0.18662351672060407</v>
      </c>
    </row>
    <row r="21" spans="2:23" ht="14.4" customHeight="1" thickBot="1">
      <c r="B21" s="10">
        <v>11</v>
      </c>
      <c r="C21" s="11" t="s">
        <v>4</v>
      </c>
      <c r="D21" s="12">
        <v>62</v>
      </c>
      <c r="E21" s="13">
        <v>1.1623547056617924E-2</v>
      </c>
      <c r="F21" s="12">
        <v>45</v>
      </c>
      <c r="G21" s="13">
        <v>9.5278424730044463E-3</v>
      </c>
      <c r="H21" s="14">
        <v>0.37777777777777777</v>
      </c>
      <c r="I21" s="12">
        <v>64</v>
      </c>
      <c r="J21" s="14">
        <v>-3.125E-2</v>
      </c>
      <c r="K21" s="12">
        <v>473</v>
      </c>
      <c r="L21" s="13">
        <v>1.2826770799435947E-2</v>
      </c>
      <c r="M21" s="12">
        <v>354</v>
      </c>
      <c r="N21" s="13">
        <v>9.7539470421293354E-3</v>
      </c>
      <c r="O21" s="14">
        <v>0.33615819209039555</v>
      </c>
    </row>
    <row r="22" spans="2:23" ht="14.4" customHeight="1" thickBot="1">
      <c r="B22" s="15">
        <v>12</v>
      </c>
      <c r="C22" s="16" t="s">
        <v>64</v>
      </c>
      <c r="D22" s="17">
        <v>43</v>
      </c>
      <c r="E22" s="18">
        <v>8.061492313460818E-3</v>
      </c>
      <c r="F22" s="17">
        <v>34</v>
      </c>
      <c r="G22" s="18">
        <v>7.1988143129366926E-3</v>
      </c>
      <c r="H22" s="19">
        <v>0.26470588235294112</v>
      </c>
      <c r="I22" s="17">
        <v>42</v>
      </c>
      <c r="J22" s="19">
        <v>2.3809523809523725E-2</v>
      </c>
      <c r="K22" s="17">
        <v>290</v>
      </c>
      <c r="L22" s="18">
        <v>7.8641935133962476E-3</v>
      </c>
      <c r="M22" s="17">
        <v>278</v>
      </c>
      <c r="N22" s="18">
        <v>7.6598793155704956E-3</v>
      </c>
      <c r="O22" s="19">
        <v>4.3165467625899234E-2</v>
      </c>
    </row>
    <row r="23" spans="2:23" ht="14.4" customHeight="1" thickBot="1">
      <c r="B23" s="10">
        <v>13</v>
      </c>
      <c r="C23" s="11" t="s">
        <v>71</v>
      </c>
      <c r="D23" s="12">
        <v>52</v>
      </c>
      <c r="E23" s="13">
        <v>9.7487814023247098E-3</v>
      </c>
      <c r="F23" s="12">
        <v>46</v>
      </c>
      <c r="G23" s="13">
        <v>9.7395723057378779E-3</v>
      </c>
      <c r="H23" s="14">
        <v>0.13043478260869557</v>
      </c>
      <c r="I23" s="12">
        <v>22</v>
      </c>
      <c r="J23" s="14">
        <v>1.3636363636363638</v>
      </c>
      <c r="K23" s="12">
        <v>220</v>
      </c>
      <c r="L23" s="13">
        <v>5.9659399067143945E-3</v>
      </c>
      <c r="M23" s="12">
        <v>154</v>
      </c>
      <c r="N23" s="13">
        <v>4.2432424985534402E-3</v>
      </c>
      <c r="O23" s="14">
        <v>0.4285714285714286</v>
      </c>
    </row>
    <row r="24" spans="2:23" ht="14.4" customHeight="1" thickBot="1">
      <c r="B24" s="15">
        <v>14</v>
      </c>
      <c r="C24" s="16" t="s">
        <v>76</v>
      </c>
      <c r="D24" s="17">
        <v>32</v>
      </c>
      <c r="E24" s="18">
        <v>5.999250093738283E-3</v>
      </c>
      <c r="F24" s="17">
        <v>12</v>
      </c>
      <c r="G24" s="18">
        <v>2.5407579928011857E-3</v>
      </c>
      <c r="H24" s="19">
        <v>1.6666666666666665</v>
      </c>
      <c r="I24" s="17">
        <v>24</v>
      </c>
      <c r="J24" s="19">
        <v>0.33333333333333326</v>
      </c>
      <c r="K24" s="17">
        <v>139</v>
      </c>
      <c r="L24" s="18">
        <v>3.7693893046968218E-3</v>
      </c>
      <c r="M24" s="17">
        <v>70</v>
      </c>
      <c r="N24" s="18">
        <v>1.9287465902515636E-3</v>
      </c>
      <c r="O24" s="19">
        <v>0.98571428571428577</v>
      </c>
    </row>
    <row r="25" spans="2:23" ht="14.4" thickBot="1">
      <c r="B25" s="10">
        <v>15</v>
      </c>
      <c r="C25" s="11" t="s">
        <v>77</v>
      </c>
      <c r="D25" s="12">
        <v>24</v>
      </c>
      <c r="E25" s="13">
        <v>4.4994375703037125E-3</v>
      </c>
      <c r="F25" s="12">
        <v>5</v>
      </c>
      <c r="G25" s="13">
        <v>1.0586491636671606E-3</v>
      </c>
      <c r="H25" s="14">
        <v>3.8</v>
      </c>
      <c r="I25" s="12">
        <v>40</v>
      </c>
      <c r="J25" s="14">
        <v>-0.4</v>
      </c>
      <c r="K25" s="12">
        <v>136</v>
      </c>
      <c r="L25" s="13">
        <v>3.6880355786961709E-3</v>
      </c>
      <c r="M25" s="12">
        <v>19</v>
      </c>
      <c r="N25" s="13">
        <v>5.2351693163971017E-4</v>
      </c>
      <c r="O25" s="14">
        <v>6.1578947368421053</v>
      </c>
    </row>
    <row r="26" spans="2:23" ht="14.4" thickBot="1">
      <c r="B26" s="99" t="s">
        <v>42</v>
      </c>
      <c r="C26" s="100"/>
      <c r="D26" s="21">
        <f>SUM(D11:D25)</f>
        <v>5193</v>
      </c>
      <c r="E26" s="22">
        <f>D26/D28</f>
        <v>0.97356580427446571</v>
      </c>
      <c r="F26" s="21">
        <f>SUM(F11:F25)</f>
        <v>4550</v>
      </c>
      <c r="G26" s="22">
        <f>F26/F28</f>
        <v>0.96337073893711622</v>
      </c>
      <c r="H26" s="23">
        <f>D26/F26-1</f>
        <v>0.14131868131868131</v>
      </c>
      <c r="I26" s="21">
        <f>SUM(I11:I25)</f>
        <v>5927</v>
      </c>
      <c r="J26" s="22">
        <f>D26/I26-1</f>
        <v>-0.12384005399021425</v>
      </c>
      <c r="K26" s="21">
        <f>SUM(K11:K25)</f>
        <v>36048</v>
      </c>
      <c r="L26" s="22">
        <f>K26/K28</f>
        <v>0.97754637162382041</v>
      </c>
      <c r="M26" s="21">
        <f>SUM(M11:M25)</f>
        <v>34927</v>
      </c>
      <c r="N26" s="22">
        <f>M26/M28</f>
        <v>0.96236188796737665</v>
      </c>
      <c r="O26" s="23">
        <f>K26/M26-1</f>
        <v>3.2095513499584838E-2</v>
      </c>
    </row>
    <row r="27" spans="2:23" ht="14.4" thickBot="1">
      <c r="B27" s="99" t="s">
        <v>28</v>
      </c>
      <c r="C27" s="100"/>
      <c r="D27" s="21">
        <f>D28-SUM(D11:D25)</f>
        <v>141</v>
      </c>
      <c r="E27" s="22">
        <f>D27/D28</f>
        <v>2.6434195725534307E-2</v>
      </c>
      <c r="F27" s="21">
        <f>F28-SUM(F11:F25)</f>
        <v>173</v>
      </c>
      <c r="G27" s="22">
        <f>F27/F28</f>
        <v>3.6629261062883757E-2</v>
      </c>
      <c r="H27" s="23">
        <f>D27/F27-1</f>
        <v>-0.18497109826589597</v>
      </c>
      <c r="I27" s="21">
        <f>I28-SUM(I11:I25)</f>
        <v>108</v>
      </c>
      <c r="J27" s="22">
        <f>D27/I27-1</f>
        <v>0.30555555555555558</v>
      </c>
      <c r="K27" s="21">
        <f>K28-SUM(K11:K25)</f>
        <v>828</v>
      </c>
      <c r="L27" s="22">
        <f>K27/K28</f>
        <v>2.2453628376179629E-2</v>
      </c>
      <c r="M27" s="21">
        <f>M28-SUM(M11:M25)</f>
        <v>1366</v>
      </c>
      <c r="N27" s="22">
        <f>M27/M28</f>
        <v>3.7638112032623371E-2</v>
      </c>
      <c r="O27" s="23">
        <f>K27/M27-1</f>
        <v>-0.39385065885797954</v>
      </c>
    </row>
    <row r="28" spans="2:23" ht="14.4" thickBot="1">
      <c r="B28" s="97" t="s">
        <v>29</v>
      </c>
      <c r="C28" s="98"/>
      <c r="D28" s="24">
        <v>5334</v>
      </c>
      <c r="E28" s="25">
        <v>1</v>
      </c>
      <c r="F28" s="24">
        <v>4723</v>
      </c>
      <c r="G28" s="25">
        <v>0.99999999999999989</v>
      </c>
      <c r="H28" s="26">
        <v>0.12936692780012704</v>
      </c>
      <c r="I28" s="24">
        <v>6035</v>
      </c>
      <c r="J28" s="26">
        <v>-0.11615575807787903</v>
      </c>
      <c r="K28" s="24">
        <v>36876</v>
      </c>
      <c r="L28" s="25">
        <v>1</v>
      </c>
      <c r="M28" s="24">
        <v>36293</v>
      </c>
      <c r="N28" s="25">
        <v>1.0000000000000004</v>
      </c>
      <c r="O28" s="26">
        <v>1.6063703744523705E-2</v>
      </c>
    </row>
    <row r="29" spans="2:23">
      <c r="B29" s="1" t="s">
        <v>60</v>
      </c>
      <c r="C29" s="27"/>
    </row>
    <row r="30" spans="2:23">
      <c r="B30" s="28" t="s">
        <v>61</v>
      </c>
    </row>
    <row r="31" spans="2:23">
      <c r="B31" s="29"/>
    </row>
    <row r="32" spans="2:23" ht="15" customHeight="1">
      <c r="B32" s="89" t="s">
        <v>107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27"/>
      <c r="P32" s="89" t="s">
        <v>78</v>
      </c>
      <c r="Q32" s="89"/>
      <c r="R32" s="89"/>
      <c r="S32" s="89"/>
      <c r="T32" s="89"/>
      <c r="U32" s="89"/>
      <c r="V32" s="89"/>
      <c r="W32" s="89"/>
    </row>
    <row r="33" spans="2:23" ht="15" customHeight="1">
      <c r="B33" s="96" t="s">
        <v>108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27"/>
      <c r="P33" s="96" t="s">
        <v>79</v>
      </c>
      <c r="Q33" s="96"/>
      <c r="R33" s="96"/>
      <c r="S33" s="96"/>
      <c r="T33" s="96"/>
      <c r="U33" s="96"/>
      <c r="V33" s="96"/>
      <c r="W33" s="96"/>
    </row>
    <row r="34" spans="2:23" ht="15" customHeight="1" thickBot="1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" t="s">
        <v>31</v>
      </c>
      <c r="P34" s="30"/>
      <c r="Q34" s="30"/>
      <c r="R34" s="30"/>
      <c r="S34" s="30"/>
      <c r="T34" s="30"/>
      <c r="U34" s="30"/>
      <c r="V34" s="30"/>
      <c r="W34" s="3" t="s">
        <v>31</v>
      </c>
    </row>
    <row r="35" spans="2:23">
      <c r="B35" s="111" t="s">
        <v>0</v>
      </c>
      <c r="C35" s="113" t="s">
        <v>47</v>
      </c>
      <c r="D35" s="115" t="s">
        <v>101</v>
      </c>
      <c r="E35" s="93"/>
      <c r="F35" s="93"/>
      <c r="G35" s="93"/>
      <c r="H35" s="93"/>
      <c r="I35" s="94"/>
      <c r="J35" s="93" t="s">
        <v>95</v>
      </c>
      <c r="K35" s="93"/>
      <c r="L35" s="94"/>
      <c r="P35" s="111" t="s">
        <v>0</v>
      </c>
      <c r="Q35" s="113" t="s">
        <v>47</v>
      </c>
      <c r="R35" s="115" t="s">
        <v>109</v>
      </c>
      <c r="S35" s="93"/>
      <c r="T35" s="93"/>
      <c r="U35" s="93"/>
      <c r="V35" s="93"/>
      <c r="W35" s="94"/>
    </row>
    <row r="36" spans="2:23" ht="15" customHeight="1" thickBot="1">
      <c r="B36" s="112"/>
      <c r="C36" s="114"/>
      <c r="D36" s="116" t="s">
        <v>103</v>
      </c>
      <c r="E36" s="117"/>
      <c r="F36" s="117"/>
      <c r="G36" s="117"/>
      <c r="H36" s="117"/>
      <c r="I36" s="118"/>
      <c r="J36" s="117" t="s">
        <v>96</v>
      </c>
      <c r="K36" s="117"/>
      <c r="L36" s="118"/>
      <c r="P36" s="112"/>
      <c r="Q36" s="114"/>
      <c r="R36" s="116" t="s">
        <v>104</v>
      </c>
      <c r="S36" s="117"/>
      <c r="T36" s="117"/>
      <c r="U36" s="117"/>
      <c r="V36" s="117"/>
      <c r="W36" s="118"/>
    </row>
    <row r="37" spans="2:23" ht="15" customHeight="1">
      <c r="B37" s="112"/>
      <c r="C37" s="114"/>
      <c r="D37" s="85">
        <v>2023</v>
      </c>
      <c r="E37" s="86"/>
      <c r="F37" s="85">
        <v>2022</v>
      </c>
      <c r="G37" s="86"/>
      <c r="H37" s="101" t="s">
        <v>21</v>
      </c>
      <c r="I37" s="101" t="s">
        <v>48</v>
      </c>
      <c r="J37" s="101">
        <v>2022</v>
      </c>
      <c r="K37" s="101" t="s">
        <v>105</v>
      </c>
      <c r="L37" s="101" t="s">
        <v>110</v>
      </c>
      <c r="P37" s="112"/>
      <c r="Q37" s="114"/>
      <c r="R37" s="85">
        <v>2023</v>
      </c>
      <c r="S37" s="86"/>
      <c r="T37" s="85">
        <v>2022</v>
      </c>
      <c r="U37" s="86"/>
      <c r="V37" s="101" t="s">
        <v>21</v>
      </c>
      <c r="W37" s="101" t="s">
        <v>66</v>
      </c>
    </row>
    <row r="38" spans="2:23" ht="14.4" customHeight="1" thickBot="1">
      <c r="B38" s="103" t="s">
        <v>22</v>
      </c>
      <c r="C38" s="105" t="s">
        <v>47</v>
      </c>
      <c r="D38" s="87"/>
      <c r="E38" s="88"/>
      <c r="F38" s="87"/>
      <c r="G38" s="88"/>
      <c r="H38" s="102"/>
      <c r="I38" s="102"/>
      <c r="J38" s="102"/>
      <c r="K38" s="102"/>
      <c r="L38" s="102"/>
      <c r="P38" s="103" t="s">
        <v>22</v>
      </c>
      <c r="Q38" s="105" t="s">
        <v>47</v>
      </c>
      <c r="R38" s="87"/>
      <c r="S38" s="88"/>
      <c r="T38" s="87"/>
      <c r="U38" s="88"/>
      <c r="V38" s="102"/>
      <c r="W38" s="102"/>
    </row>
    <row r="39" spans="2:23" ht="15" customHeight="1">
      <c r="B39" s="103"/>
      <c r="C39" s="105"/>
      <c r="D39" s="4" t="s">
        <v>24</v>
      </c>
      <c r="E39" s="5" t="s">
        <v>2</v>
      </c>
      <c r="F39" s="4" t="s">
        <v>24</v>
      </c>
      <c r="G39" s="5" t="s">
        <v>2</v>
      </c>
      <c r="H39" s="107" t="s">
        <v>25</v>
      </c>
      <c r="I39" s="107" t="s">
        <v>49</v>
      </c>
      <c r="J39" s="107" t="s">
        <v>24</v>
      </c>
      <c r="K39" s="107" t="s">
        <v>106</v>
      </c>
      <c r="L39" s="107" t="s">
        <v>111</v>
      </c>
      <c r="P39" s="103"/>
      <c r="Q39" s="105"/>
      <c r="R39" s="4" t="s">
        <v>24</v>
      </c>
      <c r="S39" s="5" t="s">
        <v>2</v>
      </c>
      <c r="T39" s="4" t="s">
        <v>24</v>
      </c>
      <c r="U39" s="5" t="s">
        <v>2</v>
      </c>
      <c r="V39" s="107" t="s">
        <v>25</v>
      </c>
      <c r="W39" s="107" t="s">
        <v>67</v>
      </c>
    </row>
    <row r="40" spans="2:23" ht="14.25" customHeight="1" thickBot="1">
      <c r="B40" s="104"/>
      <c r="C40" s="106"/>
      <c r="D40" s="7" t="s">
        <v>26</v>
      </c>
      <c r="E40" s="8" t="s">
        <v>27</v>
      </c>
      <c r="F40" s="7" t="s">
        <v>26</v>
      </c>
      <c r="G40" s="8" t="s">
        <v>27</v>
      </c>
      <c r="H40" s="108"/>
      <c r="I40" s="108"/>
      <c r="J40" s="108" t="s">
        <v>26</v>
      </c>
      <c r="K40" s="108"/>
      <c r="L40" s="108"/>
      <c r="P40" s="104"/>
      <c r="Q40" s="106"/>
      <c r="R40" s="7" t="s">
        <v>26</v>
      </c>
      <c r="S40" s="8" t="s">
        <v>27</v>
      </c>
      <c r="T40" s="7" t="s">
        <v>26</v>
      </c>
      <c r="U40" s="8" t="s">
        <v>27</v>
      </c>
      <c r="V40" s="108"/>
      <c r="W40" s="108"/>
    </row>
    <row r="41" spans="2:23" ht="14.4" thickBot="1">
      <c r="B41" s="10">
        <v>1</v>
      </c>
      <c r="C41" s="11" t="s">
        <v>50</v>
      </c>
      <c r="D41" s="12">
        <v>732</v>
      </c>
      <c r="E41" s="13">
        <v>0.13723284589426321</v>
      </c>
      <c r="F41" s="12">
        <v>808</v>
      </c>
      <c r="G41" s="13">
        <v>0.17107770484861318</v>
      </c>
      <c r="H41" s="14">
        <v>-9.4059405940594032E-2</v>
      </c>
      <c r="I41" s="32">
        <v>0</v>
      </c>
      <c r="J41" s="12">
        <v>957</v>
      </c>
      <c r="K41" s="14">
        <v>-0.23510971786833856</v>
      </c>
      <c r="L41" s="32">
        <v>0</v>
      </c>
      <c r="P41" s="10">
        <v>1</v>
      </c>
      <c r="Q41" s="11" t="s">
        <v>50</v>
      </c>
      <c r="R41" s="12">
        <v>6090</v>
      </c>
      <c r="S41" s="13">
        <v>0.16514806378132119</v>
      </c>
      <c r="T41" s="12">
        <v>6590</v>
      </c>
      <c r="U41" s="13">
        <v>0.18157771471082579</v>
      </c>
      <c r="V41" s="14">
        <v>-7.5872534142640391E-2</v>
      </c>
      <c r="W41" s="32">
        <v>0</v>
      </c>
    </row>
    <row r="42" spans="2:23" ht="14.4" thickBot="1">
      <c r="B42" s="15">
        <v>2</v>
      </c>
      <c r="C42" s="16" t="s">
        <v>52</v>
      </c>
      <c r="D42" s="17">
        <v>551</v>
      </c>
      <c r="E42" s="18">
        <v>0.10329958755155605</v>
      </c>
      <c r="F42" s="17">
        <v>557</v>
      </c>
      <c r="G42" s="18">
        <v>0.11793351683252171</v>
      </c>
      <c r="H42" s="19">
        <v>-1.0771992818671472E-2</v>
      </c>
      <c r="I42" s="33">
        <v>0</v>
      </c>
      <c r="J42" s="17">
        <v>321</v>
      </c>
      <c r="K42" s="19">
        <v>0.71651090342679136</v>
      </c>
      <c r="L42" s="33">
        <v>4</v>
      </c>
      <c r="P42" s="15">
        <v>2</v>
      </c>
      <c r="Q42" s="16" t="s">
        <v>51</v>
      </c>
      <c r="R42" s="17">
        <v>3017</v>
      </c>
      <c r="S42" s="18">
        <v>8.1814730447987857E-2</v>
      </c>
      <c r="T42" s="17">
        <v>4204</v>
      </c>
      <c r="U42" s="18">
        <v>0.11583500950596534</v>
      </c>
      <c r="V42" s="19">
        <v>-0.28235014272121783</v>
      </c>
      <c r="W42" s="33">
        <v>0</v>
      </c>
    </row>
    <row r="43" spans="2:23" ht="14.4" thickBot="1">
      <c r="B43" s="10">
        <v>3</v>
      </c>
      <c r="C43" s="11" t="s">
        <v>68</v>
      </c>
      <c r="D43" s="12">
        <v>483</v>
      </c>
      <c r="E43" s="13">
        <v>9.055118110236221E-2</v>
      </c>
      <c r="F43" s="12">
        <v>142</v>
      </c>
      <c r="G43" s="13">
        <v>3.0065636248147364E-2</v>
      </c>
      <c r="H43" s="14">
        <v>2.4014084507042255</v>
      </c>
      <c r="I43" s="32">
        <v>5</v>
      </c>
      <c r="J43" s="12">
        <v>635</v>
      </c>
      <c r="K43" s="14">
        <v>-0.23937007874015748</v>
      </c>
      <c r="L43" s="32">
        <v>-1</v>
      </c>
      <c r="P43" s="10">
        <v>3</v>
      </c>
      <c r="Q43" s="11" t="s">
        <v>68</v>
      </c>
      <c r="R43" s="12">
        <v>2968</v>
      </c>
      <c r="S43" s="13">
        <v>8.0485952923310553E-2</v>
      </c>
      <c r="T43" s="12">
        <v>1215</v>
      </c>
      <c r="U43" s="13">
        <v>3.3477530102223568E-2</v>
      </c>
      <c r="V43" s="14">
        <v>1.4427983539094651</v>
      </c>
      <c r="W43" s="32">
        <v>4</v>
      </c>
    </row>
    <row r="44" spans="2:23" ht="14.4" thickBot="1">
      <c r="B44" s="15">
        <v>4</v>
      </c>
      <c r="C44" s="16" t="s">
        <v>51</v>
      </c>
      <c r="D44" s="17">
        <v>388</v>
      </c>
      <c r="E44" s="18">
        <v>7.2740907386576681E-2</v>
      </c>
      <c r="F44" s="17">
        <v>397</v>
      </c>
      <c r="G44" s="18">
        <v>8.4056743595172553E-2</v>
      </c>
      <c r="H44" s="19">
        <v>-2.267002518891692E-2</v>
      </c>
      <c r="I44" s="33">
        <v>-1</v>
      </c>
      <c r="J44" s="17">
        <v>620</v>
      </c>
      <c r="K44" s="19">
        <v>-0.37419354838709673</v>
      </c>
      <c r="L44" s="33">
        <v>-1</v>
      </c>
      <c r="P44" s="15">
        <v>4</v>
      </c>
      <c r="Q44" s="16" t="s">
        <v>52</v>
      </c>
      <c r="R44" s="17">
        <v>2551</v>
      </c>
      <c r="S44" s="18">
        <v>6.9177785009220089E-2</v>
      </c>
      <c r="T44" s="17">
        <v>2170</v>
      </c>
      <c r="U44" s="18">
        <v>5.9791144297798471E-2</v>
      </c>
      <c r="V44" s="19">
        <v>0.17557603686635948</v>
      </c>
      <c r="W44" s="33">
        <v>0</v>
      </c>
    </row>
    <row r="45" spans="2:23" ht="14.4" thickBot="1">
      <c r="B45" s="10">
        <v>5</v>
      </c>
      <c r="C45" s="11" t="s">
        <v>59</v>
      </c>
      <c r="D45" s="12">
        <v>298</v>
      </c>
      <c r="E45" s="13">
        <v>5.586801649793776E-2</v>
      </c>
      <c r="F45" s="12">
        <v>111</v>
      </c>
      <c r="G45" s="13">
        <v>2.3502011433410967E-2</v>
      </c>
      <c r="H45" s="14">
        <v>1.6846846846846848</v>
      </c>
      <c r="I45" s="32">
        <v>6</v>
      </c>
      <c r="J45" s="12">
        <v>453</v>
      </c>
      <c r="K45" s="14">
        <v>-0.34216335540838849</v>
      </c>
      <c r="L45" s="32">
        <v>-1</v>
      </c>
      <c r="P45" s="10">
        <v>5</v>
      </c>
      <c r="Q45" s="11" t="s">
        <v>56</v>
      </c>
      <c r="R45" s="12">
        <v>2459</v>
      </c>
      <c r="S45" s="13">
        <v>6.6682937411866802E-2</v>
      </c>
      <c r="T45" s="12">
        <v>2370</v>
      </c>
      <c r="U45" s="13">
        <v>6.5301848841374369E-2</v>
      </c>
      <c r="V45" s="14">
        <v>3.7552742616033807E-2</v>
      </c>
      <c r="W45" s="32">
        <v>-2</v>
      </c>
    </row>
    <row r="46" spans="2:23" ht="14.4" thickBot="1">
      <c r="B46" s="15">
        <v>6</v>
      </c>
      <c r="C46" s="16" t="s">
        <v>56</v>
      </c>
      <c r="D46" s="17">
        <v>283</v>
      </c>
      <c r="E46" s="18">
        <v>5.3055868016497941E-2</v>
      </c>
      <c r="F46" s="17">
        <v>382</v>
      </c>
      <c r="G46" s="18">
        <v>8.0880796104171079E-2</v>
      </c>
      <c r="H46" s="19">
        <v>-0.25916230366492143</v>
      </c>
      <c r="I46" s="33">
        <v>-2</v>
      </c>
      <c r="J46" s="17">
        <v>413</v>
      </c>
      <c r="K46" s="19">
        <v>-0.31476997578692489</v>
      </c>
      <c r="L46" s="33">
        <v>-1</v>
      </c>
      <c r="P46" s="15">
        <v>6</v>
      </c>
      <c r="Q46" s="16" t="s">
        <v>59</v>
      </c>
      <c r="R46" s="17">
        <v>2051</v>
      </c>
      <c r="S46" s="18">
        <v>5.5618830675778282E-2</v>
      </c>
      <c r="T46" s="17">
        <v>1125</v>
      </c>
      <c r="U46" s="18">
        <v>3.0997713057614416E-2</v>
      </c>
      <c r="V46" s="19">
        <v>0.82311111111111113</v>
      </c>
      <c r="W46" s="33">
        <v>2</v>
      </c>
    </row>
    <row r="47" spans="2:23" ht="14.4" thickBot="1">
      <c r="B47" s="10">
        <v>7</v>
      </c>
      <c r="C47" s="11" t="s">
        <v>70</v>
      </c>
      <c r="D47" s="12">
        <v>256</v>
      </c>
      <c r="E47" s="13">
        <v>4.7994000749906264E-2</v>
      </c>
      <c r="F47" s="12">
        <v>179</v>
      </c>
      <c r="G47" s="13">
        <v>3.7899640059284354E-2</v>
      </c>
      <c r="H47" s="14">
        <v>0.43016759776536317</v>
      </c>
      <c r="I47" s="32">
        <v>-1</v>
      </c>
      <c r="J47" s="12">
        <v>212</v>
      </c>
      <c r="K47" s="14">
        <v>0.20754716981132071</v>
      </c>
      <c r="L47" s="32">
        <v>0</v>
      </c>
      <c r="P47" s="10">
        <v>7</v>
      </c>
      <c r="Q47" s="11" t="s">
        <v>70</v>
      </c>
      <c r="R47" s="12">
        <v>1305</v>
      </c>
      <c r="S47" s="13">
        <v>3.5388870810283114E-2</v>
      </c>
      <c r="T47" s="12">
        <v>984</v>
      </c>
      <c r="U47" s="13">
        <v>2.7112666354393408E-2</v>
      </c>
      <c r="V47" s="14">
        <v>0.32621951219512191</v>
      </c>
      <c r="W47" s="32">
        <v>2</v>
      </c>
    </row>
    <row r="48" spans="2:23" ht="14.4" thickBot="1">
      <c r="B48" s="15">
        <v>8</v>
      </c>
      <c r="C48" s="16" t="s">
        <v>69</v>
      </c>
      <c r="D48" s="17">
        <v>184</v>
      </c>
      <c r="E48" s="18">
        <v>3.4495688038995123E-2</v>
      </c>
      <c r="F48" s="17">
        <v>287</v>
      </c>
      <c r="G48" s="18">
        <v>6.0766461994495022E-2</v>
      </c>
      <c r="H48" s="19">
        <v>-0.35888501742160284</v>
      </c>
      <c r="I48" s="33">
        <v>-3</v>
      </c>
      <c r="J48" s="17">
        <v>168</v>
      </c>
      <c r="K48" s="19">
        <v>9.5238095238095344E-2</v>
      </c>
      <c r="L48" s="33">
        <v>1</v>
      </c>
      <c r="P48" s="15">
        <v>8</v>
      </c>
      <c r="Q48" s="16" t="s">
        <v>69</v>
      </c>
      <c r="R48" s="17">
        <v>1075</v>
      </c>
      <c r="S48" s="18">
        <v>2.9151751816899881E-2</v>
      </c>
      <c r="T48" s="17">
        <v>1328</v>
      </c>
      <c r="U48" s="18">
        <v>3.6591078169343948E-2</v>
      </c>
      <c r="V48" s="19">
        <v>-0.19051204819277112</v>
      </c>
      <c r="W48" s="33">
        <v>-3</v>
      </c>
    </row>
    <row r="49" spans="2:23" ht="14.4" thickBot="1">
      <c r="B49" s="10">
        <v>9</v>
      </c>
      <c r="C49" s="11" t="s">
        <v>112</v>
      </c>
      <c r="D49" s="12">
        <v>181</v>
      </c>
      <c r="E49" s="13">
        <v>3.3933258342707162E-2</v>
      </c>
      <c r="F49" s="12">
        <v>64</v>
      </c>
      <c r="G49" s="13">
        <v>1.3550709294939657E-2</v>
      </c>
      <c r="H49" s="14">
        <v>1.828125</v>
      </c>
      <c r="I49" s="32">
        <v>11</v>
      </c>
      <c r="J49" s="12">
        <v>119</v>
      </c>
      <c r="K49" s="14">
        <v>0.52100840336134446</v>
      </c>
      <c r="L49" s="32">
        <v>3</v>
      </c>
      <c r="P49" s="10">
        <v>9</v>
      </c>
      <c r="Q49" s="11" t="s">
        <v>73</v>
      </c>
      <c r="R49" s="12">
        <v>1006</v>
      </c>
      <c r="S49" s="13">
        <v>2.7280616118884913E-2</v>
      </c>
      <c r="T49" s="12">
        <v>838</v>
      </c>
      <c r="U49" s="13">
        <v>2.3089852037583004E-2</v>
      </c>
      <c r="V49" s="14">
        <v>0.20047732696897369</v>
      </c>
      <c r="W49" s="32">
        <v>6</v>
      </c>
    </row>
    <row r="50" spans="2:23" ht="14.4" thickBot="1">
      <c r="B50" s="15">
        <v>10</v>
      </c>
      <c r="C50" s="16" t="s">
        <v>73</v>
      </c>
      <c r="D50" s="17">
        <v>149</v>
      </c>
      <c r="E50" s="18">
        <v>2.793400824896888E-2</v>
      </c>
      <c r="F50" s="17">
        <v>95</v>
      </c>
      <c r="G50" s="18">
        <v>2.0114334109676054E-2</v>
      </c>
      <c r="H50" s="19">
        <v>0.56842105263157894</v>
      </c>
      <c r="I50" s="33">
        <v>2</v>
      </c>
      <c r="J50" s="17">
        <v>54</v>
      </c>
      <c r="K50" s="19">
        <v>1.7592592592592591</v>
      </c>
      <c r="L50" s="33">
        <v>14</v>
      </c>
      <c r="P50" s="15">
        <v>10</v>
      </c>
      <c r="Q50" s="16" t="s">
        <v>91</v>
      </c>
      <c r="R50" s="17">
        <v>981</v>
      </c>
      <c r="S50" s="18">
        <v>2.6602668402212822E-2</v>
      </c>
      <c r="T50" s="17">
        <v>1255</v>
      </c>
      <c r="U50" s="18">
        <v>3.4579671010938749E-2</v>
      </c>
      <c r="V50" s="19">
        <v>-0.21832669322709164</v>
      </c>
      <c r="W50" s="33">
        <v>-4</v>
      </c>
    </row>
    <row r="51" spans="2:23" ht="14.4" thickBot="1">
      <c r="B51" s="99" t="s">
        <v>53</v>
      </c>
      <c r="C51" s="100"/>
      <c r="D51" s="21">
        <f>SUM(D41:D50)</f>
        <v>3505</v>
      </c>
      <c r="E51" s="22">
        <f>D51/D53</f>
        <v>0.65710536182977131</v>
      </c>
      <c r="F51" s="21">
        <f>SUM(F41:F50)</f>
        <v>3022</v>
      </c>
      <c r="G51" s="22">
        <f>F51/F53</f>
        <v>0.63984755452043196</v>
      </c>
      <c r="H51" s="23">
        <f>D51/F51-1</f>
        <v>0.15982792852415617</v>
      </c>
      <c r="I51" s="34"/>
      <c r="J51" s="21">
        <f>SUM(J41:J50)</f>
        <v>3952</v>
      </c>
      <c r="K51" s="22">
        <f>D51/J51-1</f>
        <v>-0.11310728744939269</v>
      </c>
      <c r="L51" s="21"/>
      <c r="P51" s="99" t="s">
        <v>53</v>
      </c>
      <c r="Q51" s="100"/>
      <c r="R51" s="21">
        <f>SUM(R41:R50)</f>
        <v>23503</v>
      </c>
      <c r="S51" s="22">
        <f>R51/R53</f>
        <v>0.63735220739776544</v>
      </c>
      <c r="T51" s="21">
        <f>SUM(T41:T50)</f>
        <v>22079</v>
      </c>
      <c r="U51" s="22">
        <f>T51/T53</f>
        <v>0.60835422808806106</v>
      </c>
      <c r="V51" s="23">
        <f>R51/T51-1</f>
        <v>6.449567462294481E-2</v>
      </c>
      <c r="W51" s="34"/>
    </row>
    <row r="52" spans="2:23" ht="14.4" thickBot="1">
      <c r="B52" s="99" t="s">
        <v>28</v>
      </c>
      <c r="C52" s="100"/>
      <c r="D52" s="21">
        <f>D53-D51</f>
        <v>1829</v>
      </c>
      <c r="E52" s="22">
        <f>D52/D53</f>
        <v>0.34289463817022869</v>
      </c>
      <c r="F52" s="21">
        <f>F53-F51</f>
        <v>1701</v>
      </c>
      <c r="G52" s="22">
        <f>F52/F53</f>
        <v>0.3601524454795681</v>
      </c>
      <c r="H52" s="23">
        <f>D52/F52-1</f>
        <v>7.5249853027630875E-2</v>
      </c>
      <c r="I52" s="35"/>
      <c r="J52" s="21">
        <f>J53-SUM(J41:J50)</f>
        <v>2083</v>
      </c>
      <c r="K52" s="23">
        <f>D52/J52-1</f>
        <v>-0.12193951032165151</v>
      </c>
      <c r="L52" s="36"/>
      <c r="P52" s="99" t="s">
        <v>28</v>
      </c>
      <c r="Q52" s="100"/>
      <c r="R52" s="21">
        <f>R53-R51</f>
        <v>13373</v>
      </c>
      <c r="S52" s="22">
        <f>R52/R53</f>
        <v>0.36264779260223451</v>
      </c>
      <c r="T52" s="21">
        <f>T53-T51</f>
        <v>14214</v>
      </c>
      <c r="U52" s="22">
        <f>T52/T53</f>
        <v>0.39164577191193894</v>
      </c>
      <c r="V52" s="23">
        <f>R52/T52-1</f>
        <v>-5.916701843253136E-2</v>
      </c>
      <c r="W52" s="35"/>
    </row>
    <row r="53" spans="2:23" ht="14.4" thickBot="1">
      <c r="B53" s="97" t="s">
        <v>54</v>
      </c>
      <c r="C53" s="98"/>
      <c r="D53" s="24">
        <v>5334</v>
      </c>
      <c r="E53" s="25">
        <v>1</v>
      </c>
      <c r="F53" s="24">
        <v>4723</v>
      </c>
      <c r="G53" s="25">
        <v>1</v>
      </c>
      <c r="H53" s="26">
        <v>0.12936692780012704</v>
      </c>
      <c r="I53" s="37"/>
      <c r="J53" s="24">
        <v>6035</v>
      </c>
      <c r="K53" s="26">
        <v>-0.11615575807787903</v>
      </c>
      <c r="L53" s="24"/>
      <c r="P53" s="97" t="s">
        <v>54</v>
      </c>
      <c r="Q53" s="98"/>
      <c r="R53" s="24">
        <v>36876</v>
      </c>
      <c r="S53" s="25">
        <v>1</v>
      </c>
      <c r="T53" s="24">
        <v>36293</v>
      </c>
      <c r="U53" s="25">
        <v>1</v>
      </c>
      <c r="V53" s="26">
        <v>1.6063703744523705E-2</v>
      </c>
      <c r="W53" s="37"/>
    </row>
    <row r="54" spans="2:23">
      <c r="B54" s="38" t="s">
        <v>60</v>
      </c>
      <c r="P54" s="38" t="s">
        <v>60</v>
      </c>
    </row>
    <row r="55" spans="2:23">
      <c r="B55" s="39" t="s">
        <v>61</v>
      </c>
      <c r="P55" s="39" t="s">
        <v>61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7" priority="12" operator="equal">
      <formula>0</formula>
    </cfRule>
  </conditionalFormatting>
  <conditionalFormatting sqref="D11:O25">
    <cfRule type="cellIs" dxfId="16" priority="17" operator="equal">
      <formula>0</formula>
    </cfRule>
  </conditionalFormatting>
  <conditionalFormatting sqref="H11:H27 O11:O27">
    <cfRule type="cellIs" dxfId="15" priority="16" operator="lessThan">
      <formula>0</formula>
    </cfRule>
  </conditionalFormatting>
  <conditionalFormatting sqref="H41:H52">
    <cfRule type="cellIs" dxfId="14" priority="7" operator="lessThan">
      <formula>0</formula>
    </cfRule>
  </conditionalFormatting>
  <conditionalFormatting sqref="I41:I50">
    <cfRule type="cellIs" dxfId="13" priority="13" operator="lessThan">
      <formula>0</formula>
    </cfRule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J11:J25">
    <cfRule type="cellIs" dxfId="10" priority="18" operator="lessThan">
      <formula>0</formula>
    </cfRule>
  </conditionalFormatting>
  <conditionalFormatting sqref="J41:K50">
    <cfRule type="cellIs" dxfId="9" priority="11" operator="equal">
      <formula>0</formula>
    </cfRule>
  </conditionalFormatting>
  <conditionalFormatting sqref="K52">
    <cfRule type="cellIs" dxfId="8" priority="6" operator="lessThan">
      <formula>0</formula>
    </cfRule>
  </conditionalFormatting>
  <conditionalFormatting sqref="K41:L50">
    <cfRule type="cellIs" dxfId="7" priority="8" operator="lessThan">
      <formula>0</formula>
    </cfRule>
  </conditionalFormatting>
  <conditionalFormatting sqref="L41:L50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R41:V50">
    <cfRule type="cellIs" dxfId="4" priority="2" operator="equal">
      <formula>0</formula>
    </cfRule>
  </conditionalFormatting>
  <conditionalFormatting sqref="V41:V52">
    <cfRule type="cellIs" dxfId="3" priority="1" operator="lessThan">
      <formula>0</formula>
    </cfRule>
  </conditionalFormatting>
  <conditionalFormatting sqref="W41:W50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2023-08-03T05:06:10Z</dcterms:modified>
</cp:coreProperties>
</file>