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05\SC\"/>
    </mc:Choice>
  </mc:AlternateContent>
  <xr:revisionPtr revIDLastSave="0" documentId="13_ncr:1_{65CD8CCE-23BA-4891-AB44-FFFF680B5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3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39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39" l="1"/>
  <c r="U51" i="39"/>
  <c r="T51" i="39"/>
  <c r="T52" i="39" s="1"/>
  <c r="U52" i="39" s="1"/>
  <c r="R51" i="39"/>
  <c r="R52" i="39" s="1"/>
  <c r="J51" i="39"/>
  <c r="F51" i="39"/>
  <c r="F52" i="39" s="1"/>
  <c r="G52" i="39" s="1"/>
  <c r="E51" i="39"/>
  <c r="D51" i="39"/>
  <c r="K51" i="39" s="1"/>
  <c r="M27" i="39"/>
  <c r="O27" i="39" s="1"/>
  <c r="K27" i="39"/>
  <c r="L27" i="39" s="1"/>
  <c r="J27" i="39"/>
  <c r="I27" i="39"/>
  <c r="H27" i="39"/>
  <c r="G27" i="39"/>
  <c r="F27" i="39"/>
  <c r="E27" i="39"/>
  <c r="D27" i="39"/>
  <c r="M26" i="39"/>
  <c r="N26" i="39" s="1"/>
  <c r="L26" i="39"/>
  <c r="K26" i="39"/>
  <c r="O26" i="39" s="1"/>
  <c r="I26" i="39"/>
  <c r="F26" i="39"/>
  <c r="G26" i="39" s="1"/>
  <c r="E26" i="39"/>
  <c r="D26" i="39"/>
  <c r="J26" i="39" s="1"/>
  <c r="V52" i="39" l="1"/>
  <c r="S52" i="39"/>
  <c r="S51" i="39"/>
  <c r="G51" i="39"/>
  <c r="V51" i="39"/>
  <c r="H26" i="39"/>
  <c r="H51" i="39"/>
  <c r="D52" i="39"/>
  <c r="N27" i="39"/>
  <c r="E52" i="39" l="1"/>
  <c r="K52" i="39"/>
  <c r="H52" i="39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<sst xmlns="http://schemas.openxmlformats.org/spreadsheetml/2006/main" count="603" uniqueCount="117">
  <si>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</si>
  <si>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</si>
  <si>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</si>
  <si>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</si>
  <si>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</si>
  <si>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</si>
  <si>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</si>
  <si>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</si>
  <si>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</si>
  <si>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</si>
  <si>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</si>
  <si>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</si>
  <si>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</si>
  <si>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</si>
  <si>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</si>
  <si>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</si>
  <si>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</si>
  <si>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</si>
  <si>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</si>
  <si>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</si>
  <si>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</si>
  <si>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</si>
  <si>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</si>
  <si>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</si>
  <si>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</si>
  <si>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</si>
  <si>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</si>
  <si>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</si>
  <si>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</si>
  <si>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</si>
  <si>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</si>
  <si>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</si>
  <si>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</si>
  <si>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</si>
  <si>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</si>
  <si>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</si>
  <si>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</si>
  <si>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</si>
  <si>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</si>
  <si>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</si>
  <si>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</si>
  <si>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</si>
  <si>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</si>
  <si>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</si>
  <si>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</si>
  <si>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</si>
  <si>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</si>
  <si>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</si>
  <si>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</si>
  <si>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</si>
  <si>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</si>
  <si>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</si>
  <si>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</si>
  <si>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</si>
  <si>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</si>
  <si>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</si>
  <si>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</si>
  <si>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</si>
  <si>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</si>
  <si>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</si>
  <si>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</si>
  <si>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</si>
  <si>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</si>
  <si>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</si>
  <si>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</si>
  <si>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</si>
  <si>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</si>
  <si>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</si>
  <si>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</si>
  <si>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</si>
  <si>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</si>
  <si>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</si>
  <si>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</si>
  <si>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Fiat Doblo</t>
  </si>
  <si>
    <t>AUTOSAN</t>
  </si>
  <si>
    <t>FRANKIA</t>
  </si>
  <si>
    <t>Peugeot Boxer</t>
  </si>
  <si>
    <t>Lut/Sty
Zmiana %</t>
  </si>
  <si>
    <t>Feb/Jan Ch %</t>
  </si>
  <si>
    <t>SKODA</t>
  </si>
  <si>
    <t>SSANGYONG</t>
  </si>
  <si>
    <t>Rejestracje nowych samochodów dostawczych do 3,5T, ranking modeli - 2023 narastająco</t>
  </si>
  <si>
    <t>Registrations of new LCV up to 3.5T, Top Models - 2023 YTD</t>
  </si>
  <si>
    <t>PZPM na podstawie danych CEP</t>
  </si>
  <si>
    <t>sztuki</t>
  </si>
  <si>
    <t>PIERWSZE REJESTRACJE NOWYCH POJAZDÓW UŻYTKOWYCH O DMC&gt;3,5T</t>
  </si>
  <si>
    <t>% zmiana r/r</t>
  </si>
  <si>
    <t>SAMOCHODY CIĘŻAROWE - RAZEM</t>
  </si>
  <si>
    <t>samochody ciężarowe o DMC&gt;3,5t*</t>
  </si>
  <si>
    <t>samochody specjalne o DMC&gt;3,5t</t>
  </si>
  <si>
    <t>ciągniki samochodowe*</t>
  </si>
  <si>
    <t>AUTOBUSY - RAZEM</t>
  </si>
  <si>
    <t>RAZEM POJAZDY UŻYTKOWE</t>
  </si>
  <si>
    <t>Kwiecień</t>
  </si>
  <si>
    <t>April</t>
  </si>
  <si>
    <t>Rejestracje nowych samochodów dostawczych do 3,5T, ranking modeli - Kwiecień 2023</t>
  </si>
  <si>
    <t>Registrations of new LCV up to 3.5T, Top Models - April 2023</t>
  </si>
  <si>
    <t>Kwi/Mar
Zmiana %</t>
  </si>
  <si>
    <t>Kwi/Mar
Zmiana poz</t>
  </si>
  <si>
    <t>Apr/Mar Ch %</t>
  </si>
  <si>
    <t>Apr/Mar Ch position</t>
  </si>
  <si>
    <t>ADRIA</t>
  </si>
  <si>
    <t>2023
Maj</t>
  </si>
  <si>
    <t>2022
Maj</t>
  </si>
  <si>
    <t>2023
Sty - Maj</t>
  </si>
  <si>
    <t>2022
Sty - Maj</t>
  </si>
  <si>
    <t>Maj</t>
  </si>
  <si>
    <t>May</t>
  </si>
  <si>
    <t>Rok narastająco Styczeń - Maj</t>
  </si>
  <si>
    <t>YTD January - May</t>
  </si>
  <si>
    <t>First Registrations of NEW Light Commercial Vehicles up to 3.5T, Market Share %</t>
  </si>
  <si>
    <t>Rok narastająco Styczeń -Maj</t>
  </si>
  <si>
    <t>Opel Movano</t>
  </si>
  <si>
    <t>Toyota Proace</t>
  </si>
  <si>
    <t>First Registrations of NEW Commercial Vehicles, GVW&gt;3.5T, Market Share %</t>
  </si>
  <si>
    <t>First Registrations of NEW Buses, GVW&gt;3.5T, Market Share %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</si>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</sst>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i/>
      <sz val="10"/>
      <color theme="1"/>
      <name val="Arial Nova"/>
      <family val="2"/>
      <charset val="238"/>
    </font>
    <font>
      <sz val="10"/>
      <color indexed="23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10" fillId="0" borderId="0" xfId="6" applyFont="1"/>
    <xf numFmtId="0" fontId="11" fillId="0" borderId="0" xfId="6" applyFont="1"/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center" wrapText="1"/>
    </xf>
    <xf numFmtId="0" fontId="19" fillId="3" borderId="22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/>
    </xf>
    <xf numFmtId="0" fontId="20" fillId="0" borderId="24" xfId="4" applyFont="1" applyBorder="1" applyAlignment="1">
      <alignment vertical="center"/>
    </xf>
    <xf numFmtId="3" fontId="20" fillId="0" borderId="25" xfId="4" applyNumberFormat="1" applyFont="1" applyBorder="1" applyAlignment="1">
      <alignment vertical="center"/>
    </xf>
    <xf numFmtId="10" fontId="20" fillId="0" borderId="24" xfId="7" applyNumberFormat="1" applyFont="1" applyBorder="1" applyAlignment="1">
      <alignment vertical="center"/>
    </xf>
    <xf numFmtId="165" fontId="20" fillId="0" borderId="24" xfId="7" applyNumberFormat="1" applyFont="1" applyBorder="1" applyAlignment="1">
      <alignment vertical="center"/>
    </xf>
    <xf numFmtId="0" fontId="21" fillId="4" borderId="23" xfId="6" applyFont="1" applyFill="1" applyBorder="1" applyAlignment="1">
      <alignment horizontal="center" vertical="center" wrapText="1"/>
    </xf>
    <xf numFmtId="0" fontId="20" fillId="4" borderId="24" xfId="4" applyFont="1" applyFill="1" applyBorder="1" applyAlignment="1">
      <alignment vertical="center"/>
    </xf>
    <xf numFmtId="3" fontId="20" fillId="4" borderId="25" xfId="4" applyNumberFormat="1" applyFont="1" applyFill="1" applyBorder="1" applyAlignment="1">
      <alignment vertical="center"/>
    </xf>
    <xf numFmtId="10" fontId="20" fillId="4" borderId="24" xfId="7" applyNumberFormat="1" applyFont="1" applyFill="1" applyBorder="1" applyAlignment="1">
      <alignment vertical="center"/>
    </xf>
    <xf numFmtId="165" fontId="20" fillId="4" borderId="24" xfId="7" applyNumberFormat="1" applyFont="1" applyFill="1" applyBorder="1" applyAlignment="1">
      <alignment vertical="center"/>
    </xf>
    <xf numFmtId="0" fontId="13" fillId="5" borderId="26" xfId="4" applyFont="1" applyFill="1" applyBorder="1" applyAlignment="1">
      <alignment horizontal="center" vertical="center"/>
    </xf>
    <xf numFmtId="3" fontId="20" fillId="5" borderId="25" xfId="4" applyNumberFormat="1" applyFont="1" applyFill="1" applyBorder="1" applyAlignment="1">
      <alignment vertical="center"/>
    </xf>
    <xf numFmtId="10" fontId="20" fillId="5" borderId="24" xfId="7" applyNumberFormat="1" applyFont="1" applyFill="1" applyBorder="1" applyAlignment="1">
      <alignment vertical="center"/>
    </xf>
    <xf numFmtId="165" fontId="20" fillId="5" borderId="24" xfId="7" applyNumberFormat="1" applyFont="1" applyFill="1" applyBorder="1" applyAlignment="1">
      <alignment vertical="center"/>
    </xf>
    <xf numFmtId="3" fontId="16" fillId="3" borderId="25" xfId="4" applyNumberFormat="1" applyFont="1" applyFill="1" applyBorder="1" applyAlignment="1">
      <alignment vertical="center"/>
    </xf>
    <xf numFmtId="9" fontId="16" fillId="3" borderId="24" xfId="7" applyFont="1" applyFill="1" applyBorder="1" applyAlignment="1">
      <alignment vertical="center"/>
    </xf>
    <xf numFmtId="165" fontId="16" fillId="3" borderId="24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3" xfId="7" applyNumberFormat="1" applyFont="1" applyBorder="1" applyAlignment="1">
      <alignment horizontal="center"/>
    </xf>
    <xf numFmtId="1" fontId="20" fillId="4" borderId="23" xfId="7" applyNumberFormat="1" applyFont="1" applyFill="1" applyBorder="1" applyAlignment="1">
      <alignment horizontal="center"/>
    </xf>
    <xf numFmtId="3" fontId="20" fillId="5" borderId="23" xfId="4" applyNumberFormat="1" applyFont="1" applyFill="1" applyBorder="1" applyAlignment="1">
      <alignment vertical="center"/>
    </xf>
    <xf numFmtId="0" fontId="20" fillId="5" borderId="23" xfId="4" applyFont="1" applyFill="1" applyBorder="1" applyAlignment="1">
      <alignment vertical="center"/>
    </xf>
    <xf numFmtId="0" fontId="20" fillId="5" borderId="25" xfId="4" applyFont="1" applyFill="1" applyBorder="1" applyAlignment="1">
      <alignment vertical="center"/>
    </xf>
    <xf numFmtId="3" fontId="16" fillId="3" borderId="23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3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22" xfId="4" applyFont="1" applyFill="1" applyBorder="1" applyAlignment="1">
      <alignment vertical="center"/>
    </xf>
    <xf numFmtId="0" fontId="13" fillId="0" borderId="21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3" fontId="20" fillId="0" borderId="0" xfId="4" applyNumberFormat="1" applyFont="1"/>
    <xf numFmtId="0" fontId="13" fillId="0" borderId="0" xfId="4" applyFont="1" applyAlignment="1">
      <alignment horizontal="center" vertical="center"/>
    </xf>
    <xf numFmtId="0" fontId="32" fillId="0" borderId="0" xfId="6" applyFont="1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6" xfId="4" applyFont="1" applyFill="1" applyBorder="1" applyAlignment="1">
      <alignment horizontal="center" vertical="top"/>
    </xf>
    <xf numFmtId="0" fontId="16" fillId="3" borderId="24" xfId="4" applyFont="1" applyFill="1" applyBorder="1" applyAlignment="1">
      <alignment horizontal="center" vertical="top"/>
    </xf>
    <xf numFmtId="0" fontId="13" fillId="5" borderId="26" xfId="4" applyFont="1" applyFill="1" applyBorder="1" applyAlignment="1">
      <alignment horizontal="center" vertical="center"/>
    </xf>
    <xf numFmtId="0" fontId="13" fillId="5" borderId="24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20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21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21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7" fillId="3" borderId="18" xfId="4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9" xfId="4" applyFont="1" applyFill="1" applyBorder="1" applyAlignment="1">
      <alignment horizontal="center" vertical="center"/>
    </xf>
    <xf numFmtId="0" fontId="17" fillId="3" borderId="20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15" fillId="0" borderId="8" xfId="4" applyFont="1" applyBorder="1" applyAlignment="1">
      <alignment horizontal="right" vertical="center" shrinkToFi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143"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EA02-5913-4210-8F17-211B81FC6602}">
  <dimension ref="B1:P18"/>
  <sheetViews>
    <sheetView showGridLines="0" tabSelected="1" zoomScale="90" zoomScaleNormal="90" workbookViewId="0"/>
  </sheetViews>
  <sheetFormatPr defaultColWidth="9.140625" defaultRowHeight="14.25"/>
  <cols>
    <col min="1" max="1" width="1.7109375" style="40" customWidth="1"/>
    <col min="2" max="2" width="32.28515625" style="40" customWidth="1"/>
    <col min="3" max="7" width="11" style="40" customWidth="1"/>
    <col min="8" max="8" width="12" style="40" customWidth="1"/>
    <col min="9" max="11" width="9.140625" style="40"/>
    <col min="12" max="12" width="24.140625" style="40" customWidth="1"/>
    <col min="13" max="15" width="9.140625" style="40"/>
    <col min="16" max="16" width="10.5703125" style="40" customWidth="1"/>
    <col min="17" max="17" width="11.42578125" style="40" customWidth="1"/>
    <col min="18" max="16384" width="9.140625" style="40"/>
  </cols>
  <sheetData>
    <row r="1" spans="2:8">
      <c r="D1" s="41"/>
      <c r="E1" s="41"/>
      <c r="F1" s="41"/>
      <c r="G1" s="41"/>
      <c r="H1" s="42">
        <v>45083</v>
      </c>
    </row>
    <row r="2" spans="2:8">
      <c r="B2" s="40" t="s">
        <v>83</v>
      </c>
      <c r="H2" s="43" t="s">
        <v>84</v>
      </c>
    </row>
    <row r="3" spans="2:8" ht="26.25" customHeight="1">
      <c r="B3" s="77" t="s">
        <v>85</v>
      </c>
      <c r="C3" s="78"/>
      <c r="D3" s="78"/>
      <c r="E3" s="78"/>
      <c r="F3" s="78"/>
      <c r="G3" s="78"/>
      <c r="H3" s="79"/>
    </row>
    <row r="4" spans="2:8" ht="26.25" customHeight="1">
      <c r="B4" s="44"/>
      <c r="C4" s="45" t="s">
        <v>102</v>
      </c>
      <c r="D4" s="45" t="s">
        <v>103</v>
      </c>
      <c r="E4" s="46" t="s">
        <v>86</v>
      </c>
      <c r="F4" s="45" t="s">
        <v>104</v>
      </c>
      <c r="G4" s="45" t="s">
        <v>105</v>
      </c>
      <c r="H4" s="46" t="s">
        <v>86</v>
      </c>
    </row>
    <row r="5" spans="2:8" ht="26.25" customHeight="1">
      <c r="B5" s="73" t="s">
        <v>87</v>
      </c>
      <c r="C5" s="47">
        <v>2945</v>
      </c>
      <c r="D5" s="47">
        <v>2937</v>
      </c>
      <c r="E5" s="48">
        <v>2.7238678924073056E-3</v>
      </c>
      <c r="F5" s="47">
        <v>14130</v>
      </c>
      <c r="G5" s="47">
        <v>12808</v>
      </c>
      <c r="H5" s="48">
        <v>0.10321673953778898</v>
      </c>
    </row>
    <row r="6" spans="2:8" ht="26.25" customHeight="1">
      <c r="B6" s="49" t="s">
        <v>88</v>
      </c>
      <c r="C6" s="50">
        <v>659</v>
      </c>
      <c r="D6" s="50">
        <v>592</v>
      </c>
      <c r="E6" s="51">
        <v>0.11317567567567566</v>
      </c>
      <c r="F6" s="50">
        <v>3212</v>
      </c>
      <c r="G6" s="50">
        <v>2766</v>
      </c>
      <c r="H6" s="51">
        <v>0.16124367317425881</v>
      </c>
    </row>
    <row r="7" spans="2:8" ht="26.25" customHeight="1">
      <c r="B7" s="49" t="s">
        <v>89</v>
      </c>
      <c r="C7" s="50">
        <v>99</v>
      </c>
      <c r="D7" s="50">
        <v>75</v>
      </c>
      <c r="E7" s="51">
        <v>0.32000000000000006</v>
      </c>
      <c r="F7" s="50">
        <v>414</v>
      </c>
      <c r="G7" s="50">
        <v>328</v>
      </c>
      <c r="H7" s="51">
        <v>0.26219512195121952</v>
      </c>
    </row>
    <row r="8" spans="2:8" ht="26.25" customHeight="1">
      <c r="B8" s="49" t="s">
        <v>90</v>
      </c>
      <c r="C8" s="50">
        <v>2187</v>
      </c>
      <c r="D8" s="50">
        <v>2270</v>
      </c>
      <c r="E8" s="51">
        <v>-3.6563876651982352E-2</v>
      </c>
      <c r="F8" s="50">
        <v>10504</v>
      </c>
      <c r="G8" s="50">
        <v>9714</v>
      </c>
      <c r="H8" s="51">
        <v>8.1325921350627883E-2</v>
      </c>
    </row>
    <row r="9" spans="2:8" ht="26.25" customHeight="1">
      <c r="B9" s="73" t="s">
        <v>91</v>
      </c>
      <c r="C9" s="47">
        <v>147</v>
      </c>
      <c r="D9" s="47">
        <v>85</v>
      </c>
      <c r="E9" s="48">
        <v>0.72941176470588243</v>
      </c>
      <c r="F9" s="47">
        <v>578</v>
      </c>
      <c r="G9" s="47">
        <v>491</v>
      </c>
      <c r="H9" s="48">
        <v>0.17718940936863548</v>
      </c>
    </row>
    <row r="10" spans="2:8" ht="26.25" customHeight="1">
      <c r="B10" s="52" t="s">
        <v>92</v>
      </c>
      <c r="C10" s="53">
        <v>3092</v>
      </c>
      <c r="D10" s="53">
        <v>3022</v>
      </c>
      <c r="E10" s="54">
        <v>2.3163467902051593E-2</v>
      </c>
      <c r="F10" s="53">
        <v>14708</v>
      </c>
      <c r="G10" s="53">
        <v>13299</v>
      </c>
      <c r="H10" s="54">
        <v>0.10594781562523492</v>
      </c>
    </row>
    <row r="11" spans="2:8" ht="16.5" customHeight="1">
      <c r="B11" s="55" t="s">
        <v>38</v>
      </c>
    </row>
    <row r="12" spans="2:8" ht="15" customHeight="1"/>
    <row r="18" spans="16:16">
      <c r="P18" s="56"/>
    </row>
  </sheetData>
  <mergeCells count="1">
    <mergeCell ref="B3:H3"/>
  </mergeCells>
  <conditionalFormatting sqref="E5 H5">
    <cfRule type="cellIs" dxfId="142" priority="6" operator="lessThan">
      <formula>0</formula>
    </cfRule>
  </conditionalFormatting>
  <conditionalFormatting sqref="E9 H9">
    <cfRule type="cellIs" dxfId="141" priority="5" operator="lessThan">
      <formula>0</formula>
    </cfRule>
  </conditionalFormatting>
  <conditionalFormatting sqref="H10 E10">
    <cfRule type="cellIs" dxfId="140" priority="4" operator="lessThan">
      <formula>0</formula>
    </cfRule>
  </conditionalFormatting>
  <conditionalFormatting sqref="E6 H6">
    <cfRule type="cellIs" dxfId="139" priority="3" operator="lessThan">
      <formula>0</formula>
    </cfRule>
  </conditionalFormatting>
  <conditionalFormatting sqref="E7 H7">
    <cfRule type="cellIs" dxfId="138" priority="2" operator="lessThan">
      <formula>0</formula>
    </cfRule>
  </conditionalFormatting>
  <conditionalFormatting sqref="E8 H8">
    <cfRule type="cellIs" dxfId="137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/>
  </sheetViews>
  <sheetFormatPr defaultColWidth="9.140625" defaultRowHeight="14.25"/>
  <cols>
    <col min="1" max="1" width="1.140625" style="40" customWidth="1"/>
    <col min="2" max="2" width="9.140625" style="40" customWidth="1"/>
    <col min="3" max="3" width="16.85546875" style="40" customWidth="1"/>
    <col min="4" max="4" width="9" style="40" customWidth="1"/>
    <col min="5" max="5" width="11" style="40" customWidth="1"/>
    <col min="6" max="6" width="9" style="40" customWidth="1"/>
    <col min="7" max="7" width="12.85546875" style="40" customWidth="1"/>
    <col min="8" max="9" width="9" style="40" customWidth="1"/>
    <col min="10" max="10" width="9.85546875" style="40" customWidth="1"/>
    <col min="11" max="14" width="9" style="40" customWidth="1"/>
    <col min="15" max="15" width="11.5703125" style="40" customWidth="1"/>
    <col min="16" max="16384" width="9.140625" style="40"/>
  </cols>
  <sheetData>
    <row r="1" spans="2:15">
      <c r="B1" s="40" t="s">
        <v>7</v>
      </c>
      <c r="E1" s="41"/>
      <c r="O1" s="42">
        <v>45083</v>
      </c>
    </row>
    <row r="2" spans="2:15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2:15" ht="14.45" customHeight="1">
      <c r="B3" s="113" t="s">
        <v>114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2:15" ht="14.45" customHeight="1" thickBot="1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3" t="s">
        <v>31</v>
      </c>
    </row>
    <row r="5" spans="2:15" ht="14.25" customHeight="1">
      <c r="B5" s="98" t="s">
        <v>0</v>
      </c>
      <c r="C5" s="100" t="s">
        <v>1</v>
      </c>
      <c r="D5" s="102" t="s">
        <v>106</v>
      </c>
      <c r="E5" s="102"/>
      <c r="F5" s="102"/>
      <c r="G5" s="102"/>
      <c r="H5" s="103"/>
      <c r="I5" s="106" t="s">
        <v>93</v>
      </c>
      <c r="J5" s="103"/>
      <c r="K5" s="106" t="s">
        <v>108</v>
      </c>
      <c r="L5" s="102"/>
      <c r="M5" s="102"/>
      <c r="N5" s="102"/>
      <c r="O5" s="111"/>
    </row>
    <row r="6" spans="2:15" ht="14.45" customHeight="1" thickBot="1">
      <c r="B6" s="99"/>
      <c r="C6" s="101"/>
      <c r="D6" s="109" t="s">
        <v>107</v>
      </c>
      <c r="E6" s="109"/>
      <c r="F6" s="109"/>
      <c r="G6" s="109"/>
      <c r="H6" s="112"/>
      <c r="I6" s="108" t="s">
        <v>94</v>
      </c>
      <c r="J6" s="112"/>
      <c r="K6" s="108" t="s">
        <v>109</v>
      </c>
      <c r="L6" s="109"/>
      <c r="M6" s="109"/>
      <c r="N6" s="109"/>
      <c r="O6" s="110"/>
    </row>
    <row r="7" spans="2:15" ht="14.45" customHeight="1">
      <c r="B7" s="99"/>
      <c r="C7" s="101"/>
      <c r="D7" s="94">
        <v>2023</v>
      </c>
      <c r="E7" s="95"/>
      <c r="F7" s="94">
        <v>2022</v>
      </c>
      <c r="G7" s="95"/>
      <c r="H7" s="84" t="s">
        <v>21</v>
      </c>
      <c r="I7" s="104">
        <v>2022</v>
      </c>
      <c r="J7" s="104" t="s">
        <v>77</v>
      </c>
      <c r="K7" s="94">
        <v>2023</v>
      </c>
      <c r="L7" s="95"/>
      <c r="M7" s="94">
        <v>2022</v>
      </c>
      <c r="N7" s="95"/>
      <c r="O7" s="84" t="s">
        <v>21</v>
      </c>
    </row>
    <row r="8" spans="2:15" ht="14.45" customHeight="1" thickBot="1">
      <c r="B8" s="86" t="s">
        <v>22</v>
      </c>
      <c r="C8" s="88" t="s">
        <v>23</v>
      </c>
      <c r="D8" s="96"/>
      <c r="E8" s="97"/>
      <c r="F8" s="96"/>
      <c r="G8" s="97"/>
      <c r="H8" s="85"/>
      <c r="I8" s="105"/>
      <c r="J8" s="105"/>
      <c r="K8" s="96"/>
      <c r="L8" s="97"/>
      <c r="M8" s="96"/>
      <c r="N8" s="97"/>
      <c r="O8" s="85"/>
    </row>
    <row r="9" spans="2:15" ht="14.25" customHeight="1">
      <c r="B9" s="86"/>
      <c r="C9" s="88"/>
      <c r="D9" s="4" t="s">
        <v>24</v>
      </c>
      <c r="E9" s="5" t="s">
        <v>2</v>
      </c>
      <c r="F9" s="4" t="s">
        <v>24</v>
      </c>
      <c r="G9" s="5" t="s">
        <v>2</v>
      </c>
      <c r="H9" s="90" t="s">
        <v>25</v>
      </c>
      <c r="I9" s="6" t="s">
        <v>24</v>
      </c>
      <c r="J9" s="92" t="s">
        <v>78</v>
      </c>
      <c r="K9" s="4" t="s">
        <v>24</v>
      </c>
      <c r="L9" s="5" t="s">
        <v>2</v>
      </c>
      <c r="M9" s="4" t="s">
        <v>24</v>
      </c>
      <c r="N9" s="5" t="s">
        <v>2</v>
      </c>
      <c r="O9" s="90" t="s">
        <v>25</v>
      </c>
    </row>
    <row r="10" spans="2:15" ht="14.45" customHeight="1" thickBot="1">
      <c r="B10" s="87"/>
      <c r="C10" s="89"/>
      <c r="D10" s="7" t="s">
        <v>26</v>
      </c>
      <c r="E10" s="8" t="s">
        <v>27</v>
      </c>
      <c r="F10" s="7" t="s">
        <v>26</v>
      </c>
      <c r="G10" s="8" t="s">
        <v>27</v>
      </c>
      <c r="H10" s="91"/>
      <c r="I10" s="9" t="s">
        <v>26</v>
      </c>
      <c r="J10" s="93"/>
      <c r="K10" s="7" t="s">
        <v>26</v>
      </c>
      <c r="L10" s="8" t="s">
        <v>27</v>
      </c>
      <c r="M10" s="7" t="s">
        <v>26</v>
      </c>
      <c r="N10" s="8" t="s">
        <v>27</v>
      </c>
      <c r="O10" s="91"/>
    </row>
    <row r="11" spans="2:15" ht="14.45" customHeight="1" thickBot="1">
      <c r="B11" s="10">
        <v>1</v>
      </c>
      <c r="C11" s="11" t="s">
        <v>8</v>
      </c>
      <c r="D11" s="12">
        <v>568</v>
      </c>
      <c r="E11" s="13">
        <v>0.19286926994906622</v>
      </c>
      <c r="F11" s="12">
        <v>608</v>
      </c>
      <c r="G11" s="13">
        <v>0.2070139598229486</v>
      </c>
      <c r="H11" s="14">
        <v>-6.5789473684210509E-2</v>
      </c>
      <c r="I11" s="12">
        <v>568</v>
      </c>
      <c r="J11" s="14">
        <v>0</v>
      </c>
      <c r="K11" s="12">
        <v>2775</v>
      </c>
      <c r="L11" s="13">
        <v>0.19639065817409768</v>
      </c>
      <c r="M11" s="12">
        <v>2380</v>
      </c>
      <c r="N11" s="13">
        <v>0.1858213616489694</v>
      </c>
      <c r="O11" s="14">
        <v>0.16596638655462193</v>
      </c>
    </row>
    <row r="12" spans="2:15" ht="14.45" customHeight="1" thickBot="1">
      <c r="B12" s="57">
        <v>2</v>
      </c>
      <c r="C12" s="16" t="s">
        <v>9</v>
      </c>
      <c r="D12" s="17">
        <v>484</v>
      </c>
      <c r="E12" s="18">
        <v>0.16434634974533108</v>
      </c>
      <c r="F12" s="17">
        <v>567</v>
      </c>
      <c r="G12" s="18">
        <v>0.1930541368743616</v>
      </c>
      <c r="H12" s="19">
        <v>-0.1463844797178131</v>
      </c>
      <c r="I12" s="17">
        <v>421</v>
      </c>
      <c r="J12" s="19">
        <v>0.14964370546318295</v>
      </c>
      <c r="K12" s="17">
        <v>2723</v>
      </c>
      <c r="L12" s="18">
        <v>0.1927105449398443</v>
      </c>
      <c r="M12" s="17">
        <v>2454</v>
      </c>
      <c r="N12" s="18">
        <v>0.19159900062460961</v>
      </c>
      <c r="O12" s="19">
        <v>0.10961695191524035</v>
      </c>
    </row>
    <row r="13" spans="2:15" ht="14.45" customHeight="1" thickBot="1">
      <c r="B13" s="10">
        <v>3</v>
      </c>
      <c r="C13" s="11" t="s">
        <v>3</v>
      </c>
      <c r="D13" s="12">
        <v>540</v>
      </c>
      <c r="E13" s="13">
        <v>0.18336162988115451</v>
      </c>
      <c r="F13" s="12">
        <v>773</v>
      </c>
      <c r="G13" s="13">
        <v>0.26319373510384747</v>
      </c>
      <c r="H13" s="14">
        <v>-0.3014230271668823</v>
      </c>
      <c r="I13" s="12">
        <v>429</v>
      </c>
      <c r="J13" s="14">
        <v>0.25874125874125875</v>
      </c>
      <c r="K13" s="12">
        <v>2505</v>
      </c>
      <c r="L13" s="13">
        <v>0.17728237791932058</v>
      </c>
      <c r="M13" s="12">
        <v>3032</v>
      </c>
      <c r="N13" s="13">
        <v>0.23672704559650218</v>
      </c>
      <c r="O13" s="14">
        <v>-0.17381266490765168</v>
      </c>
    </row>
    <row r="14" spans="2:15" ht="14.45" customHeight="1" thickBot="1">
      <c r="B14" s="57">
        <v>4</v>
      </c>
      <c r="C14" s="16" t="s">
        <v>10</v>
      </c>
      <c r="D14" s="17">
        <v>423</v>
      </c>
      <c r="E14" s="18">
        <v>0.14363327674023768</v>
      </c>
      <c r="F14" s="17">
        <v>234</v>
      </c>
      <c r="G14" s="18">
        <v>7.9673135852911137E-2</v>
      </c>
      <c r="H14" s="19">
        <v>0.80769230769230771</v>
      </c>
      <c r="I14" s="17">
        <v>416</v>
      </c>
      <c r="J14" s="19">
        <v>1.6826923076923128E-2</v>
      </c>
      <c r="K14" s="17">
        <v>2149</v>
      </c>
      <c r="L14" s="18">
        <v>0.15208775654635528</v>
      </c>
      <c r="M14" s="17">
        <v>1299</v>
      </c>
      <c r="N14" s="18">
        <v>0.10142098688319801</v>
      </c>
      <c r="O14" s="19">
        <v>0.65434949961508848</v>
      </c>
    </row>
    <row r="15" spans="2:15" ht="14.45" customHeight="1" thickBot="1">
      <c r="B15" s="10">
        <v>5</v>
      </c>
      <c r="C15" s="11" t="s">
        <v>4</v>
      </c>
      <c r="D15" s="12">
        <v>435</v>
      </c>
      <c r="E15" s="13">
        <v>0.14770797962648557</v>
      </c>
      <c r="F15" s="12">
        <v>295</v>
      </c>
      <c r="G15" s="13">
        <v>0.10044262853251618</v>
      </c>
      <c r="H15" s="14">
        <v>0.47457627118644075</v>
      </c>
      <c r="I15" s="12">
        <v>279</v>
      </c>
      <c r="J15" s="14">
        <v>0.55913978494623651</v>
      </c>
      <c r="K15" s="12">
        <v>1454</v>
      </c>
      <c r="L15" s="13">
        <v>0.10290162774239207</v>
      </c>
      <c r="M15" s="12">
        <v>1798</v>
      </c>
      <c r="N15" s="13">
        <v>0.14038101186758276</v>
      </c>
      <c r="O15" s="14">
        <v>-0.19132369299221352</v>
      </c>
    </row>
    <row r="16" spans="2:15" ht="14.45" customHeight="1" thickBot="1">
      <c r="B16" s="57">
        <v>6</v>
      </c>
      <c r="C16" s="16" t="s">
        <v>12</v>
      </c>
      <c r="D16" s="17">
        <v>245</v>
      </c>
      <c r="E16" s="18">
        <v>8.3191850594227498E-2</v>
      </c>
      <c r="F16" s="17">
        <v>204</v>
      </c>
      <c r="G16" s="18">
        <v>6.945863125638406E-2</v>
      </c>
      <c r="H16" s="19">
        <v>0.2009803921568627</v>
      </c>
      <c r="I16" s="17">
        <v>221</v>
      </c>
      <c r="J16" s="19">
        <v>0.10859728506787336</v>
      </c>
      <c r="K16" s="17">
        <v>1139</v>
      </c>
      <c r="L16" s="18">
        <v>8.060863411181883E-2</v>
      </c>
      <c r="M16" s="17">
        <v>824</v>
      </c>
      <c r="N16" s="18">
        <v>6.4334790755777638E-2</v>
      </c>
      <c r="O16" s="19">
        <v>0.38228155339805836</v>
      </c>
    </row>
    <row r="17" spans="2:15" ht="14.45" customHeight="1" thickBot="1">
      <c r="B17" s="10">
        <v>7</v>
      </c>
      <c r="C17" s="11" t="s">
        <v>11</v>
      </c>
      <c r="D17" s="12">
        <v>164</v>
      </c>
      <c r="E17" s="13">
        <v>5.5687606112054332E-2</v>
      </c>
      <c r="F17" s="12">
        <v>166</v>
      </c>
      <c r="G17" s="13">
        <v>5.6520258767449781E-2</v>
      </c>
      <c r="H17" s="14">
        <v>-1.2048192771084376E-2</v>
      </c>
      <c r="I17" s="12">
        <v>164</v>
      </c>
      <c r="J17" s="14">
        <v>0</v>
      </c>
      <c r="K17" s="12">
        <v>883</v>
      </c>
      <c r="L17" s="13">
        <v>6.2491153573956119E-2</v>
      </c>
      <c r="M17" s="12">
        <v>664</v>
      </c>
      <c r="N17" s="13">
        <v>5.1842598376014994E-2</v>
      </c>
      <c r="O17" s="14">
        <v>0.32981927710843384</v>
      </c>
    </row>
    <row r="18" spans="2:15" ht="15" thickBot="1">
      <c r="B18" s="82" t="s">
        <v>55</v>
      </c>
      <c r="C18" s="83"/>
      <c r="D18" s="21">
        <f>SUM(D11:D17)</f>
        <v>2859</v>
      </c>
      <c r="E18" s="22">
        <f>D18/D20</f>
        <v>0.97079796264855689</v>
      </c>
      <c r="F18" s="21">
        <f>SUM(F11:F17)</f>
        <v>2847</v>
      </c>
      <c r="G18" s="22">
        <f>F18/F20</f>
        <v>0.96935648621041881</v>
      </c>
      <c r="H18" s="23">
        <f>D18/F18-1</f>
        <v>4.2149631190726566E-3</v>
      </c>
      <c r="I18" s="21">
        <f>SUM(I11:I17)</f>
        <v>2498</v>
      </c>
      <c r="J18" s="22">
        <f>D18/I18-1</f>
        <v>0.14451561248999201</v>
      </c>
      <c r="K18" s="21">
        <f>SUM(K11:K17)</f>
        <v>13628</v>
      </c>
      <c r="L18" s="22">
        <f>K18/K20</f>
        <v>0.9644727530077849</v>
      </c>
      <c r="M18" s="21">
        <f>SUM(M11:M17)</f>
        <v>12451</v>
      </c>
      <c r="N18" s="22">
        <f>M18/M20</f>
        <v>0.97212679575265459</v>
      </c>
      <c r="O18" s="23">
        <f>K18/M18-1</f>
        <v>9.4530559794393954E-2</v>
      </c>
    </row>
    <row r="19" spans="2:15" ht="15" thickBot="1">
      <c r="B19" s="82" t="s">
        <v>28</v>
      </c>
      <c r="C19" s="83"/>
      <c r="D19" s="36">
        <f>D20-D18</f>
        <v>86</v>
      </c>
      <c r="E19" s="22">
        <f>D19/D20</f>
        <v>2.9202037351443125E-2</v>
      </c>
      <c r="F19" s="36">
        <f>F20-F18</f>
        <v>90</v>
      </c>
      <c r="G19" s="22">
        <f>F19/F20</f>
        <v>3.0643513789581207E-2</v>
      </c>
      <c r="H19" s="23">
        <f>D19/F19-1</f>
        <v>-4.4444444444444398E-2</v>
      </c>
      <c r="I19" s="36">
        <f>I20-I18</f>
        <v>89</v>
      </c>
      <c r="J19" s="23">
        <f>D19/I19-1</f>
        <v>-3.3707865168539297E-2</v>
      </c>
      <c r="K19" s="36">
        <f>K20-K18</f>
        <v>502</v>
      </c>
      <c r="L19" s="22">
        <f>K19/K20</f>
        <v>3.5527246992215142E-2</v>
      </c>
      <c r="M19" s="36">
        <f>M20-M18</f>
        <v>357</v>
      </c>
      <c r="N19" s="22">
        <f>M19/M20</f>
        <v>2.787320424734541E-2</v>
      </c>
      <c r="O19" s="23">
        <f>K19/M19-1</f>
        <v>0.40616246498599429</v>
      </c>
    </row>
    <row r="20" spans="2:15" ht="15" thickBot="1">
      <c r="B20" s="80" t="s">
        <v>29</v>
      </c>
      <c r="C20" s="81"/>
      <c r="D20" s="24">
        <v>2945</v>
      </c>
      <c r="E20" s="25">
        <v>1</v>
      </c>
      <c r="F20" s="24">
        <v>2937</v>
      </c>
      <c r="G20" s="25">
        <v>1</v>
      </c>
      <c r="H20" s="26">
        <v>2.7238678924073056E-3</v>
      </c>
      <c r="I20" s="24">
        <v>2587</v>
      </c>
      <c r="J20" s="26">
        <v>0.13838422883649004</v>
      </c>
      <c r="K20" s="24">
        <v>14130</v>
      </c>
      <c r="L20" s="25">
        <v>1</v>
      </c>
      <c r="M20" s="24">
        <v>12808</v>
      </c>
      <c r="N20" s="25">
        <v>1</v>
      </c>
      <c r="O20" s="26">
        <v>0.10321673953778898</v>
      </c>
    </row>
    <row r="21" spans="2:15">
      <c r="B21" s="58" t="s">
        <v>38</v>
      </c>
    </row>
    <row r="22" spans="2:15">
      <c r="B22" s="76" t="s">
        <v>60</v>
      </c>
    </row>
    <row r="23" spans="2:15">
      <c r="B23" s="28" t="s">
        <v>61</v>
      </c>
    </row>
  </sheetData>
  <mergeCells count="26">
    <mergeCell ref="J7:J8"/>
    <mergeCell ref="I5:J5"/>
    <mergeCell ref="K7:L8"/>
    <mergeCell ref="B2:O2"/>
    <mergeCell ref="K6:O6"/>
    <mergeCell ref="K5:O5"/>
    <mergeCell ref="D6:H6"/>
    <mergeCell ref="I6:J6"/>
    <mergeCell ref="M7:N8"/>
    <mergeCell ref="B3:O3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J11:J17 O11:O17 H11:H17">
    <cfRule type="cellIs" dxfId="136" priority="7" operator="lessThan">
      <formula>0</formula>
    </cfRule>
  </conditionalFormatting>
  <conditionalFormatting sqref="L11:L17 N11:O17 D11:E17 G11:J17">
    <cfRule type="cellIs" dxfId="135" priority="6" operator="equal">
      <formula>0</formula>
    </cfRule>
  </conditionalFormatting>
  <conditionalFormatting sqref="F11:F17">
    <cfRule type="cellIs" dxfId="134" priority="5" operator="equal">
      <formula>0</formula>
    </cfRule>
  </conditionalFormatting>
  <conditionalFormatting sqref="K11:K17">
    <cfRule type="cellIs" dxfId="133" priority="4" operator="equal">
      <formula>0</formula>
    </cfRule>
  </conditionalFormatting>
  <conditionalFormatting sqref="M11:M17">
    <cfRule type="cellIs" dxfId="132" priority="3" operator="equal">
      <formula>0</formula>
    </cfRule>
  </conditionalFormatting>
  <conditionalFormatting sqref="H19 J19 O19">
    <cfRule type="cellIs" dxfId="131" priority="2" operator="lessThan">
      <formula>0</formula>
    </cfRule>
  </conditionalFormatting>
  <conditionalFormatting sqref="H18 O18">
    <cfRule type="cellIs" dxfId="13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85" zoomScaleNormal="85" workbookViewId="0"/>
  </sheetViews>
  <sheetFormatPr defaultColWidth="9.140625" defaultRowHeight="14.25"/>
  <cols>
    <col min="1" max="1" width="1.28515625" style="40" customWidth="1"/>
    <col min="2" max="2" width="15.42578125" style="40" bestFit="1" customWidth="1"/>
    <col min="3" max="3" width="17.85546875" style="40" customWidth="1"/>
    <col min="4" max="9" width="9" style="40" customWidth="1"/>
    <col min="10" max="10" width="9.7109375" style="40" customWidth="1"/>
    <col min="11" max="14" width="9" style="40" customWidth="1"/>
    <col min="15" max="15" width="11.5703125" style="40" customWidth="1"/>
    <col min="16" max="16384" width="9.140625" style="40"/>
  </cols>
  <sheetData>
    <row r="1" spans="2:15">
      <c r="B1" s="40" t="s">
        <v>7</v>
      </c>
      <c r="E1" s="41"/>
      <c r="O1" s="42">
        <v>45083</v>
      </c>
    </row>
    <row r="2" spans="2:15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59"/>
    </row>
    <row r="3" spans="2:15" ht="14.45" customHeight="1" thickBot="1">
      <c r="B3" s="113" t="s">
        <v>114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60" t="s">
        <v>31</v>
      </c>
    </row>
    <row r="4" spans="2:15" ht="14.45" customHeight="1">
      <c r="B4" s="98" t="s">
        <v>20</v>
      </c>
      <c r="C4" s="100" t="s">
        <v>1</v>
      </c>
      <c r="D4" s="102" t="s">
        <v>106</v>
      </c>
      <c r="E4" s="102"/>
      <c r="F4" s="102"/>
      <c r="G4" s="102"/>
      <c r="H4" s="103"/>
      <c r="I4" s="106" t="s">
        <v>93</v>
      </c>
      <c r="J4" s="103"/>
      <c r="K4" s="106" t="s">
        <v>108</v>
      </c>
      <c r="L4" s="102"/>
      <c r="M4" s="102"/>
      <c r="N4" s="102"/>
      <c r="O4" s="111"/>
    </row>
    <row r="5" spans="2:15" ht="14.45" customHeight="1" thickBot="1">
      <c r="B5" s="99"/>
      <c r="C5" s="101"/>
      <c r="D5" s="109" t="s">
        <v>107</v>
      </c>
      <c r="E5" s="109"/>
      <c r="F5" s="109"/>
      <c r="G5" s="109"/>
      <c r="H5" s="112"/>
      <c r="I5" s="108" t="s">
        <v>94</v>
      </c>
      <c r="J5" s="112"/>
      <c r="K5" s="108" t="s">
        <v>109</v>
      </c>
      <c r="L5" s="109"/>
      <c r="M5" s="109"/>
      <c r="N5" s="109"/>
      <c r="O5" s="110"/>
    </row>
    <row r="6" spans="2:15" ht="14.45" customHeight="1">
      <c r="B6" s="99"/>
      <c r="C6" s="101"/>
      <c r="D6" s="94">
        <v>2023</v>
      </c>
      <c r="E6" s="95"/>
      <c r="F6" s="94">
        <v>2022</v>
      </c>
      <c r="G6" s="95"/>
      <c r="H6" s="84" t="s">
        <v>21</v>
      </c>
      <c r="I6" s="104">
        <v>2022</v>
      </c>
      <c r="J6" s="104" t="s">
        <v>77</v>
      </c>
      <c r="K6" s="94">
        <v>2023</v>
      </c>
      <c r="L6" s="95"/>
      <c r="M6" s="94">
        <v>2022</v>
      </c>
      <c r="N6" s="95"/>
      <c r="O6" s="84" t="s">
        <v>21</v>
      </c>
    </row>
    <row r="7" spans="2:15" ht="14.45" customHeight="1" thickBot="1">
      <c r="B7" s="86" t="s">
        <v>20</v>
      </c>
      <c r="C7" s="88" t="s">
        <v>23</v>
      </c>
      <c r="D7" s="96"/>
      <c r="E7" s="97"/>
      <c r="F7" s="96"/>
      <c r="G7" s="97"/>
      <c r="H7" s="85"/>
      <c r="I7" s="105"/>
      <c r="J7" s="105"/>
      <c r="K7" s="96"/>
      <c r="L7" s="97"/>
      <c r="M7" s="96"/>
      <c r="N7" s="97"/>
      <c r="O7" s="85"/>
    </row>
    <row r="8" spans="2:15" ht="14.45" customHeight="1">
      <c r="B8" s="86"/>
      <c r="C8" s="88"/>
      <c r="D8" s="4" t="s">
        <v>24</v>
      </c>
      <c r="E8" s="5" t="s">
        <v>2</v>
      </c>
      <c r="F8" s="4" t="s">
        <v>24</v>
      </c>
      <c r="G8" s="5" t="s">
        <v>2</v>
      </c>
      <c r="H8" s="90" t="s">
        <v>25</v>
      </c>
      <c r="I8" s="6" t="s">
        <v>24</v>
      </c>
      <c r="J8" s="92" t="s">
        <v>78</v>
      </c>
      <c r="K8" s="4" t="s">
        <v>24</v>
      </c>
      <c r="L8" s="5" t="s">
        <v>2</v>
      </c>
      <c r="M8" s="4" t="s">
        <v>24</v>
      </c>
      <c r="N8" s="5" t="s">
        <v>2</v>
      </c>
      <c r="O8" s="90" t="s">
        <v>25</v>
      </c>
    </row>
    <row r="9" spans="2:15" ht="14.45" customHeight="1" thickBot="1">
      <c r="B9" s="87"/>
      <c r="C9" s="89"/>
      <c r="D9" s="7" t="s">
        <v>26</v>
      </c>
      <c r="E9" s="8" t="s">
        <v>27</v>
      </c>
      <c r="F9" s="7" t="s">
        <v>26</v>
      </c>
      <c r="G9" s="8" t="s">
        <v>27</v>
      </c>
      <c r="H9" s="91"/>
      <c r="I9" s="9" t="s">
        <v>26</v>
      </c>
      <c r="J9" s="93"/>
      <c r="K9" s="7" t="s">
        <v>26</v>
      </c>
      <c r="L9" s="8" t="s">
        <v>27</v>
      </c>
      <c r="M9" s="7" t="s">
        <v>26</v>
      </c>
      <c r="N9" s="8" t="s">
        <v>27</v>
      </c>
      <c r="O9" s="91"/>
    </row>
    <row r="10" spans="2:15" ht="14.45" customHeight="1" thickBot="1">
      <c r="B10" s="61"/>
      <c r="C10" s="11" t="s">
        <v>12</v>
      </c>
      <c r="D10" s="12">
        <v>145</v>
      </c>
      <c r="E10" s="13">
        <v>0.51056338028169013</v>
      </c>
      <c r="F10" s="12">
        <v>145</v>
      </c>
      <c r="G10" s="13">
        <v>0.70048309178743962</v>
      </c>
      <c r="H10" s="14">
        <v>0</v>
      </c>
      <c r="I10" s="12">
        <v>144</v>
      </c>
      <c r="J10" s="14">
        <v>6.9444444444444198E-3</v>
      </c>
      <c r="K10" s="12">
        <v>699</v>
      </c>
      <c r="L10" s="13">
        <v>0.50762527233115473</v>
      </c>
      <c r="M10" s="12">
        <v>546</v>
      </c>
      <c r="N10" s="13">
        <v>0.57655755015839494</v>
      </c>
      <c r="O10" s="14">
        <v>0.28021978021978011</v>
      </c>
    </row>
    <row r="11" spans="2:15" ht="14.45" customHeight="1" thickBot="1">
      <c r="B11" s="62"/>
      <c r="C11" s="16" t="s">
        <v>9</v>
      </c>
      <c r="D11" s="17">
        <v>39</v>
      </c>
      <c r="E11" s="18">
        <v>0.13732394366197184</v>
      </c>
      <c r="F11" s="17">
        <v>14</v>
      </c>
      <c r="G11" s="18">
        <v>6.7632850241545889E-2</v>
      </c>
      <c r="H11" s="19">
        <v>1.7857142857142856</v>
      </c>
      <c r="I11" s="17">
        <v>36</v>
      </c>
      <c r="J11" s="19">
        <v>8.3333333333333259E-2</v>
      </c>
      <c r="K11" s="17">
        <v>188</v>
      </c>
      <c r="L11" s="18">
        <v>0.13652868554829339</v>
      </c>
      <c r="M11" s="17">
        <v>123</v>
      </c>
      <c r="N11" s="18">
        <v>0.12988384371700107</v>
      </c>
      <c r="O11" s="19">
        <v>0.52845528455284563</v>
      </c>
    </row>
    <row r="12" spans="2:15" ht="14.45" customHeight="1" thickBot="1">
      <c r="B12" s="62"/>
      <c r="C12" s="11" t="s">
        <v>36</v>
      </c>
      <c r="D12" s="12">
        <v>23</v>
      </c>
      <c r="E12" s="13">
        <v>8.098591549295775E-2</v>
      </c>
      <c r="F12" s="12">
        <v>10</v>
      </c>
      <c r="G12" s="13">
        <v>4.8309178743961352E-2</v>
      </c>
      <c r="H12" s="14">
        <v>1.2999999999999998</v>
      </c>
      <c r="I12" s="12">
        <v>21</v>
      </c>
      <c r="J12" s="14">
        <v>9.5238095238095344E-2</v>
      </c>
      <c r="K12" s="12">
        <v>153</v>
      </c>
      <c r="L12" s="13">
        <v>0.1111111111111111</v>
      </c>
      <c r="M12" s="12">
        <v>65</v>
      </c>
      <c r="N12" s="13">
        <v>6.863780359028511E-2</v>
      </c>
      <c r="O12" s="14">
        <v>1.3538461538461539</v>
      </c>
    </row>
    <row r="13" spans="2:15" ht="14.45" customHeight="1" thickBot="1">
      <c r="B13" s="62"/>
      <c r="C13" s="63" t="s">
        <v>4</v>
      </c>
      <c r="D13" s="17">
        <v>40</v>
      </c>
      <c r="E13" s="18">
        <v>0.14084507042253522</v>
      </c>
      <c r="F13" s="17">
        <v>23</v>
      </c>
      <c r="G13" s="18">
        <v>0.1111111111111111</v>
      </c>
      <c r="H13" s="19">
        <v>0.73913043478260865</v>
      </c>
      <c r="I13" s="17">
        <v>15</v>
      </c>
      <c r="J13" s="19">
        <v>1.6666666666666665</v>
      </c>
      <c r="K13" s="17">
        <v>140</v>
      </c>
      <c r="L13" s="18">
        <v>0.10167029774872913</v>
      </c>
      <c r="M13" s="17">
        <v>108</v>
      </c>
      <c r="N13" s="18">
        <v>0.11404435058078141</v>
      </c>
      <c r="O13" s="19">
        <v>0.29629629629629628</v>
      </c>
    </row>
    <row r="14" spans="2:15" ht="14.45" customHeight="1" thickBot="1">
      <c r="B14" s="62"/>
      <c r="C14" s="64" t="s">
        <v>3</v>
      </c>
      <c r="D14" s="12">
        <v>14</v>
      </c>
      <c r="E14" s="13">
        <v>4.9295774647887321E-2</v>
      </c>
      <c r="F14" s="12">
        <v>7</v>
      </c>
      <c r="G14" s="13">
        <v>3.3816425120772944E-2</v>
      </c>
      <c r="H14" s="14">
        <v>1</v>
      </c>
      <c r="I14" s="12">
        <v>11</v>
      </c>
      <c r="J14" s="14">
        <v>0.27272727272727271</v>
      </c>
      <c r="K14" s="12">
        <v>63</v>
      </c>
      <c r="L14" s="13">
        <v>4.5751633986928102E-2</v>
      </c>
      <c r="M14" s="12">
        <v>48</v>
      </c>
      <c r="N14" s="13">
        <v>5.0686378035902854E-2</v>
      </c>
      <c r="O14" s="14">
        <v>0.3125</v>
      </c>
    </row>
    <row r="15" spans="2:15" ht="14.45" customHeight="1" thickBot="1">
      <c r="B15" s="62"/>
      <c r="C15" s="65" t="s">
        <v>16</v>
      </c>
      <c r="D15" s="17">
        <v>6</v>
      </c>
      <c r="E15" s="18">
        <v>2.1126760563380281E-2</v>
      </c>
      <c r="F15" s="17">
        <v>0</v>
      </c>
      <c r="G15" s="18">
        <v>0</v>
      </c>
      <c r="H15" s="19"/>
      <c r="I15" s="17">
        <v>2</v>
      </c>
      <c r="J15" s="19">
        <v>2</v>
      </c>
      <c r="K15" s="17">
        <v>37</v>
      </c>
      <c r="L15" s="18">
        <v>2.6870007262164125E-2</v>
      </c>
      <c r="M15" s="17">
        <v>0</v>
      </c>
      <c r="N15" s="18">
        <v>0</v>
      </c>
      <c r="O15" s="19"/>
    </row>
    <row r="16" spans="2:15" ht="14.45" customHeight="1" thickBot="1">
      <c r="B16" s="62"/>
      <c r="C16" s="11" t="s">
        <v>11</v>
      </c>
      <c r="D16" s="12">
        <v>6</v>
      </c>
      <c r="E16" s="13">
        <v>2.1126760563380281E-2</v>
      </c>
      <c r="F16" s="12">
        <v>1</v>
      </c>
      <c r="G16" s="13">
        <v>4.830917874396135E-3</v>
      </c>
      <c r="H16" s="14">
        <v>5</v>
      </c>
      <c r="I16" s="12">
        <v>6</v>
      </c>
      <c r="J16" s="14">
        <v>0</v>
      </c>
      <c r="K16" s="12">
        <v>29</v>
      </c>
      <c r="L16" s="13">
        <v>2.1060275962236745E-2</v>
      </c>
      <c r="M16" s="12">
        <v>12</v>
      </c>
      <c r="N16" s="13">
        <v>1.2671594508975714E-2</v>
      </c>
      <c r="O16" s="14">
        <v>1.4166666666666665</v>
      </c>
    </row>
    <row r="17" spans="2:15" ht="14.45" customHeight="1" thickBot="1">
      <c r="B17" s="66"/>
      <c r="C17" s="65" t="s">
        <v>28</v>
      </c>
      <c r="D17" s="17">
        <v>11</v>
      </c>
      <c r="E17" s="18">
        <v>3.873239436619718E-2</v>
      </c>
      <c r="F17" s="17">
        <v>7</v>
      </c>
      <c r="G17" s="18">
        <v>3.3816425120772944E-2</v>
      </c>
      <c r="H17" s="19">
        <v>0.5714285714285714</v>
      </c>
      <c r="I17" s="17">
        <v>17</v>
      </c>
      <c r="J17" s="19">
        <v>6.910569105691057E-2</v>
      </c>
      <c r="K17" s="17">
        <v>68</v>
      </c>
      <c r="L17" s="18">
        <v>4.9382716049382713E-2</v>
      </c>
      <c r="M17" s="17">
        <v>45</v>
      </c>
      <c r="N17" s="18">
        <v>4.7518479408658922E-2</v>
      </c>
      <c r="O17" s="19">
        <v>0.51111111111111107</v>
      </c>
    </row>
    <row r="18" spans="2:15" ht="14.45" customHeight="1" thickBot="1">
      <c r="B18" s="20" t="s">
        <v>5</v>
      </c>
      <c r="C18" s="20" t="s">
        <v>29</v>
      </c>
      <c r="D18" s="21">
        <v>284</v>
      </c>
      <c r="E18" s="22">
        <v>1</v>
      </c>
      <c r="F18" s="21">
        <v>207</v>
      </c>
      <c r="G18" s="22">
        <v>1</v>
      </c>
      <c r="H18" s="23">
        <v>0.37198067632850251</v>
      </c>
      <c r="I18" s="21">
        <v>246</v>
      </c>
      <c r="J18" s="22">
        <v>0.15447154471544722</v>
      </c>
      <c r="K18" s="21">
        <v>1377</v>
      </c>
      <c r="L18" s="22">
        <v>1.0000000000000002</v>
      </c>
      <c r="M18" s="21">
        <v>947</v>
      </c>
      <c r="N18" s="22">
        <v>1</v>
      </c>
      <c r="O18" s="23">
        <v>0.4540654699049631</v>
      </c>
    </row>
    <row r="19" spans="2:15" ht="14.45" customHeight="1" thickBot="1">
      <c r="B19" s="61"/>
      <c r="C19" s="11" t="s">
        <v>8</v>
      </c>
      <c r="D19" s="12">
        <v>565</v>
      </c>
      <c r="E19" s="13">
        <v>0.21272590361445784</v>
      </c>
      <c r="F19" s="12">
        <v>607</v>
      </c>
      <c r="G19" s="13">
        <v>0.22234432234432233</v>
      </c>
      <c r="H19" s="14">
        <v>-6.9192751235584882E-2</v>
      </c>
      <c r="I19" s="12">
        <v>564</v>
      </c>
      <c r="J19" s="14">
        <v>1.7730496453900457E-3</v>
      </c>
      <c r="K19" s="12">
        <v>2758</v>
      </c>
      <c r="L19" s="13">
        <v>0.21651750667294709</v>
      </c>
      <c r="M19" s="12">
        <v>2370</v>
      </c>
      <c r="N19" s="13">
        <v>0.19986506999494014</v>
      </c>
      <c r="O19" s="14">
        <v>0.16371308016877628</v>
      </c>
    </row>
    <row r="20" spans="2:15" ht="14.45" customHeight="1" thickBot="1">
      <c r="B20" s="62"/>
      <c r="C20" s="16" t="s">
        <v>9</v>
      </c>
      <c r="D20" s="17">
        <v>444</v>
      </c>
      <c r="E20" s="18">
        <v>0.16716867469879518</v>
      </c>
      <c r="F20" s="17">
        <v>553</v>
      </c>
      <c r="G20" s="18">
        <v>0.20256410256410257</v>
      </c>
      <c r="H20" s="19">
        <v>-0.19710669077757681</v>
      </c>
      <c r="I20" s="17">
        <v>385</v>
      </c>
      <c r="J20" s="19">
        <v>0.15324675324675319</v>
      </c>
      <c r="K20" s="17">
        <v>2533</v>
      </c>
      <c r="L20" s="18">
        <v>0.1988538232061548</v>
      </c>
      <c r="M20" s="17">
        <v>2330</v>
      </c>
      <c r="N20" s="18">
        <v>0.19649181986844325</v>
      </c>
      <c r="O20" s="19">
        <v>8.7124463519313355E-2</v>
      </c>
    </row>
    <row r="21" spans="2:15" ht="14.45" customHeight="1" thickBot="1">
      <c r="B21" s="62"/>
      <c r="C21" s="11" t="s">
        <v>3</v>
      </c>
      <c r="D21" s="12">
        <v>526</v>
      </c>
      <c r="E21" s="13">
        <v>0.19804216867469879</v>
      </c>
      <c r="F21" s="12">
        <v>766</v>
      </c>
      <c r="G21" s="13">
        <v>0.28058608058608059</v>
      </c>
      <c r="H21" s="14">
        <v>-0.3133159268929504</v>
      </c>
      <c r="I21" s="12">
        <v>418</v>
      </c>
      <c r="J21" s="14">
        <v>0.25837320574162681</v>
      </c>
      <c r="K21" s="12">
        <v>2442</v>
      </c>
      <c r="L21" s="13">
        <v>0.19170984455958548</v>
      </c>
      <c r="M21" s="12">
        <v>2984</v>
      </c>
      <c r="N21" s="13">
        <v>0.25164445943666724</v>
      </c>
      <c r="O21" s="14">
        <v>-0.18163538873994634</v>
      </c>
    </row>
    <row r="22" spans="2:15" ht="14.45" customHeight="1" thickBot="1">
      <c r="B22" s="62"/>
      <c r="C22" s="63" t="s">
        <v>10</v>
      </c>
      <c r="D22" s="17">
        <v>423</v>
      </c>
      <c r="E22" s="18">
        <v>0.15926204819277109</v>
      </c>
      <c r="F22" s="17">
        <v>234</v>
      </c>
      <c r="G22" s="18">
        <v>8.5714285714285715E-2</v>
      </c>
      <c r="H22" s="19">
        <v>0.80769230769230771</v>
      </c>
      <c r="I22" s="17">
        <v>416</v>
      </c>
      <c r="J22" s="19">
        <v>1.6826923076923128E-2</v>
      </c>
      <c r="K22" s="17">
        <v>2149</v>
      </c>
      <c r="L22" s="18">
        <v>0.16870780342282932</v>
      </c>
      <c r="M22" s="17">
        <v>1299</v>
      </c>
      <c r="N22" s="18">
        <v>0.10954629785798617</v>
      </c>
      <c r="O22" s="19">
        <v>0.65434949961508848</v>
      </c>
    </row>
    <row r="23" spans="2:15" ht="14.45" customHeight="1" thickBot="1">
      <c r="B23" s="62"/>
      <c r="C23" s="64" t="s">
        <v>4</v>
      </c>
      <c r="D23" s="12">
        <v>394</v>
      </c>
      <c r="E23" s="13">
        <v>0.14834337349397592</v>
      </c>
      <c r="F23" s="12">
        <v>272</v>
      </c>
      <c r="G23" s="13">
        <v>9.9633699633699641E-2</v>
      </c>
      <c r="H23" s="14">
        <v>0.44852941176470584</v>
      </c>
      <c r="I23" s="12">
        <v>264</v>
      </c>
      <c r="J23" s="14">
        <v>0.49242424242424243</v>
      </c>
      <c r="K23" s="12">
        <v>1313</v>
      </c>
      <c r="L23" s="13">
        <v>0.10307740618621447</v>
      </c>
      <c r="M23" s="12">
        <v>1690</v>
      </c>
      <c r="N23" s="13">
        <v>0.14251981784449316</v>
      </c>
      <c r="O23" s="14">
        <v>-0.22307692307692306</v>
      </c>
    </row>
    <row r="24" spans="2:15" ht="14.45" customHeight="1" thickBot="1">
      <c r="B24" s="62"/>
      <c r="C24" s="65" t="s">
        <v>11</v>
      </c>
      <c r="D24" s="17">
        <v>158</v>
      </c>
      <c r="E24" s="18">
        <v>5.9487951807228913E-2</v>
      </c>
      <c r="F24" s="17">
        <v>165</v>
      </c>
      <c r="G24" s="18">
        <v>6.043956043956044E-2</v>
      </c>
      <c r="H24" s="19">
        <v>-4.2424242424242475E-2</v>
      </c>
      <c r="I24" s="17">
        <v>158</v>
      </c>
      <c r="J24" s="19">
        <v>0</v>
      </c>
      <c r="K24" s="17">
        <v>854</v>
      </c>
      <c r="L24" s="18">
        <v>6.7043491913958239E-2</v>
      </c>
      <c r="M24" s="17">
        <v>652</v>
      </c>
      <c r="N24" s="18">
        <v>5.4983977061899142E-2</v>
      </c>
      <c r="O24" s="19">
        <v>0.30981595092024539</v>
      </c>
    </row>
    <row r="25" spans="2:15" ht="14.45" customHeight="1" thickBot="1">
      <c r="B25" s="62"/>
      <c r="C25" s="11" t="s">
        <v>12</v>
      </c>
      <c r="D25" s="12">
        <v>99</v>
      </c>
      <c r="E25" s="13">
        <v>3.7274096385542167E-2</v>
      </c>
      <c r="F25" s="12">
        <v>59</v>
      </c>
      <c r="G25" s="13">
        <v>2.1611721611721611E-2</v>
      </c>
      <c r="H25" s="14">
        <v>0.67796610169491522</v>
      </c>
      <c r="I25" s="12">
        <v>76</v>
      </c>
      <c r="J25" s="14">
        <v>0.30263157894736836</v>
      </c>
      <c r="K25" s="12">
        <v>435</v>
      </c>
      <c r="L25" s="13">
        <v>3.4149788035798399E-2</v>
      </c>
      <c r="M25" s="12">
        <v>276</v>
      </c>
      <c r="N25" s="13">
        <v>2.3275425872828472E-2</v>
      </c>
      <c r="O25" s="14">
        <v>0.57608695652173902</v>
      </c>
    </row>
    <row r="26" spans="2:15" ht="14.45" customHeight="1" thickBot="1">
      <c r="B26" s="62"/>
      <c r="C26" s="65" t="s">
        <v>57</v>
      </c>
      <c r="D26" s="17">
        <v>44</v>
      </c>
      <c r="E26" s="18">
        <v>1.6566265060240965E-2</v>
      </c>
      <c r="F26" s="17">
        <v>73</v>
      </c>
      <c r="G26" s="18">
        <v>2.6739926739926739E-2</v>
      </c>
      <c r="H26" s="19">
        <v>-0.39726027397260277</v>
      </c>
      <c r="I26" s="17">
        <v>51</v>
      </c>
      <c r="J26" s="19">
        <v>-0.13725490196078427</v>
      </c>
      <c r="K26" s="17">
        <v>242</v>
      </c>
      <c r="L26" s="18">
        <v>1.8998272884283247E-2</v>
      </c>
      <c r="M26" s="17">
        <v>247</v>
      </c>
      <c r="N26" s="18">
        <v>2.0829819531118232E-2</v>
      </c>
      <c r="O26" s="19">
        <v>-2.0242914979757054E-2</v>
      </c>
    </row>
    <row r="27" spans="2:15" ht="14.45" customHeight="1" thickBot="1">
      <c r="B27" s="66"/>
      <c r="C27" s="11" t="s">
        <v>28</v>
      </c>
      <c r="D27" s="12">
        <v>3</v>
      </c>
      <c r="E27" s="13">
        <v>1.1295180722891568E-3</v>
      </c>
      <c r="F27" s="12">
        <v>1</v>
      </c>
      <c r="G27" s="13">
        <v>3.663003663003663E-4</v>
      </c>
      <c r="H27" s="14">
        <v>2</v>
      </c>
      <c r="I27" s="12">
        <v>6</v>
      </c>
      <c r="J27" s="14">
        <v>-0.5</v>
      </c>
      <c r="K27" s="12">
        <v>12</v>
      </c>
      <c r="L27" s="13">
        <v>9.4206311822892126E-4</v>
      </c>
      <c r="M27" s="12">
        <v>10</v>
      </c>
      <c r="N27" s="13">
        <v>8.4331253162421994E-4</v>
      </c>
      <c r="O27" s="14">
        <v>0.19999999999999996</v>
      </c>
    </row>
    <row r="28" spans="2:15" ht="14.45" customHeight="1" thickBot="1">
      <c r="B28" s="20" t="s">
        <v>6</v>
      </c>
      <c r="C28" s="20" t="s">
        <v>29</v>
      </c>
      <c r="D28" s="21">
        <v>2656</v>
      </c>
      <c r="E28" s="22">
        <v>0.99999999999999989</v>
      </c>
      <c r="F28" s="21">
        <v>2730</v>
      </c>
      <c r="G28" s="22">
        <v>1</v>
      </c>
      <c r="H28" s="23">
        <v>-2.7106227106227121E-2</v>
      </c>
      <c r="I28" s="21">
        <v>2338</v>
      </c>
      <c r="J28" s="22">
        <v>0.13601368691189042</v>
      </c>
      <c r="K28" s="21">
        <v>12738</v>
      </c>
      <c r="L28" s="22">
        <v>0.99999999999999989</v>
      </c>
      <c r="M28" s="21">
        <v>11858</v>
      </c>
      <c r="N28" s="22">
        <v>1.0000000000000002</v>
      </c>
      <c r="O28" s="23">
        <v>7.4211502782931316E-2</v>
      </c>
    </row>
    <row r="29" spans="2:15" ht="14.45" customHeight="1" thickBot="1">
      <c r="B29" s="20" t="s">
        <v>46</v>
      </c>
      <c r="C29" s="20" t="s">
        <v>29</v>
      </c>
      <c r="D29" s="21">
        <v>5</v>
      </c>
      <c r="E29" s="22">
        <v>1</v>
      </c>
      <c r="F29" s="21">
        <v>0</v>
      </c>
      <c r="G29" s="22">
        <v>0</v>
      </c>
      <c r="H29" s="23"/>
      <c r="I29" s="21">
        <v>3</v>
      </c>
      <c r="J29" s="22">
        <v>0.66666666666666674</v>
      </c>
      <c r="K29" s="21">
        <v>15</v>
      </c>
      <c r="L29" s="22">
        <v>0.99999999999999989</v>
      </c>
      <c r="M29" s="21">
        <v>3</v>
      </c>
      <c r="N29" s="22">
        <v>1</v>
      </c>
      <c r="O29" s="23">
        <v>4</v>
      </c>
    </row>
    <row r="30" spans="2:15" ht="14.45" customHeight="1" thickBot="1">
      <c r="B30" s="80"/>
      <c r="C30" s="81" t="s">
        <v>29</v>
      </c>
      <c r="D30" s="24">
        <v>2945</v>
      </c>
      <c r="E30" s="25">
        <v>1</v>
      </c>
      <c r="F30" s="24">
        <v>2937</v>
      </c>
      <c r="G30" s="25">
        <v>1</v>
      </c>
      <c r="H30" s="26">
        <v>2.7238678924073056E-3</v>
      </c>
      <c r="I30" s="24">
        <v>2587</v>
      </c>
      <c r="J30" s="26">
        <v>0.13838422883649004</v>
      </c>
      <c r="K30" s="24">
        <v>14130</v>
      </c>
      <c r="L30" s="25">
        <v>1</v>
      </c>
      <c r="M30" s="24">
        <v>12808</v>
      </c>
      <c r="N30" s="25">
        <v>1</v>
      </c>
      <c r="O30" s="26">
        <v>0.10321673953778898</v>
      </c>
    </row>
    <row r="31" spans="2:15" ht="14.45" customHeight="1">
      <c r="B31" s="1" t="s">
        <v>60</v>
      </c>
      <c r="C31" s="27"/>
      <c r="D31" s="1"/>
      <c r="E31" s="1"/>
      <c r="F31" s="1"/>
      <c r="G31" s="1"/>
    </row>
    <row r="32" spans="2:15">
      <c r="B32" s="28" t="s">
        <v>61</v>
      </c>
      <c r="C32" s="1"/>
      <c r="D32" s="1"/>
      <c r="E32" s="1"/>
      <c r="F32" s="1"/>
      <c r="G32" s="1"/>
    </row>
    <row r="34" spans="2:15">
      <c r="B34" s="107" t="s">
        <v>34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59"/>
    </row>
    <row r="35" spans="2:15" ht="15" thickBot="1">
      <c r="B35" s="113" t="s">
        <v>35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60" t="s">
        <v>31</v>
      </c>
    </row>
    <row r="36" spans="2:15" ht="14.45" customHeight="1">
      <c r="B36" s="98" t="s">
        <v>20</v>
      </c>
      <c r="C36" s="100" t="s">
        <v>1</v>
      </c>
      <c r="D36" s="102" t="s">
        <v>106</v>
      </c>
      <c r="E36" s="102"/>
      <c r="F36" s="102"/>
      <c r="G36" s="102"/>
      <c r="H36" s="103"/>
      <c r="I36" s="106" t="s">
        <v>93</v>
      </c>
      <c r="J36" s="103"/>
      <c r="K36" s="106" t="s">
        <v>108</v>
      </c>
      <c r="L36" s="102"/>
      <c r="M36" s="102"/>
      <c r="N36" s="102"/>
      <c r="O36" s="111"/>
    </row>
    <row r="37" spans="2:15" ht="14.45" customHeight="1" thickBot="1">
      <c r="B37" s="99"/>
      <c r="C37" s="101"/>
      <c r="D37" s="109" t="s">
        <v>107</v>
      </c>
      <c r="E37" s="109"/>
      <c r="F37" s="109"/>
      <c r="G37" s="109"/>
      <c r="H37" s="112"/>
      <c r="I37" s="108" t="s">
        <v>94</v>
      </c>
      <c r="J37" s="112"/>
      <c r="K37" s="108" t="s">
        <v>109</v>
      </c>
      <c r="L37" s="109"/>
      <c r="M37" s="109"/>
      <c r="N37" s="109"/>
      <c r="O37" s="110"/>
    </row>
    <row r="38" spans="2:15" ht="14.45" customHeight="1">
      <c r="B38" s="99"/>
      <c r="C38" s="101"/>
      <c r="D38" s="94">
        <v>2023</v>
      </c>
      <c r="E38" s="95"/>
      <c r="F38" s="94">
        <v>2022</v>
      </c>
      <c r="G38" s="95"/>
      <c r="H38" s="84" t="s">
        <v>21</v>
      </c>
      <c r="I38" s="104">
        <v>2022</v>
      </c>
      <c r="J38" s="104" t="s">
        <v>77</v>
      </c>
      <c r="K38" s="94">
        <v>2023</v>
      </c>
      <c r="L38" s="95"/>
      <c r="M38" s="94">
        <v>2022</v>
      </c>
      <c r="N38" s="95"/>
      <c r="O38" s="84" t="s">
        <v>21</v>
      </c>
    </row>
    <row r="39" spans="2:15" ht="18.75" customHeight="1" thickBot="1">
      <c r="B39" s="86" t="s">
        <v>20</v>
      </c>
      <c r="C39" s="88" t="s">
        <v>23</v>
      </c>
      <c r="D39" s="96"/>
      <c r="E39" s="97"/>
      <c r="F39" s="96"/>
      <c r="G39" s="97"/>
      <c r="H39" s="85"/>
      <c r="I39" s="105"/>
      <c r="J39" s="105"/>
      <c r="K39" s="96"/>
      <c r="L39" s="97"/>
      <c r="M39" s="96"/>
      <c r="N39" s="97"/>
      <c r="O39" s="85"/>
    </row>
    <row r="40" spans="2:15" ht="14.45" customHeight="1">
      <c r="B40" s="86"/>
      <c r="C40" s="88"/>
      <c r="D40" s="4" t="s">
        <v>24</v>
      </c>
      <c r="E40" s="5" t="s">
        <v>2</v>
      </c>
      <c r="F40" s="4" t="s">
        <v>24</v>
      </c>
      <c r="G40" s="5" t="s">
        <v>2</v>
      </c>
      <c r="H40" s="90" t="s">
        <v>25</v>
      </c>
      <c r="I40" s="6" t="s">
        <v>24</v>
      </c>
      <c r="J40" s="92" t="s">
        <v>78</v>
      </c>
      <c r="K40" s="4" t="s">
        <v>24</v>
      </c>
      <c r="L40" s="5" t="s">
        <v>2</v>
      </c>
      <c r="M40" s="4" t="s">
        <v>24</v>
      </c>
      <c r="N40" s="5" t="s">
        <v>2</v>
      </c>
      <c r="O40" s="90" t="s">
        <v>25</v>
      </c>
    </row>
    <row r="41" spans="2:15" ht="26.25" thickBot="1">
      <c r="B41" s="87"/>
      <c r="C41" s="89"/>
      <c r="D41" s="7" t="s">
        <v>26</v>
      </c>
      <c r="E41" s="8" t="s">
        <v>27</v>
      </c>
      <c r="F41" s="7" t="s">
        <v>26</v>
      </c>
      <c r="G41" s="8" t="s">
        <v>27</v>
      </c>
      <c r="H41" s="91"/>
      <c r="I41" s="9" t="s">
        <v>26</v>
      </c>
      <c r="J41" s="93"/>
      <c r="K41" s="7" t="s">
        <v>26</v>
      </c>
      <c r="L41" s="8" t="s">
        <v>27</v>
      </c>
      <c r="M41" s="7" t="s">
        <v>26</v>
      </c>
      <c r="N41" s="8" t="s">
        <v>27</v>
      </c>
      <c r="O41" s="91"/>
    </row>
    <row r="42" spans="2:15" ht="15" thickBot="1">
      <c r="B42" s="61"/>
      <c r="C42" s="11" t="s">
        <v>4</v>
      </c>
      <c r="D42" s="12"/>
      <c r="E42" s="13"/>
      <c r="F42" s="12">
        <v>0</v>
      </c>
      <c r="G42" s="13">
        <v>0</v>
      </c>
      <c r="H42" s="14"/>
      <c r="I42" s="12"/>
      <c r="J42" s="14"/>
      <c r="K42" s="12">
        <v>1</v>
      </c>
      <c r="L42" s="13">
        <v>0.5</v>
      </c>
      <c r="M42" s="12">
        <v>0</v>
      </c>
      <c r="N42" s="13">
        <v>0</v>
      </c>
      <c r="O42" s="14"/>
    </row>
    <row r="43" spans="2:15" ht="15" thickBot="1">
      <c r="B43" s="67"/>
      <c r="C43" s="11" t="s">
        <v>12</v>
      </c>
      <c r="D43" s="12"/>
      <c r="E43" s="13"/>
      <c r="F43" s="12">
        <v>1</v>
      </c>
      <c r="G43" s="13">
        <v>1</v>
      </c>
      <c r="H43" s="14"/>
      <c r="I43" s="12"/>
      <c r="J43" s="14"/>
      <c r="K43" s="12">
        <v>1</v>
      </c>
      <c r="L43" s="13">
        <v>0.5</v>
      </c>
      <c r="M43" s="12">
        <v>1</v>
      </c>
      <c r="N43" s="13">
        <v>1</v>
      </c>
      <c r="O43" s="14">
        <v>0</v>
      </c>
    </row>
    <row r="44" spans="2:15" ht="15" thickBot="1">
      <c r="B44" s="20" t="s">
        <v>5</v>
      </c>
      <c r="C44" s="20" t="s">
        <v>29</v>
      </c>
      <c r="D44" s="21">
        <v>0</v>
      </c>
      <c r="E44" s="22">
        <v>0</v>
      </c>
      <c r="F44" s="21">
        <v>0</v>
      </c>
      <c r="G44" s="22">
        <v>0</v>
      </c>
      <c r="H44" s="23"/>
      <c r="I44" s="21">
        <v>1</v>
      </c>
      <c r="J44" s="22">
        <v>0</v>
      </c>
      <c r="K44" s="21">
        <v>2</v>
      </c>
      <c r="L44" s="22">
        <v>1</v>
      </c>
      <c r="M44" s="21">
        <v>0</v>
      </c>
      <c r="N44" s="22">
        <v>0</v>
      </c>
      <c r="O44" s="23"/>
    </row>
    <row r="45" spans="2:15" ht="15" thickBot="1">
      <c r="B45" s="61"/>
      <c r="C45" s="11" t="s">
        <v>3</v>
      </c>
      <c r="D45" s="12">
        <v>489</v>
      </c>
      <c r="E45" s="13">
        <v>0.22359396433470508</v>
      </c>
      <c r="F45" s="12">
        <v>713</v>
      </c>
      <c r="G45" s="13">
        <v>0.31409691629955949</v>
      </c>
      <c r="H45" s="14">
        <v>-0.31416549789621318</v>
      </c>
      <c r="I45" s="12">
        <v>382</v>
      </c>
      <c r="J45" s="14">
        <v>0.28010471204188492</v>
      </c>
      <c r="K45" s="12">
        <v>2246</v>
      </c>
      <c r="L45" s="13">
        <v>0.21382330540746383</v>
      </c>
      <c r="M45" s="12">
        <v>2694</v>
      </c>
      <c r="N45" s="13">
        <v>0.27733168622606547</v>
      </c>
      <c r="O45" s="14">
        <v>-0.16629547141796586</v>
      </c>
    </row>
    <row r="46" spans="2:15" ht="15" thickBot="1">
      <c r="B46" s="62"/>
      <c r="C46" s="16" t="s">
        <v>8</v>
      </c>
      <c r="D46" s="17">
        <v>441</v>
      </c>
      <c r="E46" s="18">
        <v>0.20164609053497942</v>
      </c>
      <c r="F46" s="17">
        <v>508</v>
      </c>
      <c r="G46" s="18">
        <v>0.22378854625550662</v>
      </c>
      <c r="H46" s="19">
        <v>-0.13188976377952755</v>
      </c>
      <c r="I46" s="17">
        <v>464</v>
      </c>
      <c r="J46" s="19">
        <v>-4.9568965517241326E-2</v>
      </c>
      <c r="K46" s="17">
        <v>2228</v>
      </c>
      <c r="L46" s="18">
        <v>0.21210967250571211</v>
      </c>
      <c r="M46" s="17">
        <v>1970</v>
      </c>
      <c r="N46" s="18">
        <v>0.2028000823553634</v>
      </c>
      <c r="O46" s="19">
        <v>0.13096446700507625</v>
      </c>
    </row>
    <row r="47" spans="2:15" ht="15" thickBot="1">
      <c r="B47" s="62"/>
      <c r="C47" s="11" t="s">
        <v>9</v>
      </c>
      <c r="D47" s="12">
        <v>376</v>
      </c>
      <c r="E47" s="13">
        <v>0.17192501143118427</v>
      </c>
      <c r="F47" s="12">
        <v>463</v>
      </c>
      <c r="G47" s="13">
        <v>0.2039647577092511</v>
      </c>
      <c r="H47" s="14">
        <v>-0.18790496760259179</v>
      </c>
      <c r="I47" s="12">
        <v>294</v>
      </c>
      <c r="J47" s="14">
        <v>0.27891156462585043</v>
      </c>
      <c r="K47" s="12">
        <v>2098</v>
      </c>
      <c r="L47" s="13">
        <v>0.19973343488194972</v>
      </c>
      <c r="M47" s="12">
        <v>1938</v>
      </c>
      <c r="N47" s="13">
        <v>0.19950586781964175</v>
      </c>
      <c r="O47" s="14">
        <v>8.2559339525283715E-2</v>
      </c>
    </row>
    <row r="48" spans="2:15" ht="15" thickBot="1">
      <c r="B48" s="62"/>
      <c r="C48" s="63" t="s">
        <v>10</v>
      </c>
      <c r="D48" s="17">
        <v>343</v>
      </c>
      <c r="E48" s="18">
        <v>0.15683584819387289</v>
      </c>
      <c r="F48" s="17">
        <v>175</v>
      </c>
      <c r="G48" s="18">
        <v>7.7092511013215861E-2</v>
      </c>
      <c r="H48" s="19">
        <v>0.96</v>
      </c>
      <c r="I48" s="17">
        <v>351</v>
      </c>
      <c r="J48" s="19">
        <v>-2.2792022792022748E-2</v>
      </c>
      <c r="K48" s="17">
        <v>1782</v>
      </c>
      <c r="L48" s="18">
        <v>0.16964965727341966</v>
      </c>
      <c r="M48" s="17">
        <v>976</v>
      </c>
      <c r="N48" s="18">
        <v>0.10047354333950999</v>
      </c>
      <c r="O48" s="19">
        <v>0.82581967213114749</v>
      </c>
    </row>
    <row r="49" spans="2:15" ht="15" thickBot="1">
      <c r="B49" s="62"/>
      <c r="C49" s="64" t="s">
        <v>4</v>
      </c>
      <c r="D49" s="12">
        <v>282</v>
      </c>
      <c r="E49" s="13">
        <v>0.12894375857338819</v>
      </c>
      <c r="F49" s="12">
        <v>176</v>
      </c>
      <c r="G49" s="13">
        <v>7.7533039647577087E-2</v>
      </c>
      <c r="H49" s="14">
        <v>0.60227272727272729</v>
      </c>
      <c r="I49" s="12">
        <v>193</v>
      </c>
      <c r="J49" s="14">
        <v>0.46113989637305708</v>
      </c>
      <c r="K49" s="12">
        <v>925</v>
      </c>
      <c r="L49" s="13">
        <v>8.8061690784463062E-2</v>
      </c>
      <c r="M49" s="12">
        <v>1201</v>
      </c>
      <c r="N49" s="13">
        <v>0.12363598929380276</v>
      </c>
      <c r="O49" s="14">
        <v>-0.22980849292256456</v>
      </c>
    </row>
    <row r="50" spans="2:15" ht="15" thickBot="1">
      <c r="B50" s="62"/>
      <c r="C50" s="65" t="s">
        <v>11</v>
      </c>
      <c r="D50" s="17">
        <v>119</v>
      </c>
      <c r="E50" s="18">
        <v>5.4412437128486514E-2</v>
      </c>
      <c r="F50" s="17">
        <v>118</v>
      </c>
      <c r="G50" s="18">
        <v>5.1982378854625554E-2</v>
      </c>
      <c r="H50" s="19">
        <v>8.4745762711864181E-3</v>
      </c>
      <c r="I50" s="17">
        <v>111</v>
      </c>
      <c r="J50" s="19">
        <v>7.2072072072072002E-2</v>
      </c>
      <c r="K50" s="17">
        <v>635</v>
      </c>
      <c r="L50" s="18">
        <v>6.0453160700685453E-2</v>
      </c>
      <c r="M50" s="17">
        <v>469</v>
      </c>
      <c r="N50" s="18">
        <v>4.8280831789170267E-2</v>
      </c>
      <c r="O50" s="19">
        <v>0.35394456289978682</v>
      </c>
    </row>
    <row r="51" spans="2:15" ht="15" thickBot="1">
      <c r="B51" s="62"/>
      <c r="C51" s="11" t="s">
        <v>12</v>
      </c>
      <c r="D51" s="12">
        <v>90</v>
      </c>
      <c r="E51" s="13">
        <v>4.1152263374485597E-2</v>
      </c>
      <c r="F51" s="12">
        <v>43</v>
      </c>
      <c r="G51" s="13">
        <v>1.8942731277533039E-2</v>
      </c>
      <c r="H51" s="14">
        <v>1.0930232558139537</v>
      </c>
      <c r="I51" s="12">
        <v>60</v>
      </c>
      <c r="J51" s="14">
        <v>0.5</v>
      </c>
      <c r="K51" s="12">
        <v>345</v>
      </c>
      <c r="L51" s="13">
        <v>3.2844630616907844E-2</v>
      </c>
      <c r="M51" s="12">
        <v>219</v>
      </c>
      <c r="N51" s="13">
        <v>2.2544780728844967E-2</v>
      </c>
      <c r="O51" s="14">
        <v>0.57534246575342474</v>
      </c>
    </row>
    <row r="52" spans="2:15" ht="15" thickBot="1">
      <c r="B52" s="62"/>
      <c r="C52" s="65" t="s">
        <v>57</v>
      </c>
      <c r="D52" s="17">
        <v>44</v>
      </c>
      <c r="E52" s="18">
        <v>2.0118884316415182E-2</v>
      </c>
      <c r="F52" s="17">
        <v>73</v>
      </c>
      <c r="G52" s="18">
        <v>3.2158590308370046E-2</v>
      </c>
      <c r="H52" s="19">
        <v>-0.39726027397260277</v>
      </c>
      <c r="I52" s="17">
        <v>49</v>
      </c>
      <c r="J52" s="19">
        <v>-0.10204081632653061</v>
      </c>
      <c r="K52" s="17">
        <v>237</v>
      </c>
      <c r="L52" s="18">
        <v>2.2562833206397563E-2</v>
      </c>
      <c r="M52" s="17">
        <v>244</v>
      </c>
      <c r="N52" s="18">
        <v>2.5118385834877497E-2</v>
      </c>
      <c r="O52" s="19">
        <v>-2.8688524590163911E-2</v>
      </c>
    </row>
    <row r="53" spans="2:15" ht="15" thickBot="1">
      <c r="B53" s="66"/>
      <c r="C53" s="11" t="s">
        <v>28</v>
      </c>
      <c r="D53" s="12">
        <v>1</v>
      </c>
      <c r="E53" s="13">
        <v>4.5724737082761773E-4</v>
      </c>
      <c r="F53" s="12">
        <v>0</v>
      </c>
      <c r="G53" s="13">
        <v>0</v>
      </c>
      <c r="H53" s="14"/>
      <c r="I53" s="12">
        <v>0</v>
      </c>
      <c r="J53" s="14"/>
      <c r="K53" s="12">
        <v>1</v>
      </c>
      <c r="L53" s="13">
        <v>9.5201827875095204E-5</v>
      </c>
      <c r="M53" s="12">
        <v>0</v>
      </c>
      <c r="N53" s="13">
        <v>0</v>
      </c>
      <c r="O53" s="14"/>
    </row>
    <row r="54" spans="2:15" ht="15" thickBot="1">
      <c r="B54" s="20" t="s">
        <v>6</v>
      </c>
      <c r="C54" s="20" t="s">
        <v>29</v>
      </c>
      <c r="D54" s="21">
        <v>2185</v>
      </c>
      <c r="E54" s="22">
        <v>0.99908550525834483</v>
      </c>
      <c r="F54" s="21">
        <v>2269</v>
      </c>
      <c r="G54" s="22">
        <v>0.99955947136563872</v>
      </c>
      <c r="H54" s="23">
        <v>-3.7020713970912333E-2</v>
      </c>
      <c r="I54" s="21">
        <v>1904</v>
      </c>
      <c r="J54" s="22">
        <v>0.1475840336134453</v>
      </c>
      <c r="K54" s="21">
        <v>10497</v>
      </c>
      <c r="L54" s="22">
        <v>0.99933358720487431</v>
      </c>
      <c r="M54" s="21">
        <v>9711</v>
      </c>
      <c r="N54" s="22">
        <v>0.99969116738727593</v>
      </c>
      <c r="O54" s="23">
        <v>8.0939141180105034E-2</v>
      </c>
    </row>
    <row r="55" spans="2:15" ht="15" thickBot="1">
      <c r="B55" s="20" t="s">
        <v>46</v>
      </c>
      <c r="C55" s="20" t="s">
        <v>29</v>
      </c>
      <c r="D55" s="21">
        <v>2</v>
      </c>
      <c r="E55" s="22">
        <v>1</v>
      </c>
      <c r="F55" s="21">
        <v>0</v>
      </c>
      <c r="G55" s="22">
        <v>1</v>
      </c>
      <c r="H55" s="23"/>
      <c r="I55" s="21">
        <v>0</v>
      </c>
      <c r="J55" s="22"/>
      <c r="K55" s="21">
        <v>5</v>
      </c>
      <c r="L55" s="22">
        <v>1</v>
      </c>
      <c r="M55" s="21">
        <v>2</v>
      </c>
      <c r="N55" s="22">
        <v>1</v>
      </c>
      <c r="O55" s="23">
        <v>1.5</v>
      </c>
    </row>
    <row r="56" spans="2:15" ht="15" thickBot="1">
      <c r="B56" s="80"/>
      <c r="C56" s="81" t="s">
        <v>29</v>
      </c>
      <c r="D56" s="24">
        <v>2187</v>
      </c>
      <c r="E56" s="25">
        <v>1</v>
      </c>
      <c r="F56" s="24">
        <v>2270</v>
      </c>
      <c r="G56" s="25">
        <v>1</v>
      </c>
      <c r="H56" s="26">
        <v>-3.6563876651982352E-2</v>
      </c>
      <c r="I56" s="24">
        <v>1904</v>
      </c>
      <c r="J56" s="26">
        <v>0.14863445378151252</v>
      </c>
      <c r="K56" s="24">
        <v>10504</v>
      </c>
      <c r="L56" s="25">
        <v>1</v>
      </c>
      <c r="M56" s="24">
        <v>9714</v>
      </c>
      <c r="N56" s="25">
        <v>1</v>
      </c>
      <c r="O56" s="26">
        <v>8.1325921350627883E-2</v>
      </c>
    </row>
    <row r="57" spans="2:15">
      <c r="B57" s="68" t="s">
        <v>38</v>
      </c>
      <c r="C57" s="31"/>
      <c r="D57" s="31"/>
      <c r="E57" s="31"/>
      <c r="F57" s="31"/>
      <c r="G57" s="31"/>
      <c r="H57" s="31"/>
      <c r="I57" s="74"/>
      <c r="J57" s="31"/>
      <c r="K57" s="31"/>
      <c r="L57" s="31"/>
      <c r="M57" s="31"/>
      <c r="N57" s="31"/>
      <c r="O57" s="31"/>
    </row>
    <row r="58" spans="2:1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2:15">
      <c r="B59" s="107" t="s">
        <v>44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59"/>
    </row>
    <row r="60" spans="2:15" ht="15" thickBot="1">
      <c r="B60" s="113" t="s">
        <v>45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60" t="s">
        <v>31</v>
      </c>
    </row>
    <row r="61" spans="2:15">
      <c r="B61" s="98" t="s">
        <v>20</v>
      </c>
      <c r="C61" s="100" t="s">
        <v>1</v>
      </c>
      <c r="D61" s="102" t="s">
        <v>106</v>
      </c>
      <c r="E61" s="102"/>
      <c r="F61" s="102"/>
      <c r="G61" s="102"/>
      <c r="H61" s="103"/>
      <c r="I61" s="106" t="s">
        <v>93</v>
      </c>
      <c r="J61" s="103"/>
      <c r="K61" s="106" t="s">
        <v>108</v>
      </c>
      <c r="L61" s="102"/>
      <c r="M61" s="102"/>
      <c r="N61" s="102"/>
      <c r="O61" s="111"/>
    </row>
    <row r="62" spans="2:15" ht="15" thickBot="1">
      <c r="B62" s="99"/>
      <c r="C62" s="101"/>
      <c r="D62" s="109" t="s">
        <v>107</v>
      </c>
      <c r="E62" s="109"/>
      <c r="F62" s="109"/>
      <c r="G62" s="109"/>
      <c r="H62" s="112"/>
      <c r="I62" s="108" t="s">
        <v>94</v>
      </c>
      <c r="J62" s="112"/>
      <c r="K62" s="108" t="s">
        <v>109</v>
      </c>
      <c r="L62" s="109"/>
      <c r="M62" s="109"/>
      <c r="N62" s="109"/>
      <c r="O62" s="110"/>
    </row>
    <row r="63" spans="2:15" ht="15" customHeight="1">
      <c r="B63" s="99"/>
      <c r="C63" s="101"/>
      <c r="D63" s="94">
        <v>2023</v>
      </c>
      <c r="E63" s="95"/>
      <c r="F63" s="94">
        <v>2022</v>
      </c>
      <c r="G63" s="95"/>
      <c r="H63" s="84" t="s">
        <v>21</v>
      </c>
      <c r="I63" s="104">
        <v>2022</v>
      </c>
      <c r="J63" s="104" t="s">
        <v>77</v>
      </c>
      <c r="K63" s="94">
        <v>2023</v>
      </c>
      <c r="L63" s="95"/>
      <c r="M63" s="94">
        <v>2022</v>
      </c>
      <c r="N63" s="95"/>
      <c r="O63" s="84" t="s">
        <v>21</v>
      </c>
    </row>
    <row r="64" spans="2:15" ht="14.45" customHeight="1" thickBot="1">
      <c r="B64" s="86" t="s">
        <v>20</v>
      </c>
      <c r="C64" s="88" t="s">
        <v>23</v>
      </c>
      <c r="D64" s="96"/>
      <c r="E64" s="97"/>
      <c r="F64" s="96"/>
      <c r="G64" s="97"/>
      <c r="H64" s="85"/>
      <c r="I64" s="105"/>
      <c r="J64" s="105"/>
      <c r="K64" s="96"/>
      <c r="L64" s="97"/>
      <c r="M64" s="96"/>
      <c r="N64" s="97"/>
      <c r="O64" s="85"/>
    </row>
    <row r="65" spans="2:15" ht="15" customHeight="1">
      <c r="B65" s="86"/>
      <c r="C65" s="88"/>
      <c r="D65" s="4" t="s">
        <v>24</v>
      </c>
      <c r="E65" s="5" t="s">
        <v>2</v>
      </c>
      <c r="F65" s="4" t="s">
        <v>24</v>
      </c>
      <c r="G65" s="5" t="s">
        <v>2</v>
      </c>
      <c r="H65" s="90" t="s">
        <v>25</v>
      </c>
      <c r="I65" s="6" t="s">
        <v>24</v>
      </c>
      <c r="J65" s="92" t="s">
        <v>78</v>
      </c>
      <c r="K65" s="4" t="s">
        <v>24</v>
      </c>
      <c r="L65" s="5" t="s">
        <v>2</v>
      </c>
      <c r="M65" s="4" t="s">
        <v>24</v>
      </c>
      <c r="N65" s="5" t="s">
        <v>2</v>
      </c>
      <c r="O65" s="90" t="s">
        <v>25</v>
      </c>
    </row>
    <row r="66" spans="2:15" ht="14.25" customHeight="1" thickBot="1">
      <c r="B66" s="87"/>
      <c r="C66" s="89"/>
      <c r="D66" s="7" t="s">
        <v>26</v>
      </c>
      <c r="E66" s="8" t="s">
        <v>27</v>
      </c>
      <c r="F66" s="7" t="s">
        <v>26</v>
      </c>
      <c r="G66" s="8" t="s">
        <v>27</v>
      </c>
      <c r="H66" s="91"/>
      <c r="I66" s="9" t="s">
        <v>26</v>
      </c>
      <c r="J66" s="93"/>
      <c r="K66" s="7" t="s">
        <v>26</v>
      </c>
      <c r="L66" s="8" t="s">
        <v>27</v>
      </c>
      <c r="M66" s="7" t="s">
        <v>26</v>
      </c>
      <c r="N66" s="8" t="s">
        <v>27</v>
      </c>
      <c r="O66" s="91"/>
    </row>
    <row r="67" spans="2:15" ht="15" thickBot="1">
      <c r="B67" s="61"/>
      <c r="C67" s="11" t="s">
        <v>12</v>
      </c>
      <c r="D67" s="12">
        <v>145</v>
      </c>
      <c r="E67" s="13">
        <v>0.51056338028169013</v>
      </c>
      <c r="F67" s="12">
        <v>144</v>
      </c>
      <c r="G67" s="13">
        <v>0.69902912621359226</v>
      </c>
      <c r="H67" s="14">
        <v>6.9444444444444198E-3</v>
      </c>
      <c r="I67" s="12">
        <v>144</v>
      </c>
      <c r="J67" s="14">
        <v>6.9444444444444198E-3</v>
      </c>
      <c r="K67" s="12">
        <v>698</v>
      </c>
      <c r="L67" s="13">
        <v>0.50763636363636366</v>
      </c>
      <c r="M67" s="12">
        <v>545</v>
      </c>
      <c r="N67" s="13">
        <v>0.57610993657505283</v>
      </c>
      <c r="O67" s="14">
        <v>0.2807339449541284</v>
      </c>
    </row>
    <row r="68" spans="2:15" ht="15" thickBot="1">
      <c r="B68" s="62"/>
      <c r="C68" s="16" t="s">
        <v>9</v>
      </c>
      <c r="D68" s="17">
        <v>39</v>
      </c>
      <c r="E68" s="18">
        <v>0.13732394366197184</v>
      </c>
      <c r="F68" s="17">
        <v>14</v>
      </c>
      <c r="G68" s="18">
        <v>6.7961165048543687E-2</v>
      </c>
      <c r="H68" s="19">
        <v>1.7857142857142856</v>
      </c>
      <c r="I68" s="17">
        <v>36</v>
      </c>
      <c r="J68" s="19">
        <v>8.3333333333333259E-2</v>
      </c>
      <c r="K68" s="17">
        <v>188</v>
      </c>
      <c r="L68" s="18">
        <v>0.13672727272727273</v>
      </c>
      <c r="M68" s="17">
        <v>123</v>
      </c>
      <c r="N68" s="18">
        <v>0.13002114164904863</v>
      </c>
      <c r="O68" s="19">
        <v>0.52845528455284563</v>
      </c>
    </row>
    <row r="69" spans="2:15" ht="15" thickBot="1">
      <c r="B69" s="62"/>
      <c r="C69" s="11" t="s">
        <v>36</v>
      </c>
      <c r="D69" s="12">
        <v>23</v>
      </c>
      <c r="E69" s="13">
        <v>8.098591549295775E-2</v>
      </c>
      <c r="F69" s="12">
        <v>10</v>
      </c>
      <c r="G69" s="13">
        <v>4.8543689320388349E-2</v>
      </c>
      <c r="H69" s="14">
        <v>1.2999999999999998</v>
      </c>
      <c r="I69" s="12"/>
      <c r="J69" s="14"/>
      <c r="K69" s="12">
        <v>153</v>
      </c>
      <c r="L69" s="13">
        <v>0.11127272727272727</v>
      </c>
      <c r="M69" s="12">
        <v>65</v>
      </c>
      <c r="N69" s="13">
        <v>6.8710359408033828E-2</v>
      </c>
      <c r="O69" s="14">
        <v>1.3538461538461539</v>
      </c>
    </row>
    <row r="70" spans="2:15" ht="14.45" customHeight="1" thickBot="1">
      <c r="B70" s="62"/>
      <c r="C70" s="63" t="s">
        <v>4</v>
      </c>
      <c r="D70" s="17">
        <v>40</v>
      </c>
      <c r="E70" s="18">
        <v>0.14084507042253522</v>
      </c>
      <c r="F70" s="17">
        <v>23</v>
      </c>
      <c r="G70" s="18">
        <v>0.11165048543689321</v>
      </c>
      <c r="H70" s="19">
        <v>0.73913043478260865</v>
      </c>
      <c r="I70" s="17"/>
      <c r="J70" s="19"/>
      <c r="K70" s="17">
        <v>139</v>
      </c>
      <c r="L70" s="18">
        <v>0.10109090909090909</v>
      </c>
      <c r="M70" s="17">
        <v>108</v>
      </c>
      <c r="N70" s="18">
        <v>0.11416490486257928</v>
      </c>
      <c r="O70" s="19">
        <v>0.28703703703703698</v>
      </c>
    </row>
    <row r="71" spans="2:15" ht="14.45" customHeight="1" thickBot="1">
      <c r="B71" s="62"/>
      <c r="C71" s="64" t="s">
        <v>3</v>
      </c>
      <c r="D71" s="12">
        <v>14</v>
      </c>
      <c r="E71" s="13">
        <v>4.9295774647887321E-2</v>
      </c>
      <c r="F71" s="12">
        <v>7</v>
      </c>
      <c r="G71" s="13">
        <v>3.3980582524271843E-2</v>
      </c>
      <c r="H71" s="14">
        <v>1</v>
      </c>
      <c r="I71" s="12">
        <v>11</v>
      </c>
      <c r="J71" s="14">
        <v>0.27272727272727271</v>
      </c>
      <c r="K71" s="12">
        <v>63</v>
      </c>
      <c r="L71" s="13">
        <v>4.581818181818182E-2</v>
      </c>
      <c r="M71" s="12">
        <v>48</v>
      </c>
      <c r="N71" s="13">
        <v>5.0739957716701901E-2</v>
      </c>
      <c r="O71" s="14">
        <v>0.3125</v>
      </c>
    </row>
    <row r="72" spans="2:15" ht="14.45" customHeight="1" thickBot="1">
      <c r="B72" s="62"/>
      <c r="C72" s="65" t="s">
        <v>16</v>
      </c>
      <c r="D72" s="17">
        <v>6</v>
      </c>
      <c r="E72" s="18">
        <v>2.1126760563380281E-2</v>
      </c>
      <c r="F72" s="17">
        <v>0</v>
      </c>
      <c r="G72" s="18">
        <v>0</v>
      </c>
      <c r="H72" s="19"/>
      <c r="I72" s="17">
        <v>2</v>
      </c>
      <c r="J72" s="19">
        <v>2</v>
      </c>
      <c r="K72" s="17">
        <v>37</v>
      </c>
      <c r="L72" s="18">
        <v>2.690909090909091E-2</v>
      </c>
      <c r="M72" s="17">
        <v>0</v>
      </c>
      <c r="N72" s="18">
        <v>0</v>
      </c>
      <c r="O72" s="19"/>
    </row>
    <row r="73" spans="2:15" ht="14.45" customHeight="1" thickBot="1">
      <c r="B73" s="62"/>
      <c r="C73" s="11" t="s">
        <v>11</v>
      </c>
      <c r="D73" s="12">
        <v>6</v>
      </c>
      <c r="E73" s="13">
        <v>2.1126760563380281E-2</v>
      </c>
      <c r="F73" s="12">
        <v>1</v>
      </c>
      <c r="G73" s="13">
        <v>4.8543689320388345E-3</v>
      </c>
      <c r="H73" s="14">
        <v>5</v>
      </c>
      <c r="I73" s="12">
        <v>6</v>
      </c>
      <c r="J73" s="14">
        <v>0</v>
      </c>
      <c r="K73" s="12">
        <v>29</v>
      </c>
      <c r="L73" s="13">
        <v>2.1090909090909091E-2</v>
      </c>
      <c r="M73" s="12">
        <v>12</v>
      </c>
      <c r="N73" s="13">
        <v>1.2684989429175475E-2</v>
      </c>
      <c r="O73" s="14">
        <v>1.4166666666666665</v>
      </c>
    </row>
    <row r="74" spans="2:15" ht="15" thickBot="1">
      <c r="B74" s="62"/>
      <c r="C74" s="65" t="s">
        <v>28</v>
      </c>
      <c r="D74" s="17">
        <v>11</v>
      </c>
      <c r="E74" s="18">
        <v>3.8732394366197187E-2</v>
      </c>
      <c r="F74" s="17">
        <v>7</v>
      </c>
      <c r="G74" s="18">
        <v>3.3980582524271843E-2</v>
      </c>
      <c r="H74" s="19">
        <v>0.5714285714285714</v>
      </c>
      <c r="I74" s="17">
        <v>11</v>
      </c>
      <c r="J74" s="19">
        <v>0</v>
      </c>
      <c r="K74" s="17">
        <v>68</v>
      </c>
      <c r="L74" s="18">
        <v>4.9454545454545452E-2</v>
      </c>
      <c r="M74" s="17">
        <v>45</v>
      </c>
      <c r="N74" s="18">
        <v>4.7568710359408038E-2</v>
      </c>
      <c r="O74" s="19">
        <v>0.51111111111111107</v>
      </c>
    </row>
    <row r="75" spans="2:15" ht="15" customHeight="1" thickBot="1">
      <c r="B75" s="20" t="s">
        <v>5</v>
      </c>
      <c r="C75" s="20" t="s">
        <v>29</v>
      </c>
      <c r="D75" s="21">
        <v>284</v>
      </c>
      <c r="E75" s="22">
        <v>1</v>
      </c>
      <c r="F75" s="21">
        <v>206</v>
      </c>
      <c r="G75" s="22">
        <v>1</v>
      </c>
      <c r="H75" s="23">
        <v>0.37864077669902918</v>
      </c>
      <c r="I75" s="21">
        <v>210</v>
      </c>
      <c r="J75" s="22">
        <v>2.0296717171717167</v>
      </c>
      <c r="K75" s="21">
        <v>1375</v>
      </c>
      <c r="L75" s="22">
        <v>0.99999999999999989</v>
      </c>
      <c r="M75" s="21">
        <v>946</v>
      </c>
      <c r="N75" s="22">
        <v>1.0000000000000002</v>
      </c>
      <c r="O75" s="23">
        <v>0.45348837209302317</v>
      </c>
    </row>
    <row r="76" spans="2:15" ht="15" thickBot="1">
      <c r="B76" s="61"/>
      <c r="C76" s="11" t="s">
        <v>8</v>
      </c>
      <c r="D76" s="12">
        <v>124</v>
      </c>
      <c r="E76" s="13">
        <v>0.26326963906581741</v>
      </c>
      <c r="F76" s="12">
        <v>99</v>
      </c>
      <c r="G76" s="13">
        <v>0.21475054229934923</v>
      </c>
      <c r="H76" s="14">
        <v>0.2525252525252526</v>
      </c>
      <c r="I76" s="12">
        <v>100</v>
      </c>
      <c r="J76" s="14">
        <v>0.24</v>
      </c>
      <c r="K76" s="12">
        <v>530</v>
      </c>
      <c r="L76" s="13">
        <v>0.23650156180276663</v>
      </c>
      <c r="M76" s="12">
        <v>400</v>
      </c>
      <c r="N76" s="13">
        <v>0.18630647414997673</v>
      </c>
      <c r="O76" s="14">
        <v>0.32499999999999996</v>
      </c>
    </row>
    <row r="77" spans="2:15" ht="15" customHeight="1" thickBot="1">
      <c r="B77" s="62"/>
      <c r="C77" s="16" t="s">
        <v>9</v>
      </c>
      <c r="D77" s="17">
        <v>68</v>
      </c>
      <c r="E77" s="18">
        <v>0.14437367303609341</v>
      </c>
      <c r="F77" s="17">
        <v>90</v>
      </c>
      <c r="G77" s="18">
        <v>0.19522776572668113</v>
      </c>
      <c r="H77" s="19">
        <v>-0.24444444444444446</v>
      </c>
      <c r="I77" s="17">
        <v>91</v>
      </c>
      <c r="J77" s="19">
        <v>-0.25274725274725274</v>
      </c>
      <c r="K77" s="17">
        <v>435</v>
      </c>
      <c r="L77" s="18">
        <v>0.19410977242302543</v>
      </c>
      <c r="M77" s="17">
        <v>392</v>
      </c>
      <c r="N77" s="18">
        <v>0.18258034466697717</v>
      </c>
      <c r="O77" s="19">
        <v>0.10969387755102034</v>
      </c>
    </row>
    <row r="78" spans="2:15" ht="15" thickBot="1">
      <c r="B78" s="62"/>
      <c r="C78" s="11" t="s">
        <v>4</v>
      </c>
      <c r="D78" s="12">
        <v>112</v>
      </c>
      <c r="E78" s="13">
        <v>0.23779193205944799</v>
      </c>
      <c r="F78" s="12">
        <v>96</v>
      </c>
      <c r="G78" s="13">
        <v>0.20824295010845986</v>
      </c>
      <c r="H78" s="14">
        <v>0.16666666666666674</v>
      </c>
      <c r="I78" s="12">
        <v>71</v>
      </c>
      <c r="J78" s="14">
        <v>0.57746478873239426</v>
      </c>
      <c r="K78" s="12">
        <v>388</v>
      </c>
      <c r="L78" s="13">
        <v>0.17313699241410085</v>
      </c>
      <c r="M78" s="12">
        <v>489</v>
      </c>
      <c r="N78" s="13">
        <v>0.22775966464834654</v>
      </c>
      <c r="O78" s="14">
        <v>-0.20654396728016355</v>
      </c>
    </row>
    <row r="79" spans="2:15" ht="15" customHeight="1" thickBot="1">
      <c r="B79" s="62"/>
      <c r="C79" s="63" t="s">
        <v>10</v>
      </c>
      <c r="D79" s="17">
        <v>80</v>
      </c>
      <c r="E79" s="18">
        <v>0.16985138004246284</v>
      </c>
      <c r="F79" s="17">
        <v>59</v>
      </c>
      <c r="G79" s="18">
        <v>0.1279826464208243</v>
      </c>
      <c r="H79" s="19">
        <v>0.35593220338983045</v>
      </c>
      <c r="I79" s="17">
        <v>65</v>
      </c>
      <c r="J79" s="19">
        <v>0.23076923076923084</v>
      </c>
      <c r="K79" s="17">
        <v>367</v>
      </c>
      <c r="L79" s="18">
        <v>0.16376617581436859</v>
      </c>
      <c r="M79" s="17">
        <v>323</v>
      </c>
      <c r="N79" s="18">
        <v>0.15044247787610621</v>
      </c>
      <c r="O79" s="19">
        <v>0.13622291021671828</v>
      </c>
    </row>
    <row r="80" spans="2:15" ht="15" thickBot="1">
      <c r="B80" s="62"/>
      <c r="C80" s="64" t="s">
        <v>11</v>
      </c>
      <c r="D80" s="12">
        <v>39</v>
      </c>
      <c r="E80" s="13">
        <v>8.2802547770700632E-2</v>
      </c>
      <c r="F80" s="12">
        <v>47</v>
      </c>
      <c r="G80" s="13">
        <v>0.1019522776572668</v>
      </c>
      <c r="H80" s="14">
        <v>-0.17021276595744683</v>
      </c>
      <c r="I80" s="12">
        <v>47</v>
      </c>
      <c r="J80" s="14">
        <v>-0.17021276595744683</v>
      </c>
      <c r="K80" s="12">
        <v>219</v>
      </c>
      <c r="L80" s="13">
        <v>9.772423025435073E-2</v>
      </c>
      <c r="M80" s="12">
        <v>183</v>
      </c>
      <c r="N80" s="13">
        <v>8.5235211923614343E-2</v>
      </c>
      <c r="O80" s="14">
        <v>0.19672131147540983</v>
      </c>
    </row>
    <row r="81" spans="2:15" ht="15" customHeight="1" thickBot="1">
      <c r="B81" s="62"/>
      <c r="C81" s="65" t="s">
        <v>3</v>
      </c>
      <c r="D81" s="17">
        <v>37</v>
      </c>
      <c r="E81" s="18">
        <v>7.8556263269639062E-2</v>
      </c>
      <c r="F81" s="17">
        <v>53</v>
      </c>
      <c r="G81" s="18">
        <v>0.11496746203904555</v>
      </c>
      <c r="H81" s="19">
        <v>-0.30188679245283023</v>
      </c>
      <c r="I81" s="17">
        <v>36</v>
      </c>
      <c r="J81" s="19">
        <v>2.7777777777777679E-2</v>
      </c>
      <c r="K81" s="17">
        <v>196</v>
      </c>
      <c r="L81" s="18">
        <v>8.7460954930834445E-2</v>
      </c>
      <c r="M81" s="17">
        <v>290</v>
      </c>
      <c r="N81" s="18">
        <v>0.13507219375873311</v>
      </c>
      <c r="O81" s="19">
        <v>-0.32413793103448274</v>
      </c>
    </row>
    <row r="82" spans="2:15" ht="15" customHeight="1" thickBot="1">
      <c r="B82" s="62"/>
      <c r="C82" s="11" t="s">
        <v>12</v>
      </c>
      <c r="D82" s="12">
        <v>9</v>
      </c>
      <c r="E82" s="13">
        <v>1.9108280254777069E-2</v>
      </c>
      <c r="F82" s="12">
        <v>16</v>
      </c>
      <c r="G82" s="13">
        <v>3.4707158351409979E-2</v>
      </c>
      <c r="H82" s="14">
        <v>-0.4375</v>
      </c>
      <c r="I82" s="12">
        <v>16</v>
      </c>
      <c r="J82" s="14">
        <v>-0.4375</v>
      </c>
      <c r="K82" s="12">
        <v>90</v>
      </c>
      <c r="L82" s="13">
        <v>4.0160642570281124E-2</v>
      </c>
      <c r="M82" s="12">
        <v>57</v>
      </c>
      <c r="N82" s="13">
        <v>2.6548672566371681E-2</v>
      </c>
      <c r="O82" s="14">
        <v>0.57894736842105265</v>
      </c>
    </row>
    <row r="83" spans="2:15" ht="15" customHeight="1" thickBot="1">
      <c r="B83" s="62"/>
      <c r="C83" s="65" t="s">
        <v>28</v>
      </c>
      <c r="D83" s="17">
        <v>2</v>
      </c>
      <c r="E83" s="18">
        <v>4.246284501061571E-3</v>
      </c>
      <c r="F83" s="17">
        <v>1</v>
      </c>
      <c r="G83" s="18">
        <v>2.1691973969631237E-3</v>
      </c>
      <c r="H83" s="19">
        <v>1</v>
      </c>
      <c r="I83" s="17">
        <v>8</v>
      </c>
      <c r="J83" s="19">
        <v>-0.75</v>
      </c>
      <c r="K83" s="17">
        <v>16</v>
      </c>
      <c r="L83" s="18">
        <v>7.1396697902721996E-3</v>
      </c>
      <c r="M83" s="17">
        <v>13</v>
      </c>
      <c r="N83" s="18">
        <v>6.0549604098742429E-3</v>
      </c>
      <c r="O83" s="19">
        <v>0.23076923076923084</v>
      </c>
    </row>
    <row r="84" spans="2:15" ht="15" customHeight="1" thickBot="1">
      <c r="B84" s="20" t="s">
        <v>6</v>
      </c>
      <c r="C84" s="20" t="s">
        <v>29</v>
      </c>
      <c r="D84" s="21">
        <v>471</v>
      </c>
      <c r="E84" s="22">
        <v>1</v>
      </c>
      <c r="F84" s="21">
        <v>461</v>
      </c>
      <c r="G84" s="22">
        <v>1</v>
      </c>
      <c r="H84" s="23">
        <v>2.1691973969631295E-2</v>
      </c>
      <c r="I84" s="21">
        <v>434</v>
      </c>
      <c r="J84" s="22">
        <v>8.5253456221198176E-2</v>
      </c>
      <c r="K84" s="21">
        <v>2241</v>
      </c>
      <c r="L84" s="22">
        <v>1</v>
      </c>
      <c r="M84" s="21">
        <v>2147</v>
      </c>
      <c r="N84" s="22">
        <v>1</v>
      </c>
      <c r="O84" s="23">
        <v>4.3782021425244455E-2</v>
      </c>
    </row>
    <row r="85" spans="2:15" ht="15" thickBot="1">
      <c r="B85" s="20" t="s">
        <v>46</v>
      </c>
      <c r="C85" s="20" t="s">
        <v>29</v>
      </c>
      <c r="D85" s="21">
        <v>3</v>
      </c>
      <c r="E85" s="22">
        <v>1</v>
      </c>
      <c r="F85" s="21">
        <v>0</v>
      </c>
      <c r="G85" s="22">
        <v>1</v>
      </c>
      <c r="H85" s="23"/>
      <c r="I85" s="21">
        <v>3</v>
      </c>
      <c r="J85" s="22">
        <v>0</v>
      </c>
      <c r="K85" s="21">
        <v>10</v>
      </c>
      <c r="L85" s="22">
        <v>1</v>
      </c>
      <c r="M85" s="21">
        <v>1</v>
      </c>
      <c r="N85" s="22">
        <v>1</v>
      </c>
      <c r="O85" s="23">
        <v>9</v>
      </c>
    </row>
    <row r="86" spans="2:15" ht="15" customHeight="1" thickBot="1">
      <c r="B86" s="80"/>
      <c r="C86" s="81" t="s">
        <v>29</v>
      </c>
      <c r="D86" s="24">
        <v>758</v>
      </c>
      <c r="E86" s="25">
        <v>1</v>
      </c>
      <c r="F86" s="24">
        <v>667</v>
      </c>
      <c r="G86" s="25">
        <v>1</v>
      </c>
      <c r="H86" s="26">
        <v>0.1364317841079461</v>
      </c>
      <c r="I86" s="24">
        <v>683</v>
      </c>
      <c r="J86" s="26">
        <v>0.10980966325036601</v>
      </c>
      <c r="K86" s="24">
        <v>3626</v>
      </c>
      <c r="L86" s="25">
        <v>1</v>
      </c>
      <c r="M86" s="24">
        <v>3094</v>
      </c>
      <c r="N86" s="25">
        <v>1</v>
      </c>
      <c r="O86" s="26">
        <v>0.17194570135746612</v>
      </c>
    </row>
    <row r="87" spans="2:15">
      <c r="B87" s="68" t="s">
        <v>38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</row>
  </sheetData>
  <mergeCells count="72">
    <mergeCell ref="B3:N3"/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B2:N2"/>
    <mergeCell ref="M6:N7"/>
    <mergeCell ref="O6:O7"/>
    <mergeCell ref="B4:B6"/>
    <mergeCell ref="C4:C6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I38:I39"/>
    <mergeCell ref="J38:J39"/>
    <mergeCell ref="K38:L39"/>
    <mergeCell ref="M38:N39"/>
  </mergeCells>
  <phoneticPr fontId="4" type="noConversion"/>
  <conditionalFormatting sqref="H18 O18">
    <cfRule type="cellIs" dxfId="129" priority="54" operator="lessThan">
      <formula>0</formula>
    </cfRule>
  </conditionalFormatting>
  <conditionalFormatting sqref="H28 O28">
    <cfRule type="cellIs" dxfId="128" priority="53" operator="lessThan">
      <formula>0</formula>
    </cfRule>
  </conditionalFormatting>
  <conditionalFormatting sqref="H29 O29">
    <cfRule type="cellIs" dxfId="127" priority="52" operator="lessThan">
      <formula>0</formula>
    </cfRule>
  </conditionalFormatting>
  <conditionalFormatting sqref="J10:J16 O10:O16 H10:H16">
    <cfRule type="cellIs" dxfId="126" priority="51" operator="lessThan">
      <formula>0</formula>
    </cfRule>
  </conditionalFormatting>
  <conditionalFormatting sqref="L10:L16 N10:O16 D10:E16 G10:J16">
    <cfRule type="cellIs" dxfId="125" priority="50" operator="equal">
      <formula>0</formula>
    </cfRule>
  </conditionalFormatting>
  <conditionalFormatting sqref="F10:F16">
    <cfRule type="cellIs" dxfId="124" priority="49" operator="equal">
      <formula>0</formula>
    </cfRule>
  </conditionalFormatting>
  <conditionalFormatting sqref="K10:K16">
    <cfRule type="cellIs" dxfId="123" priority="48" operator="equal">
      <formula>0</formula>
    </cfRule>
  </conditionalFormatting>
  <conditionalFormatting sqref="M10:M16">
    <cfRule type="cellIs" dxfId="122" priority="47" operator="equal">
      <formula>0</formula>
    </cfRule>
  </conditionalFormatting>
  <conditionalFormatting sqref="J19:J27 O19:O27 H19:H27">
    <cfRule type="cellIs" dxfId="121" priority="46" operator="lessThan">
      <formula>0</formula>
    </cfRule>
  </conditionalFormatting>
  <conditionalFormatting sqref="L19:L27 N19:O27 D19:E27 G19:J27">
    <cfRule type="cellIs" dxfId="120" priority="45" operator="equal">
      <formula>0</formula>
    </cfRule>
  </conditionalFormatting>
  <conditionalFormatting sqref="F19:F27">
    <cfRule type="cellIs" dxfId="119" priority="44" operator="equal">
      <formula>0</formula>
    </cfRule>
  </conditionalFormatting>
  <conditionalFormatting sqref="K19:K27">
    <cfRule type="cellIs" dxfId="118" priority="43" operator="equal">
      <formula>0</formula>
    </cfRule>
  </conditionalFormatting>
  <conditionalFormatting sqref="M19:M27">
    <cfRule type="cellIs" dxfId="117" priority="42" operator="equal">
      <formula>0</formula>
    </cfRule>
  </conditionalFormatting>
  <conditionalFormatting sqref="J17 O17 H17">
    <cfRule type="cellIs" dxfId="116" priority="41" operator="lessThan">
      <formula>0</formula>
    </cfRule>
  </conditionalFormatting>
  <conditionalFormatting sqref="L17 N17:O17 D17:E17 G17:J17">
    <cfRule type="cellIs" dxfId="115" priority="40" operator="equal">
      <formula>0</formula>
    </cfRule>
  </conditionalFormatting>
  <conditionalFormatting sqref="F17">
    <cfRule type="cellIs" dxfId="114" priority="39" operator="equal">
      <formula>0</formula>
    </cfRule>
  </conditionalFormatting>
  <conditionalFormatting sqref="K17">
    <cfRule type="cellIs" dxfId="113" priority="38" operator="equal">
      <formula>0</formula>
    </cfRule>
  </conditionalFormatting>
  <conditionalFormatting sqref="M17">
    <cfRule type="cellIs" dxfId="112" priority="37" operator="equal">
      <formula>0</formula>
    </cfRule>
  </conditionalFormatting>
  <conditionalFormatting sqref="J42:J43 O42:O43 H42:H43">
    <cfRule type="cellIs" dxfId="111" priority="36" operator="lessThan">
      <formula>0</formula>
    </cfRule>
  </conditionalFormatting>
  <conditionalFormatting sqref="L42:L43 N42:O43 D42:E43 G42:J43">
    <cfRule type="cellIs" dxfId="110" priority="35" operator="equal">
      <formula>0</formula>
    </cfRule>
  </conditionalFormatting>
  <conditionalFormatting sqref="F42:F43">
    <cfRule type="cellIs" dxfId="109" priority="34" operator="equal">
      <formula>0</formula>
    </cfRule>
  </conditionalFormatting>
  <conditionalFormatting sqref="K42:K43">
    <cfRule type="cellIs" dxfId="108" priority="33" operator="equal">
      <formula>0</formula>
    </cfRule>
  </conditionalFormatting>
  <conditionalFormatting sqref="M42:M43">
    <cfRule type="cellIs" dxfId="107" priority="32" operator="equal">
      <formula>0</formula>
    </cfRule>
  </conditionalFormatting>
  <conditionalFormatting sqref="H44 O44">
    <cfRule type="cellIs" dxfId="106" priority="31" operator="lessThan">
      <formula>0</formula>
    </cfRule>
  </conditionalFormatting>
  <conditionalFormatting sqref="J45:J52 O45:O52 H45:H52">
    <cfRule type="cellIs" dxfId="105" priority="30" operator="lessThan">
      <formula>0</formula>
    </cfRule>
  </conditionalFormatting>
  <conditionalFormatting sqref="L45:L52 N45:O52 D45:E52 G45:J52">
    <cfRule type="cellIs" dxfId="104" priority="29" operator="equal">
      <formula>0</formula>
    </cfRule>
  </conditionalFormatting>
  <conditionalFormatting sqref="F45:F52">
    <cfRule type="cellIs" dxfId="103" priority="28" operator="equal">
      <formula>0</formula>
    </cfRule>
  </conditionalFormatting>
  <conditionalFormatting sqref="K45:K52">
    <cfRule type="cellIs" dxfId="102" priority="27" operator="equal">
      <formula>0</formula>
    </cfRule>
  </conditionalFormatting>
  <conditionalFormatting sqref="M45:M52">
    <cfRule type="cellIs" dxfId="101" priority="26" operator="equal">
      <formula>0</formula>
    </cfRule>
  </conditionalFormatting>
  <conditionalFormatting sqref="J53 O53 H53">
    <cfRule type="cellIs" dxfId="100" priority="25" operator="lessThan">
      <formula>0</formula>
    </cfRule>
  </conditionalFormatting>
  <conditionalFormatting sqref="L53 N53:O53 D53:E53 G53:J53">
    <cfRule type="cellIs" dxfId="99" priority="24" operator="equal">
      <formula>0</formula>
    </cfRule>
  </conditionalFormatting>
  <conditionalFormatting sqref="F53">
    <cfRule type="cellIs" dxfId="98" priority="23" operator="equal">
      <formula>0</formula>
    </cfRule>
  </conditionalFormatting>
  <conditionalFormatting sqref="K53">
    <cfRule type="cellIs" dxfId="97" priority="22" operator="equal">
      <formula>0</formula>
    </cfRule>
  </conditionalFormatting>
  <conditionalFormatting sqref="M53">
    <cfRule type="cellIs" dxfId="96" priority="21" operator="equal">
      <formula>0</formula>
    </cfRule>
  </conditionalFormatting>
  <conditionalFormatting sqref="H54 O54">
    <cfRule type="cellIs" dxfId="95" priority="20" operator="lessThan">
      <formula>0</formula>
    </cfRule>
  </conditionalFormatting>
  <conditionalFormatting sqref="H55 O55">
    <cfRule type="cellIs" dxfId="94" priority="19" operator="lessThan">
      <formula>0</formula>
    </cfRule>
  </conditionalFormatting>
  <conditionalFormatting sqref="J67:J73 O67:O73 H67:H73">
    <cfRule type="cellIs" dxfId="93" priority="18" operator="lessThan">
      <formula>0</formula>
    </cfRule>
  </conditionalFormatting>
  <conditionalFormatting sqref="L67:L73 N67:O73 D67:E73 G67:J73">
    <cfRule type="cellIs" dxfId="92" priority="17" operator="equal">
      <formula>0</formula>
    </cfRule>
  </conditionalFormatting>
  <conditionalFormatting sqref="F67:F73">
    <cfRule type="cellIs" dxfId="91" priority="16" operator="equal">
      <formula>0</formula>
    </cfRule>
  </conditionalFormatting>
  <conditionalFormatting sqref="K67:K73">
    <cfRule type="cellIs" dxfId="90" priority="15" operator="equal">
      <formula>0</formula>
    </cfRule>
  </conditionalFormatting>
  <conditionalFormatting sqref="M67:M73">
    <cfRule type="cellIs" dxfId="89" priority="14" operator="equal">
      <formula>0</formula>
    </cfRule>
  </conditionalFormatting>
  <conditionalFormatting sqref="J74 O74 H74">
    <cfRule type="cellIs" dxfId="88" priority="13" operator="lessThan">
      <formula>0</formula>
    </cfRule>
  </conditionalFormatting>
  <conditionalFormatting sqref="L74 N74:O74 D74:E74 G74:J74">
    <cfRule type="cellIs" dxfId="87" priority="12" operator="equal">
      <formula>0</formula>
    </cfRule>
  </conditionalFormatting>
  <conditionalFormatting sqref="F74">
    <cfRule type="cellIs" dxfId="86" priority="11" operator="equal">
      <formula>0</formula>
    </cfRule>
  </conditionalFormatting>
  <conditionalFormatting sqref="K74">
    <cfRule type="cellIs" dxfId="85" priority="10" operator="equal">
      <formula>0</formula>
    </cfRule>
  </conditionalFormatting>
  <conditionalFormatting sqref="M74">
    <cfRule type="cellIs" dxfId="84" priority="9" operator="equal">
      <formula>0</formula>
    </cfRule>
  </conditionalFormatting>
  <conditionalFormatting sqref="H75 O75">
    <cfRule type="cellIs" dxfId="83" priority="8" operator="lessThan">
      <formula>0</formula>
    </cfRule>
  </conditionalFormatting>
  <conditionalFormatting sqref="J76:J83 O76:O83 H76:H83">
    <cfRule type="cellIs" dxfId="82" priority="7" operator="lessThan">
      <formula>0</formula>
    </cfRule>
  </conditionalFormatting>
  <conditionalFormatting sqref="L76:L83 N76:O83 D76:E83 G76:J83">
    <cfRule type="cellIs" dxfId="81" priority="6" operator="equal">
      <formula>0</formula>
    </cfRule>
  </conditionalFormatting>
  <conditionalFormatting sqref="F76:F83">
    <cfRule type="cellIs" dxfId="80" priority="5" operator="equal">
      <formula>0</formula>
    </cfRule>
  </conditionalFormatting>
  <conditionalFormatting sqref="K76:K83">
    <cfRule type="cellIs" dxfId="79" priority="4" operator="equal">
      <formula>0</formula>
    </cfRule>
  </conditionalFormatting>
  <conditionalFormatting sqref="M76:M83">
    <cfRule type="cellIs" dxfId="78" priority="3" operator="equal">
      <formula>0</formula>
    </cfRule>
  </conditionalFormatting>
  <conditionalFormatting sqref="H84 O84">
    <cfRule type="cellIs" dxfId="77" priority="2" operator="lessThan">
      <formula>0</formula>
    </cfRule>
  </conditionalFormatting>
  <conditionalFormatting sqref="H85 O85">
    <cfRule type="cellIs" dxfId="7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40625" defaultRowHeight="14.25"/>
  <cols>
    <col min="1" max="1" width="1.140625" style="40" customWidth="1"/>
    <col min="2" max="2" width="15.42578125" style="40" bestFit="1" customWidth="1"/>
    <col min="3" max="3" width="18.7109375" style="40" customWidth="1"/>
    <col min="4" max="9" width="9" style="40" customWidth="1"/>
    <col min="10" max="10" width="11.85546875" style="40" customWidth="1"/>
    <col min="11" max="14" width="9" style="40" customWidth="1"/>
    <col min="15" max="15" width="11.7109375" style="40" customWidth="1"/>
    <col min="16" max="16384" width="9.140625" style="40"/>
  </cols>
  <sheetData>
    <row r="1" spans="2:15">
      <c r="B1" s="40" t="s">
        <v>7</v>
      </c>
      <c r="E1" s="41"/>
      <c r="O1" s="42">
        <v>45083</v>
      </c>
    </row>
    <row r="2" spans="2:15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59"/>
    </row>
    <row r="3" spans="2:15" ht="15" thickBot="1">
      <c r="B3" s="113" t="s">
        <v>114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8" t="s">
        <v>31</v>
      </c>
    </row>
    <row r="4" spans="2:15" ht="14.45" customHeight="1">
      <c r="B4" s="98" t="s">
        <v>20</v>
      </c>
      <c r="C4" s="100" t="s">
        <v>1</v>
      </c>
      <c r="D4" s="102" t="s">
        <v>106</v>
      </c>
      <c r="E4" s="102"/>
      <c r="F4" s="102"/>
      <c r="G4" s="102"/>
      <c r="H4" s="103"/>
      <c r="I4" s="106" t="s">
        <v>93</v>
      </c>
      <c r="J4" s="103"/>
      <c r="K4" s="106" t="s">
        <v>108</v>
      </c>
      <c r="L4" s="102"/>
      <c r="M4" s="102"/>
      <c r="N4" s="102"/>
      <c r="O4" s="111"/>
    </row>
    <row r="5" spans="2:15" ht="14.45" customHeight="1" thickBot="1">
      <c r="B5" s="99"/>
      <c r="C5" s="101"/>
      <c r="D5" s="109" t="s">
        <v>107</v>
      </c>
      <c r="E5" s="109"/>
      <c r="F5" s="109"/>
      <c r="G5" s="109"/>
      <c r="H5" s="112"/>
      <c r="I5" s="108" t="s">
        <v>94</v>
      </c>
      <c r="J5" s="112"/>
      <c r="K5" s="108" t="s">
        <v>109</v>
      </c>
      <c r="L5" s="109"/>
      <c r="M5" s="109"/>
      <c r="N5" s="109"/>
      <c r="O5" s="110"/>
    </row>
    <row r="6" spans="2:15" ht="14.45" customHeight="1">
      <c r="B6" s="99"/>
      <c r="C6" s="101"/>
      <c r="D6" s="94">
        <v>2023</v>
      </c>
      <c r="E6" s="95"/>
      <c r="F6" s="94">
        <v>2022</v>
      </c>
      <c r="G6" s="95"/>
      <c r="H6" s="84" t="s">
        <v>21</v>
      </c>
      <c r="I6" s="104">
        <v>2022</v>
      </c>
      <c r="J6" s="104" t="s">
        <v>77</v>
      </c>
      <c r="K6" s="94">
        <v>2023</v>
      </c>
      <c r="L6" s="95"/>
      <c r="M6" s="94">
        <v>2022</v>
      </c>
      <c r="N6" s="95"/>
      <c r="O6" s="84" t="s">
        <v>21</v>
      </c>
    </row>
    <row r="7" spans="2:15" ht="15" customHeight="1" thickBot="1">
      <c r="B7" s="86" t="s">
        <v>20</v>
      </c>
      <c r="C7" s="88" t="s">
        <v>23</v>
      </c>
      <c r="D7" s="96"/>
      <c r="E7" s="97"/>
      <c r="F7" s="96"/>
      <c r="G7" s="97"/>
      <c r="H7" s="85"/>
      <c r="I7" s="105"/>
      <c r="J7" s="105"/>
      <c r="K7" s="96"/>
      <c r="L7" s="97"/>
      <c r="M7" s="96"/>
      <c r="N7" s="97"/>
      <c r="O7" s="85"/>
    </row>
    <row r="8" spans="2:15" ht="15" customHeight="1">
      <c r="B8" s="86"/>
      <c r="C8" s="88"/>
      <c r="D8" s="4" t="s">
        <v>24</v>
      </c>
      <c r="E8" s="5" t="s">
        <v>2</v>
      </c>
      <c r="F8" s="4" t="s">
        <v>24</v>
      </c>
      <c r="G8" s="5" t="s">
        <v>2</v>
      </c>
      <c r="H8" s="90" t="s">
        <v>25</v>
      </c>
      <c r="I8" s="6" t="s">
        <v>24</v>
      </c>
      <c r="J8" s="92" t="s">
        <v>78</v>
      </c>
      <c r="K8" s="4" t="s">
        <v>24</v>
      </c>
      <c r="L8" s="5" t="s">
        <v>2</v>
      </c>
      <c r="M8" s="4" t="s">
        <v>24</v>
      </c>
      <c r="N8" s="5" t="s">
        <v>2</v>
      </c>
      <c r="O8" s="90" t="s">
        <v>25</v>
      </c>
    </row>
    <row r="9" spans="2:15" ht="15" customHeight="1" thickBot="1">
      <c r="B9" s="87"/>
      <c r="C9" s="89"/>
      <c r="D9" s="7" t="s">
        <v>26</v>
      </c>
      <c r="E9" s="8" t="s">
        <v>27</v>
      </c>
      <c r="F9" s="7" t="s">
        <v>26</v>
      </c>
      <c r="G9" s="8" t="s">
        <v>27</v>
      </c>
      <c r="H9" s="91"/>
      <c r="I9" s="9" t="s">
        <v>26</v>
      </c>
      <c r="J9" s="93"/>
      <c r="K9" s="7" t="s">
        <v>26</v>
      </c>
      <c r="L9" s="8" t="s">
        <v>27</v>
      </c>
      <c r="M9" s="7" t="s">
        <v>26</v>
      </c>
      <c r="N9" s="8" t="s">
        <v>27</v>
      </c>
      <c r="O9" s="91"/>
    </row>
    <row r="10" spans="2:15" ht="15" thickBot="1">
      <c r="B10" s="61"/>
      <c r="C10" s="11" t="s">
        <v>9</v>
      </c>
      <c r="D10" s="12">
        <v>15</v>
      </c>
      <c r="E10" s="13">
        <v>0.40540540540540543</v>
      </c>
      <c r="F10" s="12">
        <v>4</v>
      </c>
      <c r="G10" s="13">
        <v>0.33333333333333331</v>
      </c>
      <c r="H10" s="14">
        <v>2.75</v>
      </c>
      <c r="I10" s="12">
        <v>29</v>
      </c>
      <c r="J10" s="14">
        <v>-0.48275862068965514</v>
      </c>
      <c r="K10" s="12">
        <v>122</v>
      </c>
      <c r="L10" s="13">
        <v>0.48995983935742971</v>
      </c>
      <c r="M10" s="12">
        <v>65</v>
      </c>
      <c r="N10" s="13">
        <v>0.5752212389380531</v>
      </c>
      <c r="O10" s="14">
        <v>0.87692307692307692</v>
      </c>
    </row>
    <row r="11" spans="2:15" ht="15" thickBot="1">
      <c r="B11" s="62"/>
      <c r="C11" s="16" t="s">
        <v>12</v>
      </c>
      <c r="D11" s="17">
        <v>8</v>
      </c>
      <c r="E11" s="18">
        <v>0.21621621621621623</v>
      </c>
      <c r="F11" s="17">
        <v>2</v>
      </c>
      <c r="G11" s="18">
        <v>0.16666666666666666</v>
      </c>
      <c r="H11" s="19">
        <v>3</v>
      </c>
      <c r="I11" s="17">
        <v>5</v>
      </c>
      <c r="J11" s="19">
        <v>0.60000000000000009</v>
      </c>
      <c r="K11" s="17">
        <v>40</v>
      </c>
      <c r="L11" s="18">
        <v>0.1606425702811245</v>
      </c>
      <c r="M11" s="17">
        <v>17</v>
      </c>
      <c r="N11" s="18">
        <v>0.15044247787610621</v>
      </c>
      <c r="O11" s="19">
        <v>1.3529411764705883</v>
      </c>
    </row>
    <row r="12" spans="2:15" ht="15" thickBot="1">
      <c r="B12" s="62"/>
      <c r="C12" s="11" t="s">
        <v>16</v>
      </c>
      <c r="D12" s="12">
        <v>6</v>
      </c>
      <c r="E12" s="13">
        <v>0.16216216216216217</v>
      </c>
      <c r="F12" s="12">
        <v>0</v>
      </c>
      <c r="G12" s="13">
        <v>0</v>
      </c>
      <c r="H12" s="14"/>
      <c r="I12" s="12">
        <v>2</v>
      </c>
      <c r="J12" s="14">
        <v>2</v>
      </c>
      <c r="K12" s="12">
        <v>37</v>
      </c>
      <c r="L12" s="13">
        <v>0.14859437751004015</v>
      </c>
      <c r="M12" s="12">
        <v>0</v>
      </c>
      <c r="N12" s="13">
        <v>0</v>
      </c>
      <c r="O12" s="14"/>
    </row>
    <row r="13" spans="2:15" ht="15" thickBot="1">
      <c r="B13" s="62"/>
      <c r="C13" s="63" t="s">
        <v>65</v>
      </c>
      <c r="D13" s="17">
        <v>2</v>
      </c>
      <c r="E13" s="18">
        <v>5.4054054054054057E-2</v>
      </c>
      <c r="F13" s="17">
        <v>1</v>
      </c>
      <c r="G13" s="18">
        <v>8.3333333333333329E-2</v>
      </c>
      <c r="H13" s="19">
        <v>1</v>
      </c>
      <c r="I13" s="17">
        <v>0</v>
      </c>
      <c r="J13" s="19"/>
      <c r="K13" s="17">
        <v>17</v>
      </c>
      <c r="L13" s="18">
        <v>6.8273092369477914E-2</v>
      </c>
      <c r="M13" s="17">
        <v>3</v>
      </c>
      <c r="N13" s="18">
        <v>2.6548672566371681E-2</v>
      </c>
      <c r="O13" s="19">
        <v>4.666666666666667</v>
      </c>
    </row>
    <row r="14" spans="2:15" ht="15" thickBot="1">
      <c r="B14" s="62"/>
      <c r="C14" s="64" t="s">
        <v>72</v>
      </c>
      <c r="D14" s="12">
        <v>2</v>
      </c>
      <c r="E14" s="13">
        <v>5.4054054054054057E-2</v>
      </c>
      <c r="F14" s="12">
        <v>0</v>
      </c>
      <c r="G14" s="13">
        <v>0</v>
      </c>
      <c r="H14" s="14"/>
      <c r="I14" s="12">
        <v>3</v>
      </c>
      <c r="J14" s="14">
        <v>-0.33333333333333337</v>
      </c>
      <c r="K14" s="12">
        <v>12</v>
      </c>
      <c r="L14" s="13">
        <v>4.8192771084337352E-2</v>
      </c>
      <c r="M14" s="12">
        <v>1</v>
      </c>
      <c r="N14" s="13">
        <v>8.8495575221238937E-3</v>
      </c>
      <c r="O14" s="14">
        <v>11</v>
      </c>
    </row>
    <row r="15" spans="2:15" ht="15" thickBot="1">
      <c r="B15" s="62"/>
      <c r="C15" s="65" t="s">
        <v>75</v>
      </c>
      <c r="D15" s="17">
        <v>1</v>
      </c>
      <c r="E15" s="18">
        <v>2.7027027027027029E-2</v>
      </c>
      <c r="F15" s="17">
        <v>1</v>
      </c>
      <c r="G15" s="18">
        <v>8.3333333333333329E-2</v>
      </c>
      <c r="H15" s="19">
        <v>0</v>
      </c>
      <c r="I15" s="17">
        <v>0</v>
      </c>
      <c r="J15" s="19"/>
      <c r="K15" s="17">
        <v>5</v>
      </c>
      <c r="L15" s="18">
        <v>2.0080321285140562E-2</v>
      </c>
      <c r="M15" s="17">
        <v>4</v>
      </c>
      <c r="N15" s="18">
        <v>3.5398230088495575E-2</v>
      </c>
      <c r="O15" s="19">
        <v>0.25</v>
      </c>
    </row>
    <row r="16" spans="2:15" ht="15" thickBot="1">
      <c r="B16" s="62"/>
      <c r="C16" s="11" t="s">
        <v>101</v>
      </c>
      <c r="D16" s="12">
        <v>0</v>
      </c>
      <c r="E16" s="13">
        <v>0</v>
      </c>
      <c r="F16" s="12">
        <v>0</v>
      </c>
      <c r="G16" s="13">
        <v>0</v>
      </c>
      <c r="H16" s="14"/>
      <c r="I16" s="12">
        <v>3</v>
      </c>
      <c r="J16" s="14">
        <v>-1</v>
      </c>
      <c r="K16" s="12">
        <v>3</v>
      </c>
      <c r="L16" s="13">
        <v>1.2048192771084338E-2</v>
      </c>
      <c r="M16" s="12">
        <v>0</v>
      </c>
      <c r="N16" s="13">
        <v>0</v>
      </c>
      <c r="O16" s="14"/>
    </row>
    <row r="17" spans="2:16" ht="15" thickBot="1">
      <c r="B17" s="62"/>
      <c r="C17" s="65" t="s">
        <v>28</v>
      </c>
      <c r="D17" s="17">
        <v>3</v>
      </c>
      <c r="E17" s="18">
        <v>8.1081081081081086E-2</v>
      </c>
      <c r="F17" s="17">
        <v>4</v>
      </c>
      <c r="G17" s="18">
        <v>0.33333333333333331</v>
      </c>
      <c r="H17" s="19">
        <v>-0.25</v>
      </c>
      <c r="I17" s="17">
        <v>2</v>
      </c>
      <c r="J17" s="19">
        <v>4.5454545454545456E-2</v>
      </c>
      <c r="K17" s="17">
        <v>13</v>
      </c>
      <c r="L17" s="18">
        <v>5.2208835341365459E-2</v>
      </c>
      <c r="M17" s="17">
        <v>23</v>
      </c>
      <c r="N17" s="18">
        <v>0.20353982300884957</v>
      </c>
      <c r="O17" s="19">
        <v>-0.43478260869565222</v>
      </c>
    </row>
    <row r="18" spans="2:16" ht="15" thickBot="1">
      <c r="B18" s="20" t="s">
        <v>32</v>
      </c>
      <c r="C18" s="20" t="s">
        <v>29</v>
      </c>
      <c r="D18" s="21">
        <v>37</v>
      </c>
      <c r="E18" s="22">
        <v>1</v>
      </c>
      <c r="F18" s="21">
        <v>12</v>
      </c>
      <c r="G18" s="22">
        <v>1</v>
      </c>
      <c r="H18" s="23">
        <v>2.0833333333333335</v>
      </c>
      <c r="I18" s="21">
        <v>44</v>
      </c>
      <c r="J18" s="22">
        <v>-0.15909090909090906</v>
      </c>
      <c r="K18" s="21">
        <v>249</v>
      </c>
      <c r="L18" s="22">
        <v>1</v>
      </c>
      <c r="M18" s="21">
        <v>113</v>
      </c>
      <c r="N18" s="22">
        <v>1</v>
      </c>
      <c r="O18" s="23">
        <v>1.2035398230088497</v>
      </c>
    </row>
    <row r="19" spans="2:16" ht="15" thickBot="1">
      <c r="B19" s="61"/>
      <c r="C19" s="11" t="s">
        <v>8</v>
      </c>
      <c r="D19" s="12">
        <v>568</v>
      </c>
      <c r="E19" s="13">
        <v>0.19565966241818808</v>
      </c>
      <c r="F19" s="12">
        <v>608</v>
      </c>
      <c r="G19" s="13">
        <v>0.20786324786324786</v>
      </c>
      <c r="H19" s="14">
        <v>-6.5789473684210509E-2</v>
      </c>
      <c r="I19" s="12">
        <v>566</v>
      </c>
      <c r="J19" s="14">
        <v>3.5335689045936647E-3</v>
      </c>
      <c r="K19" s="12">
        <v>2771</v>
      </c>
      <c r="L19" s="13">
        <v>0.19984133852589067</v>
      </c>
      <c r="M19" s="12">
        <v>2380</v>
      </c>
      <c r="N19" s="13">
        <v>0.18751969744721084</v>
      </c>
      <c r="O19" s="14">
        <v>0.16428571428571437</v>
      </c>
    </row>
    <row r="20" spans="2:16" ht="15" thickBot="1">
      <c r="B20" s="62"/>
      <c r="C20" s="16" t="s">
        <v>9</v>
      </c>
      <c r="D20" s="17">
        <v>468</v>
      </c>
      <c r="E20" s="18">
        <v>0.16121253875301411</v>
      </c>
      <c r="F20" s="17">
        <v>563</v>
      </c>
      <c r="G20" s="18">
        <v>0.19247863247863248</v>
      </c>
      <c r="H20" s="19">
        <v>-0.1687388987566607</v>
      </c>
      <c r="I20" s="17">
        <v>392</v>
      </c>
      <c r="J20" s="19">
        <v>0.19387755102040827</v>
      </c>
      <c r="K20" s="17">
        <v>2599</v>
      </c>
      <c r="L20" s="18">
        <v>0.18743689600461561</v>
      </c>
      <c r="M20" s="17">
        <v>2388</v>
      </c>
      <c r="N20" s="18">
        <v>0.18815001575795776</v>
      </c>
      <c r="O20" s="19">
        <v>8.8358458961474096E-2</v>
      </c>
    </row>
    <row r="21" spans="2:16" ht="15" thickBot="1">
      <c r="B21" s="62"/>
      <c r="C21" s="11" t="s">
        <v>3</v>
      </c>
      <c r="D21" s="12">
        <v>540</v>
      </c>
      <c r="E21" s="13">
        <v>0.18601446779193936</v>
      </c>
      <c r="F21" s="12">
        <v>773</v>
      </c>
      <c r="G21" s="13">
        <v>0.26427350427350427</v>
      </c>
      <c r="H21" s="14">
        <v>-0.3014230271668823</v>
      </c>
      <c r="I21" s="12">
        <v>429</v>
      </c>
      <c r="J21" s="14">
        <v>0.25874125874125875</v>
      </c>
      <c r="K21" s="12">
        <v>2505</v>
      </c>
      <c r="L21" s="13">
        <v>0.18065772392903506</v>
      </c>
      <c r="M21" s="12">
        <v>3032</v>
      </c>
      <c r="N21" s="13">
        <v>0.23889063977308542</v>
      </c>
      <c r="O21" s="14">
        <v>-0.17381266490765168</v>
      </c>
    </row>
    <row r="22" spans="2:16" ht="15" thickBot="1">
      <c r="B22" s="62"/>
      <c r="C22" s="63" t="s">
        <v>10</v>
      </c>
      <c r="D22" s="17">
        <v>423</v>
      </c>
      <c r="E22" s="18">
        <v>0.14571133310368584</v>
      </c>
      <c r="F22" s="17">
        <v>234</v>
      </c>
      <c r="G22" s="18">
        <v>0.08</v>
      </c>
      <c r="H22" s="19">
        <v>0.80769230769230771</v>
      </c>
      <c r="I22" s="17">
        <v>416</v>
      </c>
      <c r="J22" s="19">
        <v>1.6826923076923128E-2</v>
      </c>
      <c r="K22" s="17">
        <v>2149</v>
      </c>
      <c r="L22" s="18">
        <v>0.1549834126640704</v>
      </c>
      <c r="M22" s="17">
        <v>1299</v>
      </c>
      <c r="N22" s="18">
        <v>0.1023479357075323</v>
      </c>
      <c r="O22" s="19">
        <v>0.65434949961508848</v>
      </c>
    </row>
    <row r="23" spans="2:16" ht="15" thickBot="1">
      <c r="B23" s="62"/>
      <c r="C23" s="64" t="s">
        <v>4</v>
      </c>
      <c r="D23" s="12">
        <v>434</v>
      </c>
      <c r="E23" s="13">
        <v>0.14950051670685499</v>
      </c>
      <c r="F23" s="12">
        <v>295</v>
      </c>
      <c r="G23" s="13">
        <v>0.10085470085470086</v>
      </c>
      <c r="H23" s="14">
        <v>0.471186440677966</v>
      </c>
      <c r="I23" s="12">
        <v>279</v>
      </c>
      <c r="J23" s="14">
        <v>0.55555555555555558</v>
      </c>
      <c r="K23" s="12">
        <v>1451</v>
      </c>
      <c r="L23" s="13">
        <v>0.10464445406029137</v>
      </c>
      <c r="M23" s="12">
        <v>1795</v>
      </c>
      <c r="N23" s="13">
        <v>0.14142767097384179</v>
      </c>
      <c r="O23" s="14">
        <v>-0.19164345403899719</v>
      </c>
    </row>
    <row r="24" spans="2:16" ht="15" thickBot="1">
      <c r="B24" s="62"/>
      <c r="C24" s="65" t="s">
        <v>12</v>
      </c>
      <c r="D24" s="17">
        <v>236</v>
      </c>
      <c r="E24" s="18">
        <v>8.1295211849810547E-2</v>
      </c>
      <c r="F24" s="17">
        <v>202</v>
      </c>
      <c r="G24" s="18">
        <v>6.9059829059829062E-2</v>
      </c>
      <c r="H24" s="19">
        <v>0.16831683168316824</v>
      </c>
      <c r="I24" s="17">
        <v>215</v>
      </c>
      <c r="J24" s="19">
        <v>9.7674418604651203E-2</v>
      </c>
      <c r="K24" s="17">
        <v>1094</v>
      </c>
      <c r="L24" s="18">
        <v>7.8898023943458823E-2</v>
      </c>
      <c r="M24" s="17">
        <v>805</v>
      </c>
      <c r="N24" s="18">
        <v>6.3425780018909556E-2</v>
      </c>
      <c r="O24" s="19">
        <v>0.35900621118012421</v>
      </c>
    </row>
    <row r="25" spans="2:16" ht="15" thickBot="1">
      <c r="B25" s="62"/>
      <c r="C25" s="11" t="s">
        <v>11</v>
      </c>
      <c r="D25" s="12">
        <v>163</v>
      </c>
      <c r="E25" s="13">
        <v>5.6148811574233549E-2</v>
      </c>
      <c r="F25" s="12">
        <v>165</v>
      </c>
      <c r="G25" s="13">
        <v>5.6410256410256411E-2</v>
      </c>
      <c r="H25" s="14">
        <v>-1.2121212121212088E-2</v>
      </c>
      <c r="I25" s="12">
        <v>163</v>
      </c>
      <c r="J25" s="14">
        <v>0</v>
      </c>
      <c r="K25" s="12">
        <v>880</v>
      </c>
      <c r="L25" s="13">
        <v>6.3464589643732874E-2</v>
      </c>
      <c r="M25" s="12">
        <v>661</v>
      </c>
      <c r="N25" s="13">
        <v>5.2080050425464861E-2</v>
      </c>
      <c r="O25" s="14">
        <v>0.33131618759455361</v>
      </c>
    </row>
    <row r="26" spans="2:16" ht="15" thickBot="1">
      <c r="B26" s="62"/>
      <c r="C26" s="65" t="s">
        <v>57</v>
      </c>
      <c r="D26" s="17">
        <v>44</v>
      </c>
      <c r="E26" s="18">
        <v>1.5156734412676542E-2</v>
      </c>
      <c r="F26" s="17">
        <v>73</v>
      </c>
      <c r="G26" s="18">
        <v>2.4957264957264958E-2</v>
      </c>
      <c r="H26" s="19">
        <v>-0.39726027397260277</v>
      </c>
      <c r="I26" s="17">
        <v>51</v>
      </c>
      <c r="J26" s="19">
        <v>-0.13725490196078427</v>
      </c>
      <c r="K26" s="17">
        <v>242</v>
      </c>
      <c r="L26" s="18">
        <v>1.7452762152026541E-2</v>
      </c>
      <c r="M26" s="17">
        <v>247</v>
      </c>
      <c r="N26" s="18">
        <v>1.9461077844311378E-2</v>
      </c>
      <c r="O26" s="19">
        <v>-2.0242914979757054E-2</v>
      </c>
    </row>
    <row r="27" spans="2:16" ht="15" thickBot="1">
      <c r="B27" s="66"/>
      <c r="C27" s="11" t="s">
        <v>28</v>
      </c>
      <c r="D27" s="12">
        <f>+D28-SUM(D19:D26)</f>
        <v>27</v>
      </c>
      <c r="E27" s="13">
        <f>+E28-SUM(E19:E26)</f>
        <v>9.3007233895968655E-3</v>
      </c>
      <c r="F27" s="12">
        <f>+F28-SUM(F19:F26)</f>
        <v>12</v>
      </c>
      <c r="G27" s="13">
        <f>+G28-SUM(G19:G26)</f>
        <v>4.1025641025641546E-3</v>
      </c>
      <c r="H27" s="14">
        <f>+D27/F27-1</f>
        <v>1.25</v>
      </c>
      <c r="I27" s="12">
        <f>+I28-SUM(I20:I26)</f>
        <v>595</v>
      </c>
      <c r="J27" s="14">
        <f>+D27/I27-1</f>
        <v>-0.95462184873949585</v>
      </c>
      <c r="K27" s="12">
        <f>+K28-SUM(K19:K26)</f>
        <v>175</v>
      </c>
      <c r="L27" s="13">
        <f>+L28-SUM(L19:L26)</f>
        <v>1.2620799076878741E-2</v>
      </c>
      <c r="M27" s="12">
        <f>+M28-SUM(M19:M26)</f>
        <v>85</v>
      </c>
      <c r="N27" s="13">
        <f>+N28-SUM(N19:N26)</f>
        <v>6.6971320516860944E-3</v>
      </c>
      <c r="O27" s="14">
        <f>+K27/M27-1</f>
        <v>1.0588235294117645</v>
      </c>
    </row>
    <row r="28" spans="2:16" ht="15" thickBot="1">
      <c r="B28" s="20" t="s">
        <v>33</v>
      </c>
      <c r="C28" s="20" t="s">
        <v>29</v>
      </c>
      <c r="D28" s="21">
        <v>2903</v>
      </c>
      <c r="E28" s="22">
        <v>1</v>
      </c>
      <c r="F28" s="21">
        <v>2925</v>
      </c>
      <c r="G28" s="22">
        <v>1</v>
      </c>
      <c r="H28" s="23">
        <v>-7.5213675213675613E-3</v>
      </c>
      <c r="I28" s="21">
        <v>2540</v>
      </c>
      <c r="J28" s="22">
        <v>0.14291338582677171</v>
      </c>
      <c r="K28" s="21">
        <v>13866</v>
      </c>
      <c r="L28" s="22">
        <v>1</v>
      </c>
      <c r="M28" s="21">
        <v>12692</v>
      </c>
      <c r="N28" s="22">
        <v>1</v>
      </c>
      <c r="O28" s="23">
        <v>9.2499212102111539E-2</v>
      </c>
    </row>
    <row r="29" spans="2:16" ht="15" thickBot="1">
      <c r="B29" s="20" t="s">
        <v>46</v>
      </c>
      <c r="C29" s="20" t="s">
        <v>29</v>
      </c>
      <c r="D29" s="21">
        <v>5</v>
      </c>
      <c r="E29" s="22">
        <v>1</v>
      </c>
      <c r="F29" s="21">
        <v>0</v>
      </c>
      <c r="G29" s="22">
        <v>1</v>
      </c>
      <c r="H29" s="23"/>
      <c r="I29" s="21">
        <v>3</v>
      </c>
      <c r="J29" s="22">
        <v>0.66666666666666674</v>
      </c>
      <c r="K29" s="21">
        <v>15</v>
      </c>
      <c r="L29" s="22">
        <v>1</v>
      </c>
      <c r="M29" s="21">
        <v>3</v>
      </c>
      <c r="N29" s="22">
        <v>1</v>
      </c>
      <c r="O29" s="23">
        <v>4</v>
      </c>
      <c r="P29" s="31"/>
    </row>
    <row r="30" spans="2:16" ht="15" thickBot="1">
      <c r="B30" s="80"/>
      <c r="C30" s="81" t="s">
        <v>29</v>
      </c>
      <c r="D30" s="24">
        <v>2945</v>
      </c>
      <c r="E30" s="25">
        <v>1</v>
      </c>
      <c r="F30" s="24">
        <v>2937</v>
      </c>
      <c r="G30" s="25">
        <v>1</v>
      </c>
      <c r="H30" s="26">
        <v>2.7238678924073056E-3</v>
      </c>
      <c r="I30" s="24">
        <v>2587</v>
      </c>
      <c r="J30" s="26">
        <v>0.13838422883649004</v>
      </c>
      <c r="K30" s="24">
        <v>14130</v>
      </c>
      <c r="L30" s="25">
        <v>1</v>
      </c>
      <c r="M30" s="24">
        <v>12808</v>
      </c>
      <c r="N30" s="25">
        <v>1</v>
      </c>
      <c r="O30" s="26">
        <v>0.10321673953778898</v>
      </c>
      <c r="P30" s="31"/>
    </row>
    <row r="31" spans="2:16" ht="14.45" customHeight="1">
      <c r="B31" s="1" t="s">
        <v>60</v>
      </c>
      <c r="C31" s="27"/>
      <c r="D31" s="1"/>
      <c r="E31" s="1"/>
      <c r="F31" s="1"/>
      <c r="G31" s="1"/>
    </row>
    <row r="32" spans="2:16">
      <c r="B32" s="28" t="s">
        <v>61</v>
      </c>
      <c r="C32" s="1"/>
      <c r="D32" s="1"/>
      <c r="E32" s="1"/>
      <c r="F32" s="1"/>
      <c r="G32" s="1"/>
    </row>
    <row r="33" spans="2:15" ht="14.25" customHeight="1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2:1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2:15">
      <c r="B35" s="107" t="s">
        <v>34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59"/>
    </row>
    <row r="36" spans="2:15" ht="15" thickBot="1">
      <c r="B36" s="113" t="s">
        <v>35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60" t="s">
        <v>31</v>
      </c>
    </row>
    <row r="37" spans="2:15" ht="14.45" customHeight="1">
      <c r="B37" s="98" t="s">
        <v>20</v>
      </c>
      <c r="C37" s="100" t="s">
        <v>1</v>
      </c>
      <c r="D37" s="102" t="s">
        <v>106</v>
      </c>
      <c r="E37" s="102"/>
      <c r="F37" s="102"/>
      <c r="G37" s="102"/>
      <c r="H37" s="103"/>
      <c r="I37" s="106" t="s">
        <v>93</v>
      </c>
      <c r="J37" s="103"/>
      <c r="K37" s="106" t="s">
        <v>108</v>
      </c>
      <c r="L37" s="102"/>
      <c r="M37" s="102"/>
      <c r="N37" s="102"/>
      <c r="O37" s="111"/>
    </row>
    <row r="38" spans="2:15" ht="14.45" customHeight="1" thickBot="1">
      <c r="B38" s="99"/>
      <c r="C38" s="101"/>
      <c r="D38" s="109" t="s">
        <v>107</v>
      </c>
      <c r="E38" s="109"/>
      <c r="F38" s="109"/>
      <c r="G38" s="109"/>
      <c r="H38" s="112"/>
      <c r="I38" s="108" t="s">
        <v>94</v>
      </c>
      <c r="J38" s="112"/>
      <c r="K38" s="108" t="s">
        <v>109</v>
      </c>
      <c r="L38" s="109"/>
      <c r="M38" s="109"/>
      <c r="N38" s="109"/>
      <c r="O38" s="110"/>
    </row>
    <row r="39" spans="2:15" ht="14.45" customHeight="1">
      <c r="B39" s="99"/>
      <c r="C39" s="101"/>
      <c r="D39" s="94">
        <v>2023</v>
      </c>
      <c r="E39" s="95"/>
      <c r="F39" s="94">
        <v>2022</v>
      </c>
      <c r="G39" s="95"/>
      <c r="H39" s="84" t="s">
        <v>21</v>
      </c>
      <c r="I39" s="104">
        <v>2022</v>
      </c>
      <c r="J39" s="104" t="s">
        <v>77</v>
      </c>
      <c r="K39" s="94">
        <v>2023</v>
      </c>
      <c r="L39" s="95"/>
      <c r="M39" s="94">
        <v>2022</v>
      </c>
      <c r="N39" s="95"/>
      <c r="O39" s="84" t="s">
        <v>21</v>
      </c>
    </row>
    <row r="40" spans="2:15" ht="14.45" customHeight="1" thickBot="1">
      <c r="B40" s="86" t="s">
        <v>20</v>
      </c>
      <c r="C40" s="88" t="s">
        <v>23</v>
      </c>
      <c r="D40" s="96"/>
      <c r="E40" s="97"/>
      <c r="F40" s="96"/>
      <c r="G40" s="97"/>
      <c r="H40" s="85"/>
      <c r="I40" s="105"/>
      <c r="J40" s="105"/>
      <c r="K40" s="96"/>
      <c r="L40" s="97"/>
      <c r="M40" s="96"/>
      <c r="N40" s="97"/>
      <c r="O40" s="85"/>
    </row>
    <row r="41" spans="2:15" ht="14.45" customHeight="1">
      <c r="B41" s="86"/>
      <c r="C41" s="88"/>
      <c r="D41" s="4" t="s">
        <v>24</v>
      </c>
      <c r="E41" s="5" t="s">
        <v>2</v>
      </c>
      <c r="F41" s="4" t="s">
        <v>24</v>
      </c>
      <c r="G41" s="5" t="s">
        <v>2</v>
      </c>
      <c r="H41" s="90" t="s">
        <v>25</v>
      </c>
      <c r="I41" s="6" t="s">
        <v>24</v>
      </c>
      <c r="J41" s="92" t="s">
        <v>78</v>
      </c>
      <c r="K41" s="4" t="s">
        <v>24</v>
      </c>
      <c r="L41" s="5" t="s">
        <v>2</v>
      </c>
      <c r="M41" s="4" t="s">
        <v>24</v>
      </c>
      <c r="N41" s="5" t="s">
        <v>2</v>
      </c>
      <c r="O41" s="90" t="s">
        <v>25</v>
      </c>
    </row>
    <row r="42" spans="2:15" ht="14.45" customHeight="1" thickBot="1">
      <c r="B42" s="87"/>
      <c r="C42" s="89"/>
      <c r="D42" s="7" t="s">
        <v>26</v>
      </c>
      <c r="E42" s="8" t="s">
        <v>27</v>
      </c>
      <c r="F42" s="7" t="s">
        <v>26</v>
      </c>
      <c r="G42" s="8" t="s">
        <v>27</v>
      </c>
      <c r="H42" s="91"/>
      <c r="I42" s="9" t="s">
        <v>26</v>
      </c>
      <c r="J42" s="93"/>
      <c r="K42" s="7" t="s">
        <v>26</v>
      </c>
      <c r="L42" s="8" t="s">
        <v>27</v>
      </c>
      <c r="M42" s="7" t="s">
        <v>26</v>
      </c>
      <c r="N42" s="8" t="s">
        <v>27</v>
      </c>
      <c r="O42" s="91"/>
    </row>
    <row r="43" spans="2:15" ht="14.45" customHeight="1" thickBot="1">
      <c r="B43" s="61"/>
      <c r="C43" s="11" t="s">
        <v>12</v>
      </c>
      <c r="D43" s="12"/>
      <c r="E43" s="13"/>
      <c r="F43" s="12">
        <v>1</v>
      </c>
      <c r="G43" s="13">
        <v>1</v>
      </c>
      <c r="H43" s="14"/>
      <c r="I43" s="12"/>
      <c r="J43" s="14"/>
      <c r="K43" s="12"/>
      <c r="L43" s="13"/>
      <c r="M43" s="12">
        <v>1</v>
      </c>
      <c r="N43" s="13">
        <v>1</v>
      </c>
      <c r="O43" s="14"/>
    </row>
    <row r="44" spans="2:15" ht="15" thickBot="1">
      <c r="B44" s="20" t="s">
        <v>32</v>
      </c>
      <c r="C44" s="20" t="s">
        <v>29</v>
      </c>
      <c r="D44" s="21"/>
      <c r="E44" s="22"/>
      <c r="F44" s="21">
        <v>1</v>
      </c>
      <c r="G44" s="22">
        <v>1</v>
      </c>
      <c r="H44" s="23"/>
      <c r="I44" s="21"/>
      <c r="J44" s="22"/>
      <c r="K44" s="21"/>
      <c r="L44" s="22"/>
      <c r="M44" s="21">
        <v>1</v>
      </c>
      <c r="N44" s="22">
        <v>1</v>
      </c>
      <c r="O44" s="23"/>
    </row>
    <row r="45" spans="2:15" ht="15" thickBot="1">
      <c r="B45" s="61"/>
      <c r="C45" s="11" t="s">
        <v>3</v>
      </c>
      <c r="D45" s="12">
        <v>489</v>
      </c>
      <c r="E45" s="13">
        <v>0.22379862700228834</v>
      </c>
      <c r="F45" s="12">
        <v>713</v>
      </c>
      <c r="G45" s="13">
        <v>0.3142353459673865</v>
      </c>
      <c r="H45" s="14">
        <v>-0.31416549789621318</v>
      </c>
      <c r="I45" s="12">
        <v>382</v>
      </c>
      <c r="J45" s="14">
        <v>0.28010471204188492</v>
      </c>
      <c r="K45" s="12">
        <v>2246</v>
      </c>
      <c r="L45" s="13">
        <v>0.21392513572721211</v>
      </c>
      <c r="M45" s="12">
        <v>2694</v>
      </c>
      <c r="N45" s="13">
        <v>0.27741736175471116</v>
      </c>
      <c r="O45" s="14">
        <v>-0.16629547141796586</v>
      </c>
    </row>
    <row r="46" spans="2:15" ht="15" thickBot="1">
      <c r="B46" s="62"/>
      <c r="C46" s="16" t="s">
        <v>8</v>
      </c>
      <c r="D46" s="17">
        <v>441</v>
      </c>
      <c r="E46" s="18">
        <v>0.20183066361556065</v>
      </c>
      <c r="F46" s="17">
        <v>508</v>
      </c>
      <c r="G46" s="18">
        <v>0.2238871749669458</v>
      </c>
      <c r="H46" s="19">
        <v>-0.13188976377952755</v>
      </c>
      <c r="I46" s="17">
        <v>464</v>
      </c>
      <c r="J46" s="19">
        <v>-4.9568965517241326E-2</v>
      </c>
      <c r="K46" s="17">
        <v>2228</v>
      </c>
      <c r="L46" s="18">
        <v>0.21221068673206972</v>
      </c>
      <c r="M46" s="17">
        <v>1970</v>
      </c>
      <c r="N46" s="18">
        <v>0.20286273298321492</v>
      </c>
      <c r="O46" s="19">
        <v>0.13096446700507625</v>
      </c>
    </row>
    <row r="47" spans="2:15" ht="15" customHeight="1" thickBot="1">
      <c r="B47" s="62"/>
      <c r="C47" s="11" t="s">
        <v>9</v>
      </c>
      <c r="D47" s="12">
        <v>376</v>
      </c>
      <c r="E47" s="13">
        <v>0.17208237986270022</v>
      </c>
      <c r="F47" s="12">
        <v>463</v>
      </c>
      <c r="G47" s="13">
        <v>0.20405464962538564</v>
      </c>
      <c r="H47" s="14">
        <v>-0.18790496760259179</v>
      </c>
      <c r="I47" s="12">
        <v>294</v>
      </c>
      <c r="J47" s="14">
        <v>0.27891156462585043</v>
      </c>
      <c r="K47" s="12">
        <v>2098</v>
      </c>
      <c r="L47" s="13">
        <v>0.19982855510048575</v>
      </c>
      <c r="M47" s="12">
        <v>1938</v>
      </c>
      <c r="N47" s="13">
        <v>0.19956750077232005</v>
      </c>
      <c r="O47" s="14">
        <v>8.2559339525283715E-2</v>
      </c>
    </row>
    <row r="48" spans="2:15" ht="15" thickBot="1">
      <c r="B48" s="62"/>
      <c r="C48" s="63" t="s">
        <v>10</v>
      </c>
      <c r="D48" s="17">
        <v>343</v>
      </c>
      <c r="E48" s="18">
        <v>0.15697940503432495</v>
      </c>
      <c r="F48" s="17">
        <v>175</v>
      </c>
      <c r="G48" s="18">
        <v>7.7126487439400621E-2</v>
      </c>
      <c r="H48" s="19">
        <v>0.96</v>
      </c>
      <c r="I48" s="17">
        <v>351</v>
      </c>
      <c r="J48" s="19">
        <v>-2.2792022792022748E-2</v>
      </c>
      <c r="K48" s="17">
        <v>1782</v>
      </c>
      <c r="L48" s="18">
        <v>0.16973045051909705</v>
      </c>
      <c r="M48" s="17">
        <v>976</v>
      </c>
      <c r="N48" s="18">
        <v>0.10050458243229328</v>
      </c>
      <c r="O48" s="19">
        <v>0.82581967213114749</v>
      </c>
    </row>
    <row r="49" spans="2:15" ht="15" customHeight="1" thickBot="1">
      <c r="B49" s="62"/>
      <c r="C49" s="64" t="s">
        <v>4</v>
      </c>
      <c r="D49" s="12">
        <v>282</v>
      </c>
      <c r="E49" s="13">
        <v>0.12906178489702516</v>
      </c>
      <c r="F49" s="12">
        <v>176</v>
      </c>
      <c r="G49" s="13">
        <v>7.7567210224768618E-2</v>
      </c>
      <c r="H49" s="14">
        <v>0.60227272727272729</v>
      </c>
      <c r="I49" s="12">
        <v>193</v>
      </c>
      <c r="J49" s="14">
        <v>0.46113989637305708</v>
      </c>
      <c r="K49" s="12">
        <v>926</v>
      </c>
      <c r="L49" s="13">
        <v>8.8198876083436517E-2</v>
      </c>
      <c r="M49" s="12">
        <v>1201</v>
      </c>
      <c r="N49" s="13">
        <v>0.12367418391514777</v>
      </c>
      <c r="O49" s="14">
        <v>-0.22897585345545379</v>
      </c>
    </row>
    <row r="50" spans="2:15" ht="15" thickBot="1">
      <c r="B50" s="62"/>
      <c r="C50" s="65" t="s">
        <v>11</v>
      </c>
      <c r="D50" s="17">
        <v>119</v>
      </c>
      <c r="E50" s="18">
        <v>5.4462242562929059E-2</v>
      </c>
      <c r="F50" s="17">
        <v>118</v>
      </c>
      <c r="G50" s="18">
        <v>5.2005288673424417E-2</v>
      </c>
      <c r="H50" s="19">
        <v>8.4745762711864181E-3</v>
      </c>
      <c r="I50" s="17">
        <v>111</v>
      </c>
      <c r="J50" s="19">
        <v>7.2072072072072002E-2</v>
      </c>
      <c r="K50" s="17">
        <v>635</v>
      </c>
      <c r="L50" s="18">
        <v>6.0481950661967807E-2</v>
      </c>
      <c r="M50" s="17">
        <v>469</v>
      </c>
      <c r="N50" s="18">
        <v>4.8295747090927814E-2</v>
      </c>
      <c r="O50" s="19">
        <v>0.35394456289978682</v>
      </c>
    </row>
    <row r="51" spans="2:15" ht="15" thickBot="1">
      <c r="B51" s="62"/>
      <c r="C51" s="11" t="s">
        <v>12</v>
      </c>
      <c r="D51" s="12">
        <v>90</v>
      </c>
      <c r="E51" s="13">
        <v>4.1189931350114416E-2</v>
      </c>
      <c r="F51" s="12">
        <v>43</v>
      </c>
      <c r="G51" s="13">
        <v>1.895107977082415E-2</v>
      </c>
      <c r="H51" s="14">
        <v>1.0930232558139537</v>
      </c>
      <c r="I51" s="12">
        <v>60</v>
      </c>
      <c r="J51" s="14">
        <v>0.5</v>
      </c>
      <c r="K51" s="12">
        <v>346</v>
      </c>
      <c r="L51" s="13">
        <v>3.2955519573292694E-2</v>
      </c>
      <c r="M51" s="12">
        <v>219</v>
      </c>
      <c r="N51" s="13">
        <v>2.2551745443311708E-2</v>
      </c>
      <c r="O51" s="14">
        <v>0.57990867579908678</v>
      </c>
    </row>
    <row r="52" spans="2:15" ht="15" thickBot="1">
      <c r="B52" s="62"/>
      <c r="C52" s="65" t="s">
        <v>57</v>
      </c>
      <c r="D52" s="17">
        <v>44</v>
      </c>
      <c r="E52" s="18">
        <v>2.0137299771167048E-2</v>
      </c>
      <c r="F52" s="17">
        <v>73</v>
      </c>
      <c r="G52" s="18">
        <v>3.2172763331864258E-2</v>
      </c>
      <c r="H52" s="19">
        <v>-0.39726027397260277</v>
      </c>
      <c r="I52" s="17">
        <v>49</v>
      </c>
      <c r="J52" s="19">
        <v>-0.10204081632653061</v>
      </c>
      <c r="K52" s="17">
        <v>237</v>
      </c>
      <c r="L52" s="18">
        <v>2.2573578436041526E-2</v>
      </c>
      <c r="M52" s="17">
        <v>244</v>
      </c>
      <c r="N52" s="18">
        <v>2.512614560807332E-2</v>
      </c>
      <c r="O52" s="19">
        <v>-2.8688524590163911E-2</v>
      </c>
    </row>
    <row r="53" spans="2:15" ht="15" thickBot="1">
      <c r="B53" s="66"/>
      <c r="C53" s="11" t="s">
        <v>28</v>
      </c>
      <c r="D53" s="12">
        <v>1</v>
      </c>
      <c r="E53" s="13">
        <v>4.5766590389016021E-4</v>
      </c>
      <c r="F53" s="12">
        <v>0</v>
      </c>
      <c r="G53" s="13">
        <v>0</v>
      </c>
      <c r="H53" s="14"/>
      <c r="I53" s="12">
        <v>0</v>
      </c>
      <c r="J53" s="14"/>
      <c r="K53" s="12">
        <v>1</v>
      </c>
      <c r="L53" s="13">
        <v>9.5247166396799691E-5</v>
      </c>
      <c r="M53" s="12">
        <v>0</v>
      </c>
      <c r="N53" s="13">
        <v>0</v>
      </c>
      <c r="O53" s="14"/>
    </row>
    <row r="54" spans="2:15" ht="15" thickBot="1">
      <c r="B54" s="20" t="s">
        <v>33</v>
      </c>
      <c r="C54" s="20" t="s">
        <v>29</v>
      </c>
      <c r="D54" s="21">
        <v>2185</v>
      </c>
      <c r="E54" s="22">
        <v>1</v>
      </c>
      <c r="F54" s="21">
        <v>2269</v>
      </c>
      <c r="G54" s="22">
        <v>1</v>
      </c>
      <c r="H54" s="23">
        <v>-3.7020713970912333E-2</v>
      </c>
      <c r="I54" s="21">
        <v>1904</v>
      </c>
      <c r="J54" s="22">
        <v>0.1475840336134453</v>
      </c>
      <c r="K54" s="21">
        <v>10499</v>
      </c>
      <c r="L54" s="22">
        <v>1</v>
      </c>
      <c r="M54" s="21">
        <v>9711</v>
      </c>
      <c r="N54" s="22">
        <v>1</v>
      </c>
      <c r="O54" s="23">
        <v>8.1145093193286E-2</v>
      </c>
    </row>
    <row r="55" spans="2:15" ht="15" thickBot="1">
      <c r="B55" s="20" t="s">
        <v>46</v>
      </c>
      <c r="C55" s="20" t="s">
        <v>29</v>
      </c>
      <c r="D55" s="21">
        <v>2</v>
      </c>
      <c r="E55" s="22">
        <v>1</v>
      </c>
      <c r="F55" s="21">
        <v>0</v>
      </c>
      <c r="G55" s="22">
        <v>1</v>
      </c>
      <c r="H55" s="23"/>
      <c r="I55" s="21">
        <v>0</v>
      </c>
      <c r="J55" s="22"/>
      <c r="K55" s="21">
        <v>5</v>
      </c>
      <c r="L55" s="22">
        <v>1</v>
      </c>
      <c r="M55" s="21">
        <v>2</v>
      </c>
      <c r="N55" s="22">
        <v>1</v>
      </c>
      <c r="O55" s="23">
        <v>1.5</v>
      </c>
    </row>
    <row r="56" spans="2:15" ht="15" thickBot="1">
      <c r="B56" s="80"/>
      <c r="C56" s="81" t="s">
        <v>29</v>
      </c>
      <c r="D56" s="24">
        <v>2187</v>
      </c>
      <c r="E56" s="25">
        <v>1</v>
      </c>
      <c r="F56" s="24">
        <v>2270</v>
      </c>
      <c r="G56" s="25">
        <v>1</v>
      </c>
      <c r="H56" s="26">
        <v>-3.6563876651982352E-2</v>
      </c>
      <c r="I56" s="24">
        <v>1904</v>
      </c>
      <c r="J56" s="26">
        <v>0.14863445378151252</v>
      </c>
      <c r="K56" s="24">
        <v>10504</v>
      </c>
      <c r="L56" s="25">
        <v>1</v>
      </c>
      <c r="M56" s="24">
        <v>9714</v>
      </c>
      <c r="N56" s="25">
        <v>1</v>
      </c>
      <c r="O56" s="26">
        <v>8.1325921350627883E-2</v>
      </c>
    </row>
    <row r="57" spans="2:15">
      <c r="B57" s="1" t="s">
        <v>60</v>
      </c>
      <c r="C57" s="27"/>
      <c r="D57" s="1"/>
      <c r="E57" s="1"/>
      <c r="F57" s="1"/>
      <c r="G57" s="1"/>
      <c r="H57" s="69"/>
      <c r="I57" s="69"/>
      <c r="J57" s="69"/>
      <c r="K57" s="69"/>
      <c r="L57" s="69"/>
      <c r="M57" s="69"/>
      <c r="N57" s="69"/>
      <c r="O57" s="69"/>
    </row>
    <row r="58" spans="2:15">
      <c r="B58" s="28" t="s">
        <v>61</v>
      </c>
      <c r="C58" s="1"/>
      <c r="D58" s="1"/>
      <c r="E58" s="1"/>
      <c r="F58" s="1"/>
      <c r="G58" s="1"/>
    </row>
    <row r="60" spans="2:15">
      <c r="B60" s="107" t="s">
        <v>44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59"/>
    </row>
    <row r="61" spans="2:15" ht="15" thickBot="1">
      <c r="B61" s="113" t="s">
        <v>45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60" t="s">
        <v>31</v>
      </c>
    </row>
    <row r="62" spans="2:15">
      <c r="B62" s="98" t="s">
        <v>20</v>
      </c>
      <c r="C62" s="100" t="s">
        <v>1</v>
      </c>
      <c r="D62" s="102" t="s">
        <v>106</v>
      </c>
      <c r="E62" s="102"/>
      <c r="F62" s="102"/>
      <c r="G62" s="102"/>
      <c r="H62" s="103"/>
      <c r="I62" s="106" t="s">
        <v>93</v>
      </c>
      <c r="J62" s="103"/>
      <c r="K62" s="106" t="s">
        <v>108</v>
      </c>
      <c r="L62" s="102"/>
      <c r="M62" s="102"/>
      <c r="N62" s="102"/>
      <c r="O62" s="111"/>
    </row>
    <row r="63" spans="2:15" ht="15" thickBot="1">
      <c r="B63" s="99"/>
      <c r="C63" s="101"/>
      <c r="D63" s="109" t="s">
        <v>107</v>
      </c>
      <c r="E63" s="109"/>
      <c r="F63" s="109"/>
      <c r="G63" s="109"/>
      <c r="H63" s="112"/>
      <c r="I63" s="108" t="s">
        <v>94</v>
      </c>
      <c r="J63" s="112"/>
      <c r="K63" s="108" t="s">
        <v>109</v>
      </c>
      <c r="L63" s="109"/>
      <c r="M63" s="109"/>
      <c r="N63" s="109"/>
      <c r="O63" s="110"/>
    </row>
    <row r="64" spans="2:15" ht="15" customHeight="1">
      <c r="B64" s="99"/>
      <c r="C64" s="101"/>
      <c r="D64" s="94">
        <v>2023</v>
      </c>
      <c r="E64" s="95"/>
      <c r="F64" s="94">
        <v>2022</v>
      </c>
      <c r="G64" s="95"/>
      <c r="H64" s="84" t="s">
        <v>21</v>
      </c>
      <c r="I64" s="104">
        <v>2022</v>
      </c>
      <c r="J64" s="104" t="s">
        <v>77</v>
      </c>
      <c r="K64" s="94">
        <v>2023</v>
      </c>
      <c r="L64" s="95"/>
      <c r="M64" s="94">
        <v>2022</v>
      </c>
      <c r="N64" s="95"/>
      <c r="O64" s="84" t="s">
        <v>21</v>
      </c>
    </row>
    <row r="65" spans="2:15" ht="15" customHeight="1" thickBot="1">
      <c r="B65" s="86" t="s">
        <v>20</v>
      </c>
      <c r="C65" s="88" t="s">
        <v>23</v>
      </c>
      <c r="D65" s="96"/>
      <c r="E65" s="97"/>
      <c r="F65" s="96"/>
      <c r="G65" s="97"/>
      <c r="H65" s="85"/>
      <c r="I65" s="105"/>
      <c r="J65" s="105"/>
      <c r="K65" s="96"/>
      <c r="L65" s="97"/>
      <c r="M65" s="96"/>
      <c r="N65" s="97"/>
      <c r="O65" s="85"/>
    </row>
    <row r="66" spans="2:15" ht="15" customHeight="1">
      <c r="B66" s="86"/>
      <c r="C66" s="88"/>
      <c r="D66" s="4" t="s">
        <v>24</v>
      </c>
      <c r="E66" s="5" t="s">
        <v>2</v>
      </c>
      <c r="F66" s="4" t="s">
        <v>24</v>
      </c>
      <c r="G66" s="5" t="s">
        <v>2</v>
      </c>
      <c r="H66" s="90" t="s">
        <v>25</v>
      </c>
      <c r="I66" s="6" t="s">
        <v>24</v>
      </c>
      <c r="J66" s="92" t="s">
        <v>78</v>
      </c>
      <c r="K66" s="4" t="s">
        <v>24</v>
      </c>
      <c r="L66" s="5" t="s">
        <v>2</v>
      </c>
      <c r="M66" s="4" t="s">
        <v>24</v>
      </c>
      <c r="N66" s="5" t="s">
        <v>2</v>
      </c>
      <c r="O66" s="90" t="s">
        <v>25</v>
      </c>
    </row>
    <row r="67" spans="2:15" ht="26.25" thickBot="1">
      <c r="B67" s="87"/>
      <c r="C67" s="89"/>
      <c r="D67" s="7" t="s">
        <v>26</v>
      </c>
      <c r="E67" s="8" t="s">
        <v>27</v>
      </c>
      <c r="F67" s="7" t="s">
        <v>26</v>
      </c>
      <c r="G67" s="8" t="s">
        <v>27</v>
      </c>
      <c r="H67" s="91"/>
      <c r="I67" s="9" t="s">
        <v>26</v>
      </c>
      <c r="J67" s="93"/>
      <c r="K67" s="7" t="s">
        <v>26</v>
      </c>
      <c r="L67" s="8" t="s">
        <v>27</v>
      </c>
      <c r="M67" s="7" t="s">
        <v>26</v>
      </c>
      <c r="N67" s="8" t="s">
        <v>27</v>
      </c>
      <c r="O67" s="91"/>
    </row>
    <row r="68" spans="2:15" ht="15" thickBot="1">
      <c r="B68" s="61"/>
      <c r="C68" s="11" t="s">
        <v>12</v>
      </c>
      <c r="D68" s="12">
        <v>154</v>
      </c>
      <c r="E68" s="13">
        <v>0.20316622691292877</v>
      </c>
      <c r="F68" s="12">
        <v>160</v>
      </c>
      <c r="G68" s="13">
        <v>0.23988005997001499</v>
      </c>
      <c r="H68" s="14">
        <v>-3.7499999999999978E-2</v>
      </c>
      <c r="I68" s="12">
        <v>161</v>
      </c>
      <c r="J68" s="14">
        <v>-4.3478260869565188E-2</v>
      </c>
      <c r="K68" s="12">
        <v>789</v>
      </c>
      <c r="L68" s="13">
        <v>0.21759514616657474</v>
      </c>
      <c r="M68" s="12">
        <v>602</v>
      </c>
      <c r="N68" s="13">
        <v>0.19457013574660634</v>
      </c>
      <c r="O68" s="14">
        <v>0.31063122923588038</v>
      </c>
    </row>
    <row r="69" spans="2:15" ht="15" thickBot="1">
      <c r="B69" s="62"/>
      <c r="C69" s="16" t="s">
        <v>9</v>
      </c>
      <c r="D69" s="17">
        <v>107</v>
      </c>
      <c r="E69" s="18">
        <v>0.14116094986807387</v>
      </c>
      <c r="F69" s="17">
        <v>104</v>
      </c>
      <c r="G69" s="18">
        <v>0.15592203898050974</v>
      </c>
      <c r="H69" s="19">
        <v>2.8846153846153744E-2</v>
      </c>
      <c r="I69" s="17">
        <v>127</v>
      </c>
      <c r="J69" s="19">
        <v>-0.15748031496062997</v>
      </c>
      <c r="K69" s="17">
        <v>624</v>
      </c>
      <c r="L69" s="18">
        <v>0.17209045780474352</v>
      </c>
      <c r="M69" s="17">
        <v>516</v>
      </c>
      <c r="N69" s="18">
        <v>0.16677440206851971</v>
      </c>
      <c r="O69" s="19">
        <v>0.20930232558139528</v>
      </c>
    </row>
    <row r="70" spans="2:15" ht="15" thickBot="1">
      <c r="B70" s="62"/>
      <c r="C70" s="11" t="s">
        <v>8</v>
      </c>
      <c r="D70" s="12">
        <v>127</v>
      </c>
      <c r="E70" s="13">
        <v>0.16754617414248021</v>
      </c>
      <c r="F70" s="12">
        <v>100</v>
      </c>
      <c r="G70" s="13">
        <v>0.14992503748125938</v>
      </c>
      <c r="H70" s="14">
        <v>0.27</v>
      </c>
      <c r="I70" s="12">
        <v>104</v>
      </c>
      <c r="J70" s="14">
        <v>0.22115384615384626</v>
      </c>
      <c r="K70" s="12">
        <v>547</v>
      </c>
      <c r="L70" s="13">
        <v>0.15085493656922228</v>
      </c>
      <c r="M70" s="12">
        <v>410</v>
      </c>
      <c r="N70" s="13">
        <v>0.13251454427925016</v>
      </c>
      <c r="O70" s="14">
        <v>0.33414634146341471</v>
      </c>
    </row>
    <row r="71" spans="2:15" ht="15" thickBot="1">
      <c r="B71" s="62"/>
      <c r="C71" s="63" t="s">
        <v>4</v>
      </c>
      <c r="D71" s="17">
        <v>153</v>
      </c>
      <c r="E71" s="18">
        <v>0.20184696569920843</v>
      </c>
      <c r="F71" s="17">
        <v>119</v>
      </c>
      <c r="G71" s="18">
        <v>0.17841079460269865</v>
      </c>
      <c r="H71" s="19">
        <v>0.28571428571428581</v>
      </c>
      <c r="I71" s="17">
        <v>86</v>
      </c>
      <c r="J71" s="19">
        <v>0.77906976744186052</v>
      </c>
      <c r="K71" s="17">
        <v>528</v>
      </c>
      <c r="L71" s="18">
        <v>0.14561500275785991</v>
      </c>
      <c r="M71" s="17">
        <v>597</v>
      </c>
      <c r="N71" s="18">
        <v>0.19295410471881061</v>
      </c>
      <c r="O71" s="19">
        <v>-0.11557788944723613</v>
      </c>
    </row>
    <row r="72" spans="2:15" ht="15" thickBot="1">
      <c r="B72" s="62"/>
      <c r="C72" s="64" t="s">
        <v>10</v>
      </c>
      <c r="D72" s="12">
        <v>80</v>
      </c>
      <c r="E72" s="13">
        <v>0.10554089709762533</v>
      </c>
      <c r="F72" s="12">
        <v>59</v>
      </c>
      <c r="G72" s="13">
        <v>8.8455772113943024E-2</v>
      </c>
      <c r="H72" s="14">
        <v>0.35593220338983045</v>
      </c>
      <c r="I72" s="12">
        <v>65</v>
      </c>
      <c r="J72" s="14">
        <v>0.23076923076923084</v>
      </c>
      <c r="K72" s="12">
        <v>367</v>
      </c>
      <c r="L72" s="13">
        <v>0.1012134583563155</v>
      </c>
      <c r="M72" s="12">
        <v>323</v>
      </c>
      <c r="N72" s="13">
        <v>0.1043956043956044</v>
      </c>
      <c r="O72" s="14">
        <v>0.13622291021671828</v>
      </c>
    </row>
    <row r="73" spans="2:15" ht="15" thickBot="1">
      <c r="B73" s="62"/>
      <c r="C73" s="65" t="s">
        <v>3</v>
      </c>
      <c r="D73" s="17">
        <v>51</v>
      </c>
      <c r="E73" s="18">
        <v>6.7282321899736153E-2</v>
      </c>
      <c r="F73" s="17">
        <v>60</v>
      </c>
      <c r="G73" s="18">
        <v>8.9955022488755629E-2</v>
      </c>
      <c r="H73" s="19">
        <v>-0.15000000000000002</v>
      </c>
      <c r="I73" s="17">
        <v>47</v>
      </c>
      <c r="J73" s="19">
        <v>8.5106382978723305E-2</v>
      </c>
      <c r="K73" s="17">
        <v>259</v>
      </c>
      <c r="L73" s="18">
        <v>7.1428571428571425E-2</v>
      </c>
      <c r="M73" s="17">
        <v>338</v>
      </c>
      <c r="N73" s="18">
        <v>0.1092436974789916</v>
      </c>
      <c r="O73" s="19">
        <v>-0.23372781065088755</v>
      </c>
    </row>
    <row r="74" spans="2:15" ht="15" thickBot="1">
      <c r="B74" s="62"/>
      <c r="C74" s="11" t="s">
        <v>11</v>
      </c>
      <c r="D74" s="12">
        <v>45</v>
      </c>
      <c r="E74" s="13">
        <v>5.9366754617414245E-2</v>
      </c>
      <c r="F74" s="12">
        <v>48</v>
      </c>
      <c r="G74" s="13">
        <v>7.1964017991004492E-2</v>
      </c>
      <c r="H74" s="14">
        <v>-6.25E-2</v>
      </c>
      <c r="I74" s="12">
        <v>53</v>
      </c>
      <c r="J74" s="14">
        <v>-0.15094339622641506</v>
      </c>
      <c r="K74" s="12">
        <v>248</v>
      </c>
      <c r="L74" s="13">
        <v>6.8394925537782675E-2</v>
      </c>
      <c r="M74" s="12">
        <v>195</v>
      </c>
      <c r="N74" s="13">
        <v>6.3025210084033612E-2</v>
      </c>
      <c r="O74" s="14">
        <v>0.27179487179487172</v>
      </c>
    </row>
    <row r="75" spans="2:15" ht="15" thickBot="1">
      <c r="B75" s="62"/>
      <c r="C75" s="65" t="s">
        <v>28</v>
      </c>
      <c r="D75" s="17">
        <f>+D76-SUM(D68:D74)</f>
        <v>41</v>
      </c>
      <c r="E75" s="18">
        <f>+E76-SUM(E68:E74)</f>
        <v>5.4089709762532912E-2</v>
      </c>
      <c r="F75" s="17">
        <f>+F76-SUM(F68:F74)</f>
        <v>17</v>
      </c>
      <c r="G75" s="18">
        <f>+G76-SUM(G68:G74)</f>
        <v>2.5487256371813927E-2</v>
      </c>
      <c r="H75" s="19">
        <f>+D75/F75-1</f>
        <v>1.4117647058823528</v>
      </c>
      <c r="I75" s="17">
        <f>+I76-SUM(I68:I74)</f>
        <v>40</v>
      </c>
      <c r="J75" s="19">
        <f>+D75/I75-1</f>
        <v>2.4999999999999911E-2</v>
      </c>
      <c r="K75" s="17">
        <f>+K76-SUM(K68:K74)</f>
        <v>264</v>
      </c>
      <c r="L75" s="18">
        <f>+L76-SUM(L68:L74)</f>
        <v>7.2807501378929995E-2</v>
      </c>
      <c r="M75" s="17">
        <f>+M76-SUM(M68:M74)</f>
        <v>113</v>
      </c>
      <c r="N75" s="18">
        <f>+N76-SUM(N68:N74)</f>
        <v>3.6522301228183673E-2</v>
      </c>
      <c r="O75" s="19">
        <f>+K75/M75-1</f>
        <v>1.336283185840708</v>
      </c>
    </row>
    <row r="76" spans="2:15" ht="15" thickBot="1">
      <c r="B76" s="80"/>
      <c r="C76" s="81" t="s">
        <v>29</v>
      </c>
      <c r="D76" s="24">
        <v>758</v>
      </c>
      <c r="E76" s="25">
        <v>1</v>
      </c>
      <c r="F76" s="24">
        <v>667</v>
      </c>
      <c r="G76" s="25">
        <v>1</v>
      </c>
      <c r="H76" s="26">
        <v>0.1364317841079461</v>
      </c>
      <c r="I76" s="24">
        <v>683</v>
      </c>
      <c r="J76" s="26">
        <v>0.10980966325036601</v>
      </c>
      <c r="K76" s="24">
        <v>3626</v>
      </c>
      <c r="L76" s="25">
        <v>1</v>
      </c>
      <c r="M76" s="24">
        <v>3094</v>
      </c>
      <c r="N76" s="25">
        <v>1</v>
      </c>
      <c r="O76" s="26">
        <v>0.17194570135746612</v>
      </c>
    </row>
    <row r="77" spans="2:15">
      <c r="B77" s="1" t="s">
        <v>38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pans="2:15">
      <c r="B78" s="28"/>
    </row>
  </sheetData>
  <mergeCells count="72">
    <mergeCell ref="B3:N3"/>
    <mergeCell ref="B36:N36"/>
    <mergeCell ref="B30:C30"/>
    <mergeCell ref="B56:C56"/>
    <mergeCell ref="B76:C76"/>
    <mergeCell ref="B2:N2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H28 O28">
    <cfRule type="cellIs" dxfId="75" priority="41" operator="lessThan">
      <formula>0</formula>
    </cfRule>
  </conditionalFormatting>
  <conditionalFormatting sqref="H29 O29">
    <cfRule type="cellIs" dxfId="74" priority="40" operator="lessThan">
      <formula>0</formula>
    </cfRule>
  </conditionalFormatting>
  <conditionalFormatting sqref="H18 O18">
    <cfRule type="cellIs" dxfId="73" priority="39" operator="lessThan">
      <formula>0</formula>
    </cfRule>
  </conditionalFormatting>
  <conditionalFormatting sqref="J10:J17 O10:O17 H10:H17">
    <cfRule type="cellIs" dxfId="72" priority="38" operator="lessThan">
      <formula>0</formula>
    </cfRule>
  </conditionalFormatting>
  <conditionalFormatting sqref="L10:L17 N10:O17 D10:E17 G10:J17">
    <cfRule type="cellIs" dxfId="71" priority="37" operator="equal">
      <formula>0</formula>
    </cfRule>
  </conditionalFormatting>
  <conditionalFormatting sqref="F10:F17">
    <cfRule type="cellIs" dxfId="70" priority="36" operator="equal">
      <formula>0</formula>
    </cfRule>
  </conditionalFormatting>
  <conditionalFormatting sqref="K10:K17">
    <cfRule type="cellIs" dxfId="69" priority="35" operator="equal">
      <formula>0</formula>
    </cfRule>
  </conditionalFormatting>
  <conditionalFormatting sqref="M10:M17">
    <cfRule type="cellIs" dxfId="68" priority="34" operator="equal">
      <formula>0</formula>
    </cfRule>
  </conditionalFormatting>
  <conditionalFormatting sqref="J19:J26 O19:O26 H19:H26">
    <cfRule type="cellIs" dxfId="67" priority="33" operator="lessThan">
      <formula>0</formula>
    </cfRule>
  </conditionalFormatting>
  <conditionalFormatting sqref="L19:L26 N19:O26 D19:E26 G19:J26">
    <cfRule type="cellIs" dxfId="66" priority="32" operator="equal">
      <formula>0</formula>
    </cfRule>
  </conditionalFormatting>
  <conditionalFormatting sqref="F19:F26">
    <cfRule type="cellIs" dxfId="65" priority="31" operator="equal">
      <formula>0</formula>
    </cfRule>
  </conditionalFormatting>
  <conditionalFormatting sqref="K19:K26">
    <cfRule type="cellIs" dxfId="64" priority="30" operator="equal">
      <formula>0</formula>
    </cfRule>
  </conditionalFormatting>
  <conditionalFormatting sqref="M19:M26">
    <cfRule type="cellIs" dxfId="63" priority="29" operator="equal">
      <formula>0</formula>
    </cfRule>
  </conditionalFormatting>
  <conditionalFormatting sqref="J27 O27 H27">
    <cfRule type="cellIs" dxfId="62" priority="28" operator="lessThan">
      <formula>0</formula>
    </cfRule>
  </conditionalFormatting>
  <conditionalFormatting sqref="L27 N27:O27 D27:E27 G27:J27">
    <cfRule type="cellIs" dxfId="61" priority="27" operator="equal">
      <formula>0</formula>
    </cfRule>
  </conditionalFormatting>
  <conditionalFormatting sqref="F27">
    <cfRule type="cellIs" dxfId="60" priority="26" operator="equal">
      <formula>0</formula>
    </cfRule>
  </conditionalFormatting>
  <conditionalFormatting sqref="K27">
    <cfRule type="cellIs" dxfId="59" priority="25" operator="equal">
      <formula>0</formula>
    </cfRule>
  </conditionalFormatting>
  <conditionalFormatting sqref="M27">
    <cfRule type="cellIs" dxfId="58" priority="24" operator="equal">
      <formula>0</formula>
    </cfRule>
  </conditionalFormatting>
  <conditionalFormatting sqref="J43 O43 H43">
    <cfRule type="cellIs" dxfId="57" priority="23" operator="lessThan">
      <formula>0</formula>
    </cfRule>
  </conditionalFormatting>
  <conditionalFormatting sqref="L43 N43:O43 D43:E43 G43:J43">
    <cfRule type="cellIs" dxfId="56" priority="22" operator="equal">
      <formula>0</formula>
    </cfRule>
  </conditionalFormatting>
  <conditionalFormatting sqref="F43">
    <cfRule type="cellIs" dxfId="55" priority="21" operator="equal">
      <formula>0</formula>
    </cfRule>
  </conditionalFormatting>
  <conditionalFormatting sqref="K43">
    <cfRule type="cellIs" dxfId="54" priority="20" operator="equal">
      <formula>0</formula>
    </cfRule>
  </conditionalFormatting>
  <conditionalFormatting sqref="M43">
    <cfRule type="cellIs" dxfId="53" priority="19" operator="equal">
      <formula>0</formula>
    </cfRule>
  </conditionalFormatting>
  <conditionalFormatting sqref="H44 O44">
    <cfRule type="cellIs" dxfId="52" priority="18" operator="lessThan">
      <formula>0</formula>
    </cfRule>
  </conditionalFormatting>
  <conditionalFormatting sqref="J45:J52 O45:O52 H45:H52">
    <cfRule type="cellIs" dxfId="51" priority="17" operator="lessThan">
      <formula>0</formula>
    </cfRule>
  </conditionalFormatting>
  <conditionalFormatting sqref="L45:L52 N45:O52 D45:E52 G45:J52">
    <cfRule type="cellIs" dxfId="50" priority="16" operator="equal">
      <formula>0</formula>
    </cfRule>
  </conditionalFormatting>
  <conditionalFormatting sqref="F45:F52">
    <cfRule type="cellIs" dxfId="49" priority="15" operator="equal">
      <formula>0</formula>
    </cfRule>
  </conditionalFormatting>
  <conditionalFormatting sqref="K45:K52">
    <cfRule type="cellIs" dxfId="48" priority="14" operator="equal">
      <formula>0</formula>
    </cfRule>
  </conditionalFormatting>
  <conditionalFormatting sqref="M45:M52">
    <cfRule type="cellIs" dxfId="47" priority="13" operator="equal">
      <formula>0</formula>
    </cfRule>
  </conditionalFormatting>
  <conditionalFormatting sqref="J53 O53 H53">
    <cfRule type="cellIs" dxfId="46" priority="12" operator="lessThan">
      <formula>0</formula>
    </cfRule>
  </conditionalFormatting>
  <conditionalFormatting sqref="L53 N53:O53 D53:E53 G53:J53">
    <cfRule type="cellIs" dxfId="45" priority="11" operator="equal">
      <formula>0</formula>
    </cfRule>
  </conditionalFormatting>
  <conditionalFormatting sqref="F53">
    <cfRule type="cellIs" dxfId="44" priority="10" operator="equal">
      <formula>0</formula>
    </cfRule>
  </conditionalFormatting>
  <conditionalFormatting sqref="K53">
    <cfRule type="cellIs" dxfId="43" priority="9" operator="equal">
      <formula>0</formula>
    </cfRule>
  </conditionalFormatting>
  <conditionalFormatting sqref="M53">
    <cfRule type="cellIs" dxfId="42" priority="8" operator="equal">
      <formula>0</formula>
    </cfRule>
  </conditionalFormatting>
  <conditionalFormatting sqref="H54 O54">
    <cfRule type="cellIs" dxfId="41" priority="7" operator="lessThan">
      <formula>0</formula>
    </cfRule>
  </conditionalFormatting>
  <conditionalFormatting sqref="H55 O55">
    <cfRule type="cellIs" dxfId="40" priority="6" operator="lessThan">
      <formula>0</formula>
    </cfRule>
  </conditionalFormatting>
  <conditionalFormatting sqref="J68:J75 O68:O75 H68:H75">
    <cfRule type="cellIs" dxfId="39" priority="5" operator="lessThan">
      <formula>0</formula>
    </cfRule>
  </conditionalFormatting>
  <conditionalFormatting sqref="L68:L75 N68:O75 D68:E75 G68:J75">
    <cfRule type="cellIs" dxfId="38" priority="4" operator="equal">
      <formula>0</formula>
    </cfRule>
  </conditionalFormatting>
  <conditionalFormatting sqref="F68:F75">
    <cfRule type="cellIs" dxfId="37" priority="3" operator="equal">
      <formula>0</formula>
    </cfRule>
  </conditionalFormatting>
  <conditionalFormatting sqref="K68:K75">
    <cfRule type="cellIs" dxfId="36" priority="2" operator="equal">
      <formula>0</formula>
    </cfRule>
  </conditionalFormatting>
  <conditionalFormatting sqref="M68:M75">
    <cfRule type="cellIs" dxfId="3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/>
  </sheetViews>
  <sheetFormatPr defaultColWidth="9.140625" defaultRowHeight="14.25"/>
  <cols>
    <col min="1" max="1" width="1.140625" style="40" customWidth="1"/>
    <col min="2" max="2" width="9.140625" style="40" customWidth="1"/>
    <col min="3" max="3" width="18.42578125" style="40" customWidth="1"/>
    <col min="4" max="9" width="9" style="40" customWidth="1"/>
    <col min="10" max="10" width="11" style="40" customWidth="1"/>
    <col min="11" max="14" width="9" style="40" customWidth="1"/>
    <col min="15" max="15" width="11.42578125" style="40" customWidth="1"/>
    <col min="16" max="16384" width="9.140625" style="40"/>
  </cols>
  <sheetData>
    <row r="1" spans="2:15">
      <c r="B1" s="40" t="s">
        <v>7</v>
      </c>
      <c r="E1" s="41"/>
      <c r="O1" s="42">
        <v>45083</v>
      </c>
    </row>
    <row r="2" spans="2:15" ht="15">
      <c r="B2" s="107" t="s">
        <v>30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70"/>
    </row>
    <row r="3" spans="2:15" ht="15" thickBot="1">
      <c r="B3" s="113" t="s">
        <v>115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8" t="s">
        <v>116</v>
      </c>
    </row>
    <row r="4" spans="2:15" ht="15" customHeight="1">
      <c r="B4" s="98" t="s">
        <v>0</v>
      </c>
      <c r="C4" s="100" t="s">
        <v>1</v>
      </c>
      <c r="D4" s="102" t="s">
        <v>106</v>
      </c>
      <c r="E4" s="102"/>
      <c r="F4" s="102"/>
      <c r="G4" s="102"/>
      <c r="H4" s="103"/>
      <c r="I4" s="106" t="s">
        <v>93</v>
      </c>
      <c r="J4" s="103"/>
      <c r="K4" s="106" t="s">
        <v>108</v>
      </c>
      <c r="L4" s="102"/>
      <c r="M4" s="102"/>
      <c r="N4" s="102"/>
      <c r="O4" s="111"/>
    </row>
    <row r="5" spans="2:15" ht="15" thickBot="1">
      <c r="B5" s="99"/>
      <c r="C5" s="101"/>
      <c r="D5" s="109" t="s">
        <v>107</v>
      </c>
      <c r="E5" s="109"/>
      <c r="F5" s="109"/>
      <c r="G5" s="109"/>
      <c r="H5" s="112"/>
      <c r="I5" s="108" t="s">
        <v>94</v>
      </c>
      <c r="J5" s="112"/>
      <c r="K5" s="108" t="s">
        <v>109</v>
      </c>
      <c r="L5" s="109"/>
      <c r="M5" s="109"/>
      <c r="N5" s="109"/>
      <c r="O5" s="110"/>
    </row>
    <row r="6" spans="2:15" ht="19.5" customHeight="1">
      <c r="B6" s="99"/>
      <c r="C6" s="101"/>
      <c r="D6" s="94">
        <v>2023</v>
      </c>
      <c r="E6" s="95"/>
      <c r="F6" s="94">
        <v>2022</v>
      </c>
      <c r="G6" s="95"/>
      <c r="H6" s="84" t="s">
        <v>21</v>
      </c>
      <c r="I6" s="104">
        <v>2022</v>
      </c>
      <c r="J6" s="104" t="s">
        <v>77</v>
      </c>
      <c r="K6" s="94">
        <v>2023</v>
      </c>
      <c r="L6" s="95"/>
      <c r="M6" s="94">
        <v>2022</v>
      </c>
      <c r="N6" s="95"/>
      <c r="O6" s="84" t="s">
        <v>21</v>
      </c>
    </row>
    <row r="7" spans="2:15" ht="19.5" customHeight="1" thickBot="1">
      <c r="B7" s="86" t="s">
        <v>22</v>
      </c>
      <c r="C7" s="88" t="s">
        <v>23</v>
      </c>
      <c r="D7" s="96"/>
      <c r="E7" s="97"/>
      <c r="F7" s="96"/>
      <c r="G7" s="97"/>
      <c r="H7" s="85"/>
      <c r="I7" s="105"/>
      <c r="J7" s="105"/>
      <c r="K7" s="96"/>
      <c r="L7" s="97"/>
      <c r="M7" s="96"/>
      <c r="N7" s="97"/>
      <c r="O7" s="85"/>
    </row>
    <row r="8" spans="2:15" ht="15" customHeight="1">
      <c r="B8" s="86"/>
      <c r="C8" s="88"/>
      <c r="D8" s="4" t="s">
        <v>24</v>
      </c>
      <c r="E8" s="5" t="s">
        <v>2</v>
      </c>
      <c r="F8" s="4" t="s">
        <v>24</v>
      </c>
      <c r="G8" s="5" t="s">
        <v>2</v>
      </c>
      <c r="H8" s="90" t="s">
        <v>25</v>
      </c>
      <c r="I8" s="6" t="s">
        <v>24</v>
      </c>
      <c r="J8" s="92" t="s">
        <v>78</v>
      </c>
      <c r="K8" s="4" t="s">
        <v>24</v>
      </c>
      <c r="L8" s="5" t="s">
        <v>2</v>
      </c>
      <c r="M8" s="4" t="s">
        <v>24</v>
      </c>
      <c r="N8" s="5" t="s">
        <v>2</v>
      </c>
      <c r="O8" s="90" t="s">
        <v>25</v>
      </c>
    </row>
    <row r="9" spans="2:15" ht="15" customHeight="1" thickBot="1">
      <c r="B9" s="87"/>
      <c r="C9" s="89"/>
      <c r="D9" s="7" t="s">
        <v>26</v>
      </c>
      <c r="E9" s="8" t="s">
        <v>27</v>
      </c>
      <c r="F9" s="7" t="s">
        <v>26</v>
      </c>
      <c r="G9" s="8" t="s">
        <v>27</v>
      </c>
      <c r="H9" s="91"/>
      <c r="I9" s="9" t="s">
        <v>26</v>
      </c>
      <c r="J9" s="93"/>
      <c r="K9" s="7" t="s">
        <v>26</v>
      </c>
      <c r="L9" s="8" t="s">
        <v>27</v>
      </c>
      <c r="M9" s="7" t="s">
        <v>26</v>
      </c>
      <c r="N9" s="8" t="s">
        <v>27</v>
      </c>
      <c r="O9" s="91"/>
    </row>
    <row r="10" spans="2:15" ht="15" thickBot="1">
      <c r="B10" s="10">
        <v>1</v>
      </c>
      <c r="C10" s="11" t="s">
        <v>9</v>
      </c>
      <c r="D10" s="12">
        <v>59</v>
      </c>
      <c r="E10" s="13">
        <v>0.40136054421768708</v>
      </c>
      <c r="F10" s="12">
        <v>17</v>
      </c>
      <c r="G10" s="13">
        <v>0.2</v>
      </c>
      <c r="H10" s="14">
        <v>2.4705882352941178</v>
      </c>
      <c r="I10" s="12">
        <v>80</v>
      </c>
      <c r="J10" s="14">
        <v>-0.26249999999999996</v>
      </c>
      <c r="K10" s="12">
        <v>272</v>
      </c>
      <c r="L10" s="13">
        <v>0.47058823529411764</v>
      </c>
      <c r="M10" s="12">
        <v>148</v>
      </c>
      <c r="N10" s="13">
        <v>0.3014256619144603</v>
      </c>
      <c r="O10" s="14">
        <v>0.83783783783783794</v>
      </c>
    </row>
    <row r="11" spans="2:15" ht="15" thickBot="1">
      <c r="B11" s="57">
        <v>2</v>
      </c>
      <c r="C11" s="16" t="s">
        <v>41</v>
      </c>
      <c r="D11" s="17">
        <v>15</v>
      </c>
      <c r="E11" s="18">
        <v>0.10204081632653061</v>
      </c>
      <c r="F11" s="17">
        <v>28</v>
      </c>
      <c r="G11" s="18">
        <v>0.32941176470588235</v>
      </c>
      <c r="H11" s="19">
        <v>-0.4642857142857143</v>
      </c>
      <c r="I11" s="17">
        <v>17</v>
      </c>
      <c r="J11" s="19">
        <v>-0.11764705882352944</v>
      </c>
      <c r="K11" s="17">
        <v>71</v>
      </c>
      <c r="L11" s="18">
        <v>0.12283737024221453</v>
      </c>
      <c r="M11" s="17">
        <v>132</v>
      </c>
      <c r="N11" s="18">
        <v>0.26883910386965376</v>
      </c>
      <c r="O11" s="19">
        <v>-0.46212121212121215</v>
      </c>
    </row>
    <row r="12" spans="2:15" ht="15" thickBot="1">
      <c r="B12" s="10">
        <v>3</v>
      </c>
      <c r="C12" s="11" t="s">
        <v>12</v>
      </c>
      <c r="D12" s="12">
        <v>15</v>
      </c>
      <c r="E12" s="13">
        <v>0.10204081632653061</v>
      </c>
      <c r="F12" s="12">
        <v>4</v>
      </c>
      <c r="G12" s="13">
        <v>4.7058823529411764E-2</v>
      </c>
      <c r="H12" s="14">
        <v>2.75</v>
      </c>
      <c r="I12" s="12">
        <v>11</v>
      </c>
      <c r="J12" s="14">
        <v>0.36363636363636354</v>
      </c>
      <c r="K12" s="12">
        <v>63</v>
      </c>
      <c r="L12" s="13">
        <v>0.10899653979238755</v>
      </c>
      <c r="M12" s="12">
        <v>16</v>
      </c>
      <c r="N12" s="13">
        <v>3.2586558044806514E-2</v>
      </c>
      <c r="O12" s="14">
        <v>2.9375</v>
      </c>
    </row>
    <row r="13" spans="2:15" ht="15" thickBot="1">
      <c r="B13" s="57">
        <v>4</v>
      </c>
      <c r="C13" s="16" t="s">
        <v>4</v>
      </c>
      <c r="D13" s="17">
        <v>11</v>
      </c>
      <c r="E13" s="18">
        <v>7.4829931972789115E-2</v>
      </c>
      <c r="F13" s="17">
        <v>29</v>
      </c>
      <c r="G13" s="18">
        <v>0.3411764705882353</v>
      </c>
      <c r="H13" s="19">
        <v>-0.62068965517241381</v>
      </c>
      <c r="I13" s="17">
        <v>10</v>
      </c>
      <c r="J13" s="19">
        <v>0.10000000000000009</v>
      </c>
      <c r="K13" s="17">
        <v>53</v>
      </c>
      <c r="L13" s="18">
        <v>9.1695501730103809E-2</v>
      </c>
      <c r="M13" s="17">
        <v>119</v>
      </c>
      <c r="N13" s="18">
        <v>0.24236252545824846</v>
      </c>
      <c r="O13" s="19">
        <v>-0.55462184873949583</v>
      </c>
    </row>
    <row r="14" spans="2:15" ht="15" thickBot="1">
      <c r="B14" s="10">
        <v>5</v>
      </c>
      <c r="C14" s="11" t="s">
        <v>74</v>
      </c>
      <c r="D14" s="12">
        <v>10</v>
      </c>
      <c r="E14" s="13">
        <v>6.8027210884353748E-2</v>
      </c>
      <c r="F14" s="12">
        <v>1</v>
      </c>
      <c r="G14" s="13">
        <v>1.1764705882352941E-2</v>
      </c>
      <c r="H14" s="14">
        <v>9</v>
      </c>
      <c r="I14" s="12">
        <v>5</v>
      </c>
      <c r="J14" s="14">
        <v>1</v>
      </c>
      <c r="K14" s="12">
        <v>35</v>
      </c>
      <c r="L14" s="13">
        <v>6.0553633217993078E-2</v>
      </c>
      <c r="M14" s="12">
        <v>1</v>
      </c>
      <c r="N14" s="13">
        <v>2.0366598778004071E-3</v>
      </c>
      <c r="O14" s="14">
        <v>34</v>
      </c>
    </row>
    <row r="15" spans="2:15" ht="15" thickBot="1">
      <c r="B15" s="82" t="s">
        <v>43</v>
      </c>
      <c r="C15" s="83"/>
      <c r="D15" s="21">
        <f>SUM(D10:D14)</f>
        <v>110</v>
      </c>
      <c r="E15" s="22">
        <f>D15/D17</f>
        <v>0.74829931972789121</v>
      </c>
      <c r="F15" s="21">
        <f>SUM(F10:F14)</f>
        <v>79</v>
      </c>
      <c r="G15" s="22">
        <f>F15/F17</f>
        <v>0.92941176470588238</v>
      </c>
      <c r="H15" s="23">
        <f>D15/F15-1</f>
        <v>0.39240506329113933</v>
      </c>
      <c r="I15" s="21">
        <f>SUM(I10:I14)</f>
        <v>123</v>
      </c>
      <c r="J15" s="22">
        <f>D15/I15-1</f>
        <v>-0.10569105691056913</v>
      </c>
      <c r="K15" s="21">
        <f>SUM(K10:K14)</f>
        <v>494</v>
      </c>
      <c r="L15" s="22">
        <f>K15/K17</f>
        <v>0.8546712802768166</v>
      </c>
      <c r="M15" s="21">
        <f>SUM(M10:M14)</f>
        <v>416</v>
      </c>
      <c r="N15" s="22">
        <f>M15/M17</f>
        <v>0.84725050916496947</v>
      </c>
      <c r="O15" s="23">
        <f>K15/M15-1</f>
        <v>0.1875</v>
      </c>
    </row>
    <row r="16" spans="2:15" ht="15" thickBot="1">
      <c r="B16" s="82" t="s">
        <v>28</v>
      </c>
      <c r="C16" s="83"/>
      <c r="D16" s="36">
        <f>D17-D15</f>
        <v>37</v>
      </c>
      <c r="E16" s="22">
        <f t="shared" ref="E16:N16" si="0">E17-E15</f>
        <v>0.25170068027210879</v>
      </c>
      <c r="F16" s="36">
        <f t="shared" si="0"/>
        <v>6</v>
      </c>
      <c r="G16" s="22">
        <f t="shared" si="0"/>
        <v>7.0588235294117507E-2</v>
      </c>
      <c r="H16" s="23">
        <f>D16/F16-1</f>
        <v>5.166666666666667</v>
      </c>
      <c r="I16" s="36">
        <f t="shared" si="0"/>
        <v>13</v>
      </c>
      <c r="J16" s="23">
        <f>D16/I16-1</f>
        <v>1.8461538461538463</v>
      </c>
      <c r="K16" s="36">
        <f t="shared" si="0"/>
        <v>84</v>
      </c>
      <c r="L16" s="22">
        <f t="shared" si="0"/>
        <v>0.1453287197231834</v>
      </c>
      <c r="M16" s="36">
        <f t="shared" si="0"/>
        <v>75</v>
      </c>
      <c r="N16" s="22">
        <f t="shared" si="0"/>
        <v>0.15274949083503031</v>
      </c>
      <c r="O16" s="23">
        <f>K16/M16-1</f>
        <v>0.12000000000000011</v>
      </c>
    </row>
    <row r="17" spans="2:15" ht="15" thickBot="1">
      <c r="B17" s="80" t="s">
        <v>29</v>
      </c>
      <c r="C17" s="81"/>
      <c r="D17" s="24">
        <v>147</v>
      </c>
      <c r="E17" s="25">
        <v>1</v>
      </c>
      <c r="F17" s="24">
        <v>85</v>
      </c>
      <c r="G17" s="25">
        <v>0.99999999999999989</v>
      </c>
      <c r="H17" s="26">
        <v>0.72941176470588243</v>
      </c>
      <c r="I17" s="24">
        <v>136</v>
      </c>
      <c r="J17" s="26">
        <v>8.0882352941176405E-2</v>
      </c>
      <c r="K17" s="24">
        <v>578</v>
      </c>
      <c r="L17" s="25">
        <v>1</v>
      </c>
      <c r="M17" s="24">
        <v>491</v>
      </c>
      <c r="N17" s="25">
        <v>0.99999999999999978</v>
      </c>
      <c r="O17" s="26">
        <v>0.17718940936863548</v>
      </c>
    </row>
    <row r="18" spans="2:15">
      <c r="B18" s="40" t="s">
        <v>62</v>
      </c>
    </row>
    <row r="19" spans="2:15">
      <c r="B19" s="71" t="s">
        <v>40</v>
      </c>
    </row>
    <row r="20" spans="2:15">
      <c r="B20" s="28" t="s">
        <v>63</v>
      </c>
      <c r="C20" s="1"/>
      <c r="D20" s="1"/>
      <c r="E20" s="1"/>
      <c r="F20" s="1"/>
      <c r="G20" s="1"/>
    </row>
    <row r="21" spans="2:15">
      <c r="B21" s="72" t="s">
        <v>39</v>
      </c>
    </row>
    <row r="22" spans="2:15">
      <c r="B22" s="72"/>
    </row>
  </sheetData>
  <mergeCells count="26">
    <mergeCell ref="J8:J9"/>
    <mergeCell ref="O8:O9"/>
    <mergeCell ref="D6:E7"/>
    <mergeCell ref="K4:O4"/>
    <mergeCell ref="B3:N3"/>
    <mergeCell ref="K5:O5"/>
    <mergeCell ref="B17:C17"/>
    <mergeCell ref="B15:C15"/>
    <mergeCell ref="B16:C16"/>
    <mergeCell ref="B2:N2"/>
    <mergeCell ref="M6:N7"/>
    <mergeCell ref="O6:O7"/>
    <mergeCell ref="B4:B6"/>
    <mergeCell ref="C4:C6"/>
    <mergeCell ref="H6:H7"/>
    <mergeCell ref="I6:I7"/>
    <mergeCell ref="J6:J7"/>
    <mergeCell ref="K6:L7"/>
    <mergeCell ref="B7:B9"/>
    <mergeCell ref="C7:C9"/>
    <mergeCell ref="H8:H9"/>
    <mergeCell ref="D4:H4"/>
    <mergeCell ref="I4:J4"/>
    <mergeCell ref="F6:G7"/>
    <mergeCell ref="D5:H5"/>
    <mergeCell ref="I5:J5"/>
  </mergeCells>
  <phoneticPr fontId="4" type="noConversion"/>
  <conditionalFormatting sqref="J10:J14 O10:O14 H10:H14">
    <cfRule type="cellIs" dxfId="34" priority="7" operator="lessThan">
      <formula>0</formula>
    </cfRule>
  </conditionalFormatting>
  <conditionalFormatting sqref="L10:L14 N10:O14 D10:E14 G10:J14">
    <cfRule type="cellIs" dxfId="33" priority="6" operator="equal">
      <formula>0</formula>
    </cfRule>
  </conditionalFormatting>
  <conditionalFormatting sqref="F10:F14">
    <cfRule type="cellIs" dxfId="32" priority="5" operator="equal">
      <formula>0</formula>
    </cfRule>
  </conditionalFormatting>
  <conditionalFormatting sqref="K10:K14">
    <cfRule type="cellIs" dxfId="31" priority="4" operator="equal">
      <formula>0</formula>
    </cfRule>
  </conditionalFormatting>
  <conditionalFormatting sqref="M10:M14">
    <cfRule type="cellIs" dxfId="30" priority="3" operator="equal">
      <formula>0</formula>
    </cfRule>
  </conditionalFormatting>
  <conditionalFormatting sqref="H16 J16 O16">
    <cfRule type="cellIs" dxfId="29" priority="2" operator="lessThan">
      <formula>0</formula>
    </cfRule>
  </conditionalFormatting>
  <conditionalFormatting sqref="H15 O15">
    <cfRule type="cellIs" dxfId="2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A711-5B1F-4394-B1B3-7FDB4757C9AB}">
  <sheetPr>
    <pageSetUpPr fitToPage="1"/>
  </sheetPr>
  <dimension ref="B1:W65"/>
  <sheetViews>
    <sheetView showGridLines="0" workbookViewId="0"/>
  </sheetViews>
  <sheetFormatPr defaultColWidth="9.140625" defaultRowHeight="14.25"/>
  <cols>
    <col min="1" max="1" width="2" style="1" customWidth="1"/>
    <col min="2" max="2" width="8.140625" style="1" customWidth="1"/>
    <col min="3" max="3" width="20.28515625" style="1" customWidth="1"/>
    <col min="4" max="9" width="8.85546875" style="1" customWidth="1"/>
    <col min="10" max="10" width="9.42578125" style="1" customWidth="1"/>
    <col min="11" max="12" width="11.28515625" style="1" customWidth="1"/>
    <col min="13" max="14" width="8.85546875" style="1" customWidth="1"/>
    <col min="15" max="15" width="13.28515625" style="1" customWidth="1"/>
    <col min="16" max="16" width="9.42578125" style="1" customWidth="1"/>
    <col min="17" max="17" width="20.85546875" style="1" customWidth="1"/>
    <col min="18" max="22" width="11" style="1" customWidth="1"/>
    <col min="23" max="23" width="11.7109375" style="1" customWidth="1"/>
    <col min="24" max="16384" width="9.140625" style="1"/>
  </cols>
  <sheetData>
    <row r="1" spans="2:15">
      <c r="B1" s="1" t="s">
        <v>7</v>
      </c>
      <c r="D1" s="2"/>
      <c r="O1" s="42">
        <v>45083</v>
      </c>
    </row>
    <row r="2" spans="2:15" ht="14.45" customHeight="1">
      <c r="B2" s="107" t="s">
        <v>58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2:15" ht="14.45" customHeight="1">
      <c r="B3" s="113" t="s">
        <v>110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2:15" ht="14.45" customHeight="1" thickBot="1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3" t="s">
        <v>31</v>
      </c>
    </row>
    <row r="5" spans="2:15" ht="14.45" customHeight="1">
      <c r="B5" s="98" t="s">
        <v>0</v>
      </c>
      <c r="C5" s="100" t="s">
        <v>1</v>
      </c>
      <c r="D5" s="102" t="s">
        <v>106</v>
      </c>
      <c r="E5" s="102"/>
      <c r="F5" s="102"/>
      <c r="G5" s="102"/>
      <c r="H5" s="103"/>
      <c r="I5" s="106" t="s">
        <v>93</v>
      </c>
      <c r="J5" s="103"/>
      <c r="K5" s="106" t="s">
        <v>108</v>
      </c>
      <c r="L5" s="102"/>
      <c r="M5" s="102"/>
      <c r="N5" s="102"/>
      <c r="O5" s="111"/>
    </row>
    <row r="6" spans="2:15" ht="14.45" customHeight="1" thickBot="1">
      <c r="B6" s="99"/>
      <c r="C6" s="101"/>
      <c r="D6" s="109" t="s">
        <v>107</v>
      </c>
      <c r="E6" s="109"/>
      <c r="F6" s="109"/>
      <c r="G6" s="109"/>
      <c r="H6" s="112"/>
      <c r="I6" s="108" t="s">
        <v>94</v>
      </c>
      <c r="J6" s="112"/>
      <c r="K6" s="108" t="s">
        <v>109</v>
      </c>
      <c r="L6" s="109"/>
      <c r="M6" s="109"/>
      <c r="N6" s="109"/>
      <c r="O6" s="110"/>
    </row>
    <row r="7" spans="2:15" ht="14.45" customHeight="1">
      <c r="B7" s="99"/>
      <c r="C7" s="101"/>
      <c r="D7" s="94">
        <v>2023</v>
      </c>
      <c r="E7" s="95"/>
      <c r="F7" s="94">
        <v>2022</v>
      </c>
      <c r="G7" s="95"/>
      <c r="H7" s="84" t="s">
        <v>21</v>
      </c>
      <c r="I7" s="104">
        <v>2022</v>
      </c>
      <c r="J7" s="104" t="s">
        <v>77</v>
      </c>
      <c r="K7" s="94">
        <v>2023</v>
      </c>
      <c r="L7" s="95"/>
      <c r="M7" s="94">
        <v>2022</v>
      </c>
      <c r="N7" s="95"/>
      <c r="O7" s="84" t="s">
        <v>21</v>
      </c>
    </row>
    <row r="8" spans="2:15" ht="14.45" customHeight="1" thickBot="1">
      <c r="B8" s="86" t="s">
        <v>22</v>
      </c>
      <c r="C8" s="88" t="s">
        <v>23</v>
      </c>
      <c r="D8" s="96"/>
      <c r="E8" s="97"/>
      <c r="F8" s="96"/>
      <c r="G8" s="97"/>
      <c r="H8" s="85"/>
      <c r="I8" s="105"/>
      <c r="J8" s="105"/>
      <c r="K8" s="96"/>
      <c r="L8" s="97"/>
      <c r="M8" s="96"/>
      <c r="N8" s="97"/>
      <c r="O8" s="85"/>
    </row>
    <row r="9" spans="2:15" ht="14.45" customHeight="1">
      <c r="B9" s="86"/>
      <c r="C9" s="88"/>
      <c r="D9" s="4" t="s">
        <v>24</v>
      </c>
      <c r="E9" s="5" t="s">
        <v>2</v>
      </c>
      <c r="F9" s="4" t="s">
        <v>24</v>
      </c>
      <c r="G9" s="5" t="s">
        <v>2</v>
      </c>
      <c r="H9" s="90" t="s">
        <v>25</v>
      </c>
      <c r="I9" s="6" t="s">
        <v>24</v>
      </c>
      <c r="J9" s="92" t="s">
        <v>78</v>
      </c>
      <c r="K9" s="4" t="s">
        <v>24</v>
      </c>
      <c r="L9" s="5" t="s">
        <v>2</v>
      </c>
      <c r="M9" s="4" t="s">
        <v>24</v>
      </c>
      <c r="N9" s="5" t="s">
        <v>2</v>
      </c>
      <c r="O9" s="90" t="s">
        <v>25</v>
      </c>
    </row>
    <row r="10" spans="2:15" ht="14.45" customHeight="1" thickBot="1">
      <c r="B10" s="87"/>
      <c r="C10" s="89"/>
      <c r="D10" s="7" t="s">
        <v>26</v>
      </c>
      <c r="E10" s="8" t="s">
        <v>27</v>
      </c>
      <c r="F10" s="7" t="s">
        <v>26</v>
      </c>
      <c r="G10" s="8" t="s">
        <v>27</v>
      </c>
      <c r="H10" s="91"/>
      <c r="I10" s="9" t="s">
        <v>26</v>
      </c>
      <c r="J10" s="93"/>
      <c r="K10" s="7" t="s">
        <v>26</v>
      </c>
      <c r="L10" s="8" t="s">
        <v>27</v>
      </c>
      <c r="M10" s="7" t="s">
        <v>26</v>
      </c>
      <c r="N10" s="8" t="s">
        <v>27</v>
      </c>
      <c r="O10" s="91"/>
    </row>
    <row r="11" spans="2:15" ht="14.45" customHeight="1" thickBot="1">
      <c r="B11" s="10">
        <v>1</v>
      </c>
      <c r="C11" s="11" t="s">
        <v>11</v>
      </c>
      <c r="D11" s="12">
        <v>1059</v>
      </c>
      <c r="E11" s="13">
        <v>0.19122426868905743</v>
      </c>
      <c r="F11" s="12">
        <v>1159</v>
      </c>
      <c r="G11" s="13">
        <v>0.21859675594115427</v>
      </c>
      <c r="H11" s="14">
        <v>-8.6281276962899001E-2</v>
      </c>
      <c r="I11" s="12">
        <v>1005</v>
      </c>
      <c r="J11" s="14">
        <v>5.37313432835822E-2</v>
      </c>
      <c r="K11" s="12">
        <v>5636</v>
      </c>
      <c r="L11" s="13">
        <v>0.22095895244442701</v>
      </c>
      <c r="M11" s="12">
        <v>6222</v>
      </c>
      <c r="N11" s="13">
        <v>0.23888504952775858</v>
      </c>
      <c r="O11" s="14">
        <v>-9.4181935069109657E-2</v>
      </c>
    </row>
    <row r="12" spans="2:15" ht="14.45" customHeight="1" thickBot="1">
      <c r="B12" s="15">
        <v>2</v>
      </c>
      <c r="C12" s="16" t="s">
        <v>16</v>
      </c>
      <c r="D12" s="17">
        <v>1052</v>
      </c>
      <c r="E12" s="18">
        <v>0.18996027446731673</v>
      </c>
      <c r="F12" s="17">
        <v>811</v>
      </c>
      <c r="G12" s="18">
        <v>0.15296114673708033</v>
      </c>
      <c r="H12" s="19">
        <v>0.29716399506781754</v>
      </c>
      <c r="I12" s="17">
        <v>710</v>
      </c>
      <c r="J12" s="19">
        <v>0.48169014084507045</v>
      </c>
      <c r="K12" s="17">
        <v>3936</v>
      </c>
      <c r="L12" s="18">
        <v>0.15431058140902498</v>
      </c>
      <c r="M12" s="17">
        <v>3126</v>
      </c>
      <c r="N12" s="18">
        <v>0.12001842893342547</v>
      </c>
      <c r="O12" s="19">
        <v>0.25911708253358934</v>
      </c>
    </row>
    <row r="13" spans="2:15" ht="14.45" customHeight="1" thickBot="1">
      <c r="B13" s="10">
        <v>3</v>
      </c>
      <c r="C13" s="11" t="s">
        <v>13</v>
      </c>
      <c r="D13" s="12">
        <v>475</v>
      </c>
      <c r="E13" s="13">
        <v>8.5771036475261825E-2</v>
      </c>
      <c r="F13" s="12">
        <v>552</v>
      </c>
      <c r="G13" s="13">
        <v>0.10411165597887589</v>
      </c>
      <c r="H13" s="14">
        <v>-0.13949275362318836</v>
      </c>
      <c r="I13" s="12">
        <v>239</v>
      </c>
      <c r="J13" s="14">
        <v>0.98744769874476979</v>
      </c>
      <c r="K13" s="12">
        <v>2922</v>
      </c>
      <c r="L13" s="13">
        <v>0.11455678833261458</v>
      </c>
      <c r="M13" s="12">
        <v>2600</v>
      </c>
      <c r="N13" s="13">
        <v>9.9823389388005834E-2</v>
      </c>
      <c r="O13" s="14">
        <v>0.12384615384615394</v>
      </c>
    </row>
    <row r="14" spans="2:15" ht="14.45" customHeight="1" thickBot="1">
      <c r="B14" s="15">
        <v>4</v>
      </c>
      <c r="C14" s="16" t="s">
        <v>37</v>
      </c>
      <c r="D14" s="17">
        <v>547</v>
      </c>
      <c r="E14" s="18">
        <v>9.8772119898880462E-2</v>
      </c>
      <c r="F14" s="17">
        <v>367</v>
      </c>
      <c r="G14" s="18">
        <v>6.9219162580158436E-2</v>
      </c>
      <c r="H14" s="19">
        <v>0.4904632152588555</v>
      </c>
      <c r="I14" s="17">
        <v>488</v>
      </c>
      <c r="J14" s="19">
        <v>0.12090163934426235</v>
      </c>
      <c r="K14" s="17">
        <v>2434</v>
      </c>
      <c r="L14" s="18">
        <v>9.5424785353040345E-2</v>
      </c>
      <c r="M14" s="17">
        <v>2287</v>
      </c>
      <c r="N14" s="18">
        <v>8.780618905014205E-2</v>
      </c>
      <c r="O14" s="19">
        <v>6.4276344556187137E-2</v>
      </c>
    </row>
    <row r="15" spans="2:15" ht="14.45" customHeight="1" thickBot="1">
      <c r="B15" s="10">
        <v>5</v>
      </c>
      <c r="C15" s="11" t="s">
        <v>9</v>
      </c>
      <c r="D15" s="12">
        <v>438</v>
      </c>
      <c r="E15" s="13">
        <v>7.90899241603467E-2</v>
      </c>
      <c r="F15" s="12">
        <v>422</v>
      </c>
      <c r="G15" s="13">
        <v>7.9592606563560916E-2</v>
      </c>
      <c r="H15" s="14">
        <v>3.7914691943127909E-2</v>
      </c>
      <c r="I15" s="12">
        <v>417</v>
      </c>
      <c r="J15" s="14">
        <v>5.0359712230215736E-2</v>
      </c>
      <c r="K15" s="12">
        <v>2227</v>
      </c>
      <c r="L15" s="13">
        <v>8.730936605637668E-2</v>
      </c>
      <c r="M15" s="12">
        <v>1959</v>
      </c>
      <c r="N15" s="13">
        <v>7.5213084542732095E-2</v>
      </c>
      <c r="O15" s="14">
        <v>0.13680449208779999</v>
      </c>
    </row>
    <row r="16" spans="2:15" ht="14.45" customHeight="1" thickBot="1">
      <c r="B16" s="15">
        <v>6</v>
      </c>
      <c r="C16" s="16" t="s">
        <v>12</v>
      </c>
      <c r="D16" s="17">
        <v>481</v>
      </c>
      <c r="E16" s="18">
        <v>8.6854460093896718E-2</v>
      </c>
      <c r="F16" s="17">
        <v>671</v>
      </c>
      <c r="G16" s="18">
        <v>0.12655601659751037</v>
      </c>
      <c r="H16" s="19">
        <v>-0.28315946348733234</v>
      </c>
      <c r="I16" s="17">
        <v>343</v>
      </c>
      <c r="J16" s="19">
        <v>0.40233236151603502</v>
      </c>
      <c r="K16" s="17">
        <v>2009</v>
      </c>
      <c r="L16" s="18">
        <v>7.8762692594189831E-2</v>
      </c>
      <c r="M16" s="17">
        <v>3200</v>
      </c>
      <c r="N16" s="18">
        <v>0.12285955616985333</v>
      </c>
      <c r="O16" s="19">
        <v>-0.3721875</v>
      </c>
    </row>
    <row r="17" spans="2:23" ht="14.45" customHeight="1" thickBot="1">
      <c r="B17" s="10">
        <v>7</v>
      </c>
      <c r="C17" s="11" t="s">
        <v>17</v>
      </c>
      <c r="D17" s="12">
        <v>497</v>
      </c>
      <c r="E17" s="13">
        <v>8.9743589743589744E-2</v>
      </c>
      <c r="F17" s="12">
        <v>265</v>
      </c>
      <c r="G17" s="13">
        <v>4.998113919275745E-2</v>
      </c>
      <c r="H17" s="14">
        <v>0.87547169811320757</v>
      </c>
      <c r="I17" s="12">
        <v>347</v>
      </c>
      <c r="J17" s="14">
        <v>0.43227665706051877</v>
      </c>
      <c r="K17" s="12">
        <v>1937</v>
      </c>
      <c r="L17" s="13">
        <v>7.5939938056219861E-2</v>
      </c>
      <c r="M17" s="12">
        <v>1510</v>
      </c>
      <c r="N17" s="13">
        <v>5.7974353067649545E-2</v>
      </c>
      <c r="O17" s="14">
        <v>0.28278145695364243</v>
      </c>
    </row>
    <row r="18" spans="2:23" ht="14.45" customHeight="1" thickBot="1">
      <c r="B18" s="15">
        <v>8</v>
      </c>
      <c r="C18" s="16" t="s">
        <v>18</v>
      </c>
      <c r="D18" s="17">
        <v>332</v>
      </c>
      <c r="E18" s="18">
        <v>5.9949440231130371E-2</v>
      </c>
      <c r="F18" s="17">
        <v>265</v>
      </c>
      <c r="G18" s="18">
        <v>4.998113919275745E-2</v>
      </c>
      <c r="H18" s="19">
        <v>0.25283018867924523</v>
      </c>
      <c r="I18" s="17">
        <v>108</v>
      </c>
      <c r="J18" s="19">
        <v>2.074074074074074</v>
      </c>
      <c r="K18" s="17">
        <v>1200</v>
      </c>
      <c r="L18" s="18">
        <v>4.7045908966166151E-2</v>
      </c>
      <c r="M18" s="17">
        <v>1678</v>
      </c>
      <c r="N18" s="18">
        <v>6.4424479766566844E-2</v>
      </c>
      <c r="O18" s="19">
        <v>-0.28486293206197855</v>
      </c>
    </row>
    <row r="19" spans="2:23" ht="14.45" customHeight="1" thickBot="1">
      <c r="B19" s="10">
        <v>9</v>
      </c>
      <c r="C19" s="11" t="s">
        <v>15</v>
      </c>
      <c r="D19" s="12">
        <v>193</v>
      </c>
      <c r="E19" s="13">
        <v>3.4850126399422171E-2</v>
      </c>
      <c r="F19" s="12">
        <v>267</v>
      </c>
      <c r="G19" s="13">
        <v>5.0358355337608449E-2</v>
      </c>
      <c r="H19" s="14">
        <v>-0.27715355805243447</v>
      </c>
      <c r="I19" s="12">
        <v>90</v>
      </c>
      <c r="J19" s="14">
        <v>1.1444444444444444</v>
      </c>
      <c r="K19" s="12">
        <v>993</v>
      </c>
      <c r="L19" s="13">
        <v>3.8930489669502487E-2</v>
      </c>
      <c r="M19" s="12">
        <v>1241</v>
      </c>
      <c r="N19" s="13">
        <v>4.7646471627121247E-2</v>
      </c>
      <c r="O19" s="14">
        <v>-0.19983883964544724</v>
      </c>
    </row>
    <row r="20" spans="2:23" ht="14.45" customHeight="1" thickBot="1">
      <c r="B20" s="15">
        <v>10</v>
      </c>
      <c r="C20" s="16" t="s">
        <v>14</v>
      </c>
      <c r="D20" s="17">
        <v>201</v>
      </c>
      <c r="E20" s="18">
        <v>3.6294691224268691E-2</v>
      </c>
      <c r="F20" s="17">
        <v>170</v>
      </c>
      <c r="G20" s="18">
        <v>3.206337231233497E-2</v>
      </c>
      <c r="H20" s="19">
        <v>0.18235294117647061</v>
      </c>
      <c r="I20" s="17">
        <v>118</v>
      </c>
      <c r="J20" s="19">
        <v>0.70338983050847448</v>
      </c>
      <c r="K20" s="17">
        <v>780</v>
      </c>
      <c r="L20" s="18">
        <v>3.0579840828007999E-2</v>
      </c>
      <c r="M20" s="17">
        <v>674</v>
      </c>
      <c r="N20" s="18">
        <v>2.5877294018275359E-2</v>
      </c>
      <c r="O20" s="19">
        <v>0.15727002967359049</v>
      </c>
    </row>
    <row r="21" spans="2:23" ht="14.45" customHeight="1" thickBot="1">
      <c r="B21" s="10">
        <v>11</v>
      </c>
      <c r="C21" s="11" t="s">
        <v>4</v>
      </c>
      <c r="D21" s="12">
        <v>63</v>
      </c>
      <c r="E21" s="13">
        <v>1.1375947995666305E-2</v>
      </c>
      <c r="F21" s="12">
        <v>64</v>
      </c>
      <c r="G21" s="13">
        <v>1.2070916635231988E-2</v>
      </c>
      <c r="H21" s="14">
        <v>-1.5625E-2</v>
      </c>
      <c r="I21" s="12">
        <v>71</v>
      </c>
      <c r="J21" s="14">
        <v>-0.11267605633802813</v>
      </c>
      <c r="K21" s="12">
        <v>347</v>
      </c>
      <c r="L21" s="13">
        <v>1.3604108676049711E-2</v>
      </c>
      <c r="M21" s="12">
        <v>268</v>
      </c>
      <c r="N21" s="13">
        <v>1.0289487829225216E-2</v>
      </c>
      <c r="O21" s="14">
        <v>0.29477611940298498</v>
      </c>
    </row>
    <row r="22" spans="2:23" ht="14.45" customHeight="1" thickBot="1">
      <c r="B22" s="15">
        <v>12</v>
      </c>
      <c r="C22" s="16" t="s">
        <v>64</v>
      </c>
      <c r="D22" s="17">
        <v>35</v>
      </c>
      <c r="E22" s="18">
        <v>6.3199711087035034E-3</v>
      </c>
      <c r="F22" s="17">
        <v>40</v>
      </c>
      <c r="G22" s="18">
        <v>7.5443228970199921E-3</v>
      </c>
      <c r="H22" s="19">
        <v>-0.125</v>
      </c>
      <c r="I22" s="17">
        <v>50</v>
      </c>
      <c r="J22" s="19">
        <v>-0.30000000000000004</v>
      </c>
      <c r="K22" s="17">
        <v>205</v>
      </c>
      <c r="L22" s="18">
        <v>8.0370094483867179E-3</v>
      </c>
      <c r="M22" s="17">
        <v>201</v>
      </c>
      <c r="N22" s="18">
        <v>7.717115871918913E-3</v>
      </c>
      <c r="O22" s="19">
        <v>1.990049751243772E-2</v>
      </c>
    </row>
    <row r="23" spans="2:23" ht="14.45" customHeight="1" thickBot="1">
      <c r="B23" s="10">
        <v>13</v>
      </c>
      <c r="C23" s="11" t="s">
        <v>71</v>
      </c>
      <c r="D23" s="12">
        <v>17</v>
      </c>
      <c r="E23" s="13">
        <v>3.0697002527988442E-3</v>
      </c>
      <c r="F23" s="12">
        <v>39</v>
      </c>
      <c r="G23" s="13">
        <v>7.3557148245944927E-3</v>
      </c>
      <c r="H23" s="14">
        <v>-0.5641025641025641</v>
      </c>
      <c r="I23" s="12">
        <v>11</v>
      </c>
      <c r="J23" s="14">
        <v>0.54545454545454541</v>
      </c>
      <c r="K23" s="12">
        <v>146</v>
      </c>
      <c r="L23" s="13">
        <v>5.7239189242168816E-3</v>
      </c>
      <c r="M23" s="12">
        <v>79</v>
      </c>
      <c r="N23" s="13">
        <v>3.0330952929432543E-3</v>
      </c>
      <c r="O23" s="14">
        <v>0.84810126582278489</v>
      </c>
    </row>
    <row r="24" spans="2:23" ht="14.45" customHeight="1" thickBot="1">
      <c r="B24" s="15">
        <v>14</v>
      </c>
      <c r="C24" s="16" t="s">
        <v>79</v>
      </c>
      <c r="D24" s="17">
        <v>17</v>
      </c>
      <c r="E24" s="18">
        <v>3.0697002527988442E-3</v>
      </c>
      <c r="F24" s="17">
        <v>20</v>
      </c>
      <c r="G24" s="18">
        <v>3.7721614485099961E-3</v>
      </c>
      <c r="H24" s="19">
        <v>-0.15000000000000002</v>
      </c>
      <c r="I24" s="17">
        <v>9</v>
      </c>
      <c r="J24" s="19">
        <v>0.88888888888888884</v>
      </c>
      <c r="K24" s="17">
        <v>83</v>
      </c>
      <c r="L24" s="18">
        <v>3.2540087034931588E-3</v>
      </c>
      <c r="M24" s="17">
        <v>51</v>
      </c>
      <c r="N24" s="18">
        <v>1.9580741764570375E-3</v>
      </c>
      <c r="O24" s="19">
        <v>0.62745098039215685</v>
      </c>
    </row>
    <row r="25" spans="2:23" ht="15" thickBot="1">
      <c r="B25" s="10">
        <v>15</v>
      </c>
      <c r="C25" s="11" t="s">
        <v>80</v>
      </c>
      <c r="D25" s="12">
        <v>8</v>
      </c>
      <c r="E25" s="13">
        <v>1.4445648248465151E-3</v>
      </c>
      <c r="F25" s="12">
        <v>0</v>
      </c>
      <c r="G25" s="13">
        <v>0</v>
      </c>
      <c r="H25" s="14"/>
      <c r="I25" s="12">
        <v>8</v>
      </c>
      <c r="J25" s="14">
        <v>0</v>
      </c>
      <c r="K25" s="12">
        <v>72</v>
      </c>
      <c r="L25" s="13">
        <v>2.8227545379699692E-3</v>
      </c>
      <c r="M25" s="12">
        <v>14</v>
      </c>
      <c r="N25" s="13">
        <v>5.3751055824310836E-4</v>
      </c>
      <c r="O25" s="14">
        <v>4.1428571428571432</v>
      </c>
    </row>
    <row r="26" spans="2:23" ht="15" thickBot="1">
      <c r="B26" s="82" t="s">
        <v>42</v>
      </c>
      <c r="C26" s="83"/>
      <c r="D26" s="21">
        <f>SUM(D11:D25)</f>
        <v>5415</v>
      </c>
      <c r="E26" s="22">
        <f>D26/D28</f>
        <v>0.97778981581798485</v>
      </c>
      <c r="F26" s="21">
        <f>SUM(F11:F25)</f>
        <v>5112</v>
      </c>
      <c r="G26" s="22">
        <f>F26/F28</f>
        <v>0.96416446623915508</v>
      </c>
      <c r="H26" s="23">
        <f>D26/F26-1</f>
        <v>5.9272300469483508E-2</v>
      </c>
      <c r="I26" s="21">
        <f>SUM(I11:I25)</f>
        <v>4014</v>
      </c>
      <c r="J26" s="22">
        <f>D26/I26-1</f>
        <v>0.34902840059790741</v>
      </c>
      <c r="K26" s="21">
        <f>SUM(K11:K25)</f>
        <v>24927</v>
      </c>
      <c r="L26" s="22">
        <f>K26/K28</f>
        <v>0.97726114399968633</v>
      </c>
      <c r="M26" s="21">
        <f>SUM(M11:M25)</f>
        <v>25110</v>
      </c>
      <c r="N26" s="22">
        <f>M26/M28</f>
        <v>0.96406357982031787</v>
      </c>
      <c r="O26" s="23">
        <f>K26/M26-1</f>
        <v>-7.2879330943846909E-3</v>
      </c>
    </row>
    <row r="27" spans="2:23" ht="15" thickBot="1">
      <c r="B27" s="82" t="s">
        <v>28</v>
      </c>
      <c r="C27" s="83"/>
      <c r="D27" s="21">
        <f>D28-SUM(D11:D25)</f>
        <v>123</v>
      </c>
      <c r="E27" s="22">
        <f>D27/D28</f>
        <v>2.2210184182015168E-2</v>
      </c>
      <c r="F27" s="21">
        <f>F28-SUM(F11:F25)</f>
        <v>190</v>
      </c>
      <c r="G27" s="22">
        <f>F27/F28</f>
        <v>3.5835533760844966E-2</v>
      </c>
      <c r="H27" s="23">
        <f>D27/F27-1</f>
        <v>-0.35263157894736841</v>
      </c>
      <c r="I27" s="21">
        <f>I28-SUM(I11:I25)</f>
        <v>127</v>
      </c>
      <c r="J27" s="22">
        <f>D27/I27-1</f>
        <v>-3.1496062992126039E-2</v>
      </c>
      <c r="K27" s="21">
        <f>K28-SUM(K11:K25)</f>
        <v>580</v>
      </c>
      <c r="L27" s="22">
        <f>K27/K28</f>
        <v>2.273885600031364E-2</v>
      </c>
      <c r="M27" s="21">
        <f>M28-SUM(M11:M25)</f>
        <v>936</v>
      </c>
      <c r="N27" s="22">
        <f>M27/M28</f>
        <v>3.5936420179682099E-2</v>
      </c>
      <c r="O27" s="23">
        <f>K27/M27-1</f>
        <v>-0.38034188034188032</v>
      </c>
    </row>
    <row r="28" spans="2:23" ht="15" thickBot="1">
      <c r="B28" s="80" t="s">
        <v>29</v>
      </c>
      <c r="C28" s="81"/>
      <c r="D28" s="24">
        <v>5538</v>
      </c>
      <c r="E28" s="25">
        <v>1</v>
      </c>
      <c r="F28" s="24">
        <v>5302</v>
      </c>
      <c r="G28" s="25">
        <v>0.99999999999999989</v>
      </c>
      <c r="H28" s="26">
        <v>4.4511505092417858E-2</v>
      </c>
      <c r="I28" s="24">
        <v>4141</v>
      </c>
      <c r="J28" s="26">
        <v>0.33735812605650817</v>
      </c>
      <c r="K28" s="24">
        <v>25507</v>
      </c>
      <c r="L28" s="25">
        <v>1</v>
      </c>
      <c r="M28" s="24">
        <v>26046</v>
      </c>
      <c r="N28" s="25">
        <v>1</v>
      </c>
      <c r="O28" s="26">
        <v>-2.0694156492359617E-2</v>
      </c>
    </row>
    <row r="29" spans="2:23">
      <c r="B29" s="1" t="s">
        <v>60</v>
      </c>
      <c r="C29" s="27"/>
    </row>
    <row r="30" spans="2:23">
      <c r="B30" s="28" t="s">
        <v>61</v>
      </c>
    </row>
    <row r="31" spans="2:23">
      <c r="B31" s="29"/>
    </row>
    <row r="32" spans="2:23" ht="15" customHeight="1">
      <c r="B32" s="107" t="s">
        <v>95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27"/>
      <c r="P32" s="107" t="s">
        <v>81</v>
      </c>
      <c r="Q32" s="107"/>
      <c r="R32" s="107"/>
      <c r="S32" s="107"/>
      <c r="T32" s="107"/>
      <c r="U32" s="107"/>
      <c r="V32" s="107"/>
      <c r="W32" s="107"/>
    </row>
    <row r="33" spans="2:23" ht="15" customHeight="1">
      <c r="B33" s="113" t="s">
        <v>96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27"/>
      <c r="P33" s="113" t="s">
        <v>82</v>
      </c>
      <c r="Q33" s="113"/>
      <c r="R33" s="113"/>
      <c r="S33" s="113"/>
      <c r="T33" s="113"/>
      <c r="U33" s="113"/>
      <c r="V33" s="113"/>
      <c r="W33" s="113"/>
    </row>
    <row r="34" spans="2:23" ht="15" customHeight="1" thickBot="1">
      <c r="B34" s="30"/>
      <c r="C34" s="30"/>
      <c r="D34" s="30"/>
      <c r="E34" s="30"/>
      <c r="F34" s="30"/>
      <c r="G34" s="30"/>
      <c r="H34" s="30"/>
      <c r="I34" s="30"/>
      <c r="J34" s="30"/>
      <c r="K34" s="31"/>
      <c r="L34" s="3" t="s">
        <v>31</v>
      </c>
      <c r="P34" s="30"/>
      <c r="Q34" s="30"/>
      <c r="R34" s="30"/>
      <c r="S34" s="30"/>
      <c r="T34" s="30"/>
      <c r="U34" s="30"/>
      <c r="V34" s="30"/>
      <c r="W34" s="3" t="s">
        <v>31</v>
      </c>
    </row>
    <row r="35" spans="2:23">
      <c r="B35" s="98" t="s">
        <v>0</v>
      </c>
      <c r="C35" s="100" t="s">
        <v>47</v>
      </c>
      <c r="D35" s="114" t="s">
        <v>106</v>
      </c>
      <c r="E35" s="102"/>
      <c r="F35" s="102"/>
      <c r="G35" s="102"/>
      <c r="H35" s="102"/>
      <c r="I35" s="111"/>
      <c r="J35" s="102" t="s">
        <v>93</v>
      </c>
      <c r="K35" s="102"/>
      <c r="L35" s="111"/>
      <c r="P35" s="98" t="s">
        <v>0</v>
      </c>
      <c r="Q35" s="100" t="s">
        <v>47</v>
      </c>
      <c r="R35" s="114" t="s">
        <v>111</v>
      </c>
      <c r="S35" s="102"/>
      <c r="T35" s="102"/>
      <c r="U35" s="102"/>
      <c r="V35" s="102"/>
      <c r="W35" s="111"/>
    </row>
    <row r="36" spans="2:23" ht="15" customHeight="1" thickBot="1">
      <c r="B36" s="99"/>
      <c r="C36" s="101"/>
      <c r="D36" s="115" t="s">
        <v>107</v>
      </c>
      <c r="E36" s="116"/>
      <c r="F36" s="116"/>
      <c r="G36" s="116"/>
      <c r="H36" s="116"/>
      <c r="I36" s="117"/>
      <c r="J36" s="116" t="s">
        <v>94</v>
      </c>
      <c r="K36" s="116"/>
      <c r="L36" s="117"/>
      <c r="P36" s="99"/>
      <c r="Q36" s="101"/>
      <c r="R36" s="115" t="s">
        <v>109</v>
      </c>
      <c r="S36" s="116"/>
      <c r="T36" s="116"/>
      <c r="U36" s="116"/>
      <c r="V36" s="116"/>
      <c r="W36" s="117"/>
    </row>
    <row r="37" spans="2:23" ht="15" customHeight="1">
      <c r="B37" s="99"/>
      <c r="C37" s="101"/>
      <c r="D37" s="94">
        <v>2023</v>
      </c>
      <c r="E37" s="95"/>
      <c r="F37" s="94">
        <v>2022</v>
      </c>
      <c r="G37" s="95"/>
      <c r="H37" s="84" t="s">
        <v>21</v>
      </c>
      <c r="I37" s="84" t="s">
        <v>48</v>
      </c>
      <c r="J37" s="84">
        <v>2022</v>
      </c>
      <c r="K37" s="84" t="s">
        <v>97</v>
      </c>
      <c r="L37" s="84" t="s">
        <v>98</v>
      </c>
      <c r="P37" s="99"/>
      <c r="Q37" s="101"/>
      <c r="R37" s="94">
        <v>2023</v>
      </c>
      <c r="S37" s="95"/>
      <c r="T37" s="94">
        <v>2022</v>
      </c>
      <c r="U37" s="95"/>
      <c r="V37" s="84" t="s">
        <v>21</v>
      </c>
      <c r="W37" s="84" t="s">
        <v>66</v>
      </c>
    </row>
    <row r="38" spans="2:23" ht="14.45" customHeight="1" thickBot="1">
      <c r="B38" s="86" t="s">
        <v>22</v>
      </c>
      <c r="C38" s="88" t="s">
        <v>47</v>
      </c>
      <c r="D38" s="96"/>
      <c r="E38" s="97"/>
      <c r="F38" s="96"/>
      <c r="G38" s="97"/>
      <c r="H38" s="85"/>
      <c r="I38" s="85"/>
      <c r="J38" s="85"/>
      <c r="K38" s="85"/>
      <c r="L38" s="85"/>
      <c r="P38" s="86" t="s">
        <v>22</v>
      </c>
      <c r="Q38" s="88" t="s">
        <v>47</v>
      </c>
      <c r="R38" s="96"/>
      <c r="S38" s="97"/>
      <c r="T38" s="96"/>
      <c r="U38" s="97"/>
      <c r="V38" s="85"/>
      <c r="W38" s="85"/>
    </row>
    <row r="39" spans="2:23" ht="15" customHeight="1">
      <c r="B39" s="86"/>
      <c r="C39" s="88"/>
      <c r="D39" s="4" t="s">
        <v>24</v>
      </c>
      <c r="E39" s="5" t="s">
        <v>2</v>
      </c>
      <c r="F39" s="4" t="s">
        <v>24</v>
      </c>
      <c r="G39" s="5" t="s">
        <v>2</v>
      </c>
      <c r="H39" s="90" t="s">
        <v>25</v>
      </c>
      <c r="I39" s="90" t="s">
        <v>49</v>
      </c>
      <c r="J39" s="90" t="s">
        <v>24</v>
      </c>
      <c r="K39" s="90" t="s">
        <v>99</v>
      </c>
      <c r="L39" s="90" t="s">
        <v>100</v>
      </c>
      <c r="P39" s="86"/>
      <c r="Q39" s="88"/>
      <c r="R39" s="4" t="s">
        <v>24</v>
      </c>
      <c r="S39" s="5" t="s">
        <v>2</v>
      </c>
      <c r="T39" s="4" t="s">
        <v>24</v>
      </c>
      <c r="U39" s="5" t="s">
        <v>2</v>
      </c>
      <c r="V39" s="90" t="s">
        <v>25</v>
      </c>
      <c r="W39" s="90" t="s">
        <v>67</v>
      </c>
    </row>
    <row r="40" spans="2:23" ht="14.25" customHeight="1" thickBot="1">
      <c r="B40" s="87"/>
      <c r="C40" s="89"/>
      <c r="D40" s="7" t="s">
        <v>26</v>
      </c>
      <c r="E40" s="8" t="s">
        <v>27</v>
      </c>
      <c r="F40" s="7" t="s">
        <v>26</v>
      </c>
      <c r="G40" s="8" t="s">
        <v>27</v>
      </c>
      <c r="H40" s="91"/>
      <c r="I40" s="91"/>
      <c r="J40" s="91" t="s">
        <v>26</v>
      </c>
      <c r="K40" s="91"/>
      <c r="L40" s="91"/>
      <c r="P40" s="87"/>
      <c r="Q40" s="89"/>
      <c r="R40" s="7" t="s">
        <v>26</v>
      </c>
      <c r="S40" s="8" t="s">
        <v>27</v>
      </c>
      <c r="T40" s="7" t="s">
        <v>26</v>
      </c>
      <c r="U40" s="8" t="s">
        <v>27</v>
      </c>
      <c r="V40" s="91"/>
      <c r="W40" s="91"/>
    </row>
    <row r="41" spans="2:23" ht="15" thickBot="1">
      <c r="B41" s="10">
        <v>1</v>
      </c>
      <c r="C41" s="11" t="s">
        <v>50</v>
      </c>
      <c r="D41" s="12">
        <v>792</v>
      </c>
      <c r="E41" s="13">
        <v>0.14301191765980498</v>
      </c>
      <c r="F41" s="12">
        <v>987</v>
      </c>
      <c r="G41" s="13">
        <v>0.18615616748396832</v>
      </c>
      <c r="H41" s="14">
        <v>-0.19756838905775076</v>
      </c>
      <c r="I41" s="32">
        <v>0</v>
      </c>
      <c r="J41" s="12">
        <v>766</v>
      </c>
      <c r="K41" s="14">
        <v>3.3942558746736351E-2</v>
      </c>
      <c r="L41" s="32">
        <v>0</v>
      </c>
      <c r="P41" s="10">
        <v>1</v>
      </c>
      <c r="Q41" s="11" t="s">
        <v>50</v>
      </c>
      <c r="R41" s="12">
        <v>4401</v>
      </c>
      <c r="S41" s="13">
        <v>0.17254087113341435</v>
      </c>
      <c r="T41" s="12">
        <v>4851</v>
      </c>
      <c r="U41" s="13">
        <v>0.18624740843123705</v>
      </c>
      <c r="V41" s="14">
        <v>-9.2764378478664145E-2</v>
      </c>
      <c r="W41" s="32">
        <v>0</v>
      </c>
    </row>
    <row r="42" spans="2:23" ht="15" thickBot="1">
      <c r="B42" s="15">
        <v>2</v>
      </c>
      <c r="C42" s="16" t="s">
        <v>52</v>
      </c>
      <c r="D42" s="17">
        <v>567</v>
      </c>
      <c r="E42" s="18">
        <v>0.10238353196099675</v>
      </c>
      <c r="F42" s="17">
        <v>240</v>
      </c>
      <c r="G42" s="18">
        <v>4.5265937382119953E-2</v>
      </c>
      <c r="H42" s="19">
        <v>1.3624999999999998</v>
      </c>
      <c r="I42" s="33">
        <v>4</v>
      </c>
      <c r="J42" s="17">
        <v>250</v>
      </c>
      <c r="K42" s="19">
        <v>1.2679999999999998</v>
      </c>
      <c r="L42" s="33">
        <v>3</v>
      </c>
      <c r="P42" s="15">
        <v>2</v>
      </c>
      <c r="Q42" s="16" t="s">
        <v>51</v>
      </c>
      <c r="R42" s="17">
        <v>2009</v>
      </c>
      <c r="S42" s="18">
        <v>7.8762692594189831E-2</v>
      </c>
      <c r="T42" s="17">
        <v>3200</v>
      </c>
      <c r="U42" s="18">
        <v>0.12285955616985333</v>
      </c>
      <c r="V42" s="19">
        <v>-0.3721875</v>
      </c>
      <c r="W42" s="33">
        <v>0</v>
      </c>
    </row>
    <row r="43" spans="2:23" ht="15" thickBot="1">
      <c r="B43" s="10">
        <v>3</v>
      </c>
      <c r="C43" s="11" t="s">
        <v>51</v>
      </c>
      <c r="D43" s="12">
        <v>481</v>
      </c>
      <c r="E43" s="13">
        <v>8.6854460093896718E-2</v>
      </c>
      <c r="F43" s="12">
        <v>671</v>
      </c>
      <c r="G43" s="13">
        <v>0.12655601659751037</v>
      </c>
      <c r="H43" s="14">
        <v>-0.28315946348733234</v>
      </c>
      <c r="I43" s="32">
        <v>-1</v>
      </c>
      <c r="J43" s="12">
        <v>343</v>
      </c>
      <c r="K43" s="14">
        <v>0.40233236151603502</v>
      </c>
      <c r="L43" s="32">
        <v>-1</v>
      </c>
      <c r="P43" s="10">
        <v>3</v>
      </c>
      <c r="Q43" s="11" t="s">
        <v>68</v>
      </c>
      <c r="R43" s="12">
        <v>1850</v>
      </c>
      <c r="S43" s="13">
        <v>7.2529109656172819E-2</v>
      </c>
      <c r="T43" s="12">
        <v>923</v>
      </c>
      <c r="U43" s="13">
        <v>3.5437303232742072E-2</v>
      </c>
      <c r="V43" s="14">
        <v>1.0043336944745396</v>
      </c>
      <c r="W43" s="32">
        <v>3</v>
      </c>
    </row>
    <row r="44" spans="2:23" ht="15" thickBot="1">
      <c r="B44" s="15">
        <v>4</v>
      </c>
      <c r="C44" s="16" t="s">
        <v>68</v>
      </c>
      <c r="D44" s="17">
        <v>398</v>
      </c>
      <c r="E44" s="18">
        <v>7.1867100036114115E-2</v>
      </c>
      <c r="F44" s="17">
        <v>249</v>
      </c>
      <c r="G44" s="18">
        <v>4.6963410033949451E-2</v>
      </c>
      <c r="H44" s="19">
        <v>0.59839357429718865</v>
      </c>
      <c r="I44" s="33">
        <v>0</v>
      </c>
      <c r="J44" s="17">
        <v>169</v>
      </c>
      <c r="K44" s="19">
        <v>1.3550295857988166</v>
      </c>
      <c r="L44" s="33">
        <v>3</v>
      </c>
      <c r="P44" s="15">
        <v>4</v>
      </c>
      <c r="Q44" s="16" t="s">
        <v>56</v>
      </c>
      <c r="R44" s="17">
        <v>1763</v>
      </c>
      <c r="S44" s="18">
        <v>6.9118281256125763E-2</v>
      </c>
      <c r="T44" s="17">
        <v>1591</v>
      </c>
      <c r="U44" s="18">
        <v>6.1084235583198955E-2</v>
      </c>
      <c r="V44" s="19">
        <v>0.10810810810810811</v>
      </c>
      <c r="W44" s="33">
        <v>-1</v>
      </c>
    </row>
    <row r="45" spans="2:23" ht="15" thickBot="1">
      <c r="B45" s="10">
        <v>5</v>
      </c>
      <c r="C45" s="11" t="s">
        <v>56</v>
      </c>
      <c r="D45" s="12">
        <v>362</v>
      </c>
      <c r="E45" s="13">
        <v>6.5366558324304797E-2</v>
      </c>
      <c r="F45" s="12">
        <v>336</v>
      </c>
      <c r="G45" s="13">
        <v>6.3372312334967942E-2</v>
      </c>
      <c r="H45" s="14">
        <v>7.7380952380952328E-2</v>
      </c>
      <c r="I45" s="32">
        <v>-2</v>
      </c>
      <c r="J45" s="12">
        <v>343</v>
      </c>
      <c r="K45" s="14">
        <v>5.5393586005830997E-2</v>
      </c>
      <c r="L45" s="32">
        <v>-3</v>
      </c>
      <c r="P45" s="10">
        <v>5</v>
      </c>
      <c r="Q45" s="11" t="s">
        <v>52</v>
      </c>
      <c r="R45" s="12">
        <v>1679</v>
      </c>
      <c r="S45" s="13">
        <v>6.5825067628494133E-2</v>
      </c>
      <c r="T45" s="12">
        <v>1076</v>
      </c>
      <c r="U45" s="13">
        <v>4.1311525762113187E-2</v>
      </c>
      <c r="V45" s="14">
        <v>0.56040892193308545</v>
      </c>
      <c r="W45" s="32">
        <v>-1</v>
      </c>
    </row>
    <row r="46" spans="2:23" ht="15" thickBot="1">
      <c r="B46" s="15">
        <v>6</v>
      </c>
      <c r="C46" s="16" t="s">
        <v>59</v>
      </c>
      <c r="D46" s="17">
        <v>267</v>
      </c>
      <c r="E46" s="18">
        <v>4.8212351029252434E-2</v>
      </c>
      <c r="F46" s="17">
        <v>112</v>
      </c>
      <c r="G46" s="18">
        <v>2.1124104111655977E-2</v>
      </c>
      <c r="H46" s="19">
        <v>1.3839285714285716</v>
      </c>
      <c r="I46" s="33">
        <v>7</v>
      </c>
      <c r="J46" s="17">
        <v>290</v>
      </c>
      <c r="K46" s="19">
        <v>-7.9310344827586254E-2</v>
      </c>
      <c r="L46" s="33">
        <v>-2</v>
      </c>
      <c r="P46" s="15">
        <v>6</v>
      </c>
      <c r="Q46" s="16" t="s">
        <v>59</v>
      </c>
      <c r="R46" s="17">
        <v>1300</v>
      </c>
      <c r="S46" s="18">
        <v>5.0966401380013328E-2</v>
      </c>
      <c r="T46" s="17">
        <v>898</v>
      </c>
      <c r="U46" s="18">
        <v>3.4477462950165093E-2</v>
      </c>
      <c r="V46" s="19">
        <v>0.4476614699331849</v>
      </c>
      <c r="W46" s="33">
        <v>1</v>
      </c>
    </row>
    <row r="47" spans="2:23" ht="15" thickBot="1">
      <c r="B47" s="10">
        <v>7</v>
      </c>
      <c r="C47" s="11" t="s">
        <v>112</v>
      </c>
      <c r="D47" s="12">
        <v>203</v>
      </c>
      <c r="E47" s="13">
        <v>3.6655832430480317E-2</v>
      </c>
      <c r="F47" s="12">
        <v>174</v>
      </c>
      <c r="G47" s="13">
        <v>3.2817804602036968E-2</v>
      </c>
      <c r="H47" s="14">
        <v>0.16666666666666674</v>
      </c>
      <c r="I47" s="32">
        <v>0</v>
      </c>
      <c r="J47" s="12">
        <v>56</v>
      </c>
      <c r="K47" s="14">
        <v>2.625</v>
      </c>
      <c r="L47" s="32">
        <v>12</v>
      </c>
      <c r="P47" s="10">
        <v>7</v>
      </c>
      <c r="Q47" s="11" t="s">
        <v>70</v>
      </c>
      <c r="R47" s="12">
        <v>837</v>
      </c>
      <c r="S47" s="13">
        <v>3.2814521503900893E-2</v>
      </c>
      <c r="T47" s="12">
        <v>647</v>
      </c>
      <c r="U47" s="13">
        <v>2.4840666513092222E-2</v>
      </c>
      <c r="V47" s="14">
        <v>0.2936630602782071</v>
      </c>
      <c r="W47" s="32">
        <v>6</v>
      </c>
    </row>
    <row r="48" spans="2:23" ht="15" thickBot="1">
      <c r="B48" s="15">
        <v>8</v>
      </c>
      <c r="C48" s="16" t="s">
        <v>70</v>
      </c>
      <c r="D48" s="17">
        <v>202</v>
      </c>
      <c r="E48" s="18">
        <v>3.6475261827374504E-2</v>
      </c>
      <c r="F48" s="17">
        <v>112</v>
      </c>
      <c r="G48" s="18">
        <v>2.1124104111655977E-2</v>
      </c>
      <c r="H48" s="19">
        <v>0.8035714285714286</v>
      </c>
      <c r="I48" s="33">
        <v>5</v>
      </c>
      <c r="J48" s="17">
        <v>162</v>
      </c>
      <c r="K48" s="19">
        <v>0.24691358024691357</v>
      </c>
      <c r="L48" s="33">
        <v>0</v>
      </c>
      <c r="P48" s="15">
        <v>8</v>
      </c>
      <c r="Q48" s="16" t="s">
        <v>73</v>
      </c>
      <c r="R48" s="17">
        <v>803</v>
      </c>
      <c r="S48" s="18">
        <v>3.148155408319285E-2</v>
      </c>
      <c r="T48" s="17">
        <v>648</v>
      </c>
      <c r="U48" s="18">
        <v>2.4879060124395301E-2</v>
      </c>
      <c r="V48" s="19">
        <v>0.23919753086419759</v>
      </c>
      <c r="W48" s="33">
        <v>4</v>
      </c>
    </row>
    <row r="49" spans="2:23" ht="15" thickBot="1">
      <c r="B49" s="10">
        <v>9</v>
      </c>
      <c r="C49" s="11" t="s">
        <v>69</v>
      </c>
      <c r="D49" s="12">
        <v>180</v>
      </c>
      <c r="E49" s="13">
        <v>3.2502708559046585E-2</v>
      </c>
      <c r="F49" s="12">
        <v>246</v>
      </c>
      <c r="G49" s="13">
        <v>4.6397585816672957E-2</v>
      </c>
      <c r="H49" s="14">
        <v>-0.26829268292682928</v>
      </c>
      <c r="I49" s="32">
        <v>-4</v>
      </c>
      <c r="J49" s="12">
        <v>208</v>
      </c>
      <c r="K49" s="14">
        <v>-0.13461538461538458</v>
      </c>
      <c r="L49" s="32">
        <v>-3</v>
      </c>
      <c r="P49" s="10">
        <v>9</v>
      </c>
      <c r="Q49" s="11" t="s">
        <v>69</v>
      </c>
      <c r="R49" s="12">
        <v>723</v>
      </c>
      <c r="S49" s="13">
        <v>2.8345160152115106E-2</v>
      </c>
      <c r="T49" s="12">
        <v>769</v>
      </c>
      <c r="U49" s="13">
        <v>2.9524687092067878E-2</v>
      </c>
      <c r="V49" s="14">
        <v>-5.9817945383615068E-2</v>
      </c>
      <c r="W49" s="32">
        <v>-1</v>
      </c>
    </row>
    <row r="50" spans="2:23" ht="15" thickBot="1">
      <c r="B50" s="15">
        <v>10</v>
      </c>
      <c r="C50" s="16" t="s">
        <v>113</v>
      </c>
      <c r="D50" s="17">
        <v>155</v>
      </c>
      <c r="E50" s="18">
        <v>2.7988443481401226E-2</v>
      </c>
      <c r="F50" s="17">
        <v>110</v>
      </c>
      <c r="G50" s="18">
        <v>2.0746887966804978E-2</v>
      </c>
      <c r="H50" s="19">
        <v>0.40909090909090917</v>
      </c>
      <c r="I50" s="33">
        <v>5</v>
      </c>
      <c r="J50" s="17">
        <v>51</v>
      </c>
      <c r="K50" s="19">
        <v>2.0392156862745097</v>
      </c>
      <c r="L50" s="33">
        <v>10</v>
      </c>
      <c r="P50" s="15">
        <v>10</v>
      </c>
      <c r="Q50" s="16" t="s">
        <v>76</v>
      </c>
      <c r="R50" s="17">
        <v>712</v>
      </c>
      <c r="S50" s="18">
        <v>2.7913905986591915E-2</v>
      </c>
      <c r="T50" s="17">
        <v>598</v>
      </c>
      <c r="U50" s="18">
        <v>2.2959379559241343E-2</v>
      </c>
      <c r="V50" s="19">
        <v>0.19063545150501682</v>
      </c>
      <c r="W50" s="33">
        <v>4</v>
      </c>
    </row>
    <row r="51" spans="2:23" ht="15" thickBot="1">
      <c r="B51" s="82" t="s">
        <v>53</v>
      </c>
      <c r="C51" s="83"/>
      <c r="D51" s="21">
        <f>SUM(D41:D50)</f>
        <v>3607</v>
      </c>
      <c r="E51" s="22">
        <f>D51/D53</f>
        <v>0.6513181654026724</v>
      </c>
      <c r="F51" s="21">
        <f>SUM(F41:F50)</f>
        <v>3237</v>
      </c>
      <c r="G51" s="22">
        <f>F51/F53</f>
        <v>0.61052433044134291</v>
      </c>
      <c r="H51" s="23">
        <f>D51/F51-1</f>
        <v>0.11430336731541546</v>
      </c>
      <c r="I51" s="34"/>
      <c r="J51" s="21">
        <f>SUM(J41:J50)</f>
        <v>2638</v>
      </c>
      <c r="K51" s="22">
        <f>D51/J51-1</f>
        <v>0.36732373009855945</v>
      </c>
      <c r="L51" s="21"/>
      <c r="P51" s="82" t="s">
        <v>53</v>
      </c>
      <c r="Q51" s="83"/>
      <c r="R51" s="21">
        <f>SUM(R41:R50)</f>
        <v>16077</v>
      </c>
      <c r="S51" s="22">
        <f>R51/R53</f>
        <v>0.630297565374211</v>
      </c>
      <c r="T51" s="21">
        <f>SUM(T41:T50)</f>
        <v>15201</v>
      </c>
      <c r="U51" s="22">
        <f>T51/T53</f>
        <v>0.58362128541810643</v>
      </c>
      <c r="V51" s="23">
        <f>R51/T51-1</f>
        <v>5.7627787645549544E-2</v>
      </c>
      <c r="W51" s="34"/>
    </row>
    <row r="52" spans="2:23" ht="15" thickBot="1">
      <c r="B52" s="82" t="s">
        <v>28</v>
      </c>
      <c r="C52" s="83"/>
      <c r="D52" s="21">
        <f>D53-D51</f>
        <v>1931</v>
      </c>
      <c r="E52" s="22">
        <f>D52/D53</f>
        <v>0.34868183459732754</v>
      </c>
      <c r="F52" s="21">
        <f>F53-F51</f>
        <v>2065</v>
      </c>
      <c r="G52" s="22">
        <f>F52/F53</f>
        <v>0.38947566955865709</v>
      </c>
      <c r="H52" s="23">
        <f>D52/F52-1</f>
        <v>-6.4891041162227658E-2</v>
      </c>
      <c r="I52" s="35"/>
      <c r="J52" s="21">
        <f>J53-SUM(J41:J50)</f>
        <v>1503</v>
      </c>
      <c r="K52" s="23">
        <f>D52/J52-1</f>
        <v>0.28476380572188953</v>
      </c>
      <c r="L52" s="36"/>
      <c r="P52" s="82" t="s">
        <v>28</v>
      </c>
      <c r="Q52" s="83"/>
      <c r="R52" s="21">
        <f>R53-R51</f>
        <v>9430</v>
      </c>
      <c r="S52" s="22">
        <f>R52/R53</f>
        <v>0.369702434625789</v>
      </c>
      <c r="T52" s="21">
        <f>T53-T51</f>
        <v>10845</v>
      </c>
      <c r="U52" s="22">
        <f>T52/T53</f>
        <v>0.41637871458189357</v>
      </c>
      <c r="V52" s="23">
        <f>R52/T52-1</f>
        <v>-0.13047487321346241</v>
      </c>
      <c r="W52" s="35"/>
    </row>
    <row r="53" spans="2:23" ht="15" thickBot="1">
      <c r="B53" s="80" t="s">
        <v>54</v>
      </c>
      <c r="C53" s="81"/>
      <c r="D53" s="24">
        <v>5538</v>
      </c>
      <c r="E53" s="25">
        <v>1</v>
      </c>
      <c r="F53" s="24">
        <v>5302</v>
      </c>
      <c r="G53" s="25">
        <v>1</v>
      </c>
      <c r="H53" s="26">
        <v>4.4511505092417858E-2</v>
      </c>
      <c r="I53" s="37"/>
      <c r="J53" s="24">
        <v>4141</v>
      </c>
      <c r="K53" s="26">
        <v>0.33735812605650817</v>
      </c>
      <c r="L53" s="24"/>
      <c r="P53" s="80" t="s">
        <v>54</v>
      </c>
      <c r="Q53" s="81"/>
      <c r="R53" s="24">
        <v>25507</v>
      </c>
      <c r="S53" s="25">
        <v>1</v>
      </c>
      <c r="T53" s="24">
        <v>26046</v>
      </c>
      <c r="U53" s="25">
        <v>1</v>
      </c>
      <c r="V53" s="26">
        <v>-2.0694156492359617E-2</v>
      </c>
      <c r="W53" s="37"/>
    </row>
    <row r="54" spans="2:23">
      <c r="B54" s="38" t="s">
        <v>60</v>
      </c>
      <c r="P54" s="38" t="s">
        <v>60</v>
      </c>
    </row>
    <row r="55" spans="2:23">
      <c r="B55" s="39" t="s">
        <v>61</v>
      </c>
      <c r="P55" s="39" t="s">
        <v>61</v>
      </c>
    </row>
    <row r="63" spans="2:23" ht="15" customHeight="1"/>
    <row r="65" s="1" customFormat="1" ht="15" customHeight="1"/>
  </sheetData>
  <mergeCells count="68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6:C26"/>
    <mergeCell ref="B27:C27"/>
    <mergeCell ref="B28:C28"/>
    <mergeCell ref="B32:L32"/>
    <mergeCell ref="P32:W32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D35:I35"/>
    <mergeCell ref="J35:L35"/>
    <mergeCell ref="P35:P37"/>
    <mergeCell ref="Q35:Q37"/>
    <mergeCell ref="L37:L38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B35:B37"/>
    <mergeCell ref="C35:C37"/>
    <mergeCell ref="B52:C52"/>
    <mergeCell ref="P52:Q52"/>
    <mergeCell ref="B53:C53"/>
    <mergeCell ref="P53:Q53"/>
    <mergeCell ref="J39:J40"/>
    <mergeCell ref="K39:K40"/>
    <mergeCell ref="L39:L40"/>
  </mergeCells>
  <conditionalFormatting sqref="J11:J25 O11:O25 H11:H25">
    <cfRule type="cellIs" dxfId="27" priority="28" operator="lessThan">
      <formula>0</formula>
    </cfRule>
  </conditionalFormatting>
  <conditionalFormatting sqref="L11:L25 N11:O25 D11:E25 G11:J25">
    <cfRule type="cellIs" dxfId="26" priority="27" operator="equal">
      <formula>0</formula>
    </cfRule>
  </conditionalFormatting>
  <conditionalFormatting sqref="F11:F25">
    <cfRule type="cellIs" dxfId="25" priority="26" operator="equal">
      <formula>0</formula>
    </cfRule>
  </conditionalFormatting>
  <conditionalFormatting sqref="K11:K25">
    <cfRule type="cellIs" dxfId="24" priority="25" operator="equal">
      <formula>0</formula>
    </cfRule>
  </conditionalFormatting>
  <conditionalFormatting sqref="M11:M25">
    <cfRule type="cellIs" dxfId="23" priority="24" operator="equal">
      <formula>0</formula>
    </cfRule>
  </conditionalFormatting>
  <conditionalFormatting sqref="H26:H27 O26:O27">
    <cfRule type="cellIs" dxfId="22" priority="23" operator="lessThan">
      <formula>0</formula>
    </cfRule>
  </conditionalFormatting>
  <conditionalFormatting sqref="I41:I50">
    <cfRule type="cellIs" dxfId="21" priority="20" operator="lessThan">
      <formula>0</formula>
    </cfRule>
    <cfRule type="cellIs" dxfId="20" priority="21" operator="equal">
      <formula>0</formula>
    </cfRule>
    <cfRule type="cellIs" dxfId="19" priority="22" operator="greaterThan">
      <formula>0</formula>
    </cfRule>
  </conditionalFormatting>
  <conditionalFormatting sqref="H41:H50">
    <cfRule type="cellIs" dxfId="18" priority="19" operator="lessThan">
      <formula>0</formula>
    </cfRule>
  </conditionalFormatting>
  <conditionalFormatting sqref="D41:E50 G41:H50">
    <cfRule type="cellIs" dxfId="17" priority="18" operator="equal">
      <formula>0</formula>
    </cfRule>
  </conditionalFormatting>
  <conditionalFormatting sqref="F41:F50">
    <cfRule type="cellIs" dxfId="16" priority="17" operator="equal">
      <formula>0</formula>
    </cfRule>
  </conditionalFormatting>
  <conditionalFormatting sqref="K41:K50">
    <cfRule type="cellIs" dxfId="15" priority="16" operator="lessThan">
      <formula>0</formula>
    </cfRule>
  </conditionalFormatting>
  <conditionalFormatting sqref="J41:K50">
    <cfRule type="cellIs" dxfId="14" priority="15" operator="equal">
      <formula>0</formula>
    </cfRule>
  </conditionalFormatting>
  <conditionalFormatting sqref="L41:L50">
    <cfRule type="cellIs" dxfId="13" priority="12" operator="lessThan">
      <formula>0</formula>
    </cfRule>
    <cfRule type="cellIs" dxfId="12" priority="13" operator="equal">
      <formula>0</formula>
    </cfRule>
    <cfRule type="cellIs" dxfId="11" priority="14" operator="greaterThan">
      <formula>0</formula>
    </cfRule>
  </conditionalFormatting>
  <conditionalFormatting sqref="H52">
    <cfRule type="cellIs" dxfId="10" priority="11" operator="lessThan">
      <formula>0</formula>
    </cfRule>
  </conditionalFormatting>
  <conditionalFormatting sqref="H51">
    <cfRule type="cellIs" dxfId="9" priority="10" operator="lessThan">
      <formula>0</formula>
    </cfRule>
  </conditionalFormatting>
  <conditionalFormatting sqref="K52">
    <cfRule type="cellIs" dxfId="8" priority="9" operator="lessThan">
      <formula>0</formula>
    </cfRule>
  </conditionalFormatting>
  <conditionalFormatting sqref="W41:W50">
    <cfRule type="cellIs" dxfId="7" priority="6" operator="lessThan">
      <formula>0</formula>
    </cfRule>
    <cfRule type="cellIs" dxfId="6" priority="7" operator="equal">
      <formula>0</formula>
    </cfRule>
    <cfRule type="cellIs" dxfId="5" priority="8" operator="greaterThan">
      <formula>0</formula>
    </cfRule>
  </conditionalFormatting>
  <conditionalFormatting sqref="V41:V50">
    <cfRule type="cellIs" dxfId="4" priority="5" operator="lessThan">
      <formula>0</formula>
    </cfRule>
  </conditionalFormatting>
  <conditionalFormatting sqref="R41:S50 U41:V50">
    <cfRule type="cellIs" dxfId="3" priority="4" operator="equal">
      <formula>0</formula>
    </cfRule>
  </conditionalFormatting>
  <conditionalFormatting sqref="T41:T50">
    <cfRule type="cellIs" dxfId="2" priority="3" operator="equal">
      <formula>0</formula>
    </cfRule>
  </conditionalFormatting>
  <conditionalFormatting sqref="V52">
    <cfRule type="cellIs" dxfId="1" priority="2" operator="lessThan">
      <formula>0</formula>
    </cfRule>
  </conditionalFormatting>
  <conditionalFormatting sqref="V5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2012-07-06T16:37:03Z</cp:lastPrinted>
  <dcterms:created xsi:type="dcterms:W3CDTF">2011-02-21T10:08:17Z</dcterms:created>
  <dcterms:modified xsi:type="dcterms:W3CDTF">2023-06-06T10:15:34Z</dcterms:modified>
</cp:coreProperties>
</file>