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3\CEP\Informacje prasowe\2023.02\SC\"/>
    </mc:Choice>
  </mc:AlternateContent>
  <xr:revisionPtr revIDLastSave="0" documentId="13_ncr:1_{9A30425C-167C-4DDB-BBD8-66D9B9AE02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9" r:id="rId4"/>
    <sheet name="Autobusy" sheetId="5" r:id="rId5"/>
    <sheet name="Samochody dostawcze" sheetId="34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5">[2]INDEX!$E$16</definedName>
    <definedName name="Mnth">[1]INDEX!$E$21</definedName>
    <definedName name="pickups">[1]INDEX!$A$59</definedName>
    <definedName name="Yr" localSheetId="5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2" i="34" l="1"/>
  <c r="T51" i="34"/>
  <c r="T52" i="34" s="1"/>
  <c r="U52" i="34" s="1"/>
  <c r="S51" i="34"/>
  <c r="R51" i="34"/>
  <c r="R52" i="34" s="1"/>
  <c r="J51" i="34"/>
  <c r="F51" i="34"/>
  <c r="F52" i="34" s="1"/>
  <c r="G52" i="34" s="1"/>
  <c r="D51" i="34"/>
  <c r="K51" i="34" s="1"/>
  <c r="M27" i="34"/>
  <c r="O27" i="34" s="1"/>
  <c r="K27" i="34"/>
  <c r="L27" i="34" s="1"/>
  <c r="I27" i="34"/>
  <c r="J27" i="34" s="1"/>
  <c r="H27" i="34"/>
  <c r="G27" i="34"/>
  <c r="F27" i="34"/>
  <c r="E27" i="34"/>
  <c r="D27" i="34"/>
  <c r="M26" i="34"/>
  <c r="N26" i="34" s="1"/>
  <c r="L26" i="34"/>
  <c r="K26" i="34"/>
  <c r="O26" i="34" s="1"/>
  <c r="I26" i="34"/>
  <c r="F26" i="34"/>
  <c r="G26" i="34" s="1"/>
  <c r="D26" i="34"/>
  <c r="J26" i="34" s="1"/>
  <c r="V52" i="34" l="1"/>
  <c r="S52" i="34"/>
  <c r="E51" i="34"/>
  <c r="G51" i="34"/>
  <c r="V51" i="34"/>
  <c r="E26" i="34"/>
  <c r="U51" i="34"/>
  <c r="H26" i="34"/>
  <c r="H51" i="34"/>
  <c r="D52" i="34"/>
  <c r="N27" i="34"/>
  <c r="E52" i="34" l="1"/>
  <c r="H52" i="34"/>
  <c r="K52" i="34"/>
  <c r="D27" i="9" l="1"/>
  <c r="H27" i="9" s="1"/>
  <c r="E27" i="9"/>
  <c r="F27" i="9"/>
  <c r="G27" i="9"/>
  <c r="I27" i="9"/>
  <c r="K27" i="9"/>
  <c r="L27" i="9"/>
  <c r="M27" i="9"/>
  <c r="N27" i="9"/>
  <c r="O27" i="9" l="1"/>
  <c r="J27" i="9"/>
  <c r="N75" i="9" l="1"/>
  <c r="L75" i="9"/>
  <c r="G75" i="9"/>
  <c r="E75" i="9"/>
  <c r="M75" i="9"/>
  <c r="K75" i="9"/>
  <c r="I75" i="9"/>
  <c r="F75" i="9"/>
  <c r="D75" i="9"/>
  <c r="O75" i="9" l="1"/>
  <c r="J75" i="9"/>
  <c r="H75" i="9"/>
  <c r="M15" i="5" l="1"/>
  <c r="K15" i="5"/>
  <c r="I15" i="5"/>
  <c r="F15" i="5"/>
  <c r="D15" i="5"/>
  <c r="M18" i="1"/>
  <c r="K18" i="1"/>
  <c r="K19" i="1" s="1"/>
  <c r="I18" i="1"/>
  <c r="I19" i="1" s="1"/>
  <c r="F18" i="1"/>
  <c r="G18" i="1" s="1"/>
  <c r="D18" i="1"/>
  <c r="E18" i="1" s="1"/>
  <c r="D16" i="5" l="1"/>
  <c r="J15" i="5"/>
  <c r="G15" i="5"/>
  <c r="G16" i="5" s="1"/>
  <c r="F16" i="5"/>
  <c r="I16" i="5"/>
  <c r="L15" i="5"/>
  <c r="L16" i="5" s="1"/>
  <c r="K16" i="5"/>
  <c r="N15" i="5"/>
  <c r="N16" i="5" s="1"/>
  <c r="M16" i="5"/>
  <c r="L18" i="1"/>
  <c r="H15" i="5"/>
  <c r="O18" i="1"/>
  <c r="L19" i="1"/>
  <c r="M19" i="1"/>
  <c r="N19" i="1" s="1"/>
  <c r="N18" i="1"/>
  <c r="O15" i="5"/>
  <c r="D19" i="1"/>
  <c r="E15" i="5"/>
  <c r="E16" i="5" s="1"/>
  <c r="F19" i="1"/>
  <c r="G19" i="1" s="1"/>
  <c r="H18" i="1"/>
  <c r="J18" i="1"/>
  <c r="J16" i="5" l="1"/>
  <c r="H16" i="5"/>
  <c r="O16" i="5"/>
  <c r="O19" i="1"/>
  <c r="J19" i="1"/>
  <c r="H19" i="1"/>
  <c r="E19" i="1"/>
</calcChain>
</file>

<file path=xl/sharedStrings.xml><?xml version="1.0" encoding="utf-8"?>
<sst xmlns="http://schemas.openxmlformats.org/spreadsheetml/2006/main" count="603" uniqueCount="117">
  <si>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</si>
  <si>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</si>
  <si>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</si>
  <si>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</si>
  <si>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</si>
  <si>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</si>
  <si>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</si>
  <si>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</si>
  <si>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</si>
  <si>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</si>
  <si>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</si>
  <si>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</si>
  <si>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</si>
  <si>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</si>
  <si>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</si>
  <si>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</si>
  <si>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</si>
  <si>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</si>
  <si>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</si>
  <si>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</si>
  <si>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</si>
  <si>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</si>
  <si>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</si>
  <si>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</si>
  <si>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</si>
  <si>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</si>
  <si>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</si>
  <si>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</si>
  <si>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</si>
  <si>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</si>
  <si>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</si>
  <si>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</si>
  <si>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</si>
  <si>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</si>
  <si>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</si>
  <si>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</si>
  <si>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</si>
  <si>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</si>
  <si>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</si>
  <si>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</si>
  <si>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</si>
  <si>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</si>
  <si>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</si>
  <si>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</si>
  <si>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</si>
  <si>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</si>
  <si>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</si>
  <si>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</si>
  <si>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</si>
  <si>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</si>
  <si>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</si>
  <si>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</si>
  <si>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</si>
  <si>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</si>
  <si>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RAZEM 1-15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</si>
  <si>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</si>
  <si>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</si>
  <si>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</si>
  <si>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</si>
  <si>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</si>
  <si>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</si>
  <si>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</si>
  <si>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</si>
  <si>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Iveco Daily</t>
  </si>
  <si>
    <t>Ford Transit</t>
  </si>
  <si>
    <t>RAZEM 1-10</t>
  </si>
  <si>
    <t>RAZEM / TOTAL</t>
  </si>
  <si>
    <t>RAZEM / Sub Total 1-7</t>
  </si>
  <si>
    <t>Mercedes-Benz Sprinter</t>
  </si>
  <si>
    <t>FORD TRUCKS</t>
  </si>
  <si>
    <t>Pierwsze rejestracje NOWYCH samochodów dostawczych o DMC&lt;=3,5T*, udział w rynku %</t>
  </si>
  <si>
    <t>Toyota Proace City</t>
  </si>
  <si>
    <t>* PZPM na podstawie CEP (Centralnej Ewidencji Pojazdów)</t>
  </si>
  <si>
    <t xml:space="preserve">   Source: PZPM on the basis of CEP (Central Register of Vehicles)</t>
  </si>
  <si>
    <t>* Źródło: analizy PZPM na podstawie CEP (Centralnej Ewidencji Pojazdów)</t>
  </si>
  <si>
    <t xml:space="preserve"> *  Source: PZPM on the basis of CEP (Central Register of Vehicles)</t>
  </si>
  <si>
    <t>PZPM na podstawie danych CEP</t>
  </si>
  <si>
    <t>ISUZU</t>
  </si>
  <si>
    <t>CARTHAGO</t>
  </si>
  <si>
    <t>Zmiana poz
r/r</t>
  </si>
  <si>
    <t>Ch. Position
y/y</t>
  </si>
  <si>
    <t>Opel Movano</t>
  </si>
  <si>
    <t>Fiat Ducato</t>
  </si>
  <si>
    <t>*** w 2021r nie uwzgledniano rejestracji własnych marek krajowych producentów</t>
  </si>
  <si>
    <t>Ford Transit Custom</t>
  </si>
  <si>
    <t>Volkswagen Crafter</t>
  </si>
  <si>
    <t>SUZUKI</t>
  </si>
  <si>
    <t>HYMER</t>
  </si>
  <si>
    <t>Fiat Doblo</t>
  </si>
  <si>
    <t>AUTOSAN</t>
  </si>
  <si>
    <t>FRANKIA</t>
  </si>
  <si>
    <t>Ford Transit Connect</t>
  </si>
  <si>
    <t>Peugeot Boxer</t>
  </si>
  <si>
    <t>Renault Express</t>
  </si>
  <si>
    <t>2023
Lut</t>
  </si>
  <si>
    <t>2022
Lut</t>
  </si>
  <si>
    <t>2023
Sty - Lut</t>
  </si>
  <si>
    <t>2022
Sty - Lut</t>
  </si>
  <si>
    <t>Luty</t>
  </si>
  <si>
    <t>February</t>
  </si>
  <si>
    <t>Styczeń</t>
  </si>
  <si>
    <t>January</t>
  </si>
  <si>
    <t>Lut/Sty
Zmiana %</t>
  </si>
  <si>
    <t>Feb/Jan Ch %</t>
  </si>
  <si>
    <t>Rok narastająco Styczeń -Luty</t>
  </si>
  <si>
    <t>YTD January - February</t>
  </si>
  <si>
    <t>RAPIDO</t>
  </si>
  <si>
    <t>Rok narastająco Styczeń - luty</t>
  </si>
  <si>
    <t>SKODA</t>
  </si>
  <si>
    <t>SSANGYONG</t>
  </si>
  <si>
    <t>Rejestracje nowych samochodów dostawczych do 3,5T, ranking modeli - Luty 2023</t>
  </si>
  <si>
    <t>Rejestracje nowych samochodów dostawczych do 3,5T, ranking modeli - 2023 narastająco</t>
  </si>
  <si>
    <t>Registrations of new LCV up to 3.5T, Top Models - February 2023</t>
  </si>
  <si>
    <t>Registrations of new LCV up to 3.5T, Top Models - 2023 YTD</t>
  </si>
  <si>
    <t>Lut/Sty
Zmiana poz</t>
  </si>
  <si>
    <t>Feb/Jan Ch position</t>
  </si>
  <si>
    <r>
      <rPr>
        <sz val="10"/>
        <rFont val="Arial Nova"/>
        <family val="2"/>
        <charset val="238"/>
      </rPr>
      <t>Sztuki /</t>
    </r>
    <r>
      <rPr>
        <sz val="10"/>
        <color indexed="23"/>
        <rFont val="Arial Nova"/>
        <family val="2"/>
        <charset val="238"/>
      </rPr>
      <t xml:space="preserve"> Units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</si>
</sst>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</numFmts>
  <fonts count="33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sz val="10"/>
      <color theme="0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i/>
      <sz val="11"/>
      <color theme="1"/>
      <name val="Arial Nova"/>
      <family val="2"/>
      <charset val="238"/>
    </font>
    <font>
      <sz val="10"/>
      <color indexed="8"/>
      <name val="Arial Nova"/>
      <family val="2"/>
      <charset val="238"/>
    </font>
    <font>
      <b/>
      <sz val="11"/>
      <color theme="0"/>
      <name val="Arial Nova"/>
      <family val="2"/>
      <charset val="238"/>
    </font>
    <font>
      <u/>
      <sz val="11"/>
      <color theme="10"/>
      <name val="Arial Nova"/>
      <family val="2"/>
      <charset val="238"/>
    </font>
    <font>
      <b/>
      <sz val="11"/>
      <name val="Arial Nova"/>
      <family val="2"/>
      <charset val="238"/>
    </font>
    <font>
      <sz val="10"/>
      <color indexed="23"/>
      <name val="Arial Nov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94CBEE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/>
      <top/>
      <bottom/>
      <diagonal/>
    </border>
    <border>
      <left/>
      <right style="medium">
        <color rgb="FFF2F2F2"/>
      </right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/>
      <right/>
      <top/>
      <bottom style="medium">
        <color rgb="FFF2F2F2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0" fontId="7" fillId="0" borderId="0"/>
    <xf numFmtId="167" fontId="7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119">
    <xf numFmtId="0" fontId="0" fillId="0" borderId="0" xfId="0"/>
    <xf numFmtId="0" fontId="10" fillId="0" borderId="0" xfId="6" applyFont="1"/>
    <xf numFmtId="0" fontId="11" fillId="0" borderId="0" xfId="6" applyFont="1"/>
    <xf numFmtId="14" fontId="12" fillId="0" borderId="0" xfId="6" applyNumberFormat="1" applyFont="1"/>
    <xf numFmtId="0" fontId="13" fillId="0" borderId="0" xfId="4" applyFont="1" applyAlignment="1">
      <alignment horizontal="center" vertical="center"/>
    </xf>
    <xf numFmtId="0" fontId="15" fillId="0" borderId="0" xfId="4" applyFont="1" applyAlignment="1">
      <alignment horizontal="right" vertical="center"/>
    </xf>
    <xf numFmtId="0" fontId="18" fillId="3" borderId="9" xfId="4" applyFont="1" applyFill="1" applyBorder="1" applyAlignment="1">
      <alignment horizontal="center" vertical="center" wrapText="1"/>
    </xf>
    <xf numFmtId="0" fontId="18" fillId="3" borderId="14" xfId="4" applyFont="1" applyFill="1" applyBorder="1" applyAlignment="1">
      <alignment horizontal="center" wrapText="1"/>
    </xf>
    <xf numFmtId="0" fontId="18" fillId="3" borderId="16" xfId="4" applyFont="1" applyFill="1" applyBorder="1" applyAlignment="1">
      <alignment horizontal="center" vertical="center" wrapText="1"/>
    </xf>
    <xf numFmtId="0" fontId="19" fillId="3" borderId="20" xfId="4" applyFont="1" applyFill="1" applyBorder="1" applyAlignment="1">
      <alignment horizontal="center" vertical="center" wrapText="1"/>
    </xf>
    <xf numFmtId="0" fontId="19" fillId="3" borderId="22" xfId="4" applyFont="1" applyFill="1" applyBorder="1" applyAlignment="1">
      <alignment horizontal="center" vertical="top" wrapText="1"/>
    </xf>
    <xf numFmtId="0" fontId="19" fillId="3" borderId="21" xfId="4" applyFont="1" applyFill="1" applyBorder="1" applyAlignment="1">
      <alignment horizontal="center" vertical="center" wrapText="1"/>
    </xf>
    <xf numFmtId="0" fontId="19" fillId="3" borderId="21" xfId="4" applyFont="1" applyFill="1" applyBorder="1" applyAlignment="1">
      <alignment horizontal="center" vertical="center" wrapText="1"/>
    </xf>
    <xf numFmtId="0" fontId="13" fillId="0" borderId="23" xfId="4" applyFont="1" applyBorder="1" applyAlignment="1">
      <alignment horizontal="center" vertical="center"/>
    </xf>
    <xf numFmtId="0" fontId="20" fillId="0" borderId="24" xfId="4" applyFont="1" applyBorder="1" applyAlignment="1">
      <alignment vertical="center"/>
    </xf>
    <xf numFmtId="3" fontId="20" fillId="0" borderId="25" xfId="4" applyNumberFormat="1" applyFont="1" applyBorder="1" applyAlignment="1">
      <alignment vertical="center"/>
    </xf>
    <xf numFmtId="10" fontId="20" fillId="0" borderId="24" xfId="7" applyNumberFormat="1" applyFont="1" applyBorder="1" applyAlignment="1">
      <alignment vertical="center"/>
    </xf>
    <xf numFmtId="165" fontId="20" fillId="0" borderId="24" xfId="7" applyNumberFormat="1" applyFont="1" applyBorder="1" applyAlignment="1">
      <alignment vertical="center"/>
    </xf>
    <xf numFmtId="0" fontId="21" fillId="4" borderId="23" xfId="6" applyFont="1" applyFill="1" applyBorder="1" applyAlignment="1">
      <alignment horizontal="center" vertical="center" wrapText="1"/>
    </xf>
    <xf numFmtId="0" fontId="20" fillId="4" borderId="24" xfId="4" applyFont="1" applyFill="1" applyBorder="1" applyAlignment="1">
      <alignment vertical="center"/>
    </xf>
    <xf numFmtId="3" fontId="20" fillId="4" borderId="25" xfId="4" applyNumberFormat="1" applyFont="1" applyFill="1" applyBorder="1" applyAlignment="1">
      <alignment vertical="center"/>
    </xf>
    <xf numFmtId="10" fontId="20" fillId="4" borderId="24" xfId="7" applyNumberFormat="1" applyFont="1" applyFill="1" applyBorder="1" applyAlignment="1">
      <alignment vertical="center"/>
    </xf>
    <xf numFmtId="165" fontId="20" fillId="4" borderId="24" xfId="7" applyNumberFormat="1" applyFont="1" applyFill="1" applyBorder="1" applyAlignment="1">
      <alignment vertical="center"/>
    </xf>
    <xf numFmtId="0" fontId="13" fillId="5" borderId="26" xfId="4" applyFont="1" applyFill="1" applyBorder="1" applyAlignment="1">
      <alignment horizontal="center" vertical="center"/>
    </xf>
    <xf numFmtId="3" fontId="20" fillId="5" borderId="25" xfId="4" applyNumberFormat="1" applyFont="1" applyFill="1" applyBorder="1" applyAlignment="1">
      <alignment vertical="center"/>
    </xf>
    <xf numFmtId="10" fontId="20" fillId="5" borderId="24" xfId="7" applyNumberFormat="1" applyFont="1" applyFill="1" applyBorder="1" applyAlignment="1">
      <alignment vertical="center"/>
    </xf>
    <xf numFmtId="165" fontId="20" fillId="5" borderId="24" xfId="7" applyNumberFormat="1" applyFont="1" applyFill="1" applyBorder="1" applyAlignment="1">
      <alignment vertical="center"/>
    </xf>
    <xf numFmtId="3" fontId="16" fillId="3" borderId="25" xfId="4" applyNumberFormat="1" applyFont="1" applyFill="1" applyBorder="1" applyAlignment="1">
      <alignment vertical="center"/>
    </xf>
    <xf numFmtId="9" fontId="16" fillId="3" borderId="24" xfId="7" applyFont="1" applyFill="1" applyBorder="1" applyAlignment="1">
      <alignment vertical="center"/>
    </xf>
    <xf numFmtId="165" fontId="16" fillId="3" borderId="24" xfId="4" applyNumberFormat="1" applyFont="1" applyFill="1" applyBorder="1" applyAlignment="1">
      <alignment vertical="center"/>
    </xf>
    <xf numFmtId="0" fontId="12" fillId="0" borderId="0" xfId="6" applyFont="1"/>
    <xf numFmtId="0" fontId="22" fillId="0" borderId="0" xfId="6" applyFont="1"/>
    <xf numFmtId="0" fontId="23" fillId="0" borderId="0" xfId="6" applyFont="1"/>
    <xf numFmtId="0" fontId="24" fillId="0" borderId="0" xfId="33" applyFont="1" applyAlignment="1">
      <alignment horizontal="center" vertical="top"/>
    </xf>
    <xf numFmtId="0" fontId="20" fillId="0" borderId="0" xfId="4" applyFont="1"/>
    <xf numFmtId="1" fontId="20" fillId="0" borderId="23" xfId="7" applyNumberFormat="1" applyFont="1" applyBorder="1" applyAlignment="1">
      <alignment horizontal="center"/>
    </xf>
    <xf numFmtId="1" fontId="20" fillId="4" borderId="23" xfId="7" applyNumberFormat="1" applyFont="1" applyFill="1" applyBorder="1" applyAlignment="1">
      <alignment horizontal="center"/>
    </xf>
    <xf numFmtId="3" fontId="20" fillId="5" borderId="23" xfId="4" applyNumberFormat="1" applyFont="1" applyFill="1" applyBorder="1" applyAlignment="1">
      <alignment vertical="center"/>
    </xf>
    <xf numFmtId="0" fontId="20" fillId="5" borderId="23" xfId="4" applyFont="1" applyFill="1" applyBorder="1" applyAlignment="1">
      <alignment vertical="center"/>
    </xf>
    <xf numFmtId="0" fontId="20" fillId="5" borderId="25" xfId="4" applyFont="1" applyFill="1" applyBorder="1" applyAlignment="1">
      <alignment vertical="center"/>
    </xf>
    <xf numFmtId="3" fontId="16" fillId="3" borderId="23" xfId="4" applyNumberFormat="1" applyFont="1" applyFill="1" applyBorder="1" applyAlignment="1">
      <alignment vertical="center"/>
    </xf>
    <xf numFmtId="0" fontId="25" fillId="0" borderId="0" xfId="6" applyFont="1"/>
    <xf numFmtId="0" fontId="26" fillId="0" borderId="0" xfId="6" applyFont="1"/>
    <xf numFmtId="0" fontId="13" fillId="5" borderId="26" xfId="4" applyFont="1" applyFill="1" applyBorder="1" applyAlignment="1">
      <alignment horizontal="center" vertical="center"/>
    </xf>
    <xf numFmtId="0" fontId="13" fillId="5" borderId="24" xfId="4" applyFont="1" applyFill="1" applyBorder="1" applyAlignment="1">
      <alignment horizontal="center" vertical="center"/>
    </xf>
    <xf numFmtId="0" fontId="16" fillId="3" borderId="26" xfId="4" applyFont="1" applyFill="1" applyBorder="1" applyAlignment="1">
      <alignment horizontal="center" vertical="top"/>
    </xf>
    <xf numFmtId="0" fontId="16" fillId="3" borderId="24" xfId="4" applyFont="1" applyFill="1" applyBorder="1" applyAlignment="1">
      <alignment horizontal="center" vertical="top"/>
    </xf>
    <xf numFmtId="0" fontId="19" fillId="3" borderId="16" xfId="4" applyFont="1" applyFill="1" applyBorder="1" applyAlignment="1">
      <alignment horizontal="center" vertical="top" wrapText="1"/>
    </xf>
    <xf numFmtId="0" fontId="19" fillId="3" borderId="21" xfId="4" applyFont="1" applyFill="1" applyBorder="1" applyAlignment="1">
      <alignment horizontal="center" vertical="top" wrapText="1"/>
    </xf>
    <xf numFmtId="0" fontId="18" fillId="3" borderId="9" xfId="4" applyFont="1" applyFill="1" applyBorder="1" applyAlignment="1">
      <alignment horizontal="center" vertical="center" wrapText="1"/>
    </xf>
    <xf numFmtId="0" fontId="18" fillId="3" borderId="14" xfId="4" applyFont="1" applyFill="1" applyBorder="1" applyAlignment="1">
      <alignment horizontal="center" vertical="center" wrapText="1"/>
    </xf>
    <xf numFmtId="0" fontId="18" fillId="3" borderId="15" xfId="4" applyFont="1" applyFill="1" applyBorder="1" applyAlignment="1">
      <alignment horizontal="center" vertical="center" wrapText="1"/>
    </xf>
    <xf numFmtId="0" fontId="18" fillId="3" borderId="19" xfId="4" applyFont="1" applyFill="1" applyBorder="1" applyAlignment="1">
      <alignment horizontal="center" vertical="center" wrapText="1"/>
    </xf>
    <xf numFmtId="0" fontId="18" fillId="3" borderId="10" xfId="4" applyFont="1" applyFill="1" applyBorder="1" applyAlignment="1">
      <alignment horizontal="center" wrapText="1"/>
    </xf>
    <xf numFmtId="0" fontId="18" fillId="3" borderId="16" xfId="4" applyFont="1" applyFill="1" applyBorder="1" applyAlignment="1">
      <alignment horizontal="center" wrapText="1"/>
    </xf>
    <xf numFmtId="0" fontId="17" fillId="3" borderId="15" xfId="4" applyFont="1" applyFill="1" applyBorder="1" applyAlignment="1">
      <alignment horizontal="center" vertical="top"/>
    </xf>
    <xf numFmtId="0" fontId="17" fillId="3" borderId="20" xfId="4" applyFont="1" applyFill="1" applyBorder="1" applyAlignment="1">
      <alignment horizontal="center" vertical="top"/>
    </xf>
    <xf numFmtId="0" fontId="17" fillId="3" borderId="16" xfId="4" applyFont="1" applyFill="1" applyBorder="1" applyAlignment="1">
      <alignment horizontal="center" vertical="top"/>
    </xf>
    <xf numFmtId="0" fontId="17" fillId="3" borderId="21" xfId="4" applyFont="1" applyFill="1" applyBorder="1" applyAlignment="1">
      <alignment horizontal="center" vertical="top"/>
    </xf>
    <xf numFmtId="0" fontId="16" fillId="3" borderId="9" xfId="4" applyFont="1" applyFill="1" applyBorder="1" applyAlignment="1">
      <alignment horizontal="center" vertical="center"/>
    </xf>
    <xf numFmtId="0" fontId="16" fillId="3" borderId="11" xfId="4" applyFont="1" applyFill="1" applyBorder="1" applyAlignment="1">
      <alignment horizontal="center" vertical="center"/>
    </xf>
    <xf numFmtId="0" fontId="16" fillId="3" borderId="14" xfId="4" applyFont="1" applyFill="1" applyBorder="1" applyAlignment="1">
      <alignment horizontal="center" vertical="center"/>
    </xf>
    <xf numFmtId="0" fontId="17" fillId="3" borderId="20" xfId="4" applyFont="1" applyFill="1" applyBorder="1" applyAlignment="1">
      <alignment horizontal="center" vertical="center"/>
    </xf>
    <xf numFmtId="0" fontId="17" fillId="3" borderId="27" xfId="4" applyFont="1" applyFill="1" applyBorder="1" applyAlignment="1">
      <alignment horizontal="center" vertical="center"/>
    </xf>
    <xf numFmtId="0" fontId="17" fillId="3" borderId="22" xfId="4" applyFont="1" applyFill="1" applyBorder="1" applyAlignment="1">
      <alignment horizontal="center" vertical="center"/>
    </xf>
    <xf numFmtId="0" fontId="16" fillId="3" borderId="9" xfId="4" applyFont="1" applyFill="1" applyBorder="1" applyAlignment="1">
      <alignment horizontal="center" wrapText="1"/>
    </xf>
    <xf numFmtId="0" fontId="16" fillId="3" borderId="15" xfId="4" applyFont="1" applyFill="1" applyBorder="1" applyAlignment="1">
      <alignment horizontal="center" wrapText="1"/>
    </xf>
    <xf numFmtId="0" fontId="16" fillId="3" borderId="10" xfId="4" applyFont="1" applyFill="1" applyBorder="1" applyAlignment="1">
      <alignment horizontal="center" wrapText="1"/>
    </xf>
    <xf numFmtId="0" fontId="16" fillId="3" borderId="16" xfId="4" applyFont="1" applyFill="1" applyBorder="1" applyAlignment="1">
      <alignment horizontal="center" wrapText="1"/>
    </xf>
    <xf numFmtId="0" fontId="13" fillId="0" borderId="0" xfId="4" applyFont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9" fillId="3" borderId="16" xfId="4" applyFont="1" applyFill="1" applyBorder="1" applyAlignment="1">
      <alignment horizontal="center" vertical="center" wrapText="1"/>
    </xf>
    <xf numFmtId="0" fontId="19" fillId="3" borderId="21" xfId="4" applyFont="1" applyFill="1" applyBorder="1" applyAlignment="1">
      <alignment horizontal="center" vertical="center" wrapText="1"/>
    </xf>
    <xf numFmtId="0" fontId="18" fillId="3" borderId="10" xfId="4" applyFont="1" applyFill="1" applyBorder="1" applyAlignment="1">
      <alignment horizontal="center" vertical="center" wrapText="1"/>
    </xf>
    <xf numFmtId="0" fontId="18" fillId="3" borderId="16" xfId="4" applyFont="1" applyFill="1" applyBorder="1" applyAlignment="1">
      <alignment horizontal="center" vertical="center" wrapText="1"/>
    </xf>
    <xf numFmtId="0" fontId="16" fillId="3" borderId="12" xfId="4" applyFont="1" applyFill="1" applyBorder="1" applyAlignment="1">
      <alignment horizontal="center" vertical="center"/>
    </xf>
    <xf numFmtId="0" fontId="16" fillId="3" borderId="13" xfId="4" applyFont="1" applyFill="1" applyBorder="1" applyAlignment="1">
      <alignment horizontal="center" vertical="center"/>
    </xf>
    <xf numFmtId="0" fontId="17" fillId="3" borderId="0" xfId="4" applyFont="1" applyFill="1" applyAlignment="1">
      <alignment horizontal="center" vertical="center"/>
    </xf>
    <xf numFmtId="0" fontId="17" fillId="3" borderId="17" xfId="4" applyFont="1" applyFill="1" applyBorder="1" applyAlignment="1">
      <alignment horizontal="center" vertical="center"/>
    </xf>
    <xf numFmtId="0" fontId="17" fillId="3" borderId="18" xfId="4" applyFont="1" applyFill="1" applyBorder="1" applyAlignment="1">
      <alignment horizontal="center" vertical="center"/>
    </xf>
    <xf numFmtId="0" fontId="17" fillId="3" borderId="19" xfId="4" applyFont="1" applyFill="1" applyBorder="1" applyAlignment="1">
      <alignment horizontal="center" vertical="center"/>
    </xf>
    <xf numFmtId="0" fontId="10" fillId="0" borderId="0" xfId="0" applyFont="1"/>
    <xf numFmtId="0" fontId="27" fillId="0" borderId="0" xfId="0" applyFont="1"/>
    <xf numFmtId="14" fontId="10" fillId="0" borderId="0" xfId="6" applyNumberFormat="1" applyFont="1"/>
    <xf numFmtId="0" fontId="28" fillId="0" borderId="0" xfId="0" applyFont="1" applyAlignment="1">
      <alignment horizontal="right"/>
    </xf>
    <xf numFmtId="0" fontId="29" fillId="3" borderId="1" xfId="0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wrapText="1"/>
    </xf>
    <xf numFmtId="166" fontId="16" fillId="3" borderId="2" xfId="32" applyNumberFormat="1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166" fontId="12" fillId="0" borderId="2" xfId="32" applyNumberFormat="1" applyFont="1" applyBorder="1" applyAlignment="1">
      <alignment horizontal="center"/>
    </xf>
    <xf numFmtId="165" fontId="12" fillId="0" borderId="2" xfId="31" applyNumberFormat="1" applyFont="1" applyBorder="1" applyAlignment="1">
      <alignment horizontal="center"/>
    </xf>
    <xf numFmtId="0" fontId="12" fillId="0" borderId="3" xfId="0" applyFont="1" applyBorder="1" applyAlignment="1">
      <alignment horizontal="left" wrapText="1" indent="1"/>
    </xf>
    <xf numFmtId="166" fontId="12" fillId="0" borderId="4" xfId="32" applyNumberFormat="1" applyFont="1" applyBorder="1" applyAlignment="1">
      <alignment horizontal="center"/>
    </xf>
    <xf numFmtId="165" fontId="12" fillId="0" borderId="4" xfId="34" applyNumberFormat="1" applyFont="1" applyBorder="1" applyAlignment="1">
      <alignment horizontal="center"/>
    </xf>
    <xf numFmtId="0" fontId="16" fillId="3" borderId="2" xfId="0" applyFont="1" applyFill="1" applyBorder="1" applyAlignment="1">
      <alignment vertical="center" wrapText="1"/>
    </xf>
    <xf numFmtId="166" fontId="16" fillId="3" borderId="2" xfId="32" applyNumberFormat="1" applyFont="1" applyFill="1" applyBorder="1" applyAlignment="1">
      <alignment horizontal="center" vertical="center"/>
    </xf>
    <xf numFmtId="165" fontId="16" fillId="3" borderId="2" xfId="3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30" fillId="0" borderId="0" xfId="3" applyFont="1"/>
    <xf numFmtId="0" fontId="21" fillId="4" borderId="23" xfId="0" applyFont="1" applyFill="1" applyBorder="1" applyAlignment="1">
      <alignment horizontal="center" vertical="center" wrapText="1"/>
    </xf>
    <xf numFmtId="0" fontId="12" fillId="0" borderId="0" xfId="11" applyFont="1" applyAlignment="1">
      <alignment horizontal="left"/>
    </xf>
    <xf numFmtId="0" fontId="13" fillId="0" borderId="0" xfId="4" applyFont="1" applyAlignment="1">
      <alignment vertical="center"/>
    </xf>
    <xf numFmtId="0" fontId="15" fillId="0" borderId="8" xfId="4" applyFont="1" applyBorder="1" applyAlignment="1">
      <alignment horizontal="right" vertical="center"/>
    </xf>
    <xf numFmtId="0" fontId="13" fillId="0" borderId="10" xfId="4" applyFont="1" applyBorder="1" applyAlignment="1">
      <alignment horizontal="center" vertical="center"/>
    </xf>
    <xf numFmtId="0" fontId="13" fillId="0" borderId="16" xfId="4" applyFont="1" applyBorder="1" applyAlignment="1">
      <alignment horizontal="center" vertical="center"/>
    </xf>
    <xf numFmtId="0" fontId="20" fillId="4" borderId="14" xfId="4" applyFont="1" applyFill="1" applyBorder="1" applyAlignment="1">
      <alignment vertical="center"/>
    </xf>
    <xf numFmtId="0" fontId="20" fillId="0" borderId="0" xfId="4" applyFont="1" applyAlignment="1">
      <alignment vertical="center"/>
    </xf>
    <xf numFmtId="0" fontId="20" fillId="4" borderId="22" xfId="4" applyFont="1" applyFill="1" applyBorder="1" applyAlignment="1">
      <alignment vertical="center"/>
    </xf>
    <xf numFmtId="0" fontId="13" fillId="0" borderId="21" xfId="4" applyFont="1" applyBorder="1" applyAlignment="1">
      <alignment horizontal="center" vertical="center"/>
    </xf>
    <xf numFmtId="0" fontId="13" fillId="0" borderId="11" xfId="4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5" fillId="0" borderId="8" xfId="4" applyFont="1" applyBorder="1" applyAlignment="1">
      <alignment horizontal="right" vertical="center" shrinkToFit="1"/>
    </xf>
    <xf numFmtId="0" fontId="10" fillId="2" borderId="0" xfId="0" applyFont="1" applyFill="1"/>
    <xf numFmtId="0" fontId="31" fillId="0" borderId="0" xfId="4" applyFont="1" applyAlignment="1">
      <alignment vertical="center"/>
    </xf>
    <xf numFmtId="0" fontId="12" fillId="0" borderId="0" xfId="0" applyFont="1"/>
    <xf numFmtId="0" fontId="23" fillId="0" borderId="0" xfId="0" applyFont="1"/>
    <xf numFmtId="0" fontId="25" fillId="0" borderId="1" xfId="0" applyFont="1" applyBorder="1" applyAlignment="1">
      <alignment wrapText="1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143"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B1:P18"/>
  <sheetViews>
    <sheetView showGridLines="0" tabSelected="1" zoomScale="90" zoomScaleNormal="90" workbookViewId="0">
      <selection activeCell="E9" sqref="E9"/>
    </sheetView>
  </sheetViews>
  <sheetFormatPr defaultRowHeight="14.25"/>
  <cols>
    <col min="1" max="1" width="1.7109375" style="81" customWidth="1"/>
    <col min="2" max="2" width="32.28515625" style="81" customWidth="1"/>
    <col min="3" max="7" width="11" style="81" customWidth="1"/>
    <col min="8" max="8" width="12" style="81" customWidth="1"/>
    <col min="9" max="11" width="9.140625" style="81"/>
    <col min="12" max="12" width="24.140625" style="81" customWidth="1"/>
    <col min="13" max="15" width="9.140625" style="81"/>
    <col min="16" max="16" width="10.5703125" style="81" customWidth="1"/>
    <col min="17" max="17" width="11.42578125" style="81" customWidth="1"/>
    <col min="18" max="16384" width="9.140625" style="81"/>
  </cols>
  <sheetData>
    <row r="1" spans="2:8">
      <c r="D1" s="82"/>
      <c r="E1" s="82"/>
      <c r="F1" s="82"/>
      <c r="G1" s="82"/>
      <c r="H1" s="83">
        <v>44988</v>
      </c>
    </row>
    <row r="2" spans="2:8">
      <c r="B2" s="81" t="s">
        <v>76</v>
      </c>
      <c r="H2" s="84" t="s">
        <v>27</v>
      </c>
    </row>
    <row r="3" spans="2:8" ht="26.25" customHeight="1">
      <c r="B3" s="85" t="s">
        <v>25</v>
      </c>
      <c r="C3" s="86"/>
      <c r="D3" s="86"/>
      <c r="E3" s="86"/>
      <c r="F3" s="86"/>
      <c r="G3" s="86"/>
      <c r="H3" s="87"/>
    </row>
    <row r="4" spans="2:8" ht="26.25" customHeight="1">
      <c r="B4" s="88"/>
      <c r="C4" s="89" t="s">
        <v>94</v>
      </c>
      <c r="D4" s="89" t="s">
        <v>95</v>
      </c>
      <c r="E4" s="90" t="s">
        <v>8</v>
      </c>
      <c r="F4" s="89" t="s">
        <v>96</v>
      </c>
      <c r="G4" s="89" t="s">
        <v>97</v>
      </c>
      <c r="H4" s="90" t="s">
        <v>8</v>
      </c>
    </row>
    <row r="5" spans="2:8" ht="26.25" customHeight="1">
      <c r="B5" s="118" t="s">
        <v>9</v>
      </c>
      <c r="C5" s="91">
        <v>2697</v>
      </c>
      <c r="D5" s="91">
        <v>2313</v>
      </c>
      <c r="E5" s="92">
        <v>0.16601815823605715</v>
      </c>
      <c r="F5" s="91">
        <v>5183</v>
      </c>
      <c r="G5" s="91">
        <v>4566</v>
      </c>
      <c r="H5" s="92">
        <v>0.13512921594393346</v>
      </c>
    </row>
    <row r="6" spans="2:8" ht="26.25" customHeight="1">
      <c r="B6" s="93" t="s">
        <v>22</v>
      </c>
      <c r="C6" s="94">
        <v>516</v>
      </c>
      <c r="D6" s="94">
        <v>537</v>
      </c>
      <c r="E6" s="95">
        <v>-3.9106145251396662E-2</v>
      </c>
      <c r="F6" s="94">
        <v>1187</v>
      </c>
      <c r="G6" s="94">
        <v>939</v>
      </c>
      <c r="H6" s="95">
        <v>0.26411075612353563</v>
      </c>
    </row>
    <row r="7" spans="2:8" ht="26.25" customHeight="1">
      <c r="B7" s="93" t="s">
        <v>23</v>
      </c>
      <c r="C7" s="94">
        <v>59</v>
      </c>
      <c r="D7" s="94">
        <v>68</v>
      </c>
      <c r="E7" s="95">
        <v>-0.13235294117647056</v>
      </c>
      <c r="F7" s="94">
        <v>161</v>
      </c>
      <c r="G7" s="94">
        <v>123</v>
      </c>
      <c r="H7" s="95">
        <v>0.30894308943089421</v>
      </c>
    </row>
    <row r="8" spans="2:8" ht="26.25" customHeight="1">
      <c r="B8" s="93" t="s">
        <v>24</v>
      </c>
      <c r="C8" s="94">
        <v>2122</v>
      </c>
      <c r="D8" s="94">
        <v>1708</v>
      </c>
      <c r="E8" s="95">
        <v>0.24238875878220134</v>
      </c>
      <c r="F8" s="94">
        <v>3835</v>
      </c>
      <c r="G8" s="94">
        <v>3504</v>
      </c>
      <c r="H8" s="95">
        <v>9.4463470319634757E-2</v>
      </c>
    </row>
    <row r="9" spans="2:8" ht="26.25" customHeight="1">
      <c r="B9" s="118" t="s">
        <v>10</v>
      </c>
      <c r="C9" s="91">
        <v>87</v>
      </c>
      <c r="D9" s="91">
        <v>82</v>
      </c>
      <c r="E9" s="92">
        <v>6.0975609756097615E-2</v>
      </c>
      <c r="F9" s="91">
        <v>150</v>
      </c>
      <c r="G9" s="91">
        <v>186</v>
      </c>
      <c r="H9" s="92">
        <v>-0.19354838709677424</v>
      </c>
    </row>
    <row r="10" spans="2:8" ht="26.25" customHeight="1">
      <c r="B10" s="96" t="s">
        <v>26</v>
      </c>
      <c r="C10" s="97">
        <v>2784</v>
      </c>
      <c r="D10" s="97">
        <v>2395</v>
      </c>
      <c r="E10" s="98">
        <v>0.16242171189979127</v>
      </c>
      <c r="F10" s="97">
        <v>5333</v>
      </c>
      <c r="G10" s="97">
        <v>4752</v>
      </c>
      <c r="H10" s="98">
        <v>0.12226430976430969</v>
      </c>
    </row>
    <row r="11" spans="2:8" ht="16.5" customHeight="1">
      <c r="B11" s="99" t="s">
        <v>50</v>
      </c>
    </row>
    <row r="12" spans="2:8" ht="15" customHeight="1"/>
    <row r="18" spans="16:16">
      <c r="P18" s="100"/>
    </row>
  </sheetData>
  <mergeCells count="1">
    <mergeCell ref="B3:H3"/>
  </mergeCells>
  <phoneticPr fontId="4" type="noConversion"/>
  <conditionalFormatting sqref="E5 H5">
    <cfRule type="cellIs" dxfId="142" priority="6" operator="lessThan">
      <formula>0</formula>
    </cfRule>
  </conditionalFormatting>
  <conditionalFormatting sqref="E9 H9">
    <cfRule type="cellIs" dxfId="141" priority="5" operator="lessThan">
      <formula>0</formula>
    </cfRule>
  </conditionalFormatting>
  <conditionalFormatting sqref="H10 E10">
    <cfRule type="cellIs" dxfId="140" priority="4" operator="lessThan">
      <formula>0</formula>
    </cfRule>
  </conditionalFormatting>
  <conditionalFormatting sqref="E6 H6">
    <cfRule type="cellIs" dxfId="139" priority="3" operator="lessThan">
      <formula>0</formula>
    </cfRule>
  </conditionalFormatting>
  <conditionalFormatting sqref="E7 H7">
    <cfRule type="cellIs" dxfId="138" priority="2" operator="lessThan">
      <formula>0</formula>
    </cfRule>
  </conditionalFormatting>
  <conditionalFormatting sqref="E8 H8">
    <cfRule type="cellIs" dxfId="137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90" zoomScaleNormal="90" workbookViewId="0">
      <selection activeCell="D12" sqref="D12"/>
    </sheetView>
  </sheetViews>
  <sheetFormatPr defaultRowHeight="14.25"/>
  <cols>
    <col min="1" max="1" width="1.140625" style="81" customWidth="1"/>
    <col min="2" max="2" width="9.140625" style="81" customWidth="1"/>
    <col min="3" max="3" width="16.85546875" style="81" customWidth="1"/>
    <col min="4" max="4" width="9" style="81" customWidth="1"/>
    <col min="5" max="5" width="11" style="81" customWidth="1"/>
    <col min="6" max="6" width="9" style="81" customWidth="1"/>
    <col min="7" max="7" width="12.85546875" style="81" customWidth="1"/>
    <col min="8" max="9" width="9" style="81" customWidth="1"/>
    <col min="10" max="10" width="9.85546875" style="81" customWidth="1"/>
    <col min="11" max="14" width="9" style="81" customWidth="1"/>
    <col min="15" max="15" width="11.5703125" style="81" customWidth="1"/>
    <col min="16" max="16384" width="9.140625" style="81"/>
  </cols>
  <sheetData>
    <row r="1" spans="2:15">
      <c r="B1" s="81" t="s">
        <v>7</v>
      </c>
      <c r="E1" s="82"/>
      <c r="O1" s="83">
        <v>44988</v>
      </c>
    </row>
    <row r="2" spans="2:15" ht="14.45" customHeight="1">
      <c r="B2" s="69" t="s">
        <v>28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3" spans="2:15" ht="14.45" customHeight="1">
      <c r="B3" s="70" t="s">
        <v>29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</row>
    <row r="4" spans="2:15" ht="14.45" customHeight="1" thickBo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 t="s">
        <v>43</v>
      </c>
    </row>
    <row r="5" spans="2:15" ht="14.25" customHeight="1">
      <c r="B5" s="65" t="s">
        <v>0</v>
      </c>
      <c r="C5" s="67" t="s">
        <v>1</v>
      </c>
      <c r="D5" s="60" t="s">
        <v>98</v>
      </c>
      <c r="E5" s="60"/>
      <c r="F5" s="60"/>
      <c r="G5" s="60"/>
      <c r="H5" s="75"/>
      <c r="I5" s="76" t="s">
        <v>100</v>
      </c>
      <c r="J5" s="75"/>
      <c r="K5" s="76" t="s">
        <v>104</v>
      </c>
      <c r="L5" s="60"/>
      <c r="M5" s="60"/>
      <c r="N5" s="60"/>
      <c r="O5" s="61"/>
    </row>
    <row r="6" spans="2:15" ht="14.45" customHeight="1" thickBot="1">
      <c r="B6" s="66"/>
      <c r="C6" s="68"/>
      <c r="D6" s="77" t="s">
        <v>99</v>
      </c>
      <c r="E6" s="77"/>
      <c r="F6" s="77"/>
      <c r="G6" s="77"/>
      <c r="H6" s="78"/>
      <c r="I6" s="79" t="s">
        <v>101</v>
      </c>
      <c r="J6" s="78"/>
      <c r="K6" s="79" t="s">
        <v>105</v>
      </c>
      <c r="L6" s="77"/>
      <c r="M6" s="77"/>
      <c r="N6" s="77"/>
      <c r="O6" s="80"/>
    </row>
    <row r="7" spans="2:15" ht="14.45" customHeight="1">
      <c r="B7" s="66"/>
      <c r="C7" s="68"/>
      <c r="D7" s="49">
        <v>2023</v>
      </c>
      <c r="E7" s="50"/>
      <c r="F7" s="49">
        <v>2022</v>
      </c>
      <c r="G7" s="50"/>
      <c r="H7" s="53" t="s">
        <v>31</v>
      </c>
      <c r="I7" s="73">
        <v>2023</v>
      </c>
      <c r="J7" s="73" t="s">
        <v>102</v>
      </c>
      <c r="K7" s="49">
        <v>2023</v>
      </c>
      <c r="L7" s="50"/>
      <c r="M7" s="49">
        <v>2022</v>
      </c>
      <c r="N7" s="50"/>
      <c r="O7" s="53" t="s">
        <v>31</v>
      </c>
    </row>
    <row r="8" spans="2:15" ht="14.45" customHeight="1" thickBot="1">
      <c r="B8" s="55" t="s">
        <v>32</v>
      </c>
      <c r="C8" s="57" t="s">
        <v>33</v>
      </c>
      <c r="D8" s="51"/>
      <c r="E8" s="52"/>
      <c r="F8" s="51"/>
      <c r="G8" s="52"/>
      <c r="H8" s="54"/>
      <c r="I8" s="74"/>
      <c r="J8" s="74"/>
      <c r="K8" s="51"/>
      <c r="L8" s="52"/>
      <c r="M8" s="51"/>
      <c r="N8" s="52"/>
      <c r="O8" s="54"/>
    </row>
    <row r="9" spans="2:15" ht="14.25" customHeight="1">
      <c r="B9" s="55"/>
      <c r="C9" s="57"/>
      <c r="D9" s="6" t="s">
        <v>34</v>
      </c>
      <c r="E9" s="7" t="s">
        <v>2</v>
      </c>
      <c r="F9" s="6" t="s">
        <v>34</v>
      </c>
      <c r="G9" s="7" t="s">
        <v>2</v>
      </c>
      <c r="H9" s="47" t="s">
        <v>35</v>
      </c>
      <c r="I9" s="8" t="s">
        <v>34</v>
      </c>
      <c r="J9" s="71" t="s">
        <v>103</v>
      </c>
      <c r="K9" s="6" t="s">
        <v>34</v>
      </c>
      <c r="L9" s="7" t="s">
        <v>2</v>
      </c>
      <c r="M9" s="6" t="s">
        <v>34</v>
      </c>
      <c r="N9" s="7" t="s">
        <v>2</v>
      </c>
      <c r="O9" s="47" t="s">
        <v>35</v>
      </c>
    </row>
    <row r="10" spans="2:15" ht="14.45" customHeight="1" thickBot="1">
      <c r="B10" s="56"/>
      <c r="C10" s="58"/>
      <c r="D10" s="9" t="s">
        <v>36</v>
      </c>
      <c r="E10" s="10" t="s">
        <v>37</v>
      </c>
      <c r="F10" s="9" t="s">
        <v>36</v>
      </c>
      <c r="G10" s="10" t="s">
        <v>37</v>
      </c>
      <c r="H10" s="48"/>
      <c r="I10" s="12" t="s">
        <v>36</v>
      </c>
      <c r="J10" s="72"/>
      <c r="K10" s="9" t="s">
        <v>36</v>
      </c>
      <c r="L10" s="10" t="s">
        <v>37</v>
      </c>
      <c r="M10" s="9" t="s">
        <v>36</v>
      </c>
      <c r="N10" s="10" t="s">
        <v>37</v>
      </c>
      <c r="O10" s="48"/>
    </row>
    <row r="11" spans="2:15" ht="14.45" customHeight="1" thickBot="1">
      <c r="B11" s="13">
        <v>1</v>
      </c>
      <c r="C11" s="14" t="s">
        <v>12</v>
      </c>
      <c r="D11" s="15">
        <v>625</v>
      </c>
      <c r="E11" s="16">
        <v>0.2317389692250649</v>
      </c>
      <c r="F11" s="15">
        <v>437</v>
      </c>
      <c r="G11" s="16">
        <v>0.18893212278426286</v>
      </c>
      <c r="H11" s="17">
        <v>0.43020594965675052</v>
      </c>
      <c r="I11" s="15">
        <v>519</v>
      </c>
      <c r="J11" s="17">
        <v>0.20423892100192687</v>
      </c>
      <c r="K11" s="15">
        <v>1144</v>
      </c>
      <c r="L11" s="16">
        <v>0.2207215898128497</v>
      </c>
      <c r="M11" s="15">
        <v>912</v>
      </c>
      <c r="N11" s="16">
        <v>0.19973718791064388</v>
      </c>
      <c r="O11" s="17">
        <v>0.2543859649122806</v>
      </c>
    </row>
    <row r="12" spans="2:15" ht="14.45" customHeight="1" thickBot="1">
      <c r="B12" s="101">
        <v>2</v>
      </c>
      <c r="C12" s="19" t="s">
        <v>11</v>
      </c>
      <c r="D12" s="20">
        <v>490</v>
      </c>
      <c r="E12" s="21">
        <v>0.18168335187245088</v>
      </c>
      <c r="F12" s="20">
        <v>394</v>
      </c>
      <c r="G12" s="21">
        <v>0.17034154777345439</v>
      </c>
      <c r="H12" s="22">
        <v>0.24365482233502544</v>
      </c>
      <c r="I12" s="20">
        <v>509</v>
      </c>
      <c r="J12" s="22">
        <v>-3.7328094302554016E-2</v>
      </c>
      <c r="K12" s="20">
        <v>999</v>
      </c>
      <c r="L12" s="21">
        <v>0.19274551418097627</v>
      </c>
      <c r="M12" s="20">
        <v>762</v>
      </c>
      <c r="N12" s="21">
        <v>0.16688567674113008</v>
      </c>
      <c r="O12" s="22">
        <v>0.31102362204724399</v>
      </c>
    </row>
    <row r="13" spans="2:15" ht="14.45" customHeight="1" thickBot="1">
      <c r="B13" s="13">
        <v>3</v>
      </c>
      <c r="C13" s="14" t="s">
        <v>3</v>
      </c>
      <c r="D13" s="15">
        <v>561</v>
      </c>
      <c r="E13" s="16">
        <v>0.20800889877641823</v>
      </c>
      <c r="F13" s="15">
        <v>422</v>
      </c>
      <c r="G13" s="16">
        <v>0.18244703847816687</v>
      </c>
      <c r="H13" s="17">
        <v>0.32938388625592419</v>
      </c>
      <c r="I13" s="15">
        <v>421</v>
      </c>
      <c r="J13" s="17">
        <v>0.33254156769596199</v>
      </c>
      <c r="K13" s="15">
        <v>982</v>
      </c>
      <c r="L13" s="16">
        <v>0.18946556048620489</v>
      </c>
      <c r="M13" s="15">
        <v>1006</v>
      </c>
      <c r="N13" s="16">
        <v>0.22032413491020586</v>
      </c>
      <c r="O13" s="17">
        <v>-2.3856858846918461E-2</v>
      </c>
    </row>
    <row r="14" spans="2:15" ht="14.45" customHeight="1" thickBot="1">
      <c r="B14" s="101">
        <v>4</v>
      </c>
      <c r="C14" s="19" t="s">
        <v>13</v>
      </c>
      <c r="D14" s="20">
        <v>388</v>
      </c>
      <c r="E14" s="21">
        <v>0.14386355209492027</v>
      </c>
      <c r="F14" s="20">
        <v>302</v>
      </c>
      <c r="G14" s="21">
        <v>0.13056636402939906</v>
      </c>
      <c r="H14" s="22">
        <v>0.2847682119205297</v>
      </c>
      <c r="I14" s="20">
        <v>281</v>
      </c>
      <c r="J14" s="22">
        <v>0.38078291814946619</v>
      </c>
      <c r="K14" s="20">
        <v>669</v>
      </c>
      <c r="L14" s="21">
        <v>0.12907582481188501</v>
      </c>
      <c r="M14" s="20">
        <v>585</v>
      </c>
      <c r="N14" s="21">
        <v>0.12812089356110382</v>
      </c>
      <c r="O14" s="22">
        <v>0.14358974358974352</v>
      </c>
    </row>
    <row r="15" spans="2:15" ht="14.45" customHeight="1" thickBot="1">
      <c r="B15" s="13">
        <v>5</v>
      </c>
      <c r="C15" s="14" t="s">
        <v>4</v>
      </c>
      <c r="D15" s="15">
        <v>209</v>
      </c>
      <c r="E15" s="16">
        <v>7.7493511308861701E-2</v>
      </c>
      <c r="F15" s="15">
        <v>471</v>
      </c>
      <c r="G15" s="16">
        <v>0.20363164721141375</v>
      </c>
      <c r="H15" s="17">
        <v>-0.5562632696390658</v>
      </c>
      <c r="I15" s="15">
        <v>234</v>
      </c>
      <c r="J15" s="17">
        <v>-0.10683760683760679</v>
      </c>
      <c r="K15" s="15">
        <v>443</v>
      </c>
      <c r="L15" s="16">
        <v>8.5471734516689171E-2</v>
      </c>
      <c r="M15" s="15">
        <v>776</v>
      </c>
      <c r="N15" s="16">
        <v>0.16995181778361804</v>
      </c>
      <c r="O15" s="17">
        <v>-0.42912371134020622</v>
      </c>
    </row>
    <row r="16" spans="2:15" ht="14.45" customHeight="1" thickBot="1">
      <c r="B16" s="101">
        <v>6</v>
      </c>
      <c r="C16" s="19" t="s">
        <v>15</v>
      </c>
      <c r="D16" s="20">
        <v>181</v>
      </c>
      <c r="E16" s="21">
        <v>6.7111605487578788E-2</v>
      </c>
      <c r="F16" s="20">
        <v>149</v>
      </c>
      <c r="G16" s="21">
        <v>6.4418504107220054E-2</v>
      </c>
      <c r="H16" s="22">
        <v>0.21476510067114085</v>
      </c>
      <c r="I16" s="20">
        <v>208</v>
      </c>
      <c r="J16" s="22">
        <v>-0.12980769230769229</v>
      </c>
      <c r="K16" s="20">
        <v>389</v>
      </c>
      <c r="L16" s="21">
        <v>7.5053058074474238E-2</v>
      </c>
      <c r="M16" s="20">
        <v>235</v>
      </c>
      <c r="N16" s="21">
        <v>5.1467367498904952E-2</v>
      </c>
      <c r="O16" s="22">
        <v>0.65531914893617027</v>
      </c>
    </row>
    <row r="17" spans="2:15" ht="14.45" customHeight="1" thickBot="1">
      <c r="B17" s="13">
        <v>7</v>
      </c>
      <c r="C17" s="14" t="s">
        <v>14</v>
      </c>
      <c r="D17" s="15">
        <v>152</v>
      </c>
      <c r="E17" s="16">
        <v>5.6358917315535779E-2</v>
      </c>
      <c r="F17" s="15">
        <v>83</v>
      </c>
      <c r="G17" s="16">
        <v>3.5884133160397749E-2</v>
      </c>
      <c r="H17" s="17">
        <v>0.83132530120481918</v>
      </c>
      <c r="I17" s="15">
        <v>206</v>
      </c>
      <c r="J17" s="17">
        <v>-0.26213592233009708</v>
      </c>
      <c r="K17" s="15">
        <v>358</v>
      </c>
      <c r="L17" s="16">
        <v>6.9071966042832333E-2</v>
      </c>
      <c r="M17" s="15">
        <v>168</v>
      </c>
      <c r="N17" s="16">
        <v>3.6793692509855452E-2</v>
      </c>
      <c r="O17" s="17">
        <v>1.1309523809523809</v>
      </c>
    </row>
    <row r="18" spans="2:15" ht="15" thickBot="1">
      <c r="B18" s="43" t="s">
        <v>67</v>
      </c>
      <c r="C18" s="44"/>
      <c r="D18" s="24">
        <f>SUM(D11:D17)</f>
        <v>2606</v>
      </c>
      <c r="E18" s="25">
        <f>D18/D20</f>
        <v>0.96625880608083059</v>
      </c>
      <c r="F18" s="24">
        <f>SUM(F11:F17)</f>
        <v>2258</v>
      </c>
      <c r="G18" s="25">
        <f>F18/F20</f>
        <v>0.97622135754431472</v>
      </c>
      <c r="H18" s="26">
        <f>D18/F18-1</f>
        <v>0.15411868910540294</v>
      </c>
      <c r="I18" s="24">
        <f>SUM(I11:I17)</f>
        <v>2378</v>
      </c>
      <c r="J18" s="25">
        <f>D18/I18-1</f>
        <v>9.5878889823380886E-2</v>
      </c>
      <c r="K18" s="24">
        <f>SUM(K11:K17)</f>
        <v>4984</v>
      </c>
      <c r="L18" s="25">
        <f>K18/K20</f>
        <v>0.96160524792591162</v>
      </c>
      <c r="M18" s="24">
        <f>SUM(M11:M17)</f>
        <v>4444</v>
      </c>
      <c r="N18" s="25">
        <f>M18/M20</f>
        <v>0.97328077091546206</v>
      </c>
      <c r="O18" s="26">
        <f>K18/M18-1</f>
        <v>0.1215121512151216</v>
      </c>
    </row>
    <row r="19" spans="2:15" ht="15" thickBot="1">
      <c r="B19" s="43" t="s">
        <v>38</v>
      </c>
      <c r="C19" s="44"/>
      <c r="D19" s="39">
        <f>D20-D18</f>
        <v>91</v>
      </c>
      <c r="E19" s="25">
        <f>D19/D20</f>
        <v>3.3741193919169445E-2</v>
      </c>
      <c r="F19" s="39">
        <f>F20-F18</f>
        <v>55</v>
      </c>
      <c r="G19" s="25">
        <f>F19/F20</f>
        <v>2.3778642455685256E-2</v>
      </c>
      <c r="H19" s="26">
        <f>D19/F19-1</f>
        <v>0.65454545454545454</v>
      </c>
      <c r="I19" s="39">
        <f>I20-I18</f>
        <v>108</v>
      </c>
      <c r="J19" s="26">
        <f>D19/I19-1</f>
        <v>-0.15740740740740744</v>
      </c>
      <c r="K19" s="39">
        <f>K20-K18</f>
        <v>199</v>
      </c>
      <c r="L19" s="25">
        <f>K19/K20</f>
        <v>3.8394752074088365E-2</v>
      </c>
      <c r="M19" s="39">
        <f>M20-M18</f>
        <v>122</v>
      </c>
      <c r="N19" s="25">
        <f>M19/M20</f>
        <v>2.6719229084537888E-2</v>
      </c>
      <c r="O19" s="26">
        <f>K19/M19-1</f>
        <v>0.63114754098360648</v>
      </c>
    </row>
    <row r="20" spans="2:15" ht="15" thickBot="1">
      <c r="B20" s="45" t="s">
        <v>39</v>
      </c>
      <c r="C20" s="46"/>
      <c r="D20" s="27">
        <v>2697</v>
      </c>
      <c r="E20" s="28">
        <v>1</v>
      </c>
      <c r="F20" s="27">
        <v>2313</v>
      </c>
      <c r="G20" s="28">
        <v>1</v>
      </c>
      <c r="H20" s="29">
        <v>0.16601815823605715</v>
      </c>
      <c r="I20" s="27">
        <v>2486</v>
      </c>
      <c r="J20" s="29">
        <v>8.4875301689461002E-2</v>
      </c>
      <c r="K20" s="27">
        <v>5183</v>
      </c>
      <c r="L20" s="28">
        <v>1</v>
      </c>
      <c r="M20" s="27">
        <v>4566</v>
      </c>
      <c r="N20" s="28">
        <v>1</v>
      </c>
      <c r="O20" s="29">
        <v>0.13512921594393346</v>
      </c>
    </row>
    <row r="21" spans="2:15">
      <c r="B21" s="102" t="s">
        <v>50</v>
      </c>
    </row>
    <row r="22" spans="2:15">
      <c r="B22" s="1" t="s">
        <v>72</v>
      </c>
    </row>
    <row r="23" spans="2:15">
      <c r="B23" s="31" t="s">
        <v>73</v>
      </c>
    </row>
  </sheetData>
  <mergeCells count="26"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</mergeCells>
  <phoneticPr fontId="4" type="noConversion"/>
  <conditionalFormatting sqref="J11:J17 O11:O17 H11:H17">
    <cfRule type="cellIs" dxfId="136" priority="7" operator="lessThan">
      <formula>0</formula>
    </cfRule>
  </conditionalFormatting>
  <conditionalFormatting sqref="L11:L17 N11:O17 D11:E17 G11:J17">
    <cfRule type="cellIs" dxfId="135" priority="6" operator="equal">
      <formula>0</formula>
    </cfRule>
  </conditionalFormatting>
  <conditionalFormatting sqref="F11:F17">
    <cfRule type="cellIs" dxfId="134" priority="5" operator="equal">
      <formula>0</formula>
    </cfRule>
  </conditionalFormatting>
  <conditionalFormatting sqref="K11:K17">
    <cfRule type="cellIs" dxfId="133" priority="4" operator="equal">
      <formula>0</formula>
    </cfRule>
  </conditionalFormatting>
  <conditionalFormatting sqref="M11:M17">
    <cfRule type="cellIs" dxfId="132" priority="3" operator="equal">
      <formula>0</formula>
    </cfRule>
  </conditionalFormatting>
  <conditionalFormatting sqref="H19 J19 O19">
    <cfRule type="cellIs" dxfId="131" priority="2" operator="lessThan">
      <formula>0</formula>
    </cfRule>
  </conditionalFormatting>
  <conditionalFormatting sqref="H18 O18">
    <cfRule type="cellIs" dxfId="13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7"/>
  <sheetViews>
    <sheetView showGridLines="0" zoomScale="90" zoomScaleNormal="90" workbookViewId="0">
      <selection activeCell="F16" sqref="F16"/>
    </sheetView>
  </sheetViews>
  <sheetFormatPr defaultRowHeight="14.25"/>
  <cols>
    <col min="1" max="1" width="1.28515625" style="81" customWidth="1"/>
    <col min="2" max="2" width="15.42578125" style="81" bestFit="1" customWidth="1"/>
    <col min="3" max="3" width="17.85546875" style="81" customWidth="1"/>
    <col min="4" max="9" width="9" style="81" customWidth="1"/>
    <col min="10" max="10" width="9.7109375" style="81" customWidth="1"/>
    <col min="11" max="14" width="9" style="81" customWidth="1"/>
    <col min="15" max="15" width="11.5703125" style="81" customWidth="1"/>
    <col min="16" max="16384" width="9.140625" style="81"/>
  </cols>
  <sheetData>
    <row r="1" spans="2:15">
      <c r="B1" s="81" t="s">
        <v>7</v>
      </c>
      <c r="E1" s="82"/>
      <c r="O1" s="83">
        <v>44930</v>
      </c>
    </row>
    <row r="2" spans="2:15" ht="14.45" customHeight="1">
      <c r="B2" s="69" t="s">
        <v>28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103"/>
    </row>
    <row r="3" spans="2:15" ht="14.45" customHeight="1" thickBot="1">
      <c r="B3" s="70" t="s">
        <v>29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104" t="s">
        <v>43</v>
      </c>
    </row>
    <row r="4" spans="2:15" ht="14.45" customHeight="1">
      <c r="B4" s="65" t="s">
        <v>30</v>
      </c>
      <c r="C4" s="67" t="s">
        <v>1</v>
      </c>
      <c r="D4" s="60" t="s">
        <v>98</v>
      </c>
      <c r="E4" s="60"/>
      <c r="F4" s="60"/>
      <c r="G4" s="60"/>
      <c r="H4" s="75"/>
      <c r="I4" s="76" t="s">
        <v>100</v>
      </c>
      <c r="J4" s="75"/>
      <c r="K4" s="76" t="s">
        <v>104</v>
      </c>
      <c r="L4" s="60"/>
      <c r="M4" s="60"/>
      <c r="N4" s="60"/>
      <c r="O4" s="61"/>
    </row>
    <row r="5" spans="2:15" ht="14.45" customHeight="1" thickBot="1">
      <c r="B5" s="66"/>
      <c r="C5" s="68"/>
      <c r="D5" s="77" t="s">
        <v>99</v>
      </c>
      <c r="E5" s="77"/>
      <c r="F5" s="77"/>
      <c r="G5" s="77"/>
      <c r="H5" s="78"/>
      <c r="I5" s="79" t="s">
        <v>101</v>
      </c>
      <c r="J5" s="78"/>
      <c r="K5" s="79" t="s">
        <v>105</v>
      </c>
      <c r="L5" s="77"/>
      <c r="M5" s="77"/>
      <c r="N5" s="77"/>
      <c r="O5" s="80"/>
    </row>
    <row r="6" spans="2:15" ht="14.45" customHeight="1">
      <c r="B6" s="66"/>
      <c r="C6" s="68"/>
      <c r="D6" s="49">
        <v>2023</v>
      </c>
      <c r="E6" s="50"/>
      <c r="F6" s="49">
        <v>2022</v>
      </c>
      <c r="G6" s="50"/>
      <c r="H6" s="53" t="s">
        <v>31</v>
      </c>
      <c r="I6" s="73">
        <v>2023</v>
      </c>
      <c r="J6" s="73" t="s">
        <v>102</v>
      </c>
      <c r="K6" s="49">
        <v>2023</v>
      </c>
      <c r="L6" s="50"/>
      <c r="M6" s="49">
        <v>2022</v>
      </c>
      <c r="N6" s="50"/>
      <c r="O6" s="53" t="s">
        <v>31</v>
      </c>
    </row>
    <row r="7" spans="2:15" ht="14.45" customHeight="1" thickBot="1">
      <c r="B7" s="55" t="s">
        <v>30</v>
      </c>
      <c r="C7" s="57" t="s">
        <v>33</v>
      </c>
      <c r="D7" s="51"/>
      <c r="E7" s="52"/>
      <c r="F7" s="51"/>
      <c r="G7" s="52"/>
      <c r="H7" s="54"/>
      <c r="I7" s="74"/>
      <c r="J7" s="74"/>
      <c r="K7" s="51"/>
      <c r="L7" s="52"/>
      <c r="M7" s="51"/>
      <c r="N7" s="52"/>
      <c r="O7" s="54"/>
    </row>
    <row r="8" spans="2:15" ht="14.45" customHeight="1">
      <c r="B8" s="55"/>
      <c r="C8" s="57"/>
      <c r="D8" s="6" t="s">
        <v>34</v>
      </c>
      <c r="E8" s="7" t="s">
        <v>2</v>
      </c>
      <c r="F8" s="6" t="s">
        <v>34</v>
      </c>
      <c r="G8" s="7" t="s">
        <v>2</v>
      </c>
      <c r="H8" s="47" t="s">
        <v>35</v>
      </c>
      <c r="I8" s="8" t="s">
        <v>34</v>
      </c>
      <c r="J8" s="71" t="s">
        <v>103</v>
      </c>
      <c r="K8" s="6" t="s">
        <v>34</v>
      </c>
      <c r="L8" s="7" t="s">
        <v>2</v>
      </c>
      <c r="M8" s="6" t="s">
        <v>34</v>
      </c>
      <c r="N8" s="7" t="s">
        <v>2</v>
      </c>
      <c r="O8" s="47" t="s">
        <v>35</v>
      </c>
    </row>
    <row r="9" spans="2:15" ht="14.45" customHeight="1" thickBot="1">
      <c r="B9" s="56"/>
      <c r="C9" s="58"/>
      <c r="D9" s="9" t="s">
        <v>36</v>
      </c>
      <c r="E9" s="10" t="s">
        <v>37</v>
      </c>
      <c r="F9" s="9" t="s">
        <v>36</v>
      </c>
      <c r="G9" s="10" t="s">
        <v>37</v>
      </c>
      <c r="H9" s="48"/>
      <c r="I9" s="12" t="s">
        <v>36</v>
      </c>
      <c r="J9" s="72"/>
      <c r="K9" s="9" t="s">
        <v>36</v>
      </c>
      <c r="L9" s="10" t="s">
        <v>37</v>
      </c>
      <c r="M9" s="9" t="s">
        <v>36</v>
      </c>
      <c r="N9" s="10" t="s">
        <v>37</v>
      </c>
      <c r="O9" s="48"/>
    </row>
    <row r="10" spans="2:15" ht="14.45" customHeight="1" thickBot="1">
      <c r="B10" s="105"/>
      <c r="C10" s="14" t="s">
        <v>15</v>
      </c>
      <c r="D10" s="15">
        <v>101</v>
      </c>
      <c r="E10" s="16">
        <v>0.4719626168224299</v>
      </c>
      <c r="F10" s="15">
        <v>98</v>
      </c>
      <c r="G10" s="16">
        <v>0.52972972972972976</v>
      </c>
      <c r="H10" s="17">
        <v>3.0612244897959107E-2</v>
      </c>
      <c r="I10" s="15">
        <v>119</v>
      </c>
      <c r="J10" s="17">
        <v>-0.15126050420168069</v>
      </c>
      <c r="K10" s="15">
        <v>220</v>
      </c>
      <c r="L10" s="16">
        <v>0.46511627906976744</v>
      </c>
      <c r="M10" s="15">
        <v>141</v>
      </c>
      <c r="N10" s="16">
        <v>0.45928338762214982</v>
      </c>
      <c r="O10" s="17">
        <v>0.56028368794326244</v>
      </c>
    </row>
    <row r="11" spans="2:15" ht="14.45" customHeight="1" thickBot="1">
      <c r="B11" s="106"/>
      <c r="C11" s="19" t="s">
        <v>12</v>
      </c>
      <c r="D11" s="20">
        <v>20</v>
      </c>
      <c r="E11" s="21">
        <v>9.3457943925233641E-2</v>
      </c>
      <c r="F11" s="20">
        <v>31</v>
      </c>
      <c r="G11" s="21">
        <v>0.16756756756756758</v>
      </c>
      <c r="H11" s="22">
        <v>-0.35483870967741937</v>
      </c>
      <c r="I11" s="20">
        <v>50</v>
      </c>
      <c r="J11" s="22">
        <v>-0.6</v>
      </c>
      <c r="K11" s="20">
        <v>70</v>
      </c>
      <c r="L11" s="21">
        <v>0.14799154334038056</v>
      </c>
      <c r="M11" s="20">
        <v>49</v>
      </c>
      <c r="N11" s="21">
        <v>0.15960912052117263</v>
      </c>
      <c r="O11" s="22">
        <v>0.4285714285714286</v>
      </c>
    </row>
    <row r="12" spans="2:15" ht="14.45" customHeight="1" thickBot="1">
      <c r="B12" s="106"/>
      <c r="C12" s="14" t="s">
        <v>48</v>
      </c>
      <c r="D12" s="15">
        <v>28</v>
      </c>
      <c r="E12" s="16">
        <v>0.13084112149532709</v>
      </c>
      <c r="F12" s="15">
        <v>12</v>
      </c>
      <c r="G12" s="16">
        <v>6.4864864864864868E-2</v>
      </c>
      <c r="H12" s="17">
        <v>1.3333333333333335</v>
      </c>
      <c r="I12" s="15">
        <v>40</v>
      </c>
      <c r="J12" s="17">
        <v>-0.30000000000000004</v>
      </c>
      <c r="K12" s="15">
        <v>68</v>
      </c>
      <c r="L12" s="16">
        <v>0.14376321353065538</v>
      </c>
      <c r="M12" s="15">
        <v>25</v>
      </c>
      <c r="N12" s="16">
        <v>8.143322475570032E-2</v>
      </c>
      <c r="O12" s="17">
        <v>1.7200000000000002</v>
      </c>
    </row>
    <row r="13" spans="2:15" ht="14.45" customHeight="1" thickBot="1">
      <c r="B13" s="106"/>
      <c r="C13" s="107" t="s">
        <v>4</v>
      </c>
      <c r="D13" s="20">
        <v>25</v>
      </c>
      <c r="E13" s="21">
        <v>0.11682242990654206</v>
      </c>
      <c r="F13" s="20">
        <v>28</v>
      </c>
      <c r="G13" s="21">
        <v>0.15135135135135136</v>
      </c>
      <c r="H13" s="22">
        <v>-0.1071428571428571</v>
      </c>
      <c r="I13" s="20">
        <v>20</v>
      </c>
      <c r="J13" s="22">
        <v>0.25</v>
      </c>
      <c r="K13" s="20">
        <v>45</v>
      </c>
      <c r="L13" s="21">
        <v>9.5137420718816063E-2</v>
      </c>
      <c r="M13" s="20">
        <v>52</v>
      </c>
      <c r="N13" s="21">
        <v>0.16938110749185667</v>
      </c>
      <c r="O13" s="22">
        <v>-0.13461538461538458</v>
      </c>
    </row>
    <row r="14" spans="2:15" ht="14.45" customHeight="1" thickBot="1">
      <c r="B14" s="106"/>
      <c r="C14" s="108" t="s">
        <v>3</v>
      </c>
      <c r="D14" s="15">
        <v>17</v>
      </c>
      <c r="E14" s="16">
        <v>7.9439252336448593E-2</v>
      </c>
      <c r="F14" s="15">
        <v>8</v>
      </c>
      <c r="G14" s="16">
        <v>4.3243243243243246E-2</v>
      </c>
      <c r="H14" s="17">
        <v>1.125</v>
      </c>
      <c r="I14" s="15">
        <v>4</v>
      </c>
      <c r="J14" s="17">
        <v>3.25</v>
      </c>
      <c r="K14" s="15">
        <v>21</v>
      </c>
      <c r="L14" s="16">
        <v>4.4397463002114168E-2</v>
      </c>
      <c r="M14" s="15">
        <v>21</v>
      </c>
      <c r="N14" s="16">
        <v>6.8403908794788276E-2</v>
      </c>
      <c r="O14" s="17">
        <v>0</v>
      </c>
    </row>
    <row r="15" spans="2:15" ht="14.45" customHeight="1" thickBot="1">
      <c r="B15" s="106"/>
      <c r="C15" s="109" t="s">
        <v>14</v>
      </c>
      <c r="D15" s="20">
        <v>0</v>
      </c>
      <c r="E15" s="21">
        <v>0</v>
      </c>
      <c r="F15" s="20">
        <v>1</v>
      </c>
      <c r="G15" s="21">
        <v>5.4054054054054057E-3</v>
      </c>
      <c r="H15" s="22">
        <v>-1</v>
      </c>
      <c r="I15" s="20">
        <v>13</v>
      </c>
      <c r="J15" s="22">
        <v>-1</v>
      </c>
      <c r="K15" s="20">
        <v>13</v>
      </c>
      <c r="L15" s="21">
        <v>2.748414376321353E-2</v>
      </c>
      <c r="M15" s="20">
        <v>2</v>
      </c>
      <c r="N15" s="21">
        <v>6.5146579804560263E-3</v>
      </c>
      <c r="O15" s="22">
        <v>5.5</v>
      </c>
    </row>
    <row r="16" spans="2:15" ht="14.45" customHeight="1" thickBot="1">
      <c r="B16" s="106"/>
      <c r="C16" s="14" t="s">
        <v>78</v>
      </c>
      <c r="D16" s="15">
        <v>6</v>
      </c>
      <c r="E16" s="16">
        <v>2.8037383177570093E-2</v>
      </c>
      <c r="F16" s="15">
        <v>1</v>
      </c>
      <c r="G16" s="16">
        <v>5.4054054054054057E-3</v>
      </c>
      <c r="H16" s="17">
        <v>5</v>
      </c>
      <c r="I16" s="15">
        <v>3</v>
      </c>
      <c r="J16" s="17">
        <v>1</v>
      </c>
      <c r="K16" s="15">
        <v>9</v>
      </c>
      <c r="L16" s="16">
        <v>1.9027484143763214E-2</v>
      </c>
      <c r="M16" s="15">
        <v>1</v>
      </c>
      <c r="N16" s="16">
        <v>3.2573289902280132E-3</v>
      </c>
      <c r="O16" s="17">
        <v>8</v>
      </c>
    </row>
    <row r="17" spans="2:15" ht="14.45" customHeight="1" thickBot="1">
      <c r="B17" s="110"/>
      <c r="C17" s="109" t="s">
        <v>38</v>
      </c>
      <c r="D17" s="20">
        <v>17</v>
      </c>
      <c r="E17" s="21">
        <v>7.9439252336448593E-2</v>
      </c>
      <c r="F17" s="20">
        <v>6</v>
      </c>
      <c r="G17" s="21">
        <v>3.2432432432432434E-2</v>
      </c>
      <c r="H17" s="22">
        <v>1.8333333333333335</v>
      </c>
      <c r="I17" s="20">
        <v>13</v>
      </c>
      <c r="J17" s="22">
        <v>5.019305019305019E-2</v>
      </c>
      <c r="K17" s="20">
        <v>27</v>
      </c>
      <c r="L17" s="21">
        <v>5.7082452431289642E-2</v>
      </c>
      <c r="M17" s="20">
        <v>16</v>
      </c>
      <c r="N17" s="21">
        <v>5.2117263843648211E-2</v>
      </c>
      <c r="O17" s="22">
        <v>0.6875</v>
      </c>
    </row>
    <row r="18" spans="2:15" ht="14.45" customHeight="1" thickBot="1">
      <c r="B18" s="23" t="s">
        <v>5</v>
      </c>
      <c r="C18" s="23" t="s">
        <v>39</v>
      </c>
      <c r="D18" s="24">
        <v>214</v>
      </c>
      <c r="E18" s="25">
        <v>0.99999999999999967</v>
      </c>
      <c r="F18" s="24">
        <v>185</v>
      </c>
      <c r="G18" s="25">
        <v>0.99999999999999989</v>
      </c>
      <c r="H18" s="26">
        <v>0.15675675675675671</v>
      </c>
      <c r="I18" s="24">
        <v>259</v>
      </c>
      <c r="J18" s="25">
        <v>-0.17374517374517373</v>
      </c>
      <c r="K18" s="24">
        <v>473</v>
      </c>
      <c r="L18" s="25">
        <v>1</v>
      </c>
      <c r="M18" s="24">
        <v>307</v>
      </c>
      <c r="N18" s="25">
        <v>1</v>
      </c>
      <c r="O18" s="26">
        <v>0.54071661237785018</v>
      </c>
    </row>
    <row r="19" spans="2:15" ht="14.45" customHeight="1" thickBot="1">
      <c r="B19" s="105"/>
      <c r="C19" s="14" t="s">
        <v>12</v>
      </c>
      <c r="D19" s="15">
        <v>604</v>
      </c>
      <c r="E19" s="16">
        <v>0.24345022168480451</v>
      </c>
      <c r="F19" s="15">
        <v>406</v>
      </c>
      <c r="G19" s="16">
        <v>0.19087917254348849</v>
      </c>
      <c r="H19" s="17">
        <v>0.48768472906403937</v>
      </c>
      <c r="I19" s="15">
        <v>469</v>
      </c>
      <c r="J19" s="17">
        <v>0.28784648187633266</v>
      </c>
      <c r="K19" s="15">
        <v>1073</v>
      </c>
      <c r="L19" s="16">
        <v>0.22810374149659865</v>
      </c>
      <c r="M19" s="15">
        <v>862</v>
      </c>
      <c r="N19" s="16">
        <v>0.20253759398496241</v>
      </c>
      <c r="O19" s="17">
        <v>0.24477958236658925</v>
      </c>
    </row>
    <row r="20" spans="2:15" ht="14.45" customHeight="1" thickBot="1">
      <c r="B20" s="106"/>
      <c r="C20" s="19" t="s">
        <v>11</v>
      </c>
      <c r="D20" s="20">
        <v>487</v>
      </c>
      <c r="E20" s="21">
        <v>0.19629181781539701</v>
      </c>
      <c r="F20" s="20">
        <v>390</v>
      </c>
      <c r="G20" s="21">
        <v>0.18335684062059238</v>
      </c>
      <c r="H20" s="22">
        <v>0.24871794871794872</v>
      </c>
      <c r="I20" s="20">
        <v>506</v>
      </c>
      <c r="J20" s="22">
        <v>-3.7549407114624511E-2</v>
      </c>
      <c r="K20" s="20">
        <v>993</v>
      </c>
      <c r="L20" s="21">
        <v>0.2110969387755102</v>
      </c>
      <c r="M20" s="20">
        <v>756</v>
      </c>
      <c r="N20" s="21">
        <v>0.17763157894736842</v>
      </c>
      <c r="O20" s="22">
        <v>0.31349206349206349</v>
      </c>
    </row>
    <row r="21" spans="2:15" ht="14.45" customHeight="1" thickBot="1">
      <c r="B21" s="106"/>
      <c r="C21" s="14" t="s">
        <v>3</v>
      </c>
      <c r="D21" s="15">
        <v>544</v>
      </c>
      <c r="E21" s="16">
        <v>0.2192664248286981</v>
      </c>
      <c r="F21" s="15">
        <v>414</v>
      </c>
      <c r="G21" s="16">
        <v>0.19464033850493653</v>
      </c>
      <c r="H21" s="17">
        <v>0.31400966183574885</v>
      </c>
      <c r="I21" s="15">
        <v>417</v>
      </c>
      <c r="J21" s="17">
        <v>0.30455635491606725</v>
      </c>
      <c r="K21" s="15">
        <v>961</v>
      </c>
      <c r="L21" s="16">
        <v>0.20429421768707484</v>
      </c>
      <c r="M21" s="15">
        <v>985</v>
      </c>
      <c r="N21" s="16">
        <v>0.23143796992481203</v>
      </c>
      <c r="O21" s="17">
        <v>-2.4365482233502544E-2</v>
      </c>
    </row>
    <row r="22" spans="2:15" ht="14.45" customHeight="1" thickBot="1">
      <c r="B22" s="106"/>
      <c r="C22" s="107" t="s">
        <v>13</v>
      </c>
      <c r="D22" s="20">
        <v>388</v>
      </c>
      <c r="E22" s="21">
        <v>0.15638855300282145</v>
      </c>
      <c r="F22" s="20">
        <v>302</v>
      </c>
      <c r="G22" s="21">
        <v>0.14198401504466385</v>
      </c>
      <c r="H22" s="22">
        <v>0.2847682119205297</v>
      </c>
      <c r="I22" s="20">
        <v>281</v>
      </c>
      <c r="J22" s="22">
        <v>0.38078291814946619</v>
      </c>
      <c r="K22" s="20">
        <v>669</v>
      </c>
      <c r="L22" s="21">
        <v>0.14221938775510204</v>
      </c>
      <c r="M22" s="20">
        <v>585</v>
      </c>
      <c r="N22" s="21">
        <v>0.13745300751879699</v>
      </c>
      <c r="O22" s="22">
        <v>0.14358974358974352</v>
      </c>
    </row>
    <row r="23" spans="2:15" ht="14.45" customHeight="1" thickBot="1">
      <c r="B23" s="106"/>
      <c r="C23" s="108" t="s">
        <v>4</v>
      </c>
      <c r="D23" s="15">
        <v>184</v>
      </c>
      <c r="E23" s="16">
        <v>7.4163643692059647E-2</v>
      </c>
      <c r="F23" s="15">
        <v>443</v>
      </c>
      <c r="G23" s="16">
        <v>0.20827456511518572</v>
      </c>
      <c r="H23" s="17">
        <v>-0.58465011286681712</v>
      </c>
      <c r="I23" s="15">
        <v>214</v>
      </c>
      <c r="J23" s="17">
        <v>-0.14018691588785048</v>
      </c>
      <c r="K23" s="15">
        <v>398</v>
      </c>
      <c r="L23" s="16">
        <v>8.4608843537414963E-2</v>
      </c>
      <c r="M23" s="15">
        <v>724</v>
      </c>
      <c r="N23" s="16">
        <v>0.17011278195488722</v>
      </c>
      <c r="O23" s="17">
        <v>-0.45027624309392267</v>
      </c>
    </row>
    <row r="24" spans="2:15" ht="14.45" customHeight="1" thickBot="1">
      <c r="B24" s="106"/>
      <c r="C24" s="109" t="s">
        <v>14</v>
      </c>
      <c r="D24" s="20">
        <v>152</v>
      </c>
      <c r="E24" s="21">
        <v>6.1265618702136232E-2</v>
      </c>
      <c r="F24" s="20">
        <v>82</v>
      </c>
      <c r="G24" s="21">
        <v>3.8551951104842504E-2</v>
      </c>
      <c r="H24" s="22">
        <v>0.85365853658536595</v>
      </c>
      <c r="I24" s="20">
        <v>193</v>
      </c>
      <c r="J24" s="22">
        <v>-0.21243523316062174</v>
      </c>
      <c r="K24" s="20">
        <v>345</v>
      </c>
      <c r="L24" s="21">
        <v>7.3341836734693883E-2</v>
      </c>
      <c r="M24" s="20">
        <v>166</v>
      </c>
      <c r="N24" s="21">
        <v>3.9003759398496242E-2</v>
      </c>
      <c r="O24" s="22">
        <v>1.0783132530120483</v>
      </c>
    </row>
    <row r="25" spans="2:15" ht="14.45" customHeight="1" thickBot="1">
      <c r="B25" s="106"/>
      <c r="C25" s="14" t="s">
        <v>15</v>
      </c>
      <c r="D25" s="15">
        <v>79</v>
      </c>
      <c r="E25" s="16">
        <v>3.1841999193873441E-2</v>
      </c>
      <c r="F25" s="15">
        <v>50</v>
      </c>
      <c r="G25" s="16">
        <v>2.3507287259050307E-2</v>
      </c>
      <c r="H25" s="17">
        <v>0.58000000000000007</v>
      </c>
      <c r="I25" s="15">
        <v>88</v>
      </c>
      <c r="J25" s="17">
        <v>-0.10227272727272729</v>
      </c>
      <c r="K25" s="15">
        <v>167</v>
      </c>
      <c r="L25" s="16">
        <v>3.5501700680272107E-2</v>
      </c>
      <c r="M25" s="15">
        <v>92</v>
      </c>
      <c r="N25" s="16">
        <v>2.1616541353383457E-2</v>
      </c>
      <c r="O25" s="17">
        <v>0.81521739130434789</v>
      </c>
    </row>
    <row r="26" spans="2:15" ht="14.45" customHeight="1" thickBot="1">
      <c r="B26" s="106"/>
      <c r="C26" s="109" t="s">
        <v>69</v>
      </c>
      <c r="D26" s="20">
        <v>43</v>
      </c>
      <c r="E26" s="21">
        <v>1.7331721080209594E-2</v>
      </c>
      <c r="F26" s="20">
        <v>37</v>
      </c>
      <c r="G26" s="21">
        <v>1.7395392571697227E-2</v>
      </c>
      <c r="H26" s="22">
        <v>0.16216216216216206</v>
      </c>
      <c r="I26" s="20">
        <v>53</v>
      </c>
      <c r="J26" s="22">
        <v>-0.18867924528301883</v>
      </c>
      <c r="K26" s="20">
        <v>96</v>
      </c>
      <c r="L26" s="21">
        <v>2.0408163265306121E-2</v>
      </c>
      <c r="M26" s="20">
        <v>80</v>
      </c>
      <c r="N26" s="21">
        <v>1.8796992481203006E-2</v>
      </c>
      <c r="O26" s="22">
        <v>0.19999999999999996</v>
      </c>
    </row>
    <row r="27" spans="2:15" ht="14.45" customHeight="1" thickBot="1">
      <c r="B27" s="110"/>
      <c r="C27" s="14" t="s">
        <v>38</v>
      </c>
      <c r="D27" s="15">
        <v>0</v>
      </c>
      <c r="E27" s="16">
        <v>0</v>
      </c>
      <c r="F27" s="15">
        <v>3</v>
      </c>
      <c r="G27" s="16">
        <v>1.4104372355430183E-3</v>
      </c>
      <c r="H27" s="17">
        <v>-1</v>
      </c>
      <c r="I27" s="15">
        <v>2</v>
      </c>
      <c r="J27" s="17">
        <v>-1</v>
      </c>
      <c r="K27" s="15">
        <v>2</v>
      </c>
      <c r="L27" s="16">
        <v>4.2517006802721087E-4</v>
      </c>
      <c r="M27" s="15">
        <v>6</v>
      </c>
      <c r="N27" s="16">
        <v>1.4097744360902255E-3</v>
      </c>
      <c r="O27" s="17">
        <v>-0.66666666666666674</v>
      </c>
    </row>
    <row r="28" spans="2:15" ht="14.45" customHeight="1" thickBot="1">
      <c r="B28" s="23" t="s">
        <v>6</v>
      </c>
      <c r="C28" s="23" t="s">
        <v>39</v>
      </c>
      <c r="D28" s="24">
        <v>2481</v>
      </c>
      <c r="E28" s="25">
        <v>1</v>
      </c>
      <c r="F28" s="24">
        <v>2127</v>
      </c>
      <c r="G28" s="25">
        <v>1</v>
      </c>
      <c r="H28" s="26">
        <v>0.16643159379407613</v>
      </c>
      <c r="I28" s="24">
        <v>2223</v>
      </c>
      <c r="J28" s="25">
        <v>0.11605937921727394</v>
      </c>
      <c r="K28" s="24">
        <v>4704</v>
      </c>
      <c r="L28" s="25">
        <v>1</v>
      </c>
      <c r="M28" s="24">
        <v>4256</v>
      </c>
      <c r="N28" s="25">
        <v>0.99999999999999978</v>
      </c>
      <c r="O28" s="26">
        <v>0.10526315789473695</v>
      </c>
    </row>
    <row r="29" spans="2:15" ht="14.45" customHeight="1" thickBot="1">
      <c r="B29" s="23" t="s">
        <v>58</v>
      </c>
      <c r="C29" s="23" t="s">
        <v>39</v>
      </c>
      <c r="D29" s="24">
        <v>2</v>
      </c>
      <c r="E29" s="25">
        <v>1</v>
      </c>
      <c r="F29" s="24">
        <v>1</v>
      </c>
      <c r="G29" s="25">
        <v>1</v>
      </c>
      <c r="H29" s="26">
        <v>1</v>
      </c>
      <c r="I29" s="24">
        <v>4</v>
      </c>
      <c r="J29" s="25">
        <v>-0.5</v>
      </c>
      <c r="K29" s="24">
        <v>6</v>
      </c>
      <c r="L29" s="25">
        <v>0.99999999999999989</v>
      </c>
      <c r="M29" s="24">
        <v>3</v>
      </c>
      <c r="N29" s="25">
        <v>1</v>
      </c>
      <c r="O29" s="26">
        <v>1</v>
      </c>
    </row>
    <row r="30" spans="2:15" ht="14.45" customHeight="1" thickBot="1">
      <c r="B30" s="45"/>
      <c r="C30" s="46" t="s">
        <v>39</v>
      </c>
      <c r="D30" s="27">
        <v>2697</v>
      </c>
      <c r="E30" s="28">
        <v>1</v>
      </c>
      <c r="F30" s="27">
        <v>2313</v>
      </c>
      <c r="G30" s="28">
        <v>1</v>
      </c>
      <c r="H30" s="29">
        <v>0.16601815823605715</v>
      </c>
      <c r="I30" s="27">
        <v>2486</v>
      </c>
      <c r="J30" s="29">
        <v>8.4875301689461002E-2</v>
      </c>
      <c r="K30" s="27">
        <v>5183</v>
      </c>
      <c r="L30" s="28">
        <v>1</v>
      </c>
      <c r="M30" s="27">
        <v>4566</v>
      </c>
      <c r="N30" s="28">
        <v>1</v>
      </c>
      <c r="O30" s="29">
        <v>0.13512921594393346</v>
      </c>
    </row>
    <row r="31" spans="2:15" ht="14.45" customHeight="1">
      <c r="B31" s="1" t="s">
        <v>72</v>
      </c>
      <c r="C31" s="30"/>
      <c r="D31" s="1"/>
      <c r="E31" s="1"/>
      <c r="F31" s="1"/>
      <c r="G31" s="1"/>
    </row>
    <row r="32" spans="2:15">
      <c r="B32" s="31" t="s">
        <v>73</v>
      </c>
      <c r="C32" s="1"/>
      <c r="D32" s="1"/>
      <c r="E32" s="1"/>
      <c r="F32" s="1"/>
      <c r="G32" s="1"/>
    </row>
    <row r="34" spans="2:15">
      <c r="B34" s="69" t="s">
        <v>46</v>
      </c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103"/>
    </row>
    <row r="35" spans="2:15" ht="15" thickBot="1">
      <c r="B35" s="70" t="s">
        <v>47</v>
      </c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104" t="s">
        <v>43</v>
      </c>
    </row>
    <row r="36" spans="2:15" ht="14.45" customHeight="1">
      <c r="B36" s="65" t="s">
        <v>30</v>
      </c>
      <c r="C36" s="67" t="s">
        <v>1</v>
      </c>
      <c r="D36" s="60" t="s">
        <v>98</v>
      </c>
      <c r="E36" s="60"/>
      <c r="F36" s="60"/>
      <c r="G36" s="60"/>
      <c r="H36" s="75"/>
      <c r="I36" s="76" t="s">
        <v>100</v>
      </c>
      <c r="J36" s="75"/>
      <c r="K36" s="76" t="s">
        <v>104</v>
      </c>
      <c r="L36" s="60"/>
      <c r="M36" s="60"/>
      <c r="N36" s="60"/>
      <c r="O36" s="61"/>
    </row>
    <row r="37" spans="2:15" ht="14.45" customHeight="1" thickBot="1">
      <c r="B37" s="66"/>
      <c r="C37" s="68"/>
      <c r="D37" s="77" t="s">
        <v>99</v>
      </c>
      <c r="E37" s="77"/>
      <c r="F37" s="77"/>
      <c r="G37" s="77"/>
      <c r="H37" s="78"/>
      <c r="I37" s="79" t="s">
        <v>101</v>
      </c>
      <c r="J37" s="78"/>
      <c r="K37" s="79" t="s">
        <v>105</v>
      </c>
      <c r="L37" s="77"/>
      <c r="M37" s="77"/>
      <c r="N37" s="77"/>
      <c r="O37" s="80"/>
    </row>
    <row r="38" spans="2:15" ht="14.45" customHeight="1">
      <c r="B38" s="66"/>
      <c r="C38" s="68"/>
      <c r="D38" s="49">
        <v>2023</v>
      </c>
      <c r="E38" s="50"/>
      <c r="F38" s="49">
        <v>2022</v>
      </c>
      <c r="G38" s="50"/>
      <c r="H38" s="53" t="s">
        <v>31</v>
      </c>
      <c r="I38" s="73">
        <v>2023</v>
      </c>
      <c r="J38" s="73" t="s">
        <v>102</v>
      </c>
      <c r="K38" s="49">
        <v>2023</v>
      </c>
      <c r="L38" s="50"/>
      <c r="M38" s="49">
        <v>2022</v>
      </c>
      <c r="N38" s="50"/>
      <c r="O38" s="53" t="s">
        <v>31</v>
      </c>
    </row>
    <row r="39" spans="2:15" ht="18.75" customHeight="1" thickBot="1">
      <c r="B39" s="55" t="s">
        <v>30</v>
      </c>
      <c r="C39" s="57" t="s">
        <v>33</v>
      </c>
      <c r="D39" s="51"/>
      <c r="E39" s="52"/>
      <c r="F39" s="51"/>
      <c r="G39" s="52"/>
      <c r="H39" s="54"/>
      <c r="I39" s="74"/>
      <c r="J39" s="74"/>
      <c r="K39" s="51"/>
      <c r="L39" s="52"/>
      <c r="M39" s="51"/>
      <c r="N39" s="52"/>
      <c r="O39" s="54"/>
    </row>
    <row r="40" spans="2:15" ht="14.45" customHeight="1">
      <c r="B40" s="55"/>
      <c r="C40" s="57"/>
      <c r="D40" s="6" t="s">
        <v>34</v>
      </c>
      <c r="E40" s="7" t="s">
        <v>2</v>
      </c>
      <c r="F40" s="6" t="s">
        <v>34</v>
      </c>
      <c r="G40" s="7" t="s">
        <v>2</v>
      </c>
      <c r="H40" s="47" t="s">
        <v>35</v>
      </c>
      <c r="I40" s="8" t="s">
        <v>34</v>
      </c>
      <c r="J40" s="71" t="s">
        <v>103</v>
      </c>
      <c r="K40" s="6" t="s">
        <v>34</v>
      </c>
      <c r="L40" s="7" t="s">
        <v>2</v>
      </c>
      <c r="M40" s="6" t="s">
        <v>34</v>
      </c>
      <c r="N40" s="7" t="s">
        <v>2</v>
      </c>
      <c r="O40" s="47" t="s">
        <v>35</v>
      </c>
    </row>
    <row r="41" spans="2:15" ht="26.25" thickBot="1">
      <c r="B41" s="56"/>
      <c r="C41" s="58"/>
      <c r="D41" s="9" t="s">
        <v>36</v>
      </c>
      <c r="E41" s="10" t="s">
        <v>37</v>
      </c>
      <c r="F41" s="9" t="s">
        <v>36</v>
      </c>
      <c r="G41" s="10" t="s">
        <v>37</v>
      </c>
      <c r="H41" s="48"/>
      <c r="I41" s="12" t="s">
        <v>36</v>
      </c>
      <c r="J41" s="72"/>
      <c r="K41" s="9" t="s">
        <v>36</v>
      </c>
      <c r="L41" s="10" t="s">
        <v>37</v>
      </c>
      <c r="M41" s="9" t="s">
        <v>36</v>
      </c>
      <c r="N41" s="10" t="s">
        <v>37</v>
      </c>
      <c r="O41" s="48"/>
    </row>
    <row r="42" spans="2:15" ht="15" thickBot="1">
      <c r="B42" s="105"/>
      <c r="C42" s="14" t="s">
        <v>15</v>
      </c>
      <c r="D42" s="15"/>
      <c r="E42" s="16"/>
      <c r="F42" s="15"/>
      <c r="G42" s="16"/>
      <c r="H42" s="17"/>
      <c r="I42" s="15">
        <v>1</v>
      </c>
      <c r="J42" s="17"/>
      <c r="K42" s="15">
        <v>1</v>
      </c>
      <c r="L42" s="16">
        <v>1</v>
      </c>
      <c r="M42" s="15"/>
      <c r="N42" s="16"/>
      <c r="O42" s="17"/>
    </row>
    <row r="43" spans="2:15" ht="15" hidden="1" thickBot="1">
      <c r="B43" s="111"/>
      <c r="C43" s="14" t="s">
        <v>4</v>
      </c>
      <c r="D43" s="15"/>
      <c r="E43" s="16"/>
      <c r="F43" s="15">
        <v>1</v>
      </c>
      <c r="G43" s="16">
        <v>1</v>
      </c>
      <c r="H43" s="17"/>
      <c r="I43" s="15"/>
      <c r="J43" s="17"/>
      <c r="K43" s="15">
        <v>0</v>
      </c>
      <c r="L43" s="16">
        <v>0</v>
      </c>
      <c r="M43" s="15">
        <v>1</v>
      </c>
      <c r="N43" s="16">
        <v>0.33333333333333331</v>
      </c>
      <c r="O43" s="17">
        <v>-1</v>
      </c>
    </row>
    <row r="44" spans="2:15" ht="15" thickBot="1">
      <c r="B44" s="23" t="s">
        <v>5</v>
      </c>
      <c r="C44" s="23" t="s">
        <v>39</v>
      </c>
      <c r="D44" s="24">
        <v>0</v>
      </c>
      <c r="E44" s="25">
        <v>0</v>
      </c>
      <c r="F44" s="24">
        <v>0</v>
      </c>
      <c r="G44" s="25">
        <v>0</v>
      </c>
      <c r="H44" s="26"/>
      <c r="I44" s="24">
        <v>1</v>
      </c>
      <c r="J44" s="25">
        <v>0</v>
      </c>
      <c r="K44" s="24">
        <v>1</v>
      </c>
      <c r="L44" s="25">
        <v>1</v>
      </c>
      <c r="M44" s="24">
        <v>0</v>
      </c>
      <c r="N44" s="25">
        <v>0</v>
      </c>
      <c r="O44" s="26"/>
    </row>
    <row r="45" spans="2:15" ht="15" thickBot="1">
      <c r="B45" s="105"/>
      <c r="C45" s="14" t="s">
        <v>12</v>
      </c>
      <c r="D45" s="15">
        <v>538</v>
      </c>
      <c r="E45" s="16">
        <v>0.25353440150801132</v>
      </c>
      <c r="F45" s="15">
        <v>324</v>
      </c>
      <c r="G45" s="16">
        <v>0.18969555035128804</v>
      </c>
      <c r="H45" s="17">
        <v>0.66049382716049387</v>
      </c>
      <c r="I45" s="15">
        <v>372</v>
      </c>
      <c r="J45" s="17">
        <v>0.44623655913978499</v>
      </c>
      <c r="K45" s="15">
        <v>910</v>
      </c>
      <c r="L45" s="16">
        <v>0.23728813559322035</v>
      </c>
      <c r="M45" s="15">
        <v>715</v>
      </c>
      <c r="N45" s="16">
        <v>0.20405251141552511</v>
      </c>
      <c r="O45" s="17">
        <v>0.27272727272727271</v>
      </c>
    </row>
    <row r="46" spans="2:15" ht="15" thickBot="1">
      <c r="B46" s="106"/>
      <c r="C46" s="19" t="s">
        <v>3</v>
      </c>
      <c r="D46" s="20">
        <v>497</v>
      </c>
      <c r="E46" s="21">
        <v>0.23421300659754948</v>
      </c>
      <c r="F46" s="20">
        <v>347</v>
      </c>
      <c r="G46" s="21">
        <v>0.2031615925058548</v>
      </c>
      <c r="H46" s="22">
        <v>0.43227665706051877</v>
      </c>
      <c r="I46" s="20">
        <v>372</v>
      </c>
      <c r="J46" s="22">
        <v>0.33602150537634401</v>
      </c>
      <c r="K46" s="20">
        <v>869</v>
      </c>
      <c r="L46" s="21">
        <v>0.22659713168187745</v>
      </c>
      <c r="M46" s="20">
        <v>866</v>
      </c>
      <c r="N46" s="21">
        <v>0.24714611872146119</v>
      </c>
      <c r="O46" s="22">
        <v>3.4642032332563577E-3</v>
      </c>
    </row>
    <row r="47" spans="2:15" ht="15" thickBot="1">
      <c r="B47" s="106"/>
      <c r="C47" s="14" t="s">
        <v>11</v>
      </c>
      <c r="D47" s="15">
        <v>402</v>
      </c>
      <c r="E47" s="16">
        <v>0.18944392082940623</v>
      </c>
      <c r="F47" s="15">
        <v>336</v>
      </c>
      <c r="G47" s="16">
        <v>0.19672131147540983</v>
      </c>
      <c r="H47" s="17">
        <v>0.1964285714285714</v>
      </c>
      <c r="I47" s="15">
        <v>394</v>
      </c>
      <c r="J47" s="17">
        <v>2.0304568527918843E-2</v>
      </c>
      <c r="K47" s="15">
        <v>796</v>
      </c>
      <c r="L47" s="16">
        <v>0.20756192959582789</v>
      </c>
      <c r="M47" s="15">
        <v>641</v>
      </c>
      <c r="N47" s="16">
        <v>0.1829337899543379</v>
      </c>
      <c r="O47" s="17">
        <v>0.24180967238689544</v>
      </c>
    </row>
    <row r="48" spans="2:15" ht="15" thickBot="1">
      <c r="B48" s="106"/>
      <c r="C48" s="107" t="s">
        <v>13</v>
      </c>
      <c r="D48" s="20">
        <v>325</v>
      </c>
      <c r="E48" s="21">
        <v>0.15315739868049011</v>
      </c>
      <c r="F48" s="20">
        <v>232</v>
      </c>
      <c r="G48" s="21">
        <v>0.13583138173302109</v>
      </c>
      <c r="H48" s="22">
        <v>0.40086206896551735</v>
      </c>
      <c r="I48" s="20">
        <v>192</v>
      </c>
      <c r="J48" s="22">
        <v>0.69270833333333326</v>
      </c>
      <c r="K48" s="20">
        <v>517</v>
      </c>
      <c r="L48" s="21">
        <v>0.1348109517601043</v>
      </c>
      <c r="M48" s="20">
        <v>470</v>
      </c>
      <c r="N48" s="21">
        <v>0.1341324200913242</v>
      </c>
      <c r="O48" s="22">
        <v>0.10000000000000009</v>
      </c>
    </row>
    <row r="49" spans="2:15" ht="15" thickBot="1">
      <c r="B49" s="106"/>
      <c r="C49" s="108" t="s">
        <v>4</v>
      </c>
      <c r="D49" s="15">
        <v>136</v>
      </c>
      <c r="E49" s="16">
        <v>6.4090480678605094E-2</v>
      </c>
      <c r="F49" s="15">
        <v>324</v>
      </c>
      <c r="G49" s="16">
        <v>0.18969555035128804</v>
      </c>
      <c r="H49" s="17">
        <v>-0.58024691358024694</v>
      </c>
      <c r="I49" s="15">
        <v>128</v>
      </c>
      <c r="J49" s="17">
        <v>6.25E-2</v>
      </c>
      <c r="K49" s="15">
        <v>264</v>
      </c>
      <c r="L49" s="16">
        <v>6.8839634941329858E-2</v>
      </c>
      <c r="M49" s="15">
        <v>539</v>
      </c>
      <c r="N49" s="16">
        <v>0.153824200913242</v>
      </c>
      <c r="O49" s="17">
        <v>-0.51020408163265307</v>
      </c>
    </row>
    <row r="50" spans="2:15" ht="15" thickBot="1">
      <c r="B50" s="106"/>
      <c r="C50" s="109" t="s">
        <v>14</v>
      </c>
      <c r="D50" s="20">
        <v>126</v>
      </c>
      <c r="E50" s="21">
        <v>5.937794533459001E-2</v>
      </c>
      <c r="F50" s="20">
        <v>62</v>
      </c>
      <c r="G50" s="21">
        <v>3.6299765807962528E-2</v>
      </c>
      <c r="H50" s="22">
        <v>1.032258064516129</v>
      </c>
      <c r="I50" s="20">
        <v>132</v>
      </c>
      <c r="J50" s="22">
        <v>-4.5454545454545414E-2</v>
      </c>
      <c r="K50" s="20">
        <v>258</v>
      </c>
      <c r="L50" s="21">
        <v>6.7275097783572366E-2</v>
      </c>
      <c r="M50" s="20">
        <v>112</v>
      </c>
      <c r="N50" s="21">
        <v>3.1963470319634701E-2</v>
      </c>
      <c r="O50" s="22">
        <v>1.3035714285714284</v>
      </c>
    </row>
    <row r="51" spans="2:15" ht="15" thickBot="1">
      <c r="B51" s="106"/>
      <c r="C51" s="14" t="s">
        <v>15</v>
      </c>
      <c r="D51" s="15">
        <v>54</v>
      </c>
      <c r="E51" s="16">
        <v>2.5447690857681431E-2</v>
      </c>
      <c r="F51" s="15">
        <v>45</v>
      </c>
      <c r="G51" s="16">
        <v>2.6346604215456676E-2</v>
      </c>
      <c r="H51" s="17">
        <v>0.19999999999999996</v>
      </c>
      <c r="I51" s="15">
        <v>69</v>
      </c>
      <c r="J51" s="17">
        <v>-0.21739130434782605</v>
      </c>
      <c r="K51" s="15">
        <v>123</v>
      </c>
      <c r="L51" s="16">
        <v>3.2073011734028684E-2</v>
      </c>
      <c r="M51" s="15">
        <v>79</v>
      </c>
      <c r="N51" s="16">
        <v>2.254566210045662E-2</v>
      </c>
      <c r="O51" s="17">
        <v>0.55696202531645578</v>
      </c>
    </row>
    <row r="52" spans="2:15" ht="15" thickBot="1">
      <c r="B52" s="106"/>
      <c r="C52" s="109" t="s">
        <v>69</v>
      </c>
      <c r="D52" s="20">
        <v>43</v>
      </c>
      <c r="E52" s="21">
        <v>2.0263901979264844E-2</v>
      </c>
      <c r="F52" s="20">
        <v>37</v>
      </c>
      <c r="G52" s="21">
        <v>2.1662763466042154E-2</v>
      </c>
      <c r="H52" s="22">
        <v>0.16216216216216206</v>
      </c>
      <c r="I52" s="20">
        <v>52</v>
      </c>
      <c r="J52" s="22">
        <v>-0.17307692307692313</v>
      </c>
      <c r="K52" s="20">
        <v>95</v>
      </c>
      <c r="L52" s="21">
        <v>2.4771838331160364E-2</v>
      </c>
      <c r="M52" s="20">
        <v>80</v>
      </c>
      <c r="N52" s="21">
        <v>2.2831050228310501E-2</v>
      </c>
      <c r="O52" s="22">
        <v>0.1875</v>
      </c>
    </row>
    <row r="53" spans="2:15" ht="15" thickBot="1">
      <c r="B53" s="110"/>
      <c r="C53" s="14" t="s">
        <v>38</v>
      </c>
      <c r="D53" s="15">
        <v>0</v>
      </c>
      <c r="E53" s="16">
        <v>0</v>
      </c>
      <c r="F53" s="15">
        <v>0</v>
      </c>
      <c r="G53" s="16">
        <v>0</v>
      </c>
      <c r="H53" s="17"/>
      <c r="I53" s="15">
        <v>0</v>
      </c>
      <c r="J53" s="17"/>
      <c r="K53" s="15">
        <v>0</v>
      </c>
      <c r="L53" s="16">
        <v>0</v>
      </c>
      <c r="M53" s="15">
        <v>0</v>
      </c>
      <c r="N53" s="16">
        <v>0</v>
      </c>
      <c r="O53" s="17"/>
    </row>
    <row r="54" spans="2:15" ht="15" thickBot="1">
      <c r="B54" s="23" t="s">
        <v>6</v>
      </c>
      <c r="C54" s="23" t="s">
        <v>39</v>
      </c>
      <c r="D54" s="24">
        <v>2121</v>
      </c>
      <c r="E54" s="25">
        <v>0.99952874646559842</v>
      </c>
      <c r="F54" s="24">
        <v>1707</v>
      </c>
      <c r="G54" s="25">
        <v>0.99941451990632313</v>
      </c>
      <c r="H54" s="26">
        <v>0.24253075571177507</v>
      </c>
      <c r="I54" s="24">
        <v>1711</v>
      </c>
      <c r="J54" s="25">
        <v>0.23962594973699591</v>
      </c>
      <c r="K54" s="24">
        <v>3832</v>
      </c>
      <c r="L54" s="25">
        <v>0.99921773142112114</v>
      </c>
      <c r="M54" s="24">
        <v>3502</v>
      </c>
      <c r="N54" s="25">
        <v>0.99942922374429233</v>
      </c>
      <c r="O54" s="26">
        <v>9.4231867504283251E-2</v>
      </c>
    </row>
    <row r="55" spans="2:15" ht="15" thickBot="1">
      <c r="B55" s="23" t="s">
        <v>58</v>
      </c>
      <c r="C55" s="23" t="s">
        <v>39</v>
      </c>
      <c r="D55" s="24">
        <v>1</v>
      </c>
      <c r="E55" s="25">
        <v>1</v>
      </c>
      <c r="F55" s="24">
        <v>1</v>
      </c>
      <c r="G55" s="25">
        <v>1</v>
      </c>
      <c r="H55" s="26">
        <v>0</v>
      </c>
      <c r="I55" s="24">
        <v>1</v>
      </c>
      <c r="J55" s="25">
        <v>0</v>
      </c>
      <c r="K55" s="24">
        <v>2</v>
      </c>
      <c r="L55" s="25">
        <v>1</v>
      </c>
      <c r="M55" s="24">
        <v>2</v>
      </c>
      <c r="N55" s="25">
        <v>1</v>
      </c>
      <c r="O55" s="26">
        <v>0</v>
      </c>
    </row>
    <row r="56" spans="2:15" ht="15" thickBot="1">
      <c r="B56" s="45"/>
      <c r="C56" s="46" t="s">
        <v>39</v>
      </c>
      <c r="D56" s="27">
        <v>2122</v>
      </c>
      <c r="E56" s="28">
        <v>1</v>
      </c>
      <c r="F56" s="27">
        <v>1708</v>
      </c>
      <c r="G56" s="28">
        <v>1</v>
      </c>
      <c r="H56" s="29">
        <v>0.24238875878220134</v>
      </c>
      <c r="I56" s="27">
        <v>1713</v>
      </c>
      <c r="J56" s="29">
        <v>0.23876240513718616</v>
      </c>
      <c r="K56" s="27">
        <v>3835</v>
      </c>
      <c r="L56" s="28">
        <v>1</v>
      </c>
      <c r="M56" s="27">
        <v>3504</v>
      </c>
      <c r="N56" s="28">
        <v>1</v>
      </c>
      <c r="O56" s="29">
        <v>9.4463470319634757E-2</v>
      </c>
    </row>
    <row r="57" spans="2:15">
      <c r="B57" s="112" t="s">
        <v>50</v>
      </c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</row>
    <row r="58" spans="2:15"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</row>
    <row r="59" spans="2:15">
      <c r="B59" s="69" t="s">
        <v>56</v>
      </c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103"/>
    </row>
    <row r="60" spans="2:15" ht="15" thickBot="1">
      <c r="B60" s="70" t="s">
        <v>57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104" t="s">
        <v>43</v>
      </c>
    </row>
    <row r="61" spans="2:15">
      <c r="B61" s="65" t="s">
        <v>30</v>
      </c>
      <c r="C61" s="67" t="s">
        <v>1</v>
      </c>
      <c r="D61" s="60" t="s">
        <v>98</v>
      </c>
      <c r="E61" s="60"/>
      <c r="F61" s="60"/>
      <c r="G61" s="60"/>
      <c r="H61" s="75"/>
      <c r="I61" s="76" t="s">
        <v>100</v>
      </c>
      <c r="J61" s="75"/>
      <c r="K61" s="76" t="s">
        <v>104</v>
      </c>
      <c r="L61" s="60"/>
      <c r="M61" s="60"/>
      <c r="N61" s="60"/>
      <c r="O61" s="61"/>
    </row>
    <row r="62" spans="2:15" ht="15" thickBot="1">
      <c r="B62" s="66"/>
      <c r="C62" s="68"/>
      <c r="D62" s="77" t="s">
        <v>99</v>
      </c>
      <c r="E62" s="77"/>
      <c r="F62" s="77"/>
      <c r="G62" s="77"/>
      <c r="H62" s="78"/>
      <c r="I62" s="79" t="s">
        <v>101</v>
      </c>
      <c r="J62" s="78"/>
      <c r="K62" s="79" t="s">
        <v>105</v>
      </c>
      <c r="L62" s="77"/>
      <c r="M62" s="77"/>
      <c r="N62" s="77"/>
      <c r="O62" s="80"/>
    </row>
    <row r="63" spans="2:15" ht="15" customHeight="1">
      <c r="B63" s="66"/>
      <c r="C63" s="68"/>
      <c r="D63" s="49">
        <v>2023</v>
      </c>
      <c r="E63" s="50"/>
      <c r="F63" s="49">
        <v>2022</v>
      </c>
      <c r="G63" s="50"/>
      <c r="H63" s="53" t="s">
        <v>31</v>
      </c>
      <c r="I63" s="73">
        <v>2023</v>
      </c>
      <c r="J63" s="73" t="s">
        <v>102</v>
      </c>
      <c r="K63" s="49">
        <v>2023</v>
      </c>
      <c r="L63" s="50"/>
      <c r="M63" s="49">
        <v>2022</v>
      </c>
      <c r="N63" s="50"/>
      <c r="O63" s="53" t="s">
        <v>31</v>
      </c>
    </row>
    <row r="64" spans="2:15" ht="14.45" customHeight="1" thickBot="1">
      <c r="B64" s="55" t="s">
        <v>30</v>
      </c>
      <c r="C64" s="57" t="s">
        <v>33</v>
      </c>
      <c r="D64" s="51"/>
      <c r="E64" s="52"/>
      <c r="F64" s="51"/>
      <c r="G64" s="52"/>
      <c r="H64" s="54"/>
      <c r="I64" s="74"/>
      <c r="J64" s="74"/>
      <c r="K64" s="51"/>
      <c r="L64" s="52"/>
      <c r="M64" s="51"/>
      <c r="N64" s="52"/>
      <c r="O64" s="54"/>
    </row>
    <row r="65" spans="2:15" ht="15" customHeight="1">
      <c r="B65" s="55"/>
      <c r="C65" s="57"/>
      <c r="D65" s="6" t="s">
        <v>34</v>
      </c>
      <c r="E65" s="7" t="s">
        <v>2</v>
      </c>
      <c r="F65" s="6" t="s">
        <v>34</v>
      </c>
      <c r="G65" s="7" t="s">
        <v>2</v>
      </c>
      <c r="H65" s="47" t="s">
        <v>35</v>
      </c>
      <c r="I65" s="8" t="s">
        <v>34</v>
      </c>
      <c r="J65" s="71" t="s">
        <v>103</v>
      </c>
      <c r="K65" s="6" t="s">
        <v>34</v>
      </c>
      <c r="L65" s="7" t="s">
        <v>2</v>
      </c>
      <c r="M65" s="6" t="s">
        <v>34</v>
      </c>
      <c r="N65" s="7" t="s">
        <v>2</v>
      </c>
      <c r="O65" s="47" t="s">
        <v>35</v>
      </c>
    </row>
    <row r="66" spans="2:15" ht="14.25" customHeight="1" thickBot="1">
      <c r="B66" s="56"/>
      <c r="C66" s="58"/>
      <c r="D66" s="9" t="s">
        <v>36</v>
      </c>
      <c r="E66" s="10" t="s">
        <v>37</v>
      </c>
      <c r="F66" s="9" t="s">
        <v>36</v>
      </c>
      <c r="G66" s="10" t="s">
        <v>37</v>
      </c>
      <c r="H66" s="48"/>
      <c r="I66" s="12" t="s">
        <v>36</v>
      </c>
      <c r="J66" s="72"/>
      <c r="K66" s="9" t="s">
        <v>36</v>
      </c>
      <c r="L66" s="10" t="s">
        <v>37</v>
      </c>
      <c r="M66" s="9" t="s">
        <v>36</v>
      </c>
      <c r="N66" s="10" t="s">
        <v>37</v>
      </c>
      <c r="O66" s="48"/>
    </row>
    <row r="67" spans="2:15" ht="15" thickBot="1">
      <c r="B67" s="105"/>
      <c r="C67" s="14" t="s">
        <v>15</v>
      </c>
      <c r="D67" s="15">
        <v>101</v>
      </c>
      <c r="E67" s="16">
        <v>0.4719626168224299</v>
      </c>
      <c r="F67" s="15">
        <v>98</v>
      </c>
      <c r="G67" s="16">
        <v>0.52972972972972976</v>
      </c>
      <c r="H67" s="17">
        <v>3.0612244897959107E-2</v>
      </c>
      <c r="I67" s="15">
        <v>118</v>
      </c>
      <c r="J67" s="17">
        <v>-0.14406779661016944</v>
      </c>
      <c r="K67" s="15">
        <v>219</v>
      </c>
      <c r="L67" s="16">
        <v>0.46398305084745761</v>
      </c>
      <c r="M67" s="15">
        <v>141</v>
      </c>
      <c r="N67" s="16">
        <v>0.45928338762214982</v>
      </c>
      <c r="O67" s="17">
        <v>0.55319148936170204</v>
      </c>
    </row>
    <row r="68" spans="2:15" ht="15" thickBot="1">
      <c r="B68" s="106"/>
      <c r="C68" s="19" t="s">
        <v>12</v>
      </c>
      <c r="D68" s="20">
        <v>20</v>
      </c>
      <c r="E68" s="21">
        <v>9.3457943925233641E-2</v>
      </c>
      <c r="F68" s="20">
        <v>31</v>
      </c>
      <c r="G68" s="21">
        <v>0.16756756756756758</v>
      </c>
      <c r="H68" s="22">
        <v>-0.35483870967741937</v>
      </c>
      <c r="I68" s="20">
        <v>50</v>
      </c>
      <c r="J68" s="22">
        <v>-0.6</v>
      </c>
      <c r="K68" s="20">
        <v>70</v>
      </c>
      <c r="L68" s="21">
        <v>0.14830508474576271</v>
      </c>
      <c r="M68" s="20">
        <v>49</v>
      </c>
      <c r="N68" s="21">
        <v>0.15960912052117263</v>
      </c>
      <c r="O68" s="22">
        <v>0.4285714285714286</v>
      </c>
    </row>
    <row r="69" spans="2:15" ht="15" thickBot="1">
      <c r="B69" s="106"/>
      <c r="C69" s="14" t="s">
        <v>48</v>
      </c>
      <c r="D69" s="15">
        <v>28</v>
      </c>
      <c r="E69" s="16">
        <v>0.13084112149532709</v>
      </c>
      <c r="F69" s="15">
        <v>12</v>
      </c>
      <c r="G69" s="16">
        <v>6.4864864864864868E-2</v>
      </c>
      <c r="H69" s="17">
        <v>1.3333333333333335</v>
      </c>
      <c r="I69" s="15"/>
      <c r="J69" s="17"/>
      <c r="K69" s="15">
        <v>68</v>
      </c>
      <c r="L69" s="16">
        <v>0.1440677966101695</v>
      </c>
      <c r="M69" s="15">
        <v>25</v>
      </c>
      <c r="N69" s="16">
        <v>8.143322475570032E-2</v>
      </c>
      <c r="O69" s="17">
        <v>1.7200000000000002</v>
      </c>
    </row>
    <row r="70" spans="2:15" ht="14.45" customHeight="1" thickBot="1">
      <c r="B70" s="106"/>
      <c r="C70" s="107" t="s">
        <v>4</v>
      </c>
      <c r="D70" s="20">
        <v>25</v>
      </c>
      <c r="E70" s="21">
        <v>0.11682242990654206</v>
      </c>
      <c r="F70" s="20">
        <v>28</v>
      </c>
      <c r="G70" s="21">
        <v>0.15135135135135136</v>
      </c>
      <c r="H70" s="22">
        <v>-0.1071428571428571</v>
      </c>
      <c r="I70" s="20"/>
      <c r="J70" s="22"/>
      <c r="K70" s="20">
        <v>45</v>
      </c>
      <c r="L70" s="21">
        <v>9.5338983050847453E-2</v>
      </c>
      <c r="M70" s="20">
        <v>52</v>
      </c>
      <c r="N70" s="21">
        <v>0.16938110749185667</v>
      </c>
      <c r="O70" s="22">
        <v>-0.13461538461538458</v>
      </c>
    </row>
    <row r="71" spans="2:15" ht="14.45" customHeight="1" thickBot="1">
      <c r="B71" s="106"/>
      <c r="C71" s="108" t="s">
        <v>3</v>
      </c>
      <c r="D71" s="15">
        <v>17</v>
      </c>
      <c r="E71" s="16">
        <v>7.9439252336448593E-2</v>
      </c>
      <c r="F71" s="15">
        <v>8</v>
      </c>
      <c r="G71" s="16">
        <v>4.3243243243243246E-2</v>
      </c>
      <c r="H71" s="17">
        <v>1.125</v>
      </c>
      <c r="I71" s="15">
        <v>4</v>
      </c>
      <c r="J71" s="17">
        <v>3.25</v>
      </c>
      <c r="K71" s="15">
        <v>21</v>
      </c>
      <c r="L71" s="16">
        <v>4.4491525423728813E-2</v>
      </c>
      <c r="M71" s="15">
        <v>21</v>
      </c>
      <c r="N71" s="16">
        <v>6.8403908794788276E-2</v>
      </c>
      <c r="O71" s="17">
        <v>0</v>
      </c>
    </row>
    <row r="72" spans="2:15" ht="14.45" customHeight="1" thickBot="1">
      <c r="B72" s="106"/>
      <c r="C72" s="109" t="s">
        <v>14</v>
      </c>
      <c r="D72" s="20">
        <v>0</v>
      </c>
      <c r="E72" s="21">
        <v>0</v>
      </c>
      <c r="F72" s="20">
        <v>1</v>
      </c>
      <c r="G72" s="21">
        <v>5.4054054054054057E-3</v>
      </c>
      <c r="H72" s="22">
        <v>-1</v>
      </c>
      <c r="I72" s="20">
        <v>13</v>
      </c>
      <c r="J72" s="22">
        <v>-1</v>
      </c>
      <c r="K72" s="20">
        <v>13</v>
      </c>
      <c r="L72" s="21">
        <v>2.7542372881355932E-2</v>
      </c>
      <c r="M72" s="20">
        <v>2</v>
      </c>
      <c r="N72" s="21">
        <v>6.5146579804560263E-3</v>
      </c>
      <c r="O72" s="22">
        <v>5.5</v>
      </c>
    </row>
    <row r="73" spans="2:15" ht="14.45" customHeight="1" thickBot="1">
      <c r="B73" s="106"/>
      <c r="C73" s="14" t="s">
        <v>78</v>
      </c>
      <c r="D73" s="15">
        <v>6</v>
      </c>
      <c r="E73" s="16">
        <v>2.8037383177570093E-2</v>
      </c>
      <c r="F73" s="15">
        <v>1</v>
      </c>
      <c r="G73" s="16">
        <v>5.4054054054054057E-3</v>
      </c>
      <c r="H73" s="17">
        <v>5</v>
      </c>
      <c r="I73" s="15">
        <v>3</v>
      </c>
      <c r="J73" s="17">
        <v>1</v>
      </c>
      <c r="K73" s="15">
        <v>9</v>
      </c>
      <c r="L73" s="16">
        <v>1.9067796610169493E-2</v>
      </c>
      <c r="M73" s="15">
        <v>1</v>
      </c>
      <c r="N73" s="16">
        <v>3.2573289902280132E-3</v>
      </c>
      <c r="O73" s="17">
        <v>8</v>
      </c>
    </row>
    <row r="74" spans="2:15" ht="15" thickBot="1">
      <c r="B74" s="106"/>
      <c r="C74" s="109" t="s">
        <v>38</v>
      </c>
      <c r="D74" s="20">
        <v>17</v>
      </c>
      <c r="E74" s="21">
        <v>7.9439252336448593E-2</v>
      </c>
      <c r="F74" s="20">
        <v>6</v>
      </c>
      <c r="G74" s="21">
        <v>3.2432432432432434E-2</v>
      </c>
      <c r="H74" s="22">
        <v>1.8333333333333335</v>
      </c>
      <c r="I74" s="20">
        <v>10</v>
      </c>
      <c r="J74" s="22">
        <v>0.7</v>
      </c>
      <c r="K74" s="20">
        <v>27</v>
      </c>
      <c r="L74" s="21">
        <v>5.7203389830508475E-2</v>
      </c>
      <c r="M74" s="20">
        <v>16</v>
      </c>
      <c r="N74" s="21">
        <v>5.2117263843648211E-2</v>
      </c>
      <c r="O74" s="22">
        <v>0.6875</v>
      </c>
    </row>
    <row r="75" spans="2:15" ht="15" customHeight="1" thickBot="1">
      <c r="B75" s="23" t="s">
        <v>5</v>
      </c>
      <c r="C75" s="23" t="s">
        <v>39</v>
      </c>
      <c r="D75" s="24">
        <v>214</v>
      </c>
      <c r="E75" s="25">
        <v>0.99999999999999967</v>
      </c>
      <c r="F75" s="24">
        <v>185</v>
      </c>
      <c r="G75" s="25">
        <v>0.99999999999999989</v>
      </c>
      <c r="H75" s="26">
        <v>0.15675675675675671</v>
      </c>
      <c r="I75" s="24">
        <v>198</v>
      </c>
      <c r="J75" s="25">
        <v>5.5059322033898308</v>
      </c>
      <c r="K75" s="24">
        <v>472</v>
      </c>
      <c r="L75" s="25">
        <v>0.99999999999999989</v>
      </c>
      <c r="M75" s="24">
        <v>307</v>
      </c>
      <c r="N75" s="25">
        <v>1</v>
      </c>
      <c r="O75" s="26">
        <v>0.53745928338762217</v>
      </c>
    </row>
    <row r="76" spans="2:15" ht="15" thickBot="1">
      <c r="B76" s="105"/>
      <c r="C76" s="14" t="s">
        <v>11</v>
      </c>
      <c r="D76" s="15">
        <v>85</v>
      </c>
      <c r="E76" s="16">
        <v>0.2361111111111111</v>
      </c>
      <c r="F76" s="15">
        <v>54</v>
      </c>
      <c r="G76" s="16">
        <v>0.12857142857142856</v>
      </c>
      <c r="H76" s="17">
        <v>0.57407407407407418</v>
      </c>
      <c r="I76" s="15">
        <v>112</v>
      </c>
      <c r="J76" s="17">
        <v>-0.2410714285714286</v>
      </c>
      <c r="K76" s="15">
        <v>197</v>
      </c>
      <c r="L76" s="16">
        <v>0.22591743119266056</v>
      </c>
      <c r="M76" s="15">
        <v>115</v>
      </c>
      <c r="N76" s="16">
        <v>0.15251989389920426</v>
      </c>
      <c r="O76" s="17">
        <v>0.71304347826086967</v>
      </c>
    </row>
    <row r="77" spans="2:15" ht="15" customHeight="1" thickBot="1">
      <c r="B77" s="106"/>
      <c r="C77" s="19" t="s">
        <v>12</v>
      </c>
      <c r="D77" s="20">
        <v>66</v>
      </c>
      <c r="E77" s="21">
        <v>0.18333333333333332</v>
      </c>
      <c r="F77" s="20">
        <v>82</v>
      </c>
      <c r="G77" s="21">
        <v>0.19523809523809524</v>
      </c>
      <c r="H77" s="22">
        <v>-0.19512195121951215</v>
      </c>
      <c r="I77" s="20">
        <v>97</v>
      </c>
      <c r="J77" s="22">
        <v>-0.31958762886597936</v>
      </c>
      <c r="K77" s="20">
        <v>163</v>
      </c>
      <c r="L77" s="21">
        <v>0.18692660550458715</v>
      </c>
      <c r="M77" s="20">
        <v>147</v>
      </c>
      <c r="N77" s="21">
        <v>0.19496021220159152</v>
      </c>
      <c r="O77" s="22">
        <v>0.10884353741496589</v>
      </c>
    </row>
    <row r="78" spans="2:15" ht="15" thickBot="1">
      <c r="B78" s="106"/>
      <c r="C78" s="14" t="s">
        <v>13</v>
      </c>
      <c r="D78" s="15">
        <v>63</v>
      </c>
      <c r="E78" s="16">
        <v>0.17499999999999999</v>
      </c>
      <c r="F78" s="15">
        <v>70</v>
      </c>
      <c r="G78" s="16">
        <v>0.16666666666666666</v>
      </c>
      <c r="H78" s="17">
        <v>-9.9999999999999978E-2</v>
      </c>
      <c r="I78" s="15">
        <v>89</v>
      </c>
      <c r="J78" s="17">
        <v>-0.2921348314606742</v>
      </c>
      <c r="K78" s="15">
        <v>152</v>
      </c>
      <c r="L78" s="16">
        <v>0.1743119266055046</v>
      </c>
      <c r="M78" s="15">
        <v>115</v>
      </c>
      <c r="N78" s="16">
        <v>0.15251989389920426</v>
      </c>
      <c r="O78" s="17">
        <v>0.32173913043478253</v>
      </c>
    </row>
    <row r="79" spans="2:15" ht="15" customHeight="1" thickBot="1">
      <c r="B79" s="106"/>
      <c r="C79" s="107" t="s">
        <v>4</v>
      </c>
      <c r="D79" s="20">
        <v>48</v>
      </c>
      <c r="E79" s="21">
        <v>0.13333333333333333</v>
      </c>
      <c r="F79" s="20">
        <v>119</v>
      </c>
      <c r="G79" s="21">
        <v>0.28333333333333333</v>
      </c>
      <c r="H79" s="22">
        <v>-0.59663865546218486</v>
      </c>
      <c r="I79" s="20">
        <v>86</v>
      </c>
      <c r="J79" s="22">
        <v>-0.44186046511627908</v>
      </c>
      <c r="K79" s="20">
        <v>134</v>
      </c>
      <c r="L79" s="21">
        <v>0.1536697247706422</v>
      </c>
      <c r="M79" s="20">
        <v>185</v>
      </c>
      <c r="N79" s="21">
        <v>0.24535809018567639</v>
      </c>
      <c r="O79" s="22">
        <v>-0.27567567567567564</v>
      </c>
    </row>
    <row r="80" spans="2:15" ht="15" thickBot="1">
      <c r="B80" s="106"/>
      <c r="C80" s="108" t="s">
        <v>3</v>
      </c>
      <c r="D80" s="15">
        <v>47</v>
      </c>
      <c r="E80" s="16">
        <v>0.13055555555555556</v>
      </c>
      <c r="F80" s="15">
        <v>67</v>
      </c>
      <c r="G80" s="16">
        <v>0.15952380952380951</v>
      </c>
      <c r="H80" s="17">
        <v>-0.29850746268656714</v>
      </c>
      <c r="I80" s="15">
        <v>45</v>
      </c>
      <c r="J80" s="17">
        <v>4.4444444444444509E-2</v>
      </c>
      <c r="K80" s="15">
        <v>92</v>
      </c>
      <c r="L80" s="16">
        <v>0.10550458715596331</v>
      </c>
      <c r="M80" s="15">
        <v>119</v>
      </c>
      <c r="N80" s="16">
        <v>0.15782493368700265</v>
      </c>
      <c r="O80" s="17">
        <v>-0.22689075630252098</v>
      </c>
    </row>
    <row r="81" spans="2:15" ht="15" customHeight="1" thickBot="1">
      <c r="B81" s="106"/>
      <c r="C81" s="109" t="s">
        <v>14</v>
      </c>
      <c r="D81" s="20">
        <v>26</v>
      </c>
      <c r="E81" s="21">
        <v>7.2222222222222215E-2</v>
      </c>
      <c r="F81" s="20">
        <v>20</v>
      </c>
      <c r="G81" s="21">
        <v>4.7619047619047616E-2</v>
      </c>
      <c r="H81" s="22">
        <v>0.30000000000000004</v>
      </c>
      <c r="I81" s="20">
        <v>61</v>
      </c>
      <c r="J81" s="22">
        <v>-0.57377049180327866</v>
      </c>
      <c r="K81" s="20">
        <v>87</v>
      </c>
      <c r="L81" s="21">
        <v>9.9770642201834861E-2</v>
      </c>
      <c r="M81" s="20">
        <v>54</v>
      </c>
      <c r="N81" s="21">
        <v>7.161803713527852E-2</v>
      </c>
      <c r="O81" s="22">
        <v>0.61111111111111116</v>
      </c>
    </row>
    <row r="82" spans="2:15" ht="15" customHeight="1" thickBot="1">
      <c r="B82" s="106"/>
      <c r="C82" s="14" t="s">
        <v>15</v>
      </c>
      <c r="D82" s="15">
        <v>25</v>
      </c>
      <c r="E82" s="16">
        <v>6.9444444444444448E-2</v>
      </c>
      <c r="F82" s="15">
        <v>5</v>
      </c>
      <c r="G82" s="16">
        <v>1.1904761904761904E-2</v>
      </c>
      <c r="H82" s="17">
        <v>4</v>
      </c>
      <c r="I82" s="15">
        <v>19</v>
      </c>
      <c r="J82" s="17">
        <v>0.31578947368421062</v>
      </c>
      <c r="K82" s="15">
        <v>44</v>
      </c>
      <c r="L82" s="16">
        <v>5.0458715596330278E-2</v>
      </c>
      <c r="M82" s="15">
        <v>13</v>
      </c>
      <c r="N82" s="16">
        <v>1.7241379310344827E-2</v>
      </c>
      <c r="O82" s="17">
        <v>2.3846153846153846</v>
      </c>
    </row>
    <row r="83" spans="2:15" ht="15" customHeight="1" thickBot="1">
      <c r="B83" s="106"/>
      <c r="C83" s="109" t="s">
        <v>38</v>
      </c>
      <c r="D83" s="20">
        <v>0</v>
      </c>
      <c r="E83" s="21">
        <v>0</v>
      </c>
      <c r="F83" s="20">
        <v>3</v>
      </c>
      <c r="G83" s="21">
        <v>7.1428571428571426E-3</v>
      </c>
      <c r="H83" s="22">
        <v>-1</v>
      </c>
      <c r="I83" s="20">
        <v>3</v>
      </c>
      <c r="J83" s="22">
        <v>-1</v>
      </c>
      <c r="K83" s="20">
        <v>3</v>
      </c>
      <c r="L83" s="21">
        <v>3.4403669724770644E-3</v>
      </c>
      <c r="M83" s="20">
        <v>6</v>
      </c>
      <c r="N83" s="21">
        <v>7.9575596816976128E-3</v>
      </c>
      <c r="O83" s="22">
        <v>-0.5</v>
      </c>
    </row>
    <row r="84" spans="2:15" ht="15" customHeight="1" thickBot="1">
      <c r="B84" s="23" t="s">
        <v>6</v>
      </c>
      <c r="C84" s="23" t="s">
        <v>39</v>
      </c>
      <c r="D84" s="24">
        <v>360</v>
      </c>
      <c r="E84" s="25">
        <v>1</v>
      </c>
      <c r="F84" s="24">
        <v>420</v>
      </c>
      <c r="G84" s="25">
        <v>1</v>
      </c>
      <c r="H84" s="26">
        <v>-0.1428571428571429</v>
      </c>
      <c r="I84" s="24">
        <v>512</v>
      </c>
      <c r="J84" s="25">
        <v>-0.296875</v>
      </c>
      <c r="K84" s="24">
        <v>872</v>
      </c>
      <c r="L84" s="25">
        <v>1</v>
      </c>
      <c r="M84" s="24">
        <v>754</v>
      </c>
      <c r="N84" s="25">
        <v>1</v>
      </c>
      <c r="O84" s="26">
        <v>0.15649867374005311</v>
      </c>
    </row>
    <row r="85" spans="2:15" ht="15" thickBot="1">
      <c r="B85" s="23" t="s">
        <v>58</v>
      </c>
      <c r="C85" s="23" t="s">
        <v>39</v>
      </c>
      <c r="D85" s="24">
        <v>1</v>
      </c>
      <c r="E85" s="25">
        <v>1</v>
      </c>
      <c r="F85" s="24">
        <v>0</v>
      </c>
      <c r="G85" s="25">
        <v>1</v>
      </c>
      <c r="H85" s="26"/>
      <c r="I85" s="24">
        <v>3</v>
      </c>
      <c r="J85" s="25">
        <v>-0.66666666666666674</v>
      </c>
      <c r="K85" s="24">
        <v>4</v>
      </c>
      <c r="L85" s="25">
        <v>1</v>
      </c>
      <c r="M85" s="24">
        <v>1</v>
      </c>
      <c r="N85" s="25">
        <v>1</v>
      </c>
      <c r="O85" s="26">
        <v>3</v>
      </c>
    </row>
    <row r="86" spans="2:15" ht="15" customHeight="1" thickBot="1">
      <c r="B86" s="45"/>
      <c r="C86" s="46" t="s">
        <v>39</v>
      </c>
      <c r="D86" s="27">
        <v>575</v>
      </c>
      <c r="E86" s="28">
        <v>1</v>
      </c>
      <c r="F86" s="27">
        <v>605</v>
      </c>
      <c r="G86" s="28">
        <v>1</v>
      </c>
      <c r="H86" s="29">
        <v>-4.9586776859504078E-2</v>
      </c>
      <c r="I86" s="27">
        <v>773</v>
      </c>
      <c r="J86" s="29">
        <v>-0.2561448900388098</v>
      </c>
      <c r="K86" s="27">
        <v>1348</v>
      </c>
      <c r="L86" s="28">
        <v>1</v>
      </c>
      <c r="M86" s="27">
        <v>1062</v>
      </c>
      <c r="N86" s="28">
        <v>1</v>
      </c>
      <c r="O86" s="29">
        <v>0.26930320150659126</v>
      </c>
    </row>
    <row r="87" spans="2:15">
      <c r="B87" s="112" t="s">
        <v>50</v>
      </c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</row>
  </sheetData>
  <mergeCells count="72">
    <mergeCell ref="B56:C56"/>
    <mergeCell ref="B86:C86"/>
    <mergeCell ref="O63:O64"/>
    <mergeCell ref="B64:B66"/>
    <mergeCell ref="C64:C66"/>
    <mergeCell ref="H65:H66"/>
    <mergeCell ref="J65:J66"/>
    <mergeCell ref="O65:O66"/>
    <mergeCell ref="F63:G64"/>
    <mergeCell ref="H63:H64"/>
    <mergeCell ref="I63:I64"/>
    <mergeCell ref="J63:J64"/>
    <mergeCell ref="K62:O62"/>
    <mergeCell ref="D63:E64"/>
    <mergeCell ref="K63:L64"/>
    <mergeCell ref="M63:N64"/>
    <mergeCell ref="K5:O5"/>
    <mergeCell ref="D5:H5"/>
    <mergeCell ref="I5:J5"/>
    <mergeCell ref="B34:N34"/>
    <mergeCell ref="B35:N35"/>
    <mergeCell ref="F6:G7"/>
    <mergeCell ref="B30:C30"/>
    <mergeCell ref="I6:I7"/>
    <mergeCell ref="J6:J7"/>
    <mergeCell ref="K6:L7"/>
    <mergeCell ref="D6:E7"/>
    <mergeCell ref="B60:N60"/>
    <mergeCell ref="B61:B63"/>
    <mergeCell ref="C61:C63"/>
    <mergeCell ref="D61:H61"/>
    <mergeCell ref="I61:J61"/>
    <mergeCell ref="K61:O61"/>
    <mergeCell ref="D62:H62"/>
    <mergeCell ref="I62:J62"/>
    <mergeCell ref="B59:N5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H38:H39"/>
    <mergeCell ref="I38:I39"/>
    <mergeCell ref="J38:J39"/>
    <mergeCell ref="K38:L39"/>
    <mergeCell ref="M38:N39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</mergeCells>
  <phoneticPr fontId="4" type="noConversion"/>
  <conditionalFormatting sqref="H18 O18">
    <cfRule type="cellIs" dxfId="129" priority="54" operator="lessThan">
      <formula>0</formula>
    </cfRule>
  </conditionalFormatting>
  <conditionalFormatting sqref="H28 O28">
    <cfRule type="cellIs" dxfId="128" priority="53" operator="lessThan">
      <formula>0</formula>
    </cfRule>
  </conditionalFormatting>
  <conditionalFormatting sqref="H29 O29">
    <cfRule type="cellIs" dxfId="127" priority="52" operator="lessThan">
      <formula>0</formula>
    </cfRule>
  </conditionalFormatting>
  <conditionalFormatting sqref="J10:J16 O10:O16 H10:H16">
    <cfRule type="cellIs" dxfId="126" priority="51" operator="lessThan">
      <formula>0</formula>
    </cfRule>
  </conditionalFormatting>
  <conditionalFormatting sqref="L10:L16 N10:O16 D10:E16 G10:J16">
    <cfRule type="cellIs" dxfId="125" priority="50" operator="equal">
      <formula>0</formula>
    </cfRule>
  </conditionalFormatting>
  <conditionalFormatting sqref="F10:F16">
    <cfRule type="cellIs" dxfId="124" priority="49" operator="equal">
      <formula>0</formula>
    </cfRule>
  </conditionalFormatting>
  <conditionalFormatting sqref="K10:K16">
    <cfRule type="cellIs" dxfId="123" priority="48" operator="equal">
      <formula>0</formula>
    </cfRule>
  </conditionalFormatting>
  <conditionalFormatting sqref="M10:M16">
    <cfRule type="cellIs" dxfId="122" priority="47" operator="equal">
      <formula>0</formula>
    </cfRule>
  </conditionalFormatting>
  <conditionalFormatting sqref="J19:J27 O19:O27 H19:H27">
    <cfRule type="cellIs" dxfId="121" priority="46" operator="lessThan">
      <formula>0</formula>
    </cfRule>
  </conditionalFormatting>
  <conditionalFormatting sqref="L19:L27 N19:O27 D19:E27 G19:J27">
    <cfRule type="cellIs" dxfId="120" priority="45" operator="equal">
      <formula>0</formula>
    </cfRule>
  </conditionalFormatting>
  <conditionalFormatting sqref="F19:F27">
    <cfRule type="cellIs" dxfId="119" priority="44" operator="equal">
      <formula>0</formula>
    </cfRule>
  </conditionalFormatting>
  <conditionalFormatting sqref="K19:K27">
    <cfRule type="cellIs" dxfId="118" priority="43" operator="equal">
      <formula>0</formula>
    </cfRule>
  </conditionalFormatting>
  <conditionalFormatting sqref="M19:M27">
    <cfRule type="cellIs" dxfId="117" priority="42" operator="equal">
      <formula>0</formula>
    </cfRule>
  </conditionalFormatting>
  <conditionalFormatting sqref="J17 O17 H17">
    <cfRule type="cellIs" dxfId="116" priority="41" operator="lessThan">
      <formula>0</formula>
    </cfRule>
  </conditionalFormatting>
  <conditionalFormatting sqref="L17 N17:O17 D17:E17 G17:J17">
    <cfRule type="cellIs" dxfId="115" priority="40" operator="equal">
      <formula>0</formula>
    </cfRule>
  </conditionalFormatting>
  <conditionalFormatting sqref="F17">
    <cfRule type="cellIs" dxfId="114" priority="39" operator="equal">
      <formula>0</formula>
    </cfRule>
  </conditionalFormatting>
  <conditionalFormatting sqref="K17">
    <cfRule type="cellIs" dxfId="113" priority="38" operator="equal">
      <formula>0</formula>
    </cfRule>
  </conditionalFormatting>
  <conditionalFormatting sqref="M17">
    <cfRule type="cellIs" dxfId="112" priority="37" operator="equal">
      <formula>0</formula>
    </cfRule>
  </conditionalFormatting>
  <conditionalFormatting sqref="J42:J43 O42:O43 H42:H43">
    <cfRule type="cellIs" dxfId="111" priority="36" operator="lessThan">
      <formula>0</formula>
    </cfRule>
  </conditionalFormatting>
  <conditionalFormatting sqref="L42:L43 N42:O43 D42:E43 G42:J43">
    <cfRule type="cellIs" dxfId="110" priority="35" operator="equal">
      <formula>0</formula>
    </cfRule>
  </conditionalFormatting>
  <conditionalFormatting sqref="F42:F43">
    <cfRule type="cellIs" dxfId="109" priority="34" operator="equal">
      <formula>0</formula>
    </cfRule>
  </conditionalFormatting>
  <conditionalFormatting sqref="K42:K43">
    <cfRule type="cellIs" dxfId="108" priority="33" operator="equal">
      <formula>0</formula>
    </cfRule>
  </conditionalFormatting>
  <conditionalFormatting sqref="M42:M43">
    <cfRule type="cellIs" dxfId="107" priority="32" operator="equal">
      <formula>0</formula>
    </cfRule>
  </conditionalFormatting>
  <conditionalFormatting sqref="H44 O44">
    <cfRule type="cellIs" dxfId="106" priority="31" operator="lessThan">
      <formula>0</formula>
    </cfRule>
  </conditionalFormatting>
  <conditionalFormatting sqref="J45:J52 O45:O52 H45:H52">
    <cfRule type="cellIs" dxfId="105" priority="30" operator="lessThan">
      <formula>0</formula>
    </cfRule>
  </conditionalFormatting>
  <conditionalFormatting sqref="L45:L52 N45:O52 D45:E52 G45:J52">
    <cfRule type="cellIs" dxfId="104" priority="29" operator="equal">
      <formula>0</formula>
    </cfRule>
  </conditionalFormatting>
  <conditionalFormatting sqref="F45:F52">
    <cfRule type="cellIs" dxfId="103" priority="28" operator="equal">
      <formula>0</formula>
    </cfRule>
  </conditionalFormatting>
  <conditionalFormatting sqref="K45:K52">
    <cfRule type="cellIs" dxfId="102" priority="27" operator="equal">
      <formula>0</formula>
    </cfRule>
  </conditionalFormatting>
  <conditionalFormatting sqref="M45:M52">
    <cfRule type="cellIs" dxfId="101" priority="26" operator="equal">
      <formula>0</formula>
    </cfRule>
  </conditionalFormatting>
  <conditionalFormatting sqref="J53 O53 H53">
    <cfRule type="cellIs" dxfId="100" priority="25" operator="lessThan">
      <formula>0</formula>
    </cfRule>
  </conditionalFormatting>
  <conditionalFormatting sqref="L53 N53:O53 D53:E53 G53:J53">
    <cfRule type="cellIs" dxfId="99" priority="24" operator="equal">
      <formula>0</formula>
    </cfRule>
  </conditionalFormatting>
  <conditionalFormatting sqref="F53">
    <cfRule type="cellIs" dxfId="98" priority="23" operator="equal">
      <formula>0</formula>
    </cfRule>
  </conditionalFormatting>
  <conditionalFormatting sqref="K53">
    <cfRule type="cellIs" dxfId="97" priority="22" operator="equal">
      <formula>0</formula>
    </cfRule>
  </conditionalFormatting>
  <conditionalFormatting sqref="M53">
    <cfRule type="cellIs" dxfId="96" priority="21" operator="equal">
      <formula>0</formula>
    </cfRule>
  </conditionalFormatting>
  <conditionalFormatting sqref="H54 O54">
    <cfRule type="cellIs" dxfId="95" priority="20" operator="lessThan">
      <formula>0</formula>
    </cfRule>
  </conditionalFormatting>
  <conditionalFormatting sqref="H55 O55">
    <cfRule type="cellIs" dxfId="94" priority="19" operator="lessThan">
      <formula>0</formula>
    </cfRule>
  </conditionalFormatting>
  <conditionalFormatting sqref="J67:J73 O67:O73 H67:H73">
    <cfRule type="cellIs" dxfId="93" priority="18" operator="lessThan">
      <formula>0</formula>
    </cfRule>
  </conditionalFormatting>
  <conditionalFormatting sqref="L67:L73 N67:O73 D67:E73 G67:J73">
    <cfRule type="cellIs" dxfId="92" priority="17" operator="equal">
      <formula>0</formula>
    </cfRule>
  </conditionalFormatting>
  <conditionalFormatting sqref="F67:F73">
    <cfRule type="cellIs" dxfId="91" priority="16" operator="equal">
      <formula>0</formula>
    </cfRule>
  </conditionalFormatting>
  <conditionalFormatting sqref="K67:K73">
    <cfRule type="cellIs" dxfId="90" priority="15" operator="equal">
      <formula>0</formula>
    </cfRule>
  </conditionalFormatting>
  <conditionalFormatting sqref="M67:M73">
    <cfRule type="cellIs" dxfId="89" priority="14" operator="equal">
      <formula>0</formula>
    </cfRule>
  </conditionalFormatting>
  <conditionalFormatting sqref="J74 O74 H74">
    <cfRule type="cellIs" dxfId="88" priority="13" operator="lessThan">
      <formula>0</formula>
    </cfRule>
  </conditionalFormatting>
  <conditionalFormatting sqref="L74 N74:O74 D74:E74 G74:J74">
    <cfRule type="cellIs" dxfId="87" priority="12" operator="equal">
      <formula>0</formula>
    </cfRule>
  </conditionalFormatting>
  <conditionalFormatting sqref="F74">
    <cfRule type="cellIs" dxfId="86" priority="11" operator="equal">
      <formula>0</formula>
    </cfRule>
  </conditionalFormatting>
  <conditionalFormatting sqref="K74">
    <cfRule type="cellIs" dxfId="85" priority="10" operator="equal">
      <formula>0</formula>
    </cfRule>
  </conditionalFormatting>
  <conditionalFormatting sqref="M74">
    <cfRule type="cellIs" dxfId="84" priority="9" operator="equal">
      <formula>0</formula>
    </cfRule>
  </conditionalFormatting>
  <conditionalFormatting sqref="H75 O75">
    <cfRule type="cellIs" dxfId="83" priority="8" operator="lessThan">
      <formula>0</formula>
    </cfRule>
  </conditionalFormatting>
  <conditionalFormatting sqref="J76:J83 O76:O83 H76:H83">
    <cfRule type="cellIs" dxfId="82" priority="7" operator="lessThan">
      <formula>0</formula>
    </cfRule>
  </conditionalFormatting>
  <conditionalFormatting sqref="L76:L83 N76:O83 D76:E83 G76:J83">
    <cfRule type="cellIs" dxfId="81" priority="6" operator="equal">
      <formula>0</formula>
    </cfRule>
  </conditionalFormatting>
  <conditionalFormatting sqref="F76:F83">
    <cfRule type="cellIs" dxfId="80" priority="5" operator="equal">
      <formula>0</formula>
    </cfRule>
  </conditionalFormatting>
  <conditionalFormatting sqref="K76:K83">
    <cfRule type="cellIs" dxfId="79" priority="4" operator="equal">
      <formula>0</formula>
    </cfRule>
  </conditionalFormatting>
  <conditionalFormatting sqref="M76:M83">
    <cfRule type="cellIs" dxfId="78" priority="3" operator="equal">
      <formula>0</formula>
    </cfRule>
  </conditionalFormatting>
  <conditionalFormatting sqref="H84 O84">
    <cfRule type="cellIs" dxfId="77" priority="2" operator="lessThan">
      <formula>0</formula>
    </cfRule>
  </conditionalFormatting>
  <conditionalFormatting sqref="H85 O85">
    <cfRule type="cellIs" dxfId="76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8"/>
  <sheetViews>
    <sheetView showGridLines="0" zoomScale="90" zoomScaleNormal="90" workbookViewId="0">
      <selection activeCell="E12" sqref="E12"/>
    </sheetView>
  </sheetViews>
  <sheetFormatPr defaultRowHeight="14.25"/>
  <cols>
    <col min="1" max="1" width="1.140625" style="81" customWidth="1"/>
    <col min="2" max="2" width="15.42578125" style="81" bestFit="1" customWidth="1"/>
    <col min="3" max="3" width="18.7109375" style="81" customWidth="1"/>
    <col min="4" max="9" width="9" style="81" customWidth="1"/>
    <col min="10" max="10" width="11.85546875" style="81" customWidth="1"/>
    <col min="11" max="14" width="9" style="81" customWidth="1"/>
    <col min="15" max="15" width="11.7109375" style="81" customWidth="1"/>
    <col min="16" max="16384" width="9.140625" style="81"/>
  </cols>
  <sheetData>
    <row r="1" spans="2:15">
      <c r="B1" s="81" t="s">
        <v>7</v>
      </c>
      <c r="E1" s="82"/>
      <c r="O1" s="83">
        <v>44988</v>
      </c>
    </row>
    <row r="2" spans="2:15">
      <c r="B2" s="69" t="s">
        <v>28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103"/>
    </row>
    <row r="3" spans="2:15" ht="15" thickBot="1">
      <c r="B3" s="70" t="s">
        <v>29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113" t="s">
        <v>43</v>
      </c>
    </row>
    <row r="4" spans="2:15" ht="14.45" customHeight="1">
      <c r="B4" s="65" t="s">
        <v>30</v>
      </c>
      <c r="C4" s="67" t="s">
        <v>1</v>
      </c>
      <c r="D4" s="60" t="s">
        <v>98</v>
      </c>
      <c r="E4" s="60"/>
      <c r="F4" s="60"/>
      <c r="G4" s="60"/>
      <c r="H4" s="75"/>
      <c r="I4" s="76" t="s">
        <v>100</v>
      </c>
      <c r="J4" s="75"/>
      <c r="K4" s="76" t="s">
        <v>104</v>
      </c>
      <c r="L4" s="60"/>
      <c r="M4" s="60"/>
      <c r="N4" s="60"/>
      <c r="O4" s="61"/>
    </row>
    <row r="5" spans="2:15" ht="14.45" customHeight="1" thickBot="1">
      <c r="B5" s="66"/>
      <c r="C5" s="68"/>
      <c r="D5" s="77" t="s">
        <v>99</v>
      </c>
      <c r="E5" s="77"/>
      <c r="F5" s="77"/>
      <c r="G5" s="77"/>
      <c r="H5" s="78"/>
      <c r="I5" s="79" t="s">
        <v>101</v>
      </c>
      <c r="J5" s="78"/>
      <c r="K5" s="79" t="s">
        <v>105</v>
      </c>
      <c r="L5" s="77"/>
      <c r="M5" s="77"/>
      <c r="N5" s="77"/>
      <c r="O5" s="80"/>
    </row>
    <row r="6" spans="2:15" ht="14.45" customHeight="1">
      <c r="B6" s="66"/>
      <c r="C6" s="68"/>
      <c r="D6" s="49">
        <v>2023</v>
      </c>
      <c r="E6" s="50"/>
      <c r="F6" s="49">
        <v>2022</v>
      </c>
      <c r="G6" s="50"/>
      <c r="H6" s="53" t="s">
        <v>31</v>
      </c>
      <c r="I6" s="73">
        <v>2023</v>
      </c>
      <c r="J6" s="73" t="s">
        <v>102</v>
      </c>
      <c r="K6" s="49">
        <v>2023</v>
      </c>
      <c r="L6" s="50"/>
      <c r="M6" s="49">
        <v>2022</v>
      </c>
      <c r="N6" s="50"/>
      <c r="O6" s="53" t="s">
        <v>31</v>
      </c>
    </row>
    <row r="7" spans="2:15" ht="15" customHeight="1" thickBot="1">
      <c r="B7" s="55" t="s">
        <v>30</v>
      </c>
      <c r="C7" s="57" t="s">
        <v>33</v>
      </c>
      <c r="D7" s="51"/>
      <c r="E7" s="52"/>
      <c r="F7" s="51"/>
      <c r="G7" s="52"/>
      <c r="H7" s="54"/>
      <c r="I7" s="74"/>
      <c r="J7" s="74"/>
      <c r="K7" s="51"/>
      <c r="L7" s="52"/>
      <c r="M7" s="51"/>
      <c r="N7" s="52"/>
      <c r="O7" s="54"/>
    </row>
    <row r="8" spans="2:15" ht="15" customHeight="1">
      <c r="B8" s="55"/>
      <c r="C8" s="57"/>
      <c r="D8" s="6" t="s">
        <v>34</v>
      </c>
      <c r="E8" s="7" t="s">
        <v>2</v>
      </c>
      <c r="F8" s="6" t="s">
        <v>34</v>
      </c>
      <c r="G8" s="7" t="s">
        <v>2</v>
      </c>
      <c r="H8" s="47" t="s">
        <v>35</v>
      </c>
      <c r="I8" s="8" t="s">
        <v>34</v>
      </c>
      <c r="J8" s="71" t="s">
        <v>103</v>
      </c>
      <c r="K8" s="6" t="s">
        <v>34</v>
      </c>
      <c r="L8" s="7" t="s">
        <v>2</v>
      </c>
      <c r="M8" s="6" t="s">
        <v>34</v>
      </c>
      <c r="N8" s="7" t="s">
        <v>2</v>
      </c>
      <c r="O8" s="47" t="s">
        <v>35</v>
      </c>
    </row>
    <row r="9" spans="2:15" ht="15" customHeight="1" thickBot="1">
      <c r="B9" s="56"/>
      <c r="C9" s="58"/>
      <c r="D9" s="9" t="s">
        <v>36</v>
      </c>
      <c r="E9" s="10" t="s">
        <v>37</v>
      </c>
      <c r="F9" s="9" t="s">
        <v>36</v>
      </c>
      <c r="G9" s="10" t="s">
        <v>37</v>
      </c>
      <c r="H9" s="48"/>
      <c r="I9" s="12" t="s">
        <v>36</v>
      </c>
      <c r="J9" s="72"/>
      <c r="K9" s="9" t="s">
        <v>36</v>
      </c>
      <c r="L9" s="10" t="s">
        <v>37</v>
      </c>
      <c r="M9" s="9" t="s">
        <v>36</v>
      </c>
      <c r="N9" s="10" t="s">
        <v>37</v>
      </c>
      <c r="O9" s="48"/>
    </row>
    <row r="10" spans="2:15" ht="15" thickBot="1">
      <c r="B10" s="105"/>
      <c r="C10" s="14" t="s">
        <v>12</v>
      </c>
      <c r="D10" s="15">
        <v>8</v>
      </c>
      <c r="E10" s="16">
        <v>0.27586206896551724</v>
      </c>
      <c r="F10" s="15">
        <v>21</v>
      </c>
      <c r="G10" s="16">
        <v>0.80769230769230771</v>
      </c>
      <c r="H10" s="17">
        <v>-0.61904761904761907</v>
      </c>
      <c r="I10" s="15">
        <v>36</v>
      </c>
      <c r="J10" s="17">
        <v>-0.77777777777777779</v>
      </c>
      <c r="K10" s="15">
        <v>44</v>
      </c>
      <c r="L10" s="16">
        <v>0.53012048192771088</v>
      </c>
      <c r="M10" s="15">
        <v>35</v>
      </c>
      <c r="N10" s="16">
        <v>0.7</v>
      </c>
      <c r="O10" s="17">
        <v>0.25714285714285712</v>
      </c>
    </row>
    <row r="11" spans="2:15" ht="15" thickBot="1">
      <c r="B11" s="106"/>
      <c r="C11" s="19" t="s">
        <v>15</v>
      </c>
      <c r="D11" s="20">
        <v>5</v>
      </c>
      <c r="E11" s="21">
        <v>0.17241379310344829</v>
      </c>
      <c r="F11" s="20">
        <v>2</v>
      </c>
      <c r="G11" s="21">
        <v>7.6923076923076927E-2</v>
      </c>
      <c r="H11" s="22">
        <v>1.5</v>
      </c>
      <c r="I11" s="20">
        <v>7</v>
      </c>
      <c r="J11" s="22">
        <v>-0.2857142857142857</v>
      </c>
      <c r="K11" s="20">
        <v>12</v>
      </c>
      <c r="L11" s="21">
        <v>0.14457831325301204</v>
      </c>
      <c r="M11" s="20">
        <v>4</v>
      </c>
      <c r="N11" s="21">
        <v>0.08</v>
      </c>
      <c r="O11" s="22">
        <v>2</v>
      </c>
    </row>
    <row r="12" spans="2:15" ht="15" thickBot="1">
      <c r="B12" s="106"/>
      <c r="C12" s="14" t="s">
        <v>19</v>
      </c>
      <c r="D12" s="15">
        <v>6</v>
      </c>
      <c r="E12" s="16">
        <v>0.20689655172413793</v>
      </c>
      <c r="F12" s="15">
        <v>0</v>
      </c>
      <c r="G12" s="16">
        <v>0</v>
      </c>
      <c r="H12" s="17"/>
      <c r="I12" s="15">
        <v>2</v>
      </c>
      <c r="J12" s="17">
        <v>2</v>
      </c>
      <c r="K12" s="15">
        <v>8</v>
      </c>
      <c r="L12" s="16">
        <v>9.6385542168674704E-2</v>
      </c>
      <c r="M12" s="15">
        <v>0</v>
      </c>
      <c r="N12" s="16">
        <v>0</v>
      </c>
      <c r="O12" s="17"/>
    </row>
    <row r="13" spans="2:15" ht="15" thickBot="1">
      <c r="B13" s="106"/>
      <c r="C13" s="107" t="s">
        <v>78</v>
      </c>
      <c r="D13" s="20">
        <v>4</v>
      </c>
      <c r="E13" s="21">
        <v>0.13793103448275862</v>
      </c>
      <c r="F13" s="20">
        <v>1</v>
      </c>
      <c r="G13" s="21">
        <v>3.8461538461538464E-2</v>
      </c>
      <c r="H13" s="22">
        <v>3</v>
      </c>
      <c r="I13" s="20">
        <v>3</v>
      </c>
      <c r="J13" s="22">
        <v>0.33333333333333326</v>
      </c>
      <c r="K13" s="20">
        <v>7</v>
      </c>
      <c r="L13" s="21">
        <v>8.4337349397590355E-2</v>
      </c>
      <c r="M13" s="20">
        <v>1</v>
      </c>
      <c r="N13" s="21">
        <v>0.02</v>
      </c>
      <c r="O13" s="22">
        <v>6</v>
      </c>
    </row>
    <row r="14" spans="2:15" ht="15" thickBot="1">
      <c r="B14" s="106"/>
      <c r="C14" s="108" t="s">
        <v>90</v>
      </c>
      <c r="D14" s="15">
        <v>2</v>
      </c>
      <c r="E14" s="16">
        <v>6.8965517241379309E-2</v>
      </c>
      <c r="F14" s="15">
        <v>0</v>
      </c>
      <c r="G14" s="16">
        <v>0</v>
      </c>
      <c r="H14" s="17"/>
      <c r="I14" s="15">
        <v>1</v>
      </c>
      <c r="J14" s="17">
        <v>1</v>
      </c>
      <c r="K14" s="15">
        <v>3</v>
      </c>
      <c r="L14" s="16">
        <v>3.614457831325301E-2</v>
      </c>
      <c r="M14" s="15">
        <v>0</v>
      </c>
      <c r="N14" s="16">
        <v>0</v>
      </c>
      <c r="O14" s="17"/>
    </row>
    <row r="15" spans="2:15" ht="15" thickBot="1">
      <c r="B15" s="106"/>
      <c r="C15" s="109" t="s">
        <v>87</v>
      </c>
      <c r="D15" s="20">
        <v>2</v>
      </c>
      <c r="E15" s="21">
        <v>6.8965517241379309E-2</v>
      </c>
      <c r="F15" s="20">
        <v>0</v>
      </c>
      <c r="G15" s="21">
        <v>0</v>
      </c>
      <c r="H15" s="22"/>
      <c r="I15" s="20">
        <v>1</v>
      </c>
      <c r="J15" s="22">
        <v>1</v>
      </c>
      <c r="K15" s="20">
        <v>3</v>
      </c>
      <c r="L15" s="21">
        <v>3.614457831325301E-2</v>
      </c>
      <c r="M15" s="20">
        <v>0</v>
      </c>
      <c r="N15" s="21">
        <v>0</v>
      </c>
      <c r="O15" s="22"/>
    </row>
    <row r="16" spans="2:15" ht="15" thickBot="1">
      <c r="B16" s="106"/>
      <c r="C16" s="14" t="s">
        <v>106</v>
      </c>
      <c r="D16" s="15">
        <v>1</v>
      </c>
      <c r="E16" s="16">
        <v>3.4482758620689655E-2</v>
      </c>
      <c r="F16" s="15">
        <v>0</v>
      </c>
      <c r="G16" s="16">
        <v>0</v>
      </c>
      <c r="H16" s="17"/>
      <c r="I16" s="15">
        <v>1</v>
      </c>
      <c r="J16" s="17">
        <v>0</v>
      </c>
      <c r="K16" s="15">
        <v>2</v>
      </c>
      <c r="L16" s="16">
        <v>2.4096385542168676E-2</v>
      </c>
      <c r="M16" s="15">
        <v>0</v>
      </c>
      <c r="N16" s="16">
        <v>0</v>
      </c>
      <c r="O16" s="17"/>
    </row>
    <row r="17" spans="2:16" ht="15" thickBot="1">
      <c r="B17" s="106"/>
      <c r="C17" s="109" t="s">
        <v>38</v>
      </c>
      <c r="D17" s="20">
        <v>1</v>
      </c>
      <c r="E17" s="21">
        <v>3.4482758620689655E-2</v>
      </c>
      <c r="F17" s="20">
        <v>2</v>
      </c>
      <c r="G17" s="21">
        <v>7.6923076923076927E-2</v>
      </c>
      <c r="H17" s="22">
        <v>-0.5</v>
      </c>
      <c r="I17" s="20">
        <v>3</v>
      </c>
      <c r="J17" s="22">
        <v>5.5555555555555552E-2</v>
      </c>
      <c r="K17" s="20">
        <v>4</v>
      </c>
      <c r="L17" s="21">
        <v>4.8192771084337352E-2</v>
      </c>
      <c r="M17" s="20">
        <v>10</v>
      </c>
      <c r="N17" s="21">
        <v>0.2</v>
      </c>
      <c r="O17" s="22">
        <v>-0.6</v>
      </c>
    </row>
    <row r="18" spans="2:16" ht="15" thickBot="1">
      <c r="B18" s="23" t="s">
        <v>44</v>
      </c>
      <c r="C18" s="23" t="s">
        <v>39</v>
      </c>
      <c r="D18" s="24">
        <v>29</v>
      </c>
      <c r="E18" s="25">
        <v>1</v>
      </c>
      <c r="F18" s="24">
        <v>26</v>
      </c>
      <c r="G18" s="25">
        <v>1</v>
      </c>
      <c r="H18" s="26">
        <v>0.11538461538461542</v>
      </c>
      <c r="I18" s="24">
        <v>54</v>
      </c>
      <c r="J18" s="25">
        <v>-0.46296296296296291</v>
      </c>
      <c r="K18" s="24">
        <v>83</v>
      </c>
      <c r="L18" s="25">
        <v>1</v>
      </c>
      <c r="M18" s="24">
        <v>50</v>
      </c>
      <c r="N18" s="25">
        <v>1</v>
      </c>
      <c r="O18" s="26">
        <v>0.65999999999999992</v>
      </c>
    </row>
    <row r="19" spans="2:16" ht="15" thickBot="1">
      <c r="B19" s="105"/>
      <c r="C19" s="14" t="s">
        <v>12</v>
      </c>
      <c r="D19" s="15">
        <v>616</v>
      </c>
      <c r="E19" s="16">
        <v>0.23105776444111029</v>
      </c>
      <c r="F19" s="15">
        <v>416</v>
      </c>
      <c r="G19" s="16">
        <v>0.18197725284339458</v>
      </c>
      <c r="H19" s="17">
        <v>0.48076923076923084</v>
      </c>
      <c r="I19" s="15">
        <v>483</v>
      </c>
      <c r="J19" s="17">
        <v>0.2753623188405796</v>
      </c>
      <c r="K19" s="15">
        <v>1099</v>
      </c>
      <c r="L19" s="16">
        <v>0.21574401256380055</v>
      </c>
      <c r="M19" s="15">
        <v>876</v>
      </c>
      <c r="N19" s="16">
        <v>0.19410591624196766</v>
      </c>
      <c r="O19" s="17">
        <v>0.25456621004566204</v>
      </c>
    </row>
    <row r="20" spans="2:16" ht="15" thickBot="1">
      <c r="B20" s="106"/>
      <c r="C20" s="19" t="s">
        <v>11</v>
      </c>
      <c r="D20" s="20">
        <v>490</v>
      </c>
      <c r="E20" s="21">
        <v>0.1837959489872468</v>
      </c>
      <c r="F20" s="20">
        <v>394</v>
      </c>
      <c r="G20" s="21">
        <v>0.17235345581802275</v>
      </c>
      <c r="H20" s="22">
        <v>0.24365482233502544</v>
      </c>
      <c r="I20" s="20">
        <v>507</v>
      </c>
      <c r="J20" s="22">
        <v>-3.3530571992110403E-2</v>
      </c>
      <c r="K20" s="20">
        <v>997</v>
      </c>
      <c r="L20" s="21">
        <v>0.19572045543776992</v>
      </c>
      <c r="M20" s="20">
        <v>762</v>
      </c>
      <c r="N20" s="21">
        <v>0.16884555727897185</v>
      </c>
      <c r="O20" s="22">
        <v>0.30839895013123364</v>
      </c>
    </row>
    <row r="21" spans="2:16" ht="15" thickBot="1">
      <c r="B21" s="106"/>
      <c r="C21" s="14" t="s">
        <v>3</v>
      </c>
      <c r="D21" s="15">
        <v>561</v>
      </c>
      <c r="E21" s="16">
        <v>0.21042760690172543</v>
      </c>
      <c r="F21" s="15">
        <v>422</v>
      </c>
      <c r="G21" s="16">
        <v>0.18460192475940507</v>
      </c>
      <c r="H21" s="17">
        <v>0.32938388625592419</v>
      </c>
      <c r="I21" s="15">
        <v>421</v>
      </c>
      <c r="J21" s="17">
        <v>0.33254156769596199</v>
      </c>
      <c r="K21" s="15">
        <v>982</v>
      </c>
      <c r="L21" s="16">
        <v>0.19277581468394189</v>
      </c>
      <c r="M21" s="15">
        <v>1006</v>
      </c>
      <c r="N21" s="16">
        <v>0.22291158874362951</v>
      </c>
      <c r="O21" s="17">
        <v>-2.3856858846918461E-2</v>
      </c>
    </row>
    <row r="22" spans="2:16" ht="15" thickBot="1">
      <c r="B22" s="106"/>
      <c r="C22" s="107" t="s">
        <v>13</v>
      </c>
      <c r="D22" s="20">
        <v>388</v>
      </c>
      <c r="E22" s="21">
        <v>0.14553638409602401</v>
      </c>
      <c r="F22" s="20">
        <v>302</v>
      </c>
      <c r="G22" s="21">
        <v>0.13210848643919509</v>
      </c>
      <c r="H22" s="22">
        <v>0.2847682119205297</v>
      </c>
      <c r="I22" s="20">
        <v>281</v>
      </c>
      <c r="J22" s="22">
        <v>0.38078291814946619</v>
      </c>
      <c r="K22" s="20">
        <v>669</v>
      </c>
      <c r="L22" s="21">
        <v>0.13133097762073026</v>
      </c>
      <c r="M22" s="20">
        <v>585</v>
      </c>
      <c r="N22" s="21">
        <v>0.12962552625747839</v>
      </c>
      <c r="O22" s="22">
        <v>0.14358974358974352</v>
      </c>
    </row>
    <row r="23" spans="2:16" ht="15" thickBot="1">
      <c r="B23" s="106"/>
      <c r="C23" s="108" t="s">
        <v>4</v>
      </c>
      <c r="D23" s="15">
        <v>209</v>
      </c>
      <c r="E23" s="16">
        <v>7.8394598649662417E-2</v>
      </c>
      <c r="F23" s="15">
        <v>471</v>
      </c>
      <c r="G23" s="16">
        <v>0.20603674540682415</v>
      </c>
      <c r="H23" s="17">
        <v>-0.5562632696390658</v>
      </c>
      <c r="I23" s="15">
        <v>234</v>
      </c>
      <c r="J23" s="17">
        <v>-0.10683760683760679</v>
      </c>
      <c r="K23" s="15">
        <v>443</v>
      </c>
      <c r="L23" s="16">
        <v>8.6965056929721243E-2</v>
      </c>
      <c r="M23" s="15">
        <v>775</v>
      </c>
      <c r="N23" s="16">
        <v>0.17172612452913805</v>
      </c>
      <c r="O23" s="17">
        <v>-0.42838709677419351</v>
      </c>
    </row>
    <row r="24" spans="2:16" ht="15" thickBot="1">
      <c r="B24" s="106"/>
      <c r="C24" s="109" t="s">
        <v>15</v>
      </c>
      <c r="D24" s="20">
        <v>175</v>
      </c>
      <c r="E24" s="21">
        <v>6.564141035258815E-2</v>
      </c>
      <c r="F24" s="20">
        <v>146</v>
      </c>
      <c r="G24" s="21">
        <v>6.3867016622922129E-2</v>
      </c>
      <c r="H24" s="22">
        <v>0.19863013698630128</v>
      </c>
      <c r="I24" s="20">
        <v>200</v>
      </c>
      <c r="J24" s="22">
        <v>-0.125</v>
      </c>
      <c r="K24" s="20">
        <v>375</v>
      </c>
      <c r="L24" s="21">
        <v>7.361601884570082E-2</v>
      </c>
      <c r="M24" s="20">
        <v>229</v>
      </c>
      <c r="N24" s="21">
        <v>5.074230002215821E-2</v>
      </c>
      <c r="O24" s="22">
        <v>0.63755458515283836</v>
      </c>
    </row>
    <row r="25" spans="2:16" ht="15" thickBot="1">
      <c r="B25" s="106"/>
      <c r="C25" s="14" t="s">
        <v>14</v>
      </c>
      <c r="D25" s="15">
        <v>152</v>
      </c>
      <c r="E25" s="16">
        <v>5.7014253563390849E-2</v>
      </c>
      <c r="F25" s="15">
        <v>83</v>
      </c>
      <c r="G25" s="16">
        <v>3.63079615048119E-2</v>
      </c>
      <c r="H25" s="17">
        <v>0.83132530120481918</v>
      </c>
      <c r="I25" s="15">
        <v>205</v>
      </c>
      <c r="J25" s="17">
        <v>-0.25853658536585367</v>
      </c>
      <c r="K25" s="15">
        <v>357</v>
      </c>
      <c r="L25" s="16">
        <v>7.0082449941107183E-2</v>
      </c>
      <c r="M25" s="15">
        <v>168</v>
      </c>
      <c r="N25" s="16">
        <v>3.7225792155993795E-2</v>
      </c>
      <c r="O25" s="17">
        <v>1.125</v>
      </c>
    </row>
    <row r="26" spans="2:16" ht="15" thickBot="1">
      <c r="B26" s="106"/>
      <c r="C26" s="109" t="s">
        <v>69</v>
      </c>
      <c r="D26" s="20">
        <v>43</v>
      </c>
      <c r="E26" s="21">
        <v>1.6129032258064516E-2</v>
      </c>
      <c r="F26" s="20">
        <v>37</v>
      </c>
      <c r="G26" s="21">
        <v>1.6185476815398076E-2</v>
      </c>
      <c r="H26" s="22">
        <v>0.16216216216216206</v>
      </c>
      <c r="I26" s="20">
        <v>53</v>
      </c>
      <c r="J26" s="22">
        <v>-0.18867924528301883</v>
      </c>
      <c r="K26" s="20">
        <v>96</v>
      </c>
      <c r="L26" s="21">
        <v>1.884570082449941E-2</v>
      </c>
      <c r="M26" s="20">
        <v>80</v>
      </c>
      <c r="N26" s="21">
        <v>1.7726567693330378E-2</v>
      </c>
      <c r="O26" s="22">
        <v>0.19999999999999996</v>
      </c>
    </row>
    <row r="27" spans="2:16" ht="15" thickBot="1">
      <c r="B27" s="110"/>
      <c r="C27" s="14" t="s">
        <v>38</v>
      </c>
      <c r="D27" s="15">
        <f>+D28-SUM(D19:D26)</f>
        <v>32</v>
      </c>
      <c r="E27" s="16">
        <f>+E28-SUM(E19:E26)</f>
        <v>1.2003000750187454E-2</v>
      </c>
      <c r="F27" s="15">
        <f>+F28-SUM(F19:F26)</f>
        <v>15</v>
      </c>
      <c r="G27" s="16">
        <f>+G28-SUM(G19:G26)</f>
        <v>6.5616797900263091E-3</v>
      </c>
      <c r="H27" s="17">
        <f>+D27/F27-1</f>
        <v>1.1333333333333333</v>
      </c>
      <c r="I27" s="15">
        <f>+I28-SUM(I20:I26)</f>
        <v>527</v>
      </c>
      <c r="J27" s="17">
        <f>+D27/I27-1</f>
        <v>-0.93927893738140422</v>
      </c>
      <c r="K27" s="15">
        <f>+K28-SUM(K19:K26)</f>
        <v>76</v>
      </c>
      <c r="L27" s="16">
        <f>+L28-SUM(L19:L26)</f>
        <v>1.4919513152728769E-2</v>
      </c>
      <c r="M27" s="15">
        <f>+M28-SUM(M19:M26)</f>
        <v>32</v>
      </c>
      <c r="N27" s="16">
        <f>+N28-SUM(N19:N26)</f>
        <v>7.0906270773323232E-3</v>
      </c>
      <c r="O27" s="17">
        <f>+K27/M27-1</f>
        <v>1.375</v>
      </c>
    </row>
    <row r="28" spans="2:16" ht="15" thickBot="1">
      <c r="B28" s="23" t="s">
        <v>45</v>
      </c>
      <c r="C28" s="23" t="s">
        <v>39</v>
      </c>
      <c r="D28" s="24">
        <v>2666</v>
      </c>
      <c r="E28" s="25">
        <v>1</v>
      </c>
      <c r="F28" s="24">
        <v>2286</v>
      </c>
      <c r="G28" s="25">
        <v>1</v>
      </c>
      <c r="H28" s="26">
        <v>0.16622922134733153</v>
      </c>
      <c r="I28" s="24">
        <v>2428</v>
      </c>
      <c r="J28" s="25">
        <v>9.8023064250411851E-2</v>
      </c>
      <c r="K28" s="24">
        <v>5094</v>
      </c>
      <c r="L28" s="25">
        <v>1</v>
      </c>
      <c r="M28" s="24">
        <v>4513</v>
      </c>
      <c r="N28" s="25">
        <v>1</v>
      </c>
      <c r="O28" s="26">
        <v>0.12873919787281185</v>
      </c>
    </row>
    <row r="29" spans="2:16" ht="15" thickBot="1">
      <c r="B29" s="23" t="s">
        <v>58</v>
      </c>
      <c r="C29" s="23" t="s">
        <v>39</v>
      </c>
      <c r="D29" s="24">
        <v>2</v>
      </c>
      <c r="E29" s="25">
        <v>1</v>
      </c>
      <c r="F29" s="24">
        <v>1</v>
      </c>
      <c r="G29" s="25">
        <v>1</v>
      </c>
      <c r="H29" s="26">
        <v>1</v>
      </c>
      <c r="I29" s="24">
        <v>4</v>
      </c>
      <c r="J29" s="25">
        <v>-0.5</v>
      </c>
      <c r="K29" s="24">
        <v>6</v>
      </c>
      <c r="L29" s="25">
        <v>1</v>
      </c>
      <c r="M29" s="24">
        <v>3</v>
      </c>
      <c r="N29" s="25">
        <v>1</v>
      </c>
      <c r="O29" s="26">
        <v>1</v>
      </c>
      <c r="P29" s="34"/>
    </row>
    <row r="30" spans="2:16" ht="15" thickBot="1">
      <c r="B30" s="45"/>
      <c r="C30" s="46" t="s">
        <v>39</v>
      </c>
      <c r="D30" s="27">
        <v>2697</v>
      </c>
      <c r="E30" s="28">
        <v>1</v>
      </c>
      <c r="F30" s="27">
        <v>2313</v>
      </c>
      <c r="G30" s="28">
        <v>1</v>
      </c>
      <c r="H30" s="29">
        <v>0.16601815823605715</v>
      </c>
      <c r="I30" s="27">
        <v>2486</v>
      </c>
      <c r="J30" s="29">
        <v>8.4875301689461002E-2</v>
      </c>
      <c r="K30" s="27">
        <v>5183</v>
      </c>
      <c r="L30" s="28">
        <v>1</v>
      </c>
      <c r="M30" s="27">
        <v>4566</v>
      </c>
      <c r="N30" s="28">
        <v>1</v>
      </c>
      <c r="O30" s="29">
        <v>0.13512921594393346</v>
      </c>
      <c r="P30" s="34"/>
    </row>
    <row r="31" spans="2:16" ht="14.45" customHeight="1">
      <c r="B31" s="1" t="s">
        <v>72</v>
      </c>
      <c r="C31" s="30"/>
      <c r="D31" s="1"/>
      <c r="E31" s="1"/>
      <c r="F31" s="1"/>
      <c r="G31" s="1"/>
    </row>
    <row r="32" spans="2:16">
      <c r="B32" s="31" t="s">
        <v>73</v>
      </c>
      <c r="C32" s="1"/>
      <c r="D32" s="1"/>
      <c r="E32" s="1"/>
      <c r="F32" s="1"/>
      <c r="G32" s="1"/>
    </row>
    <row r="33" spans="2:15" ht="14.25" customHeight="1"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</row>
    <row r="34" spans="2:15"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</row>
    <row r="35" spans="2:15">
      <c r="B35" s="69" t="s">
        <v>46</v>
      </c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103"/>
    </row>
    <row r="36" spans="2:15" ht="15" thickBot="1">
      <c r="B36" s="70" t="s">
        <v>47</v>
      </c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104" t="s">
        <v>43</v>
      </c>
    </row>
    <row r="37" spans="2:15" ht="14.45" customHeight="1">
      <c r="B37" s="65" t="s">
        <v>30</v>
      </c>
      <c r="C37" s="67" t="s">
        <v>1</v>
      </c>
      <c r="D37" s="60" t="s">
        <v>98</v>
      </c>
      <c r="E37" s="60"/>
      <c r="F37" s="60"/>
      <c r="G37" s="60"/>
      <c r="H37" s="75"/>
      <c r="I37" s="76" t="s">
        <v>100</v>
      </c>
      <c r="J37" s="75"/>
      <c r="K37" s="76" t="s">
        <v>104</v>
      </c>
      <c r="L37" s="60"/>
      <c r="M37" s="60"/>
      <c r="N37" s="60"/>
      <c r="O37" s="61"/>
    </row>
    <row r="38" spans="2:15" ht="14.45" customHeight="1" thickBot="1">
      <c r="B38" s="66"/>
      <c r="C38" s="68"/>
      <c r="D38" s="77" t="s">
        <v>99</v>
      </c>
      <c r="E38" s="77"/>
      <c r="F38" s="77"/>
      <c r="G38" s="77"/>
      <c r="H38" s="78"/>
      <c r="I38" s="79" t="s">
        <v>101</v>
      </c>
      <c r="J38" s="78"/>
      <c r="K38" s="79" t="s">
        <v>105</v>
      </c>
      <c r="L38" s="77"/>
      <c r="M38" s="77"/>
      <c r="N38" s="77"/>
      <c r="O38" s="80"/>
    </row>
    <row r="39" spans="2:15" ht="14.45" customHeight="1">
      <c r="B39" s="66"/>
      <c r="C39" s="68"/>
      <c r="D39" s="49">
        <v>2023</v>
      </c>
      <c r="E39" s="50"/>
      <c r="F39" s="49">
        <v>2022</v>
      </c>
      <c r="G39" s="50"/>
      <c r="H39" s="53" t="s">
        <v>31</v>
      </c>
      <c r="I39" s="73">
        <v>2023</v>
      </c>
      <c r="J39" s="73" t="s">
        <v>102</v>
      </c>
      <c r="K39" s="49">
        <v>2023</v>
      </c>
      <c r="L39" s="50"/>
      <c r="M39" s="49">
        <v>2022</v>
      </c>
      <c r="N39" s="50"/>
      <c r="O39" s="53" t="s">
        <v>31</v>
      </c>
    </row>
    <row r="40" spans="2:15" ht="14.45" customHeight="1" thickBot="1">
      <c r="B40" s="55" t="s">
        <v>30</v>
      </c>
      <c r="C40" s="57" t="s">
        <v>33</v>
      </c>
      <c r="D40" s="51"/>
      <c r="E40" s="52"/>
      <c r="F40" s="51"/>
      <c r="G40" s="52"/>
      <c r="H40" s="54"/>
      <c r="I40" s="74"/>
      <c r="J40" s="74"/>
      <c r="K40" s="51"/>
      <c r="L40" s="52"/>
      <c r="M40" s="51"/>
      <c r="N40" s="52"/>
      <c r="O40" s="54"/>
    </row>
    <row r="41" spans="2:15" ht="14.45" customHeight="1">
      <c r="B41" s="55"/>
      <c r="C41" s="57"/>
      <c r="D41" s="6" t="s">
        <v>34</v>
      </c>
      <c r="E41" s="7" t="s">
        <v>2</v>
      </c>
      <c r="F41" s="6" t="s">
        <v>34</v>
      </c>
      <c r="G41" s="7" t="s">
        <v>2</v>
      </c>
      <c r="H41" s="47" t="s">
        <v>35</v>
      </c>
      <c r="I41" s="8" t="s">
        <v>34</v>
      </c>
      <c r="J41" s="71" t="s">
        <v>103</v>
      </c>
      <c r="K41" s="6" t="s">
        <v>34</v>
      </c>
      <c r="L41" s="7" t="s">
        <v>2</v>
      </c>
      <c r="M41" s="6" t="s">
        <v>34</v>
      </c>
      <c r="N41" s="7" t="s">
        <v>2</v>
      </c>
      <c r="O41" s="47" t="s">
        <v>35</v>
      </c>
    </row>
    <row r="42" spans="2:15" ht="14.45" customHeight="1" thickBot="1">
      <c r="B42" s="56"/>
      <c r="C42" s="58"/>
      <c r="D42" s="9" t="s">
        <v>36</v>
      </c>
      <c r="E42" s="10" t="s">
        <v>37</v>
      </c>
      <c r="F42" s="9" t="s">
        <v>36</v>
      </c>
      <c r="G42" s="10" t="s">
        <v>37</v>
      </c>
      <c r="H42" s="48"/>
      <c r="I42" s="12" t="s">
        <v>36</v>
      </c>
      <c r="J42" s="72"/>
      <c r="K42" s="9" t="s">
        <v>36</v>
      </c>
      <c r="L42" s="10" t="s">
        <v>37</v>
      </c>
      <c r="M42" s="9" t="s">
        <v>36</v>
      </c>
      <c r="N42" s="10" t="s">
        <v>37</v>
      </c>
      <c r="O42" s="48"/>
    </row>
    <row r="43" spans="2:15" ht="14.45" customHeight="1" thickBot="1">
      <c r="B43" s="105"/>
      <c r="C43" s="14"/>
      <c r="D43" s="15"/>
      <c r="E43" s="16"/>
      <c r="F43" s="15"/>
      <c r="G43" s="16"/>
      <c r="H43" s="17"/>
      <c r="I43" s="15"/>
      <c r="J43" s="17"/>
      <c r="K43" s="15"/>
      <c r="L43" s="16"/>
      <c r="M43" s="15"/>
      <c r="N43" s="16"/>
      <c r="O43" s="17"/>
    </row>
    <row r="44" spans="2:15" ht="15" thickBot="1">
      <c r="B44" s="23" t="s">
        <v>44</v>
      </c>
      <c r="C44" s="23" t="s">
        <v>39</v>
      </c>
      <c r="D44" s="24"/>
      <c r="E44" s="25"/>
      <c r="F44" s="24"/>
      <c r="G44" s="25"/>
      <c r="H44" s="26"/>
      <c r="I44" s="24"/>
      <c r="J44" s="25"/>
      <c r="K44" s="24"/>
      <c r="L44" s="25"/>
      <c r="M44" s="24"/>
      <c r="N44" s="25"/>
      <c r="O44" s="26"/>
    </row>
    <row r="45" spans="2:15" ht="15" thickBot="1">
      <c r="B45" s="105"/>
      <c r="C45" s="14" t="s">
        <v>12</v>
      </c>
      <c r="D45" s="15">
        <v>538</v>
      </c>
      <c r="E45" s="16">
        <v>0.25365393682225368</v>
      </c>
      <c r="F45" s="15">
        <v>324</v>
      </c>
      <c r="G45" s="16">
        <v>0.18980667838312829</v>
      </c>
      <c r="H45" s="17">
        <v>0.66049382716049387</v>
      </c>
      <c r="I45" s="15">
        <v>372</v>
      </c>
      <c r="J45" s="17">
        <v>0.44623655913978499</v>
      </c>
      <c r="K45" s="15">
        <v>910</v>
      </c>
      <c r="L45" s="16">
        <v>0.23741194886511871</v>
      </c>
      <c r="M45" s="15">
        <v>715</v>
      </c>
      <c r="N45" s="16">
        <v>0.20416904625928042</v>
      </c>
      <c r="O45" s="17">
        <v>0.27272727272727271</v>
      </c>
    </row>
    <row r="46" spans="2:15" ht="15" thickBot="1">
      <c r="B46" s="106"/>
      <c r="C46" s="19" t="s">
        <v>3</v>
      </c>
      <c r="D46" s="20">
        <v>497</v>
      </c>
      <c r="E46" s="21">
        <v>0.23432343234323433</v>
      </c>
      <c r="F46" s="20">
        <v>347</v>
      </c>
      <c r="G46" s="21">
        <v>0.20328060925600469</v>
      </c>
      <c r="H46" s="22">
        <v>0.43227665706051877</v>
      </c>
      <c r="I46" s="20">
        <v>372</v>
      </c>
      <c r="J46" s="22">
        <v>0.33602150537634401</v>
      </c>
      <c r="K46" s="20">
        <v>869</v>
      </c>
      <c r="L46" s="21">
        <v>0.22671536655361335</v>
      </c>
      <c r="M46" s="20">
        <v>866</v>
      </c>
      <c r="N46" s="21">
        <v>0.24728726442033125</v>
      </c>
      <c r="O46" s="22">
        <v>3.4642032332563577E-3</v>
      </c>
    </row>
    <row r="47" spans="2:15" ht="15" customHeight="1" thickBot="1">
      <c r="B47" s="106"/>
      <c r="C47" s="14" t="s">
        <v>11</v>
      </c>
      <c r="D47" s="15">
        <v>402</v>
      </c>
      <c r="E47" s="16">
        <v>0.18953323903818953</v>
      </c>
      <c r="F47" s="15">
        <v>336</v>
      </c>
      <c r="G47" s="16">
        <v>0.19683655536028119</v>
      </c>
      <c r="H47" s="17">
        <v>0.1964285714285714</v>
      </c>
      <c r="I47" s="15">
        <v>394</v>
      </c>
      <c r="J47" s="17">
        <v>2.0304568527918843E-2</v>
      </c>
      <c r="K47" s="15">
        <v>796</v>
      </c>
      <c r="L47" s="16">
        <v>0.20767023219410383</v>
      </c>
      <c r="M47" s="15">
        <v>641</v>
      </c>
      <c r="N47" s="16">
        <v>0.183038263849229</v>
      </c>
      <c r="O47" s="17">
        <v>0.24180967238689544</v>
      </c>
    </row>
    <row r="48" spans="2:15" ht="15" thickBot="1">
      <c r="B48" s="106"/>
      <c r="C48" s="107" t="s">
        <v>13</v>
      </c>
      <c r="D48" s="20">
        <v>325</v>
      </c>
      <c r="E48" s="21">
        <v>0.15322960867515323</v>
      </c>
      <c r="F48" s="20">
        <v>232</v>
      </c>
      <c r="G48" s="21">
        <v>0.13591095489162272</v>
      </c>
      <c r="H48" s="22">
        <v>0.40086206896551735</v>
      </c>
      <c r="I48" s="20">
        <v>192</v>
      </c>
      <c r="J48" s="22">
        <v>0.69270833333333326</v>
      </c>
      <c r="K48" s="20">
        <v>517</v>
      </c>
      <c r="L48" s="21">
        <v>0.13488129402556745</v>
      </c>
      <c r="M48" s="20">
        <v>470</v>
      </c>
      <c r="N48" s="21">
        <v>0.13420902341519131</v>
      </c>
      <c r="O48" s="22">
        <v>0.10000000000000009</v>
      </c>
    </row>
    <row r="49" spans="2:15" ht="15" customHeight="1" thickBot="1">
      <c r="B49" s="106"/>
      <c r="C49" s="108" t="s">
        <v>4</v>
      </c>
      <c r="D49" s="15">
        <v>136</v>
      </c>
      <c r="E49" s="16">
        <v>6.4120697784064123E-2</v>
      </c>
      <c r="F49" s="15">
        <v>324</v>
      </c>
      <c r="G49" s="16">
        <v>0.18980667838312829</v>
      </c>
      <c r="H49" s="17">
        <v>-0.58024691358024694</v>
      </c>
      <c r="I49" s="15">
        <v>128</v>
      </c>
      <c r="J49" s="17">
        <v>6.25E-2</v>
      </c>
      <c r="K49" s="15">
        <v>264</v>
      </c>
      <c r="L49" s="16">
        <v>6.8875554396034433E-2</v>
      </c>
      <c r="M49" s="15">
        <v>539</v>
      </c>
      <c r="N49" s="16">
        <v>0.153912050256996</v>
      </c>
      <c r="O49" s="17">
        <v>-0.51020408163265307</v>
      </c>
    </row>
    <row r="50" spans="2:15" ht="15" thickBot="1">
      <c r="B50" s="106"/>
      <c r="C50" s="109" t="s">
        <v>14</v>
      </c>
      <c r="D50" s="20">
        <v>126</v>
      </c>
      <c r="E50" s="21">
        <v>5.9405940594059403E-2</v>
      </c>
      <c r="F50" s="20">
        <v>62</v>
      </c>
      <c r="G50" s="21">
        <v>3.6321031048623317E-2</v>
      </c>
      <c r="H50" s="22">
        <v>1.032258064516129</v>
      </c>
      <c r="I50" s="20">
        <v>132</v>
      </c>
      <c r="J50" s="22">
        <v>-4.5454545454545414E-2</v>
      </c>
      <c r="K50" s="20">
        <v>258</v>
      </c>
      <c r="L50" s="21">
        <v>6.7310200887033655E-2</v>
      </c>
      <c r="M50" s="20">
        <v>112</v>
      </c>
      <c r="N50" s="21">
        <v>3.1981724728726443E-2</v>
      </c>
      <c r="O50" s="22">
        <v>1.3035714285714284</v>
      </c>
    </row>
    <row r="51" spans="2:15" ht="15" thickBot="1">
      <c r="B51" s="106"/>
      <c r="C51" s="14" t="s">
        <v>15</v>
      </c>
      <c r="D51" s="15">
        <v>54</v>
      </c>
      <c r="E51" s="16">
        <v>2.5459688826025461E-2</v>
      </c>
      <c r="F51" s="15">
        <v>45</v>
      </c>
      <c r="G51" s="16">
        <v>2.6362038664323375E-2</v>
      </c>
      <c r="H51" s="17">
        <v>0.19999999999999996</v>
      </c>
      <c r="I51" s="15">
        <v>70</v>
      </c>
      <c r="J51" s="17">
        <v>-0.22857142857142854</v>
      </c>
      <c r="K51" s="15">
        <v>124</v>
      </c>
      <c r="L51" s="16">
        <v>3.2350639186016175E-2</v>
      </c>
      <c r="M51" s="15">
        <v>79</v>
      </c>
      <c r="N51" s="16">
        <v>2.2558537978298116E-2</v>
      </c>
      <c r="O51" s="17">
        <v>0.56962025316455689</v>
      </c>
    </row>
    <row r="52" spans="2:15" ht="15" thickBot="1">
      <c r="B52" s="106"/>
      <c r="C52" s="109" t="s">
        <v>69</v>
      </c>
      <c r="D52" s="20">
        <v>43</v>
      </c>
      <c r="E52" s="21">
        <v>2.0273455917020275E-2</v>
      </c>
      <c r="F52" s="20">
        <v>37</v>
      </c>
      <c r="G52" s="21">
        <v>2.1675454012888107E-2</v>
      </c>
      <c r="H52" s="22">
        <v>0.16216216216216206</v>
      </c>
      <c r="I52" s="20">
        <v>52</v>
      </c>
      <c r="J52" s="22">
        <v>-0.17307692307692313</v>
      </c>
      <c r="K52" s="20">
        <v>95</v>
      </c>
      <c r="L52" s="21">
        <v>2.4784763892512392E-2</v>
      </c>
      <c r="M52" s="20">
        <v>80</v>
      </c>
      <c r="N52" s="21">
        <v>2.2844089091947458E-2</v>
      </c>
      <c r="O52" s="22">
        <v>0.1875</v>
      </c>
    </row>
    <row r="53" spans="2:15" ht="15" thickBot="1">
      <c r="B53" s="110"/>
      <c r="C53" s="14" t="s">
        <v>38</v>
      </c>
      <c r="D53" s="15">
        <v>0</v>
      </c>
      <c r="E53" s="16">
        <v>0</v>
      </c>
      <c r="F53" s="15">
        <v>0</v>
      </c>
      <c r="G53" s="16">
        <v>0</v>
      </c>
      <c r="H53" s="17"/>
      <c r="I53" s="15">
        <v>0</v>
      </c>
      <c r="J53" s="17"/>
      <c r="K53" s="15">
        <v>0</v>
      </c>
      <c r="L53" s="16">
        <v>0</v>
      </c>
      <c r="M53" s="15">
        <v>0</v>
      </c>
      <c r="N53" s="16">
        <v>0</v>
      </c>
      <c r="O53" s="17"/>
    </row>
    <row r="54" spans="2:15" ht="15" thickBot="1">
      <c r="B54" s="23" t="s">
        <v>45</v>
      </c>
      <c r="C54" s="23" t="s">
        <v>39</v>
      </c>
      <c r="D54" s="24">
        <v>2121</v>
      </c>
      <c r="E54" s="25">
        <v>1</v>
      </c>
      <c r="F54" s="24">
        <v>1707</v>
      </c>
      <c r="G54" s="25">
        <v>1</v>
      </c>
      <c r="H54" s="26">
        <v>0.24253075571177507</v>
      </c>
      <c r="I54" s="24">
        <v>1712</v>
      </c>
      <c r="J54" s="25">
        <v>0.23890186915887845</v>
      </c>
      <c r="K54" s="24">
        <v>3833</v>
      </c>
      <c r="L54" s="25">
        <v>1</v>
      </c>
      <c r="M54" s="24">
        <v>3502</v>
      </c>
      <c r="N54" s="25">
        <v>1</v>
      </c>
      <c r="O54" s="26">
        <v>9.4517418617932503E-2</v>
      </c>
    </row>
    <row r="55" spans="2:15" ht="15" thickBot="1">
      <c r="B55" s="23" t="s">
        <v>58</v>
      </c>
      <c r="C55" s="23" t="s">
        <v>39</v>
      </c>
      <c r="D55" s="24">
        <v>1</v>
      </c>
      <c r="E55" s="25">
        <v>1</v>
      </c>
      <c r="F55" s="24">
        <v>1</v>
      </c>
      <c r="G55" s="25">
        <v>1</v>
      </c>
      <c r="H55" s="26">
        <v>0</v>
      </c>
      <c r="I55" s="24">
        <v>1</v>
      </c>
      <c r="J55" s="25">
        <v>0</v>
      </c>
      <c r="K55" s="24">
        <v>2</v>
      </c>
      <c r="L55" s="25">
        <v>1</v>
      </c>
      <c r="M55" s="24">
        <v>2</v>
      </c>
      <c r="N55" s="25">
        <v>1</v>
      </c>
      <c r="O55" s="26">
        <v>0</v>
      </c>
    </row>
    <row r="56" spans="2:15" ht="15" thickBot="1">
      <c r="B56" s="45"/>
      <c r="C56" s="46" t="s">
        <v>39</v>
      </c>
      <c r="D56" s="27">
        <v>2122</v>
      </c>
      <c r="E56" s="28">
        <v>1</v>
      </c>
      <c r="F56" s="27">
        <v>1708</v>
      </c>
      <c r="G56" s="28">
        <v>1</v>
      </c>
      <c r="H56" s="29">
        <v>0.24238875878220134</v>
      </c>
      <c r="I56" s="27">
        <v>1713</v>
      </c>
      <c r="J56" s="29">
        <v>0.23876240513718616</v>
      </c>
      <c r="K56" s="27">
        <v>3835</v>
      </c>
      <c r="L56" s="28">
        <v>1</v>
      </c>
      <c r="M56" s="27">
        <v>3504</v>
      </c>
      <c r="N56" s="28">
        <v>1</v>
      </c>
      <c r="O56" s="29">
        <v>9.4463470319634757E-2</v>
      </c>
    </row>
    <row r="57" spans="2:15">
      <c r="B57" s="1" t="s">
        <v>72</v>
      </c>
      <c r="C57" s="30"/>
      <c r="D57" s="1"/>
      <c r="E57" s="1"/>
      <c r="F57" s="1"/>
      <c r="G57" s="1"/>
      <c r="H57" s="114"/>
      <c r="I57" s="114"/>
      <c r="J57" s="114"/>
      <c r="K57" s="114"/>
      <c r="L57" s="114"/>
      <c r="M57" s="114"/>
      <c r="N57" s="114"/>
      <c r="O57" s="114"/>
    </row>
    <row r="58" spans="2:15">
      <c r="B58" s="31" t="s">
        <v>73</v>
      </c>
      <c r="C58" s="1"/>
      <c r="D58" s="1"/>
      <c r="E58" s="1"/>
      <c r="F58" s="1"/>
      <c r="G58" s="1"/>
    </row>
    <row r="60" spans="2:15">
      <c r="B60" s="69" t="s">
        <v>56</v>
      </c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103"/>
    </row>
    <row r="61" spans="2:15" ht="15" thickBot="1">
      <c r="B61" s="70" t="s">
        <v>57</v>
      </c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104" t="s">
        <v>43</v>
      </c>
    </row>
    <row r="62" spans="2:15">
      <c r="B62" s="65" t="s">
        <v>30</v>
      </c>
      <c r="C62" s="67" t="s">
        <v>1</v>
      </c>
      <c r="D62" s="60" t="s">
        <v>98</v>
      </c>
      <c r="E62" s="60"/>
      <c r="F62" s="60"/>
      <c r="G62" s="60"/>
      <c r="H62" s="75"/>
      <c r="I62" s="76" t="s">
        <v>100</v>
      </c>
      <c r="J62" s="75"/>
      <c r="K62" s="76" t="s">
        <v>104</v>
      </c>
      <c r="L62" s="60"/>
      <c r="M62" s="60"/>
      <c r="N62" s="60"/>
      <c r="O62" s="61"/>
    </row>
    <row r="63" spans="2:15" ht="15" thickBot="1">
      <c r="B63" s="66"/>
      <c r="C63" s="68"/>
      <c r="D63" s="77" t="s">
        <v>99</v>
      </c>
      <c r="E63" s="77"/>
      <c r="F63" s="77"/>
      <c r="G63" s="77"/>
      <c r="H63" s="78"/>
      <c r="I63" s="79" t="s">
        <v>101</v>
      </c>
      <c r="J63" s="78"/>
      <c r="K63" s="79" t="s">
        <v>105</v>
      </c>
      <c r="L63" s="77"/>
      <c r="M63" s="77"/>
      <c r="N63" s="77"/>
      <c r="O63" s="80"/>
    </row>
    <row r="64" spans="2:15" ht="15" customHeight="1">
      <c r="B64" s="66"/>
      <c r="C64" s="68"/>
      <c r="D64" s="49">
        <v>2023</v>
      </c>
      <c r="E64" s="50"/>
      <c r="F64" s="49">
        <v>2022</v>
      </c>
      <c r="G64" s="50"/>
      <c r="H64" s="53" t="s">
        <v>31</v>
      </c>
      <c r="I64" s="73">
        <v>2023</v>
      </c>
      <c r="J64" s="73" t="s">
        <v>102</v>
      </c>
      <c r="K64" s="49">
        <v>2023</v>
      </c>
      <c r="L64" s="50"/>
      <c r="M64" s="49">
        <v>2022</v>
      </c>
      <c r="N64" s="50"/>
      <c r="O64" s="53" t="s">
        <v>31</v>
      </c>
    </row>
    <row r="65" spans="2:15" ht="15" customHeight="1" thickBot="1">
      <c r="B65" s="55" t="s">
        <v>30</v>
      </c>
      <c r="C65" s="57" t="s">
        <v>33</v>
      </c>
      <c r="D65" s="51"/>
      <c r="E65" s="52"/>
      <c r="F65" s="51"/>
      <c r="G65" s="52"/>
      <c r="H65" s="54"/>
      <c r="I65" s="74"/>
      <c r="J65" s="74"/>
      <c r="K65" s="51"/>
      <c r="L65" s="52"/>
      <c r="M65" s="51"/>
      <c r="N65" s="52"/>
      <c r="O65" s="54"/>
    </row>
    <row r="66" spans="2:15" ht="15" customHeight="1">
      <c r="B66" s="55"/>
      <c r="C66" s="57"/>
      <c r="D66" s="6" t="s">
        <v>34</v>
      </c>
      <c r="E66" s="7" t="s">
        <v>2</v>
      </c>
      <c r="F66" s="6" t="s">
        <v>34</v>
      </c>
      <c r="G66" s="7" t="s">
        <v>2</v>
      </c>
      <c r="H66" s="47" t="s">
        <v>35</v>
      </c>
      <c r="I66" s="8" t="s">
        <v>34</v>
      </c>
      <c r="J66" s="71" t="s">
        <v>103</v>
      </c>
      <c r="K66" s="6" t="s">
        <v>34</v>
      </c>
      <c r="L66" s="7" t="s">
        <v>2</v>
      </c>
      <c r="M66" s="6" t="s">
        <v>34</v>
      </c>
      <c r="N66" s="7" t="s">
        <v>2</v>
      </c>
      <c r="O66" s="47" t="s">
        <v>35</v>
      </c>
    </row>
    <row r="67" spans="2:15" ht="26.25" thickBot="1">
      <c r="B67" s="56"/>
      <c r="C67" s="58"/>
      <c r="D67" s="9" t="s">
        <v>36</v>
      </c>
      <c r="E67" s="10" t="s">
        <v>37</v>
      </c>
      <c r="F67" s="9" t="s">
        <v>36</v>
      </c>
      <c r="G67" s="10" t="s">
        <v>37</v>
      </c>
      <c r="H67" s="48"/>
      <c r="I67" s="12" t="s">
        <v>36</v>
      </c>
      <c r="J67" s="72"/>
      <c r="K67" s="9" t="s">
        <v>36</v>
      </c>
      <c r="L67" s="10" t="s">
        <v>37</v>
      </c>
      <c r="M67" s="9" t="s">
        <v>36</v>
      </c>
      <c r="N67" s="10" t="s">
        <v>37</v>
      </c>
      <c r="O67" s="48"/>
    </row>
    <row r="68" spans="2:15" ht="15" thickBot="1">
      <c r="B68" s="105"/>
      <c r="C68" s="14" t="s">
        <v>15</v>
      </c>
      <c r="D68" s="15">
        <v>126</v>
      </c>
      <c r="E68" s="16">
        <v>0.21913043478260869</v>
      </c>
      <c r="F68" s="15">
        <v>103</v>
      </c>
      <c r="G68" s="16">
        <v>0.17024793388429751</v>
      </c>
      <c r="H68" s="17">
        <v>0.22330097087378631</v>
      </c>
      <c r="I68" s="15">
        <v>137</v>
      </c>
      <c r="J68" s="17">
        <v>-8.0291970802919721E-2</v>
      </c>
      <c r="K68" s="15">
        <v>263</v>
      </c>
      <c r="L68" s="16">
        <v>0.19510385756676557</v>
      </c>
      <c r="M68" s="15">
        <v>154</v>
      </c>
      <c r="N68" s="16">
        <v>0.14500941619585686</v>
      </c>
      <c r="O68" s="17">
        <v>0.70779220779220786</v>
      </c>
    </row>
    <row r="69" spans="2:15" ht="15" thickBot="1">
      <c r="B69" s="106"/>
      <c r="C69" s="19" t="s">
        <v>12</v>
      </c>
      <c r="D69" s="20">
        <v>87</v>
      </c>
      <c r="E69" s="21">
        <v>0.15130434782608695</v>
      </c>
      <c r="F69" s="20">
        <v>113</v>
      </c>
      <c r="G69" s="21">
        <v>0.18677685950413223</v>
      </c>
      <c r="H69" s="22">
        <v>-0.23008849557522126</v>
      </c>
      <c r="I69" s="20">
        <v>147</v>
      </c>
      <c r="J69" s="22">
        <v>-0.40816326530612246</v>
      </c>
      <c r="K69" s="20">
        <v>234</v>
      </c>
      <c r="L69" s="21">
        <v>0.17359050445103857</v>
      </c>
      <c r="M69" s="20">
        <v>197</v>
      </c>
      <c r="N69" s="21">
        <v>0.18549905838041431</v>
      </c>
      <c r="O69" s="22">
        <v>0.18781725888324874</v>
      </c>
    </row>
    <row r="70" spans="2:15" ht="15" thickBot="1">
      <c r="B70" s="106"/>
      <c r="C70" s="14" t="s">
        <v>11</v>
      </c>
      <c r="D70" s="15">
        <v>88</v>
      </c>
      <c r="E70" s="16">
        <v>0.15304347826086956</v>
      </c>
      <c r="F70" s="15">
        <v>58</v>
      </c>
      <c r="G70" s="16">
        <v>9.5867768595041328E-2</v>
      </c>
      <c r="H70" s="17">
        <v>0.51724137931034475</v>
      </c>
      <c r="I70" s="15">
        <v>115</v>
      </c>
      <c r="J70" s="17">
        <v>-0.23478260869565215</v>
      </c>
      <c r="K70" s="15">
        <v>203</v>
      </c>
      <c r="L70" s="16">
        <v>0.15059347181008903</v>
      </c>
      <c r="M70" s="15">
        <v>121</v>
      </c>
      <c r="N70" s="16">
        <v>0.11393596986817325</v>
      </c>
      <c r="O70" s="17">
        <v>0.6776859504132231</v>
      </c>
    </row>
    <row r="71" spans="2:15" ht="15" thickBot="1">
      <c r="B71" s="106"/>
      <c r="C71" s="107" t="s">
        <v>4</v>
      </c>
      <c r="D71" s="20">
        <v>73</v>
      </c>
      <c r="E71" s="21">
        <v>0.12695652173913044</v>
      </c>
      <c r="F71" s="20">
        <v>147</v>
      </c>
      <c r="G71" s="21">
        <v>0.24297520661157024</v>
      </c>
      <c r="H71" s="22">
        <v>-0.50340136054421769</v>
      </c>
      <c r="I71" s="20">
        <v>106</v>
      </c>
      <c r="J71" s="22">
        <v>-0.31132075471698117</v>
      </c>
      <c r="K71" s="20">
        <v>179</v>
      </c>
      <c r="L71" s="21">
        <v>0.1327893175074184</v>
      </c>
      <c r="M71" s="20">
        <v>237</v>
      </c>
      <c r="N71" s="21">
        <v>0.2231638418079096</v>
      </c>
      <c r="O71" s="22">
        <v>-0.24472573839662448</v>
      </c>
    </row>
    <row r="72" spans="2:15" ht="15" thickBot="1">
      <c r="B72" s="106"/>
      <c r="C72" s="108" t="s">
        <v>13</v>
      </c>
      <c r="D72" s="15">
        <v>63</v>
      </c>
      <c r="E72" s="16">
        <v>0.10956521739130434</v>
      </c>
      <c r="F72" s="15">
        <v>70</v>
      </c>
      <c r="G72" s="16">
        <v>0.11570247933884298</v>
      </c>
      <c r="H72" s="17">
        <v>-9.9999999999999978E-2</v>
      </c>
      <c r="I72" s="15">
        <v>89</v>
      </c>
      <c r="J72" s="17">
        <v>-0.2921348314606742</v>
      </c>
      <c r="K72" s="15">
        <v>152</v>
      </c>
      <c r="L72" s="16">
        <v>0.11275964391691394</v>
      </c>
      <c r="M72" s="15">
        <v>115</v>
      </c>
      <c r="N72" s="16">
        <v>0.10828625235404897</v>
      </c>
      <c r="O72" s="17">
        <v>0.32173913043478253</v>
      </c>
    </row>
    <row r="73" spans="2:15" ht="15" thickBot="1">
      <c r="B73" s="106"/>
      <c r="C73" s="109" t="s">
        <v>3</v>
      </c>
      <c r="D73" s="20">
        <v>64</v>
      </c>
      <c r="E73" s="21">
        <v>0.11130434782608696</v>
      </c>
      <c r="F73" s="20">
        <v>75</v>
      </c>
      <c r="G73" s="21">
        <v>0.12396694214876033</v>
      </c>
      <c r="H73" s="22">
        <v>-0.14666666666666661</v>
      </c>
      <c r="I73" s="20">
        <v>49</v>
      </c>
      <c r="J73" s="22">
        <v>0.30612244897959173</v>
      </c>
      <c r="K73" s="20">
        <v>113</v>
      </c>
      <c r="L73" s="21">
        <v>8.3827893175074178E-2</v>
      </c>
      <c r="M73" s="20">
        <v>140</v>
      </c>
      <c r="N73" s="21">
        <v>0.13182674199623351</v>
      </c>
      <c r="O73" s="22">
        <v>-0.19285714285714284</v>
      </c>
    </row>
    <row r="74" spans="2:15" ht="15" thickBot="1">
      <c r="B74" s="106"/>
      <c r="C74" s="14" t="s">
        <v>14</v>
      </c>
      <c r="D74" s="15">
        <v>26</v>
      </c>
      <c r="E74" s="16">
        <v>4.5217391304347827E-2</v>
      </c>
      <c r="F74" s="15">
        <v>21</v>
      </c>
      <c r="G74" s="16">
        <v>3.4710743801652892E-2</v>
      </c>
      <c r="H74" s="17">
        <v>0.23809523809523814</v>
      </c>
      <c r="I74" s="15">
        <v>74</v>
      </c>
      <c r="J74" s="17">
        <v>-0.64864864864864868</v>
      </c>
      <c r="K74" s="15">
        <v>100</v>
      </c>
      <c r="L74" s="16">
        <v>7.418397626112759E-2</v>
      </c>
      <c r="M74" s="15">
        <v>56</v>
      </c>
      <c r="N74" s="16">
        <v>5.2730696798493411E-2</v>
      </c>
      <c r="O74" s="17">
        <v>0.78571428571428581</v>
      </c>
    </row>
    <row r="75" spans="2:15" ht="15" thickBot="1">
      <c r="B75" s="106"/>
      <c r="C75" s="109" t="s">
        <v>38</v>
      </c>
      <c r="D75" s="20">
        <f>+D76-SUM(D68:D74)</f>
        <v>48</v>
      </c>
      <c r="E75" s="21">
        <f>+E76-SUM(E68:E74)</f>
        <v>8.3478260869565224E-2</v>
      </c>
      <c r="F75" s="20">
        <f>+F76-SUM(F68:F74)</f>
        <v>18</v>
      </c>
      <c r="G75" s="21">
        <f>+G76-SUM(G68:G74)</f>
        <v>2.975206611570258E-2</v>
      </c>
      <c r="H75" s="22">
        <f>+D75/F75-1</f>
        <v>1.6666666666666665</v>
      </c>
      <c r="I75" s="20">
        <f>+I76-SUM(I68:I74)</f>
        <v>56</v>
      </c>
      <c r="J75" s="22">
        <f>+D75/I75-1</f>
        <v>-0.1428571428571429</v>
      </c>
      <c r="K75" s="20">
        <f>+K76-SUM(K68:K74)</f>
        <v>104</v>
      </c>
      <c r="L75" s="21">
        <f>+L76-SUM(L68:L74)</f>
        <v>7.7151335311572589E-2</v>
      </c>
      <c r="M75" s="20">
        <f>+M76-SUM(M68:M74)</f>
        <v>42</v>
      </c>
      <c r="N75" s="21">
        <f>+N76-SUM(N68:N74)</f>
        <v>3.9548022598870136E-2</v>
      </c>
      <c r="O75" s="22">
        <f>+K75/M75-1</f>
        <v>1.4761904761904763</v>
      </c>
    </row>
    <row r="76" spans="2:15" ht="15" thickBot="1">
      <c r="B76" s="45"/>
      <c r="C76" s="46" t="s">
        <v>39</v>
      </c>
      <c r="D76" s="27">
        <v>575</v>
      </c>
      <c r="E76" s="28">
        <v>1</v>
      </c>
      <c r="F76" s="27">
        <v>605</v>
      </c>
      <c r="G76" s="28">
        <v>1</v>
      </c>
      <c r="H76" s="29">
        <v>-4.9586776859504078E-2</v>
      </c>
      <c r="I76" s="27">
        <v>773</v>
      </c>
      <c r="J76" s="29">
        <v>-0.2561448900388098</v>
      </c>
      <c r="K76" s="27">
        <v>1348</v>
      </c>
      <c r="L76" s="28">
        <v>1</v>
      </c>
      <c r="M76" s="27">
        <v>1062</v>
      </c>
      <c r="N76" s="28">
        <v>1</v>
      </c>
      <c r="O76" s="29">
        <v>0.26930320150659126</v>
      </c>
    </row>
    <row r="77" spans="2:15">
      <c r="B77" s="1" t="s">
        <v>50</v>
      </c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</row>
    <row r="78" spans="2:15">
      <c r="B78" s="31"/>
    </row>
  </sheetData>
  <mergeCells count="72">
    <mergeCell ref="B30:C30"/>
    <mergeCell ref="B56:C56"/>
    <mergeCell ref="B76:C76"/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H6:H7"/>
    <mergeCell ref="I6:I7"/>
    <mergeCell ref="J6:J7"/>
    <mergeCell ref="K6:L7"/>
    <mergeCell ref="B35:N35"/>
    <mergeCell ref="B36:N36"/>
    <mergeCell ref="B37:B39"/>
    <mergeCell ref="C37:C39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H39:H40"/>
    <mergeCell ref="I39:I40"/>
    <mergeCell ref="J39:J40"/>
    <mergeCell ref="K39:L40"/>
    <mergeCell ref="B60:N60"/>
    <mergeCell ref="K64:L65"/>
    <mergeCell ref="B61:N61"/>
    <mergeCell ref="B62:B64"/>
    <mergeCell ref="C62:C64"/>
    <mergeCell ref="B65:B67"/>
    <mergeCell ref="C65:C67"/>
    <mergeCell ref="H66:H67"/>
    <mergeCell ref="J66:J67"/>
    <mergeCell ref="M64:N65"/>
    <mergeCell ref="O64:O65"/>
    <mergeCell ref="O66:O67"/>
    <mergeCell ref="D37:H37"/>
    <mergeCell ref="I37:J37"/>
    <mergeCell ref="K37:O37"/>
    <mergeCell ref="D62:H62"/>
    <mergeCell ref="I62:J62"/>
    <mergeCell ref="K62:O62"/>
    <mergeCell ref="D63:H63"/>
    <mergeCell ref="I63:J63"/>
    <mergeCell ref="K63:O63"/>
    <mergeCell ref="D64:E65"/>
    <mergeCell ref="F64:G65"/>
    <mergeCell ref="H64:H65"/>
    <mergeCell ref="I64:I65"/>
    <mergeCell ref="J64:J65"/>
  </mergeCells>
  <conditionalFormatting sqref="H28 O28">
    <cfRule type="cellIs" dxfId="75" priority="41" operator="lessThan">
      <formula>0</formula>
    </cfRule>
  </conditionalFormatting>
  <conditionalFormatting sqref="H29 O29">
    <cfRule type="cellIs" dxfId="74" priority="40" operator="lessThan">
      <formula>0</formula>
    </cfRule>
  </conditionalFormatting>
  <conditionalFormatting sqref="H18 O18">
    <cfRule type="cellIs" dxfId="73" priority="39" operator="lessThan">
      <formula>0</formula>
    </cfRule>
  </conditionalFormatting>
  <conditionalFormatting sqref="J10:J17 O10:O17 H10:H17">
    <cfRule type="cellIs" dxfId="72" priority="38" operator="lessThan">
      <formula>0</formula>
    </cfRule>
  </conditionalFormatting>
  <conditionalFormatting sqref="L10:L17 N10:O17 D10:E17 G10:J17">
    <cfRule type="cellIs" dxfId="71" priority="37" operator="equal">
      <formula>0</formula>
    </cfRule>
  </conditionalFormatting>
  <conditionalFormatting sqref="F10:F17">
    <cfRule type="cellIs" dxfId="70" priority="36" operator="equal">
      <formula>0</formula>
    </cfRule>
  </conditionalFormatting>
  <conditionalFormatting sqref="K10:K17">
    <cfRule type="cellIs" dxfId="69" priority="35" operator="equal">
      <formula>0</formula>
    </cfRule>
  </conditionalFormatting>
  <conditionalFormatting sqref="M10:M17">
    <cfRule type="cellIs" dxfId="68" priority="34" operator="equal">
      <formula>0</formula>
    </cfRule>
  </conditionalFormatting>
  <conditionalFormatting sqref="J19:J26 O19:O26 H19:H26">
    <cfRule type="cellIs" dxfId="67" priority="33" operator="lessThan">
      <formula>0</formula>
    </cfRule>
  </conditionalFormatting>
  <conditionalFormatting sqref="L19:L26 N19:O26 D19:E26 G19:J26">
    <cfRule type="cellIs" dxfId="66" priority="32" operator="equal">
      <formula>0</formula>
    </cfRule>
  </conditionalFormatting>
  <conditionalFormatting sqref="F19:F26">
    <cfRule type="cellIs" dxfId="65" priority="31" operator="equal">
      <formula>0</formula>
    </cfRule>
  </conditionalFormatting>
  <conditionalFormatting sqref="K19:K26">
    <cfRule type="cellIs" dxfId="64" priority="30" operator="equal">
      <formula>0</formula>
    </cfRule>
  </conditionalFormatting>
  <conditionalFormatting sqref="M19:M26">
    <cfRule type="cellIs" dxfId="63" priority="29" operator="equal">
      <formula>0</formula>
    </cfRule>
  </conditionalFormatting>
  <conditionalFormatting sqref="J27 O27 H27">
    <cfRule type="cellIs" dxfId="62" priority="28" operator="lessThan">
      <formula>0</formula>
    </cfRule>
  </conditionalFormatting>
  <conditionalFormatting sqref="L27 N27:O27 D27:E27 G27:J27">
    <cfRule type="cellIs" dxfId="61" priority="27" operator="equal">
      <formula>0</formula>
    </cfRule>
  </conditionalFormatting>
  <conditionalFormatting sqref="F27">
    <cfRule type="cellIs" dxfId="60" priority="26" operator="equal">
      <formula>0</formula>
    </cfRule>
  </conditionalFormatting>
  <conditionalFormatting sqref="K27">
    <cfRule type="cellIs" dxfId="59" priority="25" operator="equal">
      <formula>0</formula>
    </cfRule>
  </conditionalFormatting>
  <conditionalFormatting sqref="M27">
    <cfRule type="cellIs" dxfId="58" priority="24" operator="equal">
      <formula>0</formula>
    </cfRule>
  </conditionalFormatting>
  <conditionalFormatting sqref="J43 O43 H43">
    <cfRule type="cellIs" dxfId="57" priority="23" operator="lessThan">
      <formula>0</formula>
    </cfRule>
  </conditionalFormatting>
  <conditionalFormatting sqref="L43 N43:O43 D43:E43 G43:J43">
    <cfRule type="cellIs" dxfId="56" priority="22" operator="equal">
      <formula>0</formula>
    </cfRule>
  </conditionalFormatting>
  <conditionalFormatting sqref="F43">
    <cfRule type="cellIs" dxfId="55" priority="21" operator="equal">
      <formula>0</formula>
    </cfRule>
  </conditionalFormatting>
  <conditionalFormatting sqref="K43">
    <cfRule type="cellIs" dxfId="54" priority="20" operator="equal">
      <formula>0</formula>
    </cfRule>
  </conditionalFormatting>
  <conditionalFormatting sqref="M43">
    <cfRule type="cellIs" dxfId="53" priority="19" operator="equal">
      <formula>0</formula>
    </cfRule>
  </conditionalFormatting>
  <conditionalFormatting sqref="H44 O44">
    <cfRule type="cellIs" dxfId="52" priority="18" operator="lessThan">
      <formula>0</formula>
    </cfRule>
  </conditionalFormatting>
  <conditionalFormatting sqref="J45:J52 O45:O52 H45:H52">
    <cfRule type="cellIs" dxfId="51" priority="17" operator="lessThan">
      <formula>0</formula>
    </cfRule>
  </conditionalFormatting>
  <conditionalFormatting sqref="L45:L52 N45:O52 D45:E52 G45:J52">
    <cfRule type="cellIs" dxfId="50" priority="16" operator="equal">
      <formula>0</formula>
    </cfRule>
  </conditionalFormatting>
  <conditionalFormatting sqref="F45:F52">
    <cfRule type="cellIs" dxfId="49" priority="15" operator="equal">
      <formula>0</formula>
    </cfRule>
  </conditionalFormatting>
  <conditionalFormatting sqref="K45:K52">
    <cfRule type="cellIs" dxfId="48" priority="14" operator="equal">
      <formula>0</formula>
    </cfRule>
  </conditionalFormatting>
  <conditionalFormatting sqref="M45:M52">
    <cfRule type="cellIs" dxfId="47" priority="13" operator="equal">
      <formula>0</formula>
    </cfRule>
  </conditionalFormatting>
  <conditionalFormatting sqref="J53 O53 H53">
    <cfRule type="cellIs" dxfId="46" priority="12" operator="lessThan">
      <formula>0</formula>
    </cfRule>
  </conditionalFormatting>
  <conditionalFormatting sqref="L53 N53:O53 D53:E53 G53:J53">
    <cfRule type="cellIs" dxfId="45" priority="11" operator="equal">
      <formula>0</formula>
    </cfRule>
  </conditionalFormatting>
  <conditionalFormatting sqref="F53">
    <cfRule type="cellIs" dxfId="44" priority="10" operator="equal">
      <formula>0</formula>
    </cfRule>
  </conditionalFormatting>
  <conditionalFormatting sqref="K53">
    <cfRule type="cellIs" dxfId="43" priority="9" operator="equal">
      <formula>0</formula>
    </cfRule>
  </conditionalFormatting>
  <conditionalFormatting sqref="M53">
    <cfRule type="cellIs" dxfId="42" priority="8" operator="equal">
      <formula>0</formula>
    </cfRule>
  </conditionalFormatting>
  <conditionalFormatting sqref="H54 O54">
    <cfRule type="cellIs" dxfId="41" priority="7" operator="lessThan">
      <formula>0</formula>
    </cfRule>
  </conditionalFormatting>
  <conditionalFormatting sqref="H55 O55">
    <cfRule type="cellIs" dxfId="40" priority="6" operator="lessThan">
      <formula>0</formula>
    </cfRule>
  </conditionalFormatting>
  <conditionalFormatting sqref="J68:J75 O68:O75 H68:H75">
    <cfRule type="cellIs" dxfId="39" priority="5" operator="lessThan">
      <formula>0</formula>
    </cfRule>
  </conditionalFormatting>
  <conditionalFormatting sqref="L68:L75 N68:O75 D68:E75 G68:J75">
    <cfRule type="cellIs" dxfId="38" priority="4" operator="equal">
      <formula>0</formula>
    </cfRule>
  </conditionalFormatting>
  <conditionalFormatting sqref="F68:F75">
    <cfRule type="cellIs" dxfId="37" priority="3" operator="equal">
      <formula>0</formula>
    </cfRule>
  </conditionalFormatting>
  <conditionalFormatting sqref="K68:K75">
    <cfRule type="cellIs" dxfId="36" priority="2" operator="equal">
      <formula>0</formula>
    </cfRule>
  </conditionalFormatting>
  <conditionalFormatting sqref="M68:M75">
    <cfRule type="cellIs" dxfId="35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>
      <selection activeCell="F11" sqref="F11"/>
    </sheetView>
  </sheetViews>
  <sheetFormatPr defaultRowHeight="14.25"/>
  <cols>
    <col min="1" max="1" width="1.140625" style="81" customWidth="1"/>
    <col min="2" max="2" width="9.140625" style="81" customWidth="1"/>
    <col min="3" max="3" width="18.42578125" style="81" customWidth="1"/>
    <col min="4" max="9" width="9" style="81" customWidth="1"/>
    <col min="10" max="10" width="11" style="81" customWidth="1"/>
    <col min="11" max="14" width="9" style="81" customWidth="1"/>
    <col min="15" max="15" width="11.42578125" style="81" customWidth="1"/>
    <col min="16" max="16384" width="9.140625" style="81"/>
  </cols>
  <sheetData>
    <row r="1" spans="2:15">
      <c r="B1" s="81" t="s">
        <v>7</v>
      </c>
      <c r="E1" s="82"/>
      <c r="O1" s="83">
        <v>44988</v>
      </c>
    </row>
    <row r="2" spans="2:15">
      <c r="B2" s="69" t="s">
        <v>42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115"/>
    </row>
    <row r="3" spans="2:15" ht="15" thickBot="1">
      <c r="B3" s="70" t="s">
        <v>41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113" t="s">
        <v>116</v>
      </c>
    </row>
    <row r="4" spans="2:15" ht="15" customHeight="1">
      <c r="B4" s="65" t="s">
        <v>0</v>
      </c>
      <c r="C4" s="67" t="s">
        <v>1</v>
      </c>
      <c r="D4" s="60" t="s">
        <v>98</v>
      </c>
      <c r="E4" s="60"/>
      <c r="F4" s="60"/>
      <c r="G4" s="60"/>
      <c r="H4" s="75"/>
      <c r="I4" s="76" t="s">
        <v>100</v>
      </c>
      <c r="J4" s="75"/>
      <c r="K4" s="76" t="s">
        <v>104</v>
      </c>
      <c r="L4" s="60"/>
      <c r="M4" s="60"/>
      <c r="N4" s="60"/>
      <c r="O4" s="61"/>
    </row>
    <row r="5" spans="2:15" ht="15" thickBot="1">
      <c r="B5" s="66"/>
      <c r="C5" s="68"/>
      <c r="D5" s="77" t="s">
        <v>99</v>
      </c>
      <c r="E5" s="77"/>
      <c r="F5" s="77"/>
      <c r="G5" s="77"/>
      <c r="H5" s="78"/>
      <c r="I5" s="79" t="s">
        <v>101</v>
      </c>
      <c r="J5" s="78"/>
      <c r="K5" s="79" t="s">
        <v>105</v>
      </c>
      <c r="L5" s="77"/>
      <c r="M5" s="77"/>
      <c r="N5" s="77"/>
      <c r="O5" s="80"/>
    </row>
    <row r="6" spans="2:15" ht="19.5" customHeight="1">
      <c r="B6" s="66"/>
      <c r="C6" s="68"/>
      <c r="D6" s="49">
        <v>2023</v>
      </c>
      <c r="E6" s="50"/>
      <c r="F6" s="49">
        <v>2022</v>
      </c>
      <c r="G6" s="50"/>
      <c r="H6" s="53" t="s">
        <v>31</v>
      </c>
      <c r="I6" s="73">
        <v>2023</v>
      </c>
      <c r="J6" s="73" t="s">
        <v>102</v>
      </c>
      <c r="K6" s="49">
        <v>2023</v>
      </c>
      <c r="L6" s="50"/>
      <c r="M6" s="49">
        <v>2022</v>
      </c>
      <c r="N6" s="50"/>
      <c r="O6" s="53" t="s">
        <v>31</v>
      </c>
    </row>
    <row r="7" spans="2:15" ht="19.5" customHeight="1" thickBot="1">
      <c r="B7" s="55" t="s">
        <v>32</v>
      </c>
      <c r="C7" s="57" t="s">
        <v>33</v>
      </c>
      <c r="D7" s="51"/>
      <c r="E7" s="52"/>
      <c r="F7" s="51"/>
      <c r="G7" s="52"/>
      <c r="H7" s="54"/>
      <c r="I7" s="74"/>
      <c r="J7" s="74"/>
      <c r="K7" s="51"/>
      <c r="L7" s="52"/>
      <c r="M7" s="51"/>
      <c r="N7" s="52"/>
      <c r="O7" s="54"/>
    </row>
    <row r="8" spans="2:15" ht="15" customHeight="1">
      <c r="B8" s="55"/>
      <c r="C8" s="57"/>
      <c r="D8" s="6" t="s">
        <v>34</v>
      </c>
      <c r="E8" s="7" t="s">
        <v>2</v>
      </c>
      <c r="F8" s="6" t="s">
        <v>34</v>
      </c>
      <c r="G8" s="7" t="s">
        <v>2</v>
      </c>
      <c r="H8" s="47" t="s">
        <v>35</v>
      </c>
      <c r="I8" s="8" t="s">
        <v>34</v>
      </c>
      <c r="J8" s="71" t="s">
        <v>103</v>
      </c>
      <c r="K8" s="6" t="s">
        <v>34</v>
      </c>
      <c r="L8" s="7" t="s">
        <v>2</v>
      </c>
      <c r="M8" s="6" t="s">
        <v>34</v>
      </c>
      <c r="N8" s="7" t="s">
        <v>2</v>
      </c>
      <c r="O8" s="47" t="s">
        <v>35</v>
      </c>
    </row>
    <row r="9" spans="2:15" ht="15" customHeight="1" thickBot="1">
      <c r="B9" s="56"/>
      <c r="C9" s="58"/>
      <c r="D9" s="9" t="s">
        <v>36</v>
      </c>
      <c r="E9" s="10" t="s">
        <v>37</v>
      </c>
      <c r="F9" s="9" t="s">
        <v>36</v>
      </c>
      <c r="G9" s="10" t="s">
        <v>37</v>
      </c>
      <c r="H9" s="48"/>
      <c r="I9" s="12" t="s">
        <v>36</v>
      </c>
      <c r="J9" s="72"/>
      <c r="K9" s="9" t="s">
        <v>36</v>
      </c>
      <c r="L9" s="10" t="s">
        <v>37</v>
      </c>
      <c r="M9" s="9" t="s">
        <v>36</v>
      </c>
      <c r="N9" s="10" t="s">
        <v>37</v>
      </c>
      <c r="O9" s="48"/>
    </row>
    <row r="10" spans="2:15" ht="15" thickBot="1">
      <c r="B10" s="13">
        <v>1</v>
      </c>
      <c r="C10" s="14" t="s">
        <v>12</v>
      </c>
      <c r="D10" s="15">
        <v>29</v>
      </c>
      <c r="E10" s="16">
        <v>0.33333333333333331</v>
      </c>
      <c r="F10" s="15">
        <v>25</v>
      </c>
      <c r="G10" s="16">
        <v>0.3048780487804878</v>
      </c>
      <c r="H10" s="17">
        <v>0.15999999999999992</v>
      </c>
      <c r="I10" s="15">
        <v>21</v>
      </c>
      <c r="J10" s="17">
        <v>0.38095238095238093</v>
      </c>
      <c r="K10" s="15">
        <v>50</v>
      </c>
      <c r="L10" s="16">
        <v>0.33333333333333331</v>
      </c>
      <c r="M10" s="15">
        <v>51</v>
      </c>
      <c r="N10" s="16">
        <v>0.27419354838709675</v>
      </c>
      <c r="O10" s="17">
        <v>-1.9607843137254943E-2</v>
      </c>
    </row>
    <row r="11" spans="2:15" ht="15" thickBot="1">
      <c r="B11" s="101">
        <v>2</v>
      </c>
      <c r="C11" s="19" t="s">
        <v>53</v>
      </c>
      <c r="D11" s="20">
        <v>19</v>
      </c>
      <c r="E11" s="21">
        <v>0.21839080459770116</v>
      </c>
      <c r="F11" s="20">
        <v>12</v>
      </c>
      <c r="G11" s="21">
        <v>0.14634146341463414</v>
      </c>
      <c r="H11" s="22">
        <v>0.58333333333333326</v>
      </c>
      <c r="I11" s="20">
        <v>20</v>
      </c>
      <c r="J11" s="22">
        <v>-5.0000000000000044E-2</v>
      </c>
      <c r="K11" s="20">
        <v>39</v>
      </c>
      <c r="L11" s="21">
        <v>0.26</v>
      </c>
      <c r="M11" s="20">
        <v>72</v>
      </c>
      <c r="N11" s="21">
        <v>0.38709677419354838</v>
      </c>
      <c r="O11" s="22">
        <v>-0.45833333333333337</v>
      </c>
    </row>
    <row r="12" spans="2:15" ht="15" thickBot="1">
      <c r="B12" s="13">
        <v>3</v>
      </c>
      <c r="C12" s="14" t="s">
        <v>15</v>
      </c>
      <c r="D12" s="15">
        <v>13</v>
      </c>
      <c r="E12" s="16">
        <v>0.14942528735632185</v>
      </c>
      <c r="F12" s="15">
        <v>4</v>
      </c>
      <c r="G12" s="16">
        <v>4.878048780487805E-2</v>
      </c>
      <c r="H12" s="17">
        <v>2.25</v>
      </c>
      <c r="I12" s="15">
        <v>6</v>
      </c>
      <c r="J12" s="17">
        <v>1.1666666666666665</v>
      </c>
      <c r="K12" s="15">
        <v>19</v>
      </c>
      <c r="L12" s="16">
        <v>0.12666666666666668</v>
      </c>
      <c r="M12" s="15">
        <v>4</v>
      </c>
      <c r="N12" s="16">
        <v>2.1505376344086023E-2</v>
      </c>
      <c r="O12" s="17">
        <v>3.75</v>
      </c>
    </row>
    <row r="13" spans="2:15" ht="15" thickBot="1">
      <c r="B13" s="101">
        <v>4</v>
      </c>
      <c r="C13" s="19" t="s">
        <v>4</v>
      </c>
      <c r="D13" s="20">
        <v>3</v>
      </c>
      <c r="E13" s="21">
        <v>3.4482758620689655E-2</v>
      </c>
      <c r="F13" s="20">
        <v>23</v>
      </c>
      <c r="G13" s="21">
        <v>0.28048780487804881</v>
      </c>
      <c r="H13" s="22">
        <v>-0.86956521739130432</v>
      </c>
      <c r="I13" s="20">
        <v>11</v>
      </c>
      <c r="J13" s="22">
        <v>-0.72727272727272729</v>
      </c>
      <c r="K13" s="20">
        <v>14</v>
      </c>
      <c r="L13" s="21">
        <v>9.3333333333333338E-2</v>
      </c>
      <c r="M13" s="20">
        <v>34</v>
      </c>
      <c r="N13" s="21">
        <v>0.18279569892473119</v>
      </c>
      <c r="O13" s="22">
        <v>-0.58823529411764708</v>
      </c>
    </row>
    <row r="14" spans="2:15" ht="15" thickBot="1">
      <c r="B14" s="13">
        <v>5</v>
      </c>
      <c r="C14" s="14" t="s">
        <v>89</v>
      </c>
      <c r="D14" s="15">
        <v>10</v>
      </c>
      <c r="E14" s="16">
        <v>0.11494252873563218</v>
      </c>
      <c r="F14" s="15">
        <v>0</v>
      </c>
      <c r="G14" s="16">
        <v>0</v>
      </c>
      <c r="H14" s="17"/>
      <c r="I14" s="15">
        <v>0</v>
      </c>
      <c r="J14" s="17"/>
      <c r="K14" s="15">
        <v>10</v>
      </c>
      <c r="L14" s="16">
        <v>6.6666666666666666E-2</v>
      </c>
      <c r="M14" s="15">
        <v>0</v>
      </c>
      <c r="N14" s="16">
        <v>0</v>
      </c>
      <c r="O14" s="17"/>
    </row>
    <row r="15" spans="2:15" ht="15" thickBot="1">
      <c r="B15" s="43" t="s">
        <v>55</v>
      </c>
      <c r="C15" s="44"/>
      <c r="D15" s="24">
        <f>SUM(D10:D14)</f>
        <v>74</v>
      </c>
      <c r="E15" s="25">
        <f>D15/D17</f>
        <v>0.85057471264367812</v>
      </c>
      <c r="F15" s="24">
        <f>SUM(F10:F14)</f>
        <v>64</v>
      </c>
      <c r="G15" s="25">
        <f>F15/F17</f>
        <v>0.78048780487804881</v>
      </c>
      <c r="H15" s="26">
        <f>D15/F15-1</f>
        <v>0.15625</v>
      </c>
      <c r="I15" s="24">
        <f>SUM(I10:I14)</f>
        <v>58</v>
      </c>
      <c r="J15" s="25">
        <f>D15/I15-1</f>
        <v>0.27586206896551735</v>
      </c>
      <c r="K15" s="24">
        <f>SUM(K10:K14)</f>
        <v>132</v>
      </c>
      <c r="L15" s="25">
        <f>K15/K17</f>
        <v>0.88</v>
      </c>
      <c r="M15" s="24">
        <f>SUM(M10:M14)</f>
        <v>161</v>
      </c>
      <c r="N15" s="25">
        <f>M15/M17</f>
        <v>0.86559139784946237</v>
      </c>
      <c r="O15" s="26">
        <f>K15/M15-1</f>
        <v>-0.18012422360248448</v>
      </c>
    </row>
    <row r="16" spans="2:15" ht="15" thickBot="1">
      <c r="B16" s="43" t="s">
        <v>38</v>
      </c>
      <c r="C16" s="44"/>
      <c r="D16" s="39">
        <f>D17-D15</f>
        <v>13</v>
      </c>
      <c r="E16" s="25">
        <f t="shared" ref="E16:N16" si="0">E17-E15</f>
        <v>0.14942528735632188</v>
      </c>
      <c r="F16" s="39">
        <f t="shared" si="0"/>
        <v>18</v>
      </c>
      <c r="G16" s="25">
        <f t="shared" si="0"/>
        <v>0.21951219512195119</v>
      </c>
      <c r="H16" s="26">
        <f>D16/F16-1</f>
        <v>-0.27777777777777779</v>
      </c>
      <c r="I16" s="39">
        <f t="shared" si="0"/>
        <v>5</v>
      </c>
      <c r="J16" s="26">
        <f>D16/I16-1</f>
        <v>1.6</v>
      </c>
      <c r="K16" s="39">
        <f t="shared" si="0"/>
        <v>18</v>
      </c>
      <c r="L16" s="25">
        <f t="shared" si="0"/>
        <v>0.12</v>
      </c>
      <c r="M16" s="39">
        <f t="shared" si="0"/>
        <v>25</v>
      </c>
      <c r="N16" s="25">
        <f t="shared" si="0"/>
        <v>0.1344086021505374</v>
      </c>
      <c r="O16" s="26">
        <f>K16/M16-1</f>
        <v>-0.28000000000000003</v>
      </c>
    </row>
    <row r="17" spans="2:15" ht="15" thickBot="1">
      <c r="B17" s="45" t="s">
        <v>39</v>
      </c>
      <c r="C17" s="46"/>
      <c r="D17" s="27">
        <v>87</v>
      </c>
      <c r="E17" s="28">
        <v>1</v>
      </c>
      <c r="F17" s="27">
        <v>82</v>
      </c>
      <c r="G17" s="28">
        <v>1</v>
      </c>
      <c r="H17" s="29">
        <v>6.0975609756097615E-2</v>
      </c>
      <c r="I17" s="27">
        <v>63</v>
      </c>
      <c r="J17" s="29">
        <v>0.38095238095238093</v>
      </c>
      <c r="K17" s="27">
        <v>150</v>
      </c>
      <c r="L17" s="28">
        <v>1</v>
      </c>
      <c r="M17" s="27">
        <v>186</v>
      </c>
      <c r="N17" s="28">
        <v>0.99999999999999978</v>
      </c>
      <c r="O17" s="29">
        <v>-0.19354838709677424</v>
      </c>
    </row>
    <row r="18" spans="2:15">
      <c r="B18" s="81" t="s">
        <v>74</v>
      </c>
    </row>
    <row r="19" spans="2:15">
      <c r="B19" s="116" t="s">
        <v>52</v>
      </c>
    </row>
    <row r="20" spans="2:15">
      <c r="B20" s="112" t="s">
        <v>83</v>
      </c>
    </row>
    <row r="21" spans="2:15">
      <c r="B21" s="31" t="s">
        <v>75</v>
      </c>
      <c r="C21" s="1"/>
      <c r="D21" s="1"/>
      <c r="E21" s="1"/>
      <c r="F21" s="1"/>
      <c r="G21" s="1"/>
    </row>
    <row r="22" spans="2:15">
      <c r="B22" s="117" t="s">
        <v>51</v>
      </c>
    </row>
    <row r="23" spans="2:15">
      <c r="B23" s="117"/>
    </row>
  </sheetData>
  <mergeCells count="26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K4:O4"/>
    <mergeCell ref="F6:G7"/>
    <mergeCell ref="D5:H5"/>
    <mergeCell ref="I5:J5"/>
    <mergeCell ref="K5:O5"/>
    <mergeCell ref="B17:C17"/>
    <mergeCell ref="B15:C15"/>
    <mergeCell ref="B16:C16"/>
    <mergeCell ref="D4:H4"/>
    <mergeCell ref="I4:J4"/>
  </mergeCells>
  <phoneticPr fontId="4" type="noConversion"/>
  <conditionalFormatting sqref="J10:J14 O10:O14 H10:H14">
    <cfRule type="cellIs" dxfId="34" priority="7" operator="lessThan">
      <formula>0</formula>
    </cfRule>
  </conditionalFormatting>
  <conditionalFormatting sqref="L10:L14 N10:O14 D10:E14 G10:J14">
    <cfRule type="cellIs" dxfId="33" priority="6" operator="equal">
      <formula>0</formula>
    </cfRule>
  </conditionalFormatting>
  <conditionalFormatting sqref="F10:F14">
    <cfRule type="cellIs" dxfId="32" priority="5" operator="equal">
      <formula>0</formula>
    </cfRule>
  </conditionalFormatting>
  <conditionalFormatting sqref="K10:K14">
    <cfRule type="cellIs" dxfId="31" priority="4" operator="equal">
      <formula>0</formula>
    </cfRule>
  </conditionalFormatting>
  <conditionalFormatting sqref="M10:M14">
    <cfRule type="cellIs" dxfId="30" priority="3" operator="equal">
      <formula>0</formula>
    </cfRule>
  </conditionalFormatting>
  <conditionalFormatting sqref="H16 J16 O16">
    <cfRule type="cellIs" dxfId="29" priority="2" operator="lessThan">
      <formula>0</formula>
    </cfRule>
  </conditionalFormatting>
  <conditionalFormatting sqref="H15 O15">
    <cfRule type="cellIs" dxfId="2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134E9-5B5E-49AA-A1CF-B80B6F2418BF}">
  <sheetPr>
    <pageSetUpPr fitToPage="1"/>
  </sheetPr>
  <dimension ref="B1:W65"/>
  <sheetViews>
    <sheetView showGridLines="0" workbookViewId="0">
      <selection activeCell="F51" sqref="F51"/>
    </sheetView>
  </sheetViews>
  <sheetFormatPr defaultColWidth="9.140625" defaultRowHeight="14.25"/>
  <cols>
    <col min="1" max="1" width="2" style="1" customWidth="1"/>
    <col min="2" max="2" width="8.140625" style="1" customWidth="1"/>
    <col min="3" max="3" width="20.28515625" style="1" customWidth="1"/>
    <col min="4" max="9" width="8.85546875" style="1" customWidth="1"/>
    <col min="10" max="10" width="9.42578125" style="1" customWidth="1"/>
    <col min="11" max="12" width="11.28515625" style="1" customWidth="1"/>
    <col min="13" max="14" width="8.85546875" style="1" customWidth="1"/>
    <col min="15" max="15" width="13.28515625" style="1" customWidth="1"/>
    <col min="16" max="16" width="9.42578125" style="1" customWidth="1"/>
    <col min="17" max="17" width="20.85546875" style="1" customWidth="1"/>
    <col min="18" max="22" width="11" style="1" customWidth="1"/>
    <col min="23" max="23" width="11.7109375" style="1" customWidth="1"/>
    <col min="24" max="16384" width="9.140625" style="1"/>
  </cols>
  <sheetData>
    <row r="1" spans="2:15">
      <c r="B1" s="1" t="s">
        <v>7</v>
      </c>
      <c r="D1" s="2"/>
      <c r="O1" s="3">
        <v>44988</v>
      </c>
    </row>
    <row r="2" spans="2:15" ht="14.45" customHeight="1">
      <c r="B2" s="69" t="s">
        <v>70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3" spans="2:15" ht="14.45" customHeight="1">
      <c r="B3" s="70" t="s">
        <v>40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</row>
    <row r="4" spans="2:15" ht="14.45" customHeight="1" thickBo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 t="s">
        <v>43</v>
      </c>
    </row>
    <row r="5" spans="2:15" ht="14.45" customHeight="1">
      <c r="B5" s="65" t="s">
        <v>0</v>
      </c>
      <c r="C5" s="67" t="s">
        <v>1</v>
      </c>
      <c r="D5" s="60" t="s">
        <v>98</v>
      </c>
      <c r="E5" s="60"/>
      <c r="F5" s="60"/>
      <c r="G5" s="60"/>
      <c r="H5" s="75"/>
      <c r="I5" s="76" t="s">
        <v>100</v>
      </c>
      <c r="J5" s="75"/>
      <c r="K5" s="76" t="s">
        <v>107</v>
      </c>
      <c r="L5" s="60"/>
      <c r="M5" s="60"/>
      <c r="N5" s="60"/>
      <c r="O5" s="61"/>
    </row>
    <row r="6" spans="2:15" ht="14.45" customHeight="1" thickBot="1">
      <c r="B6" s="66"/>
      <c r="C6" s="68"/>
      <c r="D6" s="77" t="s">
        <v>99</v>
      </c>
      <c r="E6" s="77"/>
      <c r="F6" s="77"/>
      <c r="G6" s="77"/>
      <c r="H6" s="78"/>
      <c r="I6" s="79" t="s">
        <v>101</v>
      </c>
      <c r="J6" s="78"/>
      <c r="K6" s="79" t="s">
        <v>105</v>
      </c>
      <c r="L6" s="77"/>
      <c r="M6" s="77"/>
      <c r="N6" s="77"/>
      <c r="O6" s="80"/>
    </row>
    <row r="7" spans="2:15" ht="14.45" customHeight="1">
      <c r="B7" s="66"/>
      <c r="C7" s="68"/>
      <c r="D7" s="49">
        <v>2023</v>
      </c>
      <c r="E7" s="50"/>
      <c r="F7" s="49">
        <v>2022</v>
      </c>
      <c r="G7" s="50"/>
      <c r="H7" s="53" t="s">
        <v>31</v>
      </c>
      <c r="I7" s="73">
        <v>2022</v>
      </c>
      <c r="J7" s="73" t="s">
        <v>102</v>
      </c>
      <c r="K7" s="49">
        <v>2023</v>
      </c>
      <c r="L7" s="50"/>
      <c r="M7" s="49">
        <v>2022</v>
      </c>
      <c r="N7" s="50"/>
      <c r="O7" s="53" t="s">
        <v>31</v>
      </c>
    </row>
    <row r="8" spans="2:15" ht="14.45" customHeight="1" thickBot="1">
      <c r="B8" s="55" t="s">
        <v>32</v>
      </c>
      <c r="C8" s="57" t="s">
        <v>33</v>
      </c>
      <c r="D8" s="51"/>
      <c r="E8" s="52"/>
      <c r="F8" s="51"/>
      <c r="G8" s="52"/>
      <c r="H8" s="54"/>
      <c r="I8" s="74"/>
      <c r="J8" s="74"/>
      <c r="K8" s="51"/>
      <c r="L8" s="52"/>
      <c r="M8" s="51"/>
      <c r="N8" s="52"/>
      <c r="O8" s="54"/>
    </row>
    <row r="9" spans="2:15" ht="14.45" customHeight="1">
      <c r="B9" s="55"/>
      <c r="C9" s="57"/>
      <c r="D9" s="6" t="s">
        <v>34</v>
      </c>
      <c r="E9" s="7" t="s">
        <v>2</v>
      </c>
      <c r="F9" s="6" t="s">
        <v>34</v>
      </c>
      <c r="G9" s="7" t="s">
        <v>2</v>
      </c>
      <c r="H9" s="47" t="s">
        <v>35</v>
      </c>
      <c r="I9" s="8" t="s">
        <v>34</v>
      </c>
      <c r="J9" s="71" t="s">
        <v>103</v>
      </c>
      <c r="K9" s="6" t="s">
        <v>34</v>
      </c>
      <c r="L9" s="7" t="s">
        <v>2</v>
      </c>
      <c r="M9" s="6" t="s">
        <v>34</v>
      </c>
      <c r="N9" s="7" t="s">
        <v>2</v>
      </c>
      <c r="O9" s="47" t="s">
        <v>35</v>
      </c>
    </row>
    <row r="10" spans="2:15" ht="14.45" customHeight="1" thickBot="1">
      <c r="B10" s="56"/>
      <c r="C10" s="58"/>
      <c r="D10" s="9" t="s">
        <v>36</v>
      </c>
      <c r="E10" s="10" t="s">
        <v>37</v>
      </c>
      <c r="F10" s="9" t="s">
        <v>36</v>
      </c>
      <c r="G10" s="10" t="s">
        <v>37</v>
      </c>
      <c r="H10" s="48"/>
      <c r="I10" s="11" t="s">
        <v>36</v>
      </c>
      <c r="J10" s="72"/>
      <c r="K10" s="9" t="s">
        <v>36</v>
      </c>
      <c r="L10" s="10" t="s">
        <v>37</v>
      </c>
      <c r="M10" s="9" t="s">
        <v>36</v>
      </c>
      <c r="N10" s="10" t="s">
        <v>37</v>
      </c>
      <c r="O10" s="48"/>
    </row>
    <row r="11" spans="2:15" ht="14.45" customHeight="1" thickBot="1">
      <c r="B11" s="13">
        <v>1</v>
      </c>
      <c r="C11" s="14" t="s">
        <v>14</v>
      </c>
      <c r="D11" s="15">
        <v>1088</v>
      </c>
      <c r="E11" s="16">
        <v>0.22728222268644244</v>
      </c>
      <c r="F11" s="15">
        <v>1167</v>
      </c>
      <c r="G11" s="16">
        <v>0.22334928229665071</v>
      </c>
      <c r="H11" s="17">
        <v>-6.7694944301628146E-2</v>
      </c>
      <c r="I11" s="15">
        <v>1178</v>
      </c>
      <c r="J11" s="17">
        <v>-7.6400679117147763E-2</v>
      </c>
      <c r="K11" s="15">
        <v>2266</v>
      </c>
      <c r="L11" s="16">
        <v>0.2275785879280908</v>
      </c>
      <c r="M11" s="15">
        <v>2483</v>
      </c>
      <c r="N11" s="16">
        <v>0.25537385580582123</v>
      </c>
      <c r="O11" s="17">
        <v>-8.7394281111558558E-2</v>
      </c>
    </row>
    <row r="12" spans="2:15" ht="14.45" customHeight="1" thickBot="1">
      <c r="B12" s="18">
        <v>2</v>
      </c>
      <c r="C12" s="19" t="s">
        <v>16</v>
      </c>
      <c r="D12" s="20">
        <v>592</v>
      </c>
      <c r="E12" s="21">
        <v>0.12366826822644662</v>
      </c>
      <c r="F12" s="20">
        <v>307</v>
      </c>
      <c r="G12" s="21">
        <v>5.875598086124402E-2</v>
      </c>
      <c r="H12" s="22">
        <v>0.92833876221498368</v>
      </c>
      <c r="I12" s="20">
        <v>920</v>
      </c>
      <c r="J12" s="22">
        <v>-0.35652173913043483</v>
      </c>
      <c r="K12" s="20">
        <v>1512</v>
      </c>
      <c r="L12" s="21">
        <v>0.15185296776137391</v>
      </c>
      <c r="M12" s="20">
        <v>637</v>
      </c>
      <c r="N12" s="21">
        <v>6.5514758819294458E-2</v>
      </c>
      <c r="O12" s="22">
        <v>1.3736263736263736</v>
      </c>
    </row>
    <row r="13" spans="2:15" ht="14.45" customHeight="1" thickBot="1">
      <c r="B13" s="13">
        <v>3</v>
      </c>
      <c r="C13" s="14" t="s">
        <v>19</v>
      </c>
      <c r="D13" s="15">
        <v>688</v>
      </c>
      <c r="E13" s="16">
        <v>0.14372258199289742</v>
      </c>
      <c r="F13" s="15">
        <v>603</v>
      </c>
      <c r="G13" s="16">
        <v>0.1154066985645933</v>
      </c>
      <c r="H13" s="17">
        <v>0.14096185737976774</v>
      </c>
      <c r="I13" s="15">
        <v>577</v>
      </c>
      <c r="J13" s="17">
        <v>0.19237435008665504</v>
      </c>
      <c r="K13" s="15">
        <v>1265</v>
      </c>
      <c r="L13" s="16">
        <v>0.1270462990860701</v>
      </c>
      <c r="M13" s="15">
        <v>1109</v>
      </c>
      <c r="N13" s="16">
        <v>0.1140594466728376</v>
      </c>
      <c r="O13" s="17">
        <v>0.14066726780883676</v>
      </c>
    </row>
    <row r="14" spans="2:15" ht="14.45" customHeight="1" thickBot="1">
      <c r="B14" s="18">
        <v>4</v>
      </c>
      <c r="C14" s="19" t="s">
        <v>12</v>
      </c>
      <c r="D14" s="20">
        <v>357</v>
      </c>
      <c r="E14" s="21">
        <v>7.4576979318988934E-2</v>
      </c>
      <c r="F14" s="20">
        <v>431</v>
      </c>
      <c r="G14" s="21">
        <v>8.2488038277511957E-2</v>
      </c>
      <c r="H14" s="22">
        <v>-0.17169373549883993</v>
      </c>
      <c r="I14" s="20">
        <v>538</v>
      </c>
      <c r="J14" s="22">
        <v>-0.33643122676579928</v>
      </c>
      <c r="K14" s="20">
        <v>895</v>
      </c>
      <c r="L14" s="21">
        <v>8.9886512001606911E-2</v>
      </c>
      <c r="M14" s="20">
        <v>809</v>
      </c>
      <c r="N14" s="21">
        <v>8.32047721896534E-2</v>
      </c>
      <c r="O14" s="22">
        <v>0.10630407911001227</v>
      </c>
    </row>
    <row r="15" spans="2:15" ht="14.45" customHeight="1" thickBot="1">
      <c r="B15" s="13">
        <v>5</v>
      </c>
      <c r="C15" s="14" t="s">
        <v>15</v>
      </c>
      <c r="D15" s="15">
        <v>452</v>
      </c>
      <c r="E15" s="16">
        <v>9.4422393983705874E-2</v>
      </c>
      <c r="F15" s="15">
        <v>595</v>
      </c>
      <c r="G15" s="16">
        <v>0.11387559808612441</v>
      </c>
      <c r="H15" s="17">
        <v>-0.24033613445378155</v>
      </c>
      <c r="I15" s="15">
        <v>433</v>
      </c>
      <c r="J15" s="17">
        <v>4.387990762124705E-2</v>
      </c>
      <c r="K15" s="15">
        <v>885</v>
      </c>
      <c r="L15" s="16">
        <v>8.8882193431756559E-2</v>
      </c>
      <c r="M15" s="15">
        <v>897</v>
      </c>
      <c r="N15" s="16">
        <v>9.2255476704720771E-2</v>
      </c>
      <c r="O15" s="17">
        <v>-1.3377926421404673E-2</v>
      </c>
    </row>
    <row r="16" spans="2:15" ht="14.45" customHeight="1" thickBot="1">
      <c r="B16" s="18">
        <v>6</v>
      </c>
      <c r="C16" s="19" t="s">
        <v>49</v>
      </c>
      <c r="D16" s="20">
        <v>463</v>
      </c>
      <c r="E16" s="21">
        <v>9.6720284102778359E-2</v>
      </c>
      <c r="F16" s="20">
        <v>674</v>
      </c>
      <c r="G16" s="21">
        <v>0.12899521531100477</v>
      </c>
      <c r="H16" s="22">
        <v>-0.31305637982195844</v>
      </c>
      <c r="I16" s="20">
        <v>358</v>
      </c>
      <c r="J16" s="22">
        <v>0.2932960893854748</v>
      </c>
      <c r="K16" s="20">
        <v>821</v>
      </c>
      <c r="L16" s="21">
        <v>8.2454554584714276E-2</v>
      </c>
      <c r="M16" s="20">
        <v>1118</v>
      </c>
      <c r="N16" s="21">
        <v>0.11498508690733313</v>
      </c>
      <c r="O16" s="22">
        <v>-0.26565295169946335</v>
      </c>
    </row>
    <row r="17" spans="2:23" ht="14.45" customHeight="1" thickBot="1">
      <c r="B17" s="13">
        <v>7</v>
      </c>
      <c r="C17" s="14" t="s">
        <v>20</v>
      </c>
      <c r="D17" s="15">
        <v>344</v>
      </c>
      <c r="E17" s="16">
        <v>7.186129099644871E-2</v>
      </c>
      <c r="F17" s="15">
        <v>352</v>
      </c>
      <c r="G17" s="16">
        <v>6.7368421052631577E-2</v>
      </c>
      <c r="H17" s="17">
        <v>-2.2727272727272707E-2</v>
      </c>
      <c r="I17" s="15">
        <v>326</v>
      </c>
      <c r="J17" s="17">
        <v>5.5214723926380271E-2</v>
      </c>
      <c r="K17" s="15">
        <v>670</v>
      </c>
      <c r="L17" s="16">
        <v>6.7289344179973884E-2</v>
      </c>
      <c r="M17" s="15">
        <v>725</v>
      </c>
      <c r="N17" s="16">
        <v>7.4565463334361828E-2</v>
      </c>
      <c r="O17" s="17">
        <v>-7.5862068965517282E-2</v>
      </c>
    </row>
    <row r="18" spans="2:23" ht="14.45" customHeight="1" thickBot="1">
      <c r="B18" s="18">
        <v>8</v>
      </c>
      <c r="C18" s="19" t="s">
        <v>21</v>
      </c>
      <c r="D18" s="20">
        <v>210</v>
      </c>
      <c r="E18" s="21">
        <v>4.3868811364111138E-2</v>
      </c>
      <c r="F18" s="20">
        <v>418</v>
      </c>
      <c r="G18" s="21">
        <v>0.08</v>
      </c>
      <c r="H18" s="22">
        <v>-0.49760765550239239</v>
      </c>
      <c r="I18" s="20">
        <v>228</v>
      </c>
      <c r="J18" s="22">
        <v>-7.8947368421052655E-2</v>
      </c>
      <c r="K18" s="20">
        <v>438</v>
      </c>
      <c r="L18" s="21">
        <v>4.3989153359445615E-2</v>
      </c>
      <c r="M18" s="20">
        <v>636</v>
      </c>
      <c r="N18" s="21">
        <v>6.5411909904350515E-2</v>
      </c>
      <c r="O18" s="22">
        <v>-0.31132075471698117</v>
      </c>
    </row>
    <row r="19" spans="2:23" ht="14.45" customHeight="1" thickBot="1">
      <c r="B19" s="13">
        <v>9</v>
      </c>
      <c r="C19" s="14" t="s">
        <v>18</v>
      </c>
      <c r="D19" s="15">
        <v>205</v>
      </c>
      <c r="E19" s="16">
        <v>4.2824315855441823E-2</v>
      </c>
      <c r="F19" s="15">
        <v>289</v>
      </c>
      <c r="G19" s="16">
        <v>5.5311004784688998E-2</v>
      </c>
      <c r="H19" s="17">
        <v>-0.29065743944636679</v>
      </c>
      <c r="I19" s="15">
        <v>211</v>
      </c>
      <c r="J19" s="17">
        <v>-2.8436018957345932E-2</v>
      </c>
      <c r="K19" s="15">
        <v>416</v>
      </c>
      <c r="L19" s="16">
        <v>4.1779652505774832E-2</v>
      </c>
      <c r="M19" s="15">
        <v>488</v>
      </c>
      <c r="N19" s="16">
        <v>5.0190270492646301E-2</v>
      </c>
      <c r="O19" s="17">
        <v>-0.14754098360655743</v>
      </c>
    </row>
    <row r="20" spans="2:23" ht="14.45" customHeight="1" thickBot="1">
      <c r="B20" s="18">
        <v>10</v>
      </c>
      <c r="C20" s="19" t="s">
        <v>17</v>
      </c>
      <c r="D20" s="20">
        <v>116</v>
      </c>
      <c r="E20" s="21">
        <v>2.4232295801128054E-2</v>
      </c>
      <c r="F20" s="20">
        <v>145</v>
      </c>
      <c r="G20" s="21">
        <v>2.7751196172248804E-2</v>
      </c>
      <c r="H20" s="22">
        <v>-0.19999999999999996</v>
      </c>
      <c r="I20" s="20">
        <v>105</v>
      </c>
      <c r="J20" s="22">
        <v>0.10476190476190483</v>
      </c>
      <c r="K20" s="20">
        <v>221</v>
      </c>
      <c r="L20" s="21">
        <v>2.2195440393692881E-2</v>
      </c>
      <c r="M20" s="20">
        <v>326</v>
      </c>
      <c r="N20" s="21">
        <v>3.3528746271726834E-2</v>
      </c>
      <c r="O20" s="22">
        <v>-0.32208588957055218</v>
      </c>
    </row>
    <row r="21" spans="2:23" ht="14.45" customHeight="1" thickBot="1">
      <c r="B21" s="13">
        <v>11</v>
      </c>
      <c r="C21" s="14" t="s">
        <v>4</v>
      </c>
      <c r="D21" s="15">
        <v>69</v>
      </c>
      <c r="E21" s="16">
        <v>1.4414038019636515E-2</v>
      </c>
      <c r="F21" s="15">
        <v>33</v>
      </c>
      <c r="G21" s="16">
        <v>6.3157894736842104E-3</v>
      </c>
      <c r="H21" s="17">
        <v>1.0909090909090908</v>
      </c>
      <c r="I21" s="15">
        <v>49</v>
      </c>
      <c r="J21" s="17">
        <v>0.40816326530612246</v>
      </c>
      <c r="K21" s="15">
        <v>118</v>
      </c>
      <c r="L21" s="16">
        <v>1.1850959124234207E-2</v>
      </c>
      <c r="M21" s="15">
        <v>94</v>
      </c>
      <c r="N21" s="16">
        <v>9.6677980047310506E-3</v>
      </c>
      <c r="O21" s="17">
        <v>0.25531914893617014</v>
      </c>
    </row>
    <row r="22" spans="2:23" ht="14.45" customHeight="1" thickBot="1">
      <c r="B22" s="18">
        <v>12</v>
      </c>
      <c r="C22" s="19" t="s">
        <v>86</v>
      </c>
      <c r="D22" s="20">
        <v>27</v>
      </c>
      <c r="E22" s="21">
        <v>5.6402757468142885E-3</v>
      </c>
      <c r="F22" s="20">
        <v>5</v>
      </c>
      <c r="G22" s="21">
        <v>9.5693779904306223E-4</v>
      </c>
      <c r="H22" s="22">
        <v>4.4000000000000004</v>
      </c>
      <c r="I22" s="20">
        <v>72</v>
      </c>
      <c r="J22" s="22">
        <v>-0.625</v>
      </c>
      <c r="K22" s="20">
        <v>99</v>
      </c>
      <c r="L22" s="21">
        <v>9.9427538415185288E-3</v>
      </c>
      <c r="M22" s="20">
        <v>36</v>
      </c>
      <c r="N22" s="21">
        <v>3.7025609379821045E-3</v>
      </c>
      <c r="O22" s="22">
        <v>1.75</v>
      </c>
    </row>
    <row r="23" spans="2:23" ht="14.45" customHeight="1" thickBot="1">
      <c r="B23" s="13">
        <v>13</v>
      </c>
      <c r="C23" s="14" t="s">
        <v>77</v>
      </c>
      <c r="D23" s="15">
        <v>49</v>
      </c>
      <c r="E23" s="16">
        <v>1.0236055984959264E-2</v>
      </c>
      <c r="F23" s="15">
        <v>39</v>
      </c>
      <c r="G23" s="16">
        <v>7.4641148325358848E-3</v>
      </c>
      <c r="H23" s="17">
        <v>0.25641025641025639</v>
      </c>
      <c r="I23" s="15">
        <v>46</v>
      </c>
      <c r="J23" s="17">
        <v>6.5217391304347894E-2</v>
      </c>
      <c r="K23" s="15">
        <v>95</v>
      </c>
      <c r="L23" s="16">
        <v>9.5410264135783879E-3</v>
      </c>
      <c r="M23" s="15">
        <v>84</v>
      </c>
      <c r="N23" s="16">
        <v>8.6393088552915772E-3</v>
      </c>
      <c r="O23" s="17">
        <v>0.13095238095238093</v>
      </c>
    </row>
    <row r="24" spans="2:23" ht="14.45" customHeight="1" thickBot="1">
      <c r="B24" s="18">
        <v>14</v>
      </c>
      <c r="C24" s="19" t="s">
        <v>108</v>
      </c>
      <c r="D24" s="20">
        <v>15</v>
      </c>
      <c r="E24" s="21">
        <v>3.1334865260079382E-3</v>
      </c>
      <c r="F24" s="20">
        <v>5</v>
      </c>
      <c r="G24" s="21">
        <v>9.5693779904306223E-4</v>
      </c>
      <c r="H24" s="22">
        <v>2</v>
      </c>
      <c r="I24" s="20">
        <v>25</v>
      </c>
      <c r="J24" s="22">
        <v>-0.4</v>
      </c>
      <c r="K24" s="20">
        <v>40</v>
      </c>
      <c r="L24" s="21">
        <v>4.017274279401426E-3</v>
      </c>
      <c r="M24" s="20">
        <v>12</v>
      </c>
      <c r="N24" s="21">
        <v>1.2341869793273681E-3</v>
      </c>
      <c r="O24" s="22">
        <v>2.3333333333333335</v>
      </c>
    </row>
    <row r="25" spans="2:23" ht="15" thickBot="1">
      <c r="B25" s="13">
        <v>15</v>
      </c>
      <c r="C25" s="14" t="s">
        <v>109</v>
      </c>
      <c r="D25" s="15">
        <v>18</v>
      </c>
      <c r="E25" s="16">
        <v>3.760183831209526E-3</v>
      </c>
      <c r="F25" s="15">
        <v>1</v>
      </c>
      <c r="G25" s="16">
        <v>1.9138755980861245E-4</v>
      </c>
      <c r="H25" s="17">
        <v>17</v>
      </c>
      <c r="I25" s="15">
        <v>14</v>
      </c>
      <c r="J25" s="17">
        <v>0.28571428571428581</v>
      </c>
      <c r="K25" s="15">
        <v>32</v>
      </c>
      <c r="L25" s="16">
        <v>3.213819423521141E-3</v>
      </c>
      <c r="M25" s="15">
        <v>4</v>
      </c>
      <c r="N25" s="16">
        <v>4.1139565977578934E-4</v>
      </c>
      <c r="O25" s="17">
        <v>7</v>
      </c>
    </row>
    <row r="26" spans="2:23" ht="15" thickBot="1">
      <c r="B26" s="43" t="s">
        <v>54</v>
      </c>
      <c r="C26" s="44"/>
      <c r="D26" s="24">
        <f>SUM(D11:D25)</f>
        <v>4693</v>
      </c>
      <c r="E26" s="25">
        <f>D26/D28</f>
        <v>0.98036348443701693</v>
      </c>
      <c r="F26" s="24">
        <f>SUM(F11:F25)</f>
        <v>5064</v>
      </c>
      <c r="G26" s="25">
        <f>F26/F28</f>
        <v>0.96918660287081337</v>
      </c>
      <c r="H26" s="26">
        <f>D26/F26-1</f>
        <v>-7.3262243285939999E-2</v>
      </c>
      <c r="I26" s="24">
        <f>SUM(I11:I25)</f>
        <v>5080</v>
      </c>
      <c r="J26" s="25">
        <f>D26/I26-1</f>
        <v>-7.6181102362204767E-2</v>
      </c>
      <c r="K26" s="24">
        <f>SUM(K11:K25)</f>
        <v>9773</v>
      </c>
      <c r="L26" s="25">
        <f>K26/K28</f>
        <v>0.98152053831475339</v>
      </c>
      <c r="M26" s="24">
        <f>SUM(M11:M25)</f>
        <v>9458</v>
      </c>
      <c r="N26" s="25">
        <f>M26/M28</f>
        <v>0.97274503753985397</v>
      </c>
      <c r="O26" s="26">
        <f>K26/M26-1</f>
        <v>3.3305138507083942E-2</v>
      </c>
    </row>
    <row r="27" spans="2:23" ht="15" thickBot="1">
      <c r="B27" s="43" t="s">
        <v>38</v>
      </c>
      <c r="C27" s="44"/>
      <c r="D27" s="24">
        <f>D28-SUM(D11:D25)</f>
        <v>94</v>
      </c>
      <c r="E27" s="25">
        <f>D27/D28</f>
        <v>1.9636515562983081E-2</v>
      </c>
      <c r="F27" s="24">
        <f>F28-SUM(F11:F25)</f>
        <v>161</v>
      </c>
      <c r="G27" s="25">
        <f>F27/F28</f>
        <v>3.0813397129186602E-2</v>
      </c>
      <c r="H27" s="26">
        <f>D27/F27-1</f>
        <v>-0.41614906832298137</v>
      </c>
      <c r="I27" s="24">
        <f>I28-SUM(I11:I25)</f>
        <v>90</v>
      </c>
      <c r="J27" s="25">
        <f>D27/I27-1</f>
        <v>4.4444444444444509E-2</v>
      </c>
      <c r="K27" s="24">
        <f>K28-SUM(K11:K25)</f>
        <v>184</v>
      </c>
      <c r="L27" s="25">
        <f>K27/K28</f>
        <v>1.847946168524656E-2</v>
      </c>
      <c r="M27" s="24">
        <f>M28-SUM(M11:M25)</f>
        <v>265</v>
      </c>
      <c r="N27" s="25">
        <f>M27/M28</f>
        <v>2.7254962460146047E-2</v>
      </c>
      <c r="O27" s="26">
        <f>K27/M27-1</f>
        <v>-0.30566037735849061</v>
      </c>
    </row>
    <row r="28" spans="2:23" ht="15" thickBot="1">
      <c r="B28" s="45" t="s">
        <v>39</v>
      </c>
      <c r="C28" s="46"/>
      <c r="D28" s="27">
        <v>4787</v>
      </c>
      <c r="E28" s="28">
        <v>1</v>
      </c>
      <c r="F28" s="27">
        <v>5225</v>
      </c>
      <c r="G28" s="28">
        <v>0.99999999999999967</v>
      </c>
      <c r="H28" s="29">
        <v>-8.3827751196172251E-2</v>
      </c>
      <c r="I28" s="27">
        <v>5170</v>
      </c>
      <c r="J28" s="29">
        <v>-7.4081237911025166E-2</v>
      </c>
      <c r="K28" s="27">
        <v>9957</v>
      </c>
      <c r="L28" s="28">
        <v>1</v>
      </c>
      <c r="M28" s="27">
        <v>9723</v>
      </c>
      <c r="N28" s="28">
        <v>0.99999999999999989</v>
      </c>
      <c r="O28" s="29">
        <v>2.4066646096883693E-2</v>
      </c>
    </row>
    <row r="29" spans="2:23">
      <c r="B29" s="1" t="s">
        <v>72</v>
      </c>
      <c r="C29" s="30"/>
    </row>
    <row r="30" spans="2:23">
      <c r="B30" s="31" t="s">
        <v>73</v>
      </c>
    </row>
    <row r="31" spans="2:23">
      <c r="B31" s="32"/>
    </row>
    <row r="32" spans="2:23" ht="15" customHeight="1">
      <c r="B32" s="69" t="s">
        <v>110</v>
      </c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30"/>
      <c r="P32" s="69" t="s">
        <v>111</v>
      </c>
      <c r="Q32" s="69"/>
      <c r="R32" s="69"/>
      <c r="S32" s="69"/>
      <c r="T32" s="69"/>
      <c r="U32" s="69"/>
      <c r="V32" s="69"/>
      <c r="W32" s="69"/>
    </row>
    <row r="33" spans="2:23" ht="15" customHeight="1">
      <c r="B33" s="70" t="s">
        <v>112</v>
      </c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30"/>
      <c r="P33" s="70" t="s">
        <v>113</v>
      </c>
      <c r="Q33" s="70"/>
      <c r="R33" s="70"/>
      <c r="S33" s="70"/>
      <c r="T33" s="70"/>
      <c r="U33" s="70"/>
      <c r="V33" s="70"/>
      <c r="W33" s="70"/>
    </row>
    <row r="34" spans="2:23" ht="15" customHeight="1" thickBot="1">
      <c r="B34" s="33"/>
      <c r="C34" s="33"/>
      <c r="D34" s="33"/>
      <c r="E34" s="33"/>
      <c r="F34" s="33"/>
      <c r="G34" s="33"/>
      <c r="H34" s="33"/>
      <c r="I34" s="33"/>
      <c r="J34" s="33"/>
      <c r="K34" s="34"/>
      <c r="L34" s="5" t="s">
        <v>43</v>
      </c>
      <c r="P34" s="33"/>
      <c r="Q34" s="33"/>
      <c r="R34" s="33"/>
      <c r="S34" s="33"/>
      <c r="T34" s="33"/>
      <c r="U34" s="33"/>
      <c r="V34" s="33"/>
      <c r="W34" s="5" t="s">
        <v>43</v>
      </c>
    </row>
    <row r="35" spans="2:23">
      <c r="B35" s="65" t="s">
        <v>0</v>
      </c>
      <c r="C35" s="67" t="s">
        <v>59</v>
      </c>
      <c r="D35" s="59" t="s">
        <v>98</v>
      </c>
      <c r="E35" s="60"/>
      <c r="F35" s="60"/>
      <c r="G35" s="60"/>
      <c r="H35" s="60"/>
      <c r="I35" s="61"/>
      <c r="J35" s="60" t="s">
        <v>100</v>
      </c>
      <c r="K35" s="60"/>
      <c r="L35" s="61"/>
      <c r="P35" s="65" t="s">
        <v>0</v>
      </c>
      <c r="Q35" s="67" t="s">
        <v>59</v>
      </c>
      <c r="R35" s="59" t="s">
        <v>104</v>
      </c>
      <c r="S35" s="60"/>
      <c r="T35" s="60"/>
      <c r="U35" s="60"/>
      <c r="V35" s="60"/>
      <c r="W35" s="61"/>
    </row>
    <row r="36" spans="2:23" ht="15" customHeight="1" thickBot="1">
      <c r="B36" s="66"/>
      <c r="C36" s="68"/>
      <c r="D36" s="62" t="s">
        <v>99</v>
      </c>
      <c r="E36" s="63"/>
      <c r="F36" s="63"/>
      <c r="G36" s="63"/>
      <c r="H36" s="63"/>
      <c r="I36" s="64"/>
      <c r="J36" s="63" t="s">
        <v>101</v>
      </c>
      <c r="K36" s="63"/>
      <c r="L36" s="64"/>
      <c r="P36" s="66"/>
      <c r="Q36" s="68"/>
      <c r="R36" s="62" t="s">
        <v>105</v>
      </c>
      <c r="S36" s="63"/>
      <c r="T36" s="63"/>
      <c r="U36" s="63"/>
      <c r="V36" s="63"/>
      <c r="W36" s="64"/>
    </row>
    <row r="37" spans="2:23" ht="15" customHeight="1">
      <c r="B37" s="66"/>
      <c r="C37" s="68"/>
      <c r="D37" s="49">
        <v>2023</v>
      </c>
      <c r="E37" s="50"/>
      <c r="F37" s="49">
        <v>2022</v>
      </c>
      <c r="G37" s="50"/>
      <c r="H37" s="53" t="s">
        <v>31</v>
      </c>
      <c r="I37" s="53" t="s">
        <v>60</v>
      </c>
      <c r="J37" s="53">
        <v>2022</v>
      </c>
      <c r="K37" s="53" t="s">
        <v>102</v>
      </c>
      <c r="L37" s="53" t="s">
        <v>114</v>
      </c>
      <c r="P37" s="66"/>
      <c r="Q37" s="68"/>
      <c r="R37" s="49">
        <v>2023</v>
      </c>
      <c r="S37" s="50"/>
      <c r="T37" s="49">
        <v>2022</v>
      </c>
      <c r="U37" s="50"/>
      <c r="V37" s="53" t="s">
        <v>31</v>
      </c>
      <c r="W37" s="53" t="s">
        <v>79</v>
      </c>
    </row>
    <row r="38" spans="2:23" ht="14.45" customHeight="1" thickBot="1">
      <c r="B38" s="55" t="s">
        <v>32</v>
      </c>
      <c r="C38" s="57" t="s">
        <v>59</v>
      </c>
      <c r="D38" s="51"/>
      <c r="E38" s="52"/>
      <c r="F38" s="51"/>
      <c r="G38" s="52"/>
      <c r="H38" s="54"/>
      <c r="I38" s="54"/>
      <c r="J38" s="54"/>
      <c r="K38" s="54"/>
      <c r="L38" s="54"/>
      <c r="P38" s="55" t="s">
        <v>32</v>
      </c>
      <c r="Q38" s="57" t="s">
        <v>59</v>
      </c>
      <c r="R38" s="51"/>
      <c r="S38" s="52"/>
      <c r="T38" s="51"/>
      <c r="U38" s="52"/>
      <c r="V38" s="54"/>
      <c r="W38" s="54"/>
    </row>
    <row r="39" spans="2:23" ht="15" customHeight="1">
      <c r="B39" s="55"/>
      <c r="C39" s="57"/>
      <c r="D39" s="6" t="s">
        <v>34</v>
      </c>
      <c r="E39" s="7" t="s">
        <v>2</v>
      </c>
      <c r="F39" s="6" t="s">
        <v>34</v>
      </c>
      <c r="G39" s="7" t="s">
        <v>2</v>
      </c>
      <c r="H39" s="47" t="s">
        <v>35</v>
      </c>
      <c r="I39" s="47" t="s">
        <v>61</v>
      </c>
      <c r="J39" s="47" t="s">
        <v>34</v>
      </c>
      <c r="K39" s="47" t="s">
        <v>103</v>
      </c>
      <c r="L39" s="47" t="s">
        <v>115</v>
      </c>
      <c r="P39" s="55"/>
      <c r="Q39" s="57"/>
      <c r="R39" s="6" t="s">
        <v>34</v>
      </c>
      <c r="S39" s="7" t="s">
        <v>2</v>
      </c>
      <c r="T39" s="6" t="s">
        <v>34</v>
      </c>
      <c r="U39" s="7" t="s">
        <v>2</v>
      </c>
      <c r="V39" s="47" t="s">
        <v>35</v>
      </c>
      <c r="W39" s="47" t="s">
        <v>80</v>
      </c>
    </row>
    <row r="40" spans="2:23" ht="14.25" customHeight="1" thickBot="1">
      <c r="B40" s="56"/>
      <c r="C40" s="58"/>
      <c r="D40" s="9" t="s">
        <v>36</v>
      </c>
      <c r="E40" s="10" t="s">
        <v>37</v>
      </c>
      <c r="F40" s="9" t="s">
        <v>36</v>
      </c>
      <c r="G40" s="10" t="s">
        <v>37</v>
      </c>
      <c r="H40" s="48"/>
      <c r="I40" s="48"/>
      <c r="J40" s="48" t="s">
        <v>36</v>
      </c>
      <c r="K40" s="48"/>
      <c r="L40" s="48"/>
      <c r="P40" s="56"/>
      <c r="Q40" s="58"/>
      <c r="R40" s="9" t="s">
        <v>36</v>
      </c>
      <c r="S40" s="10" t="s">
        <v>37</v>
      </c>
      <c r="T40" s="9" t="s">
        <v>36</v>
      </c>
      <c r="U40" s="10" t="s">
        <v>37</v>
      </c>
      <c r="V40" s="48"/>
      <c r="W40" s="48"/>
    </row>
    <row r="41" spans="2:23" ht="15" thickBot="1">
      <c r="B41" s="13">
        <v>1</v>
      </c>
      <c r="C41" s="14" t="s">
        <v>62</v>
      </c>
      <c r="D41" s="15">
        <v>942</v>
      </c>
      <c r="E41" s="16">
        <v>0.16436922003140814</v>
      </c>
      <c r="F41" s="15">
        <v>565</v>
      </c>
      <c r="G41" s="16">
        <v>7.575757575757576E-2</v>
      </c>
      <c r="H41" s="17">
        <v>0.66725663716814165</v>
      </c>
      <c r="I41" s="35">
        <v>3</v>
      </c>
      <c r="J41" s="15">
        <v>853</v>
      </c>
      <c r="K41" s="17">
        <v>0.10433763188745604</v>
      </c>
      <c r="L41" s="35">
        <v>0</v>
      </c>
      <c r="P41" s="13">
        <v>1</v>
      </c>
      <c r="Q41" s="14" t="s">
        <v>62</v>
      </c>
      <c r="R41" s="15">
        <v>10069</v>
      </c>
      <c r="S41" s="16">
        <v>0.16178219094443907</v>
      </c>
      <c r="T41" s="15">
        <v>10784</v>
      </c>
      <c r="U41" s="16">
        <v>0.1458756053350648</v>
      </c>
      <c r="V41" s="17">
        <v>-6.6301928783382813E-2</v>
      </c>
      <c r="W41" s="35">
        <v>0</v>
      </c>
    </row>
    <row r="42" spans="2:23" ht="15" thickBot="1">
      <c r="B42" s="18">
        <v>2</v>
      </c>
      <c r="C42" s="19" t="s">
        <v>63</v>
      </c>
      <c r="D42" s="20">
        <v>690</v>
      </c>
      <c r="E42" s="21">
        <v>0.12039783632873843</v>
      </c>
      <c r="F42" s="20">
        <v>605</v>
      </c>
      <c r="G42" s="21">
        <v>8.1120943952802366E-2</v>
      </c>
      <c r="H42" s="22">
        <v>0.14049586776859502</v>
      </c>
      <c r="I42" s="36">
        <v>1</v>
      </c>
      <c r="J42" s="20">
        <v>551</v>
      </c>
      <c r="K42" s="22">
        <v>0.25226860254083494</v>
      </c>
      <c r="L42" s="36">
        <v>1</v>
      </c>
      <c r="P42" s="18">
        <v>2</v>
      </c>
      <c r="Q42" s="19" t="s">
        <v>63</v>
      </c>
      <c r="R42" s="20">
        <v>7116</v>
      </c>
      <c r="S42" s="21">
        <v>0.11433529355056396</v>
      </c>
      <c r="T42" s="20">
        <v>6667</v>
      </c>
      <c r="U42" s="21">
        <v>9.0184779373968557E-2</v>
      </c>
      <c r="V42" s="22">
        <v>6.7346632668366491E-2</v>
      </c>
      <c r="W42" s="36">
        <v>0</v>
      </c>
    </row>
    <row r="43" spans="2:23" ht="15" thickBot="1">
      <c r="B43" s="13">
        <v>3</v>
      </c>
      <c r="C43" s="14" t="s">
        <v>68</v>
      </c>
      <c r="D43" s="15">
        <v>572</v>
      </c>
      <c r="E43" s="16">
        <v>9.9808061420345484E-2</v>
      </c>
      <c r="F43" s="15">
        <v>835</v>
      </c>
      <c r="G43" s="16">
        <v>0.11196031107535533</v>
      </c>
      <c r="H43" s="17">
        <v>-0.31497005988023952</v>
      </c>
      <c r="I43" s="35">
        <v>-2</v>
      </c>
      <c r="J43" s="15">
        <v>556</v>
      </c>
      <c r="K43" s="17">
        <v>2.877697841726623E-2</v>
      </c>
      <c r="L43" s="35">
        <v>-1</v>
      </c>
      <c r="P43" s="13">
        <v>3</v>
      </c>
      <c r="Q43" s="14" t="s">
        <v>68</v>
      </c>
      <c r="R43" s="15">
        <v>5003</v>
      </c>
      <c r="S43" s="16">
        <v>8.038497381021241E-2</v>
      </c>
      <c r="T43" s="15">
        <v>5178</v>
      </c>
      <c r="U43" s="16">
        <v>7.004301598896194E-2</v>
      </c>
      <c r="V43" s="17">
        <v>-3.3796832753959061E-2</v>
      </c>
      <c r="W43" s="35">
        <v>1</v>
      </c>
    </row>
    <row r="44" spans="2:23" ht="15" thickBot="1">
      <c r="B44" s="18">
        <v>4</v>
      </c>
      <c r="C44" s="19" t="s">
        <v>82</v>
      </c>
      <c r="D44" s="20">
        <v>405</v>
      </c>
      <c r="E44" s="21">
        <v>7.0668295236433434E-2</v>
      </c>
      <c r="F44" s="20">
        <v>368</v>
      </c>
      <c r="G44" s="21">
        <v>4.9342987396084739E-2</v>
      </c>
      <c r="H44" s="22">
        <v>0.10054347826086962</v>
      </c>
      <c r="I44" s="36">
        <v>1</v>
      </c>
      <c r="J44" s="20">
        <v>304</v>
      </c>
      <c r="K44" s="22">
        <v>0.33223684210526305</v>
      </c>
      <c r="L44" s="36">
        <v>1</v>
      </c>
      <c r="P44" s="18">
        <v>4</v>
      </c>
      <c r="Q44" s="19" t="s">
        <v>64</v>
      </c>
      <c r="R44" s="20">
        <v>3147</v>
      </c>
      <c r="S44" s="21">
        <v>5.0563964137665091E-2</v>
      </c>
      <c r="T44" s="20">
        <v>3345</v>
      </c>
      <c r="U44" s="21">
        <v>4.5247950653356059E-2</v>
      </c>
      <c r="V44" s="22">
        <v>-5.9192825112107661E-2</v>
      </c>
      <c r="W44" s="36">
        <v>1</v>
      </c>
    </row>
    <row r="45" spans="2:23" ht="15" thickBot="1">
      <c r="B45" s="13">
        <v>5</v>
      </c>
      <c r="C45" s="14" t="s">
        <v>88</v>
      </c>
      <c r="D45" s="15">
        <v>355</v>
      </c>
      <c r="E45" s="16">
        <v>6.1943814343046591E-2</v>
      </c>
      <c r="F45" s="15">
        <v>145</v>
      </c>
      <c r="G45" s="16">
        <v>1.9442209707696435E-2</v>
      </c>
      <c r="H45" s="17">
        <v>1.4482758620689653</v>
      </c>
      <c r="I45" s="35">
        <v>12</v>
      </c>
      <c r="J45" s="15">
        <v>352</v>
      </c>
      <c r="K45" s="17">
        <v>8.5227272727272929E-3</v>
      </c>
      <c r="L45" s="35">
        <v>-1</v>
      </c>
      <c r="P45" s="13">
        <v>5</v>
      </c>
      <c r="Q45" s="14" t="s">
        <v>82</v>
      </c>
      <c r="R45" s="15">
        <v>2636</v>
      </c>
      <c r="S45" s="16">
        <v>4.235354606510492E-2</v>
      </c>
      <c r="T45" s="15">
        <v>5247</v>
      </c>
      <c r="U45" s="16">
        <v>7.0976381787192594E-2</v>
      </c>
      <c r="V45" s="17">
        <v>-0.49761768629693159</v>
      </c>
      <c r="W45" s="35">
        <v>-2</v>
      </c>
    </row>
    <row r="46" spans="2:23" ht="15" thickBot="1">
      <c r="B46" s="18">
        <v>6</v>
      </c>
      <c r="C46" s="19" t="s">
        <v>71</v>
      </c>
      <c r="D46" s="20">
        <v>262</v>
      </c>
      <c r="E46" s="21">
        <v>4.5716279881347056E-2</v>
      </c>
      <c r="F46" s="20">
        <v>283</v>
      </c>
      <c r="G46" s="21">
        <v>3.794582998122821E-2</v>
      </c>
      <c r="H46" s="22">
        <v>-7.4204946996466403E-2</v>
      </c>
      <c r="I46" s="36">
        <v>2</v>
      </c>
      <c r="J46" s="20">
        <v>295</v>
      </c>
      <c r="K46" s="22">
        <v>-0.11186440677966103</v>
      </c>
      <c r="L46" s="36">
        <v>0</v>
      </c>
      <c r="P46" s="18">
        <v>6</v>
      </c>
      <c r="Q46" s="19" t="s">
        <v>71</v>
      </c>
      <c r="R46" s="20">
        <v>2232</v>
      </c>
      <c r="S46" s="21">
        <v>3.5862334907934057E-2</v>
      </c>
      <c r="T46" s="20">
        <v>2483</v>
      </c>
      <c r="U46" s="21">
        <v>3.3587641695749806E-2</v>
      </c>
      <c r="V46" s="22">
        <v>-0.10108739428111158</v>
      </c>
      <c r="W46" s="36">
        <v>2</v>
      </c>
    </row>
    <row r="47" spans="2:23" ht="15" thickBot="1">
      <c r="B47" s="13">
        <v>7</v>
      </c>
      <c r="C47" s="14" t="s">
        <v>85</v>
      </c>
      <c r="D47" s="15">
        <v>203</v>
      </c>
      <c r="E47" s="16">
        <v>3.5421392427150582E-2</v>
      </c>
      <c r="F47" s="15">
        <v>216</v>
      </c>
      <c r="G47" s="16">
        <v>2.8962188254223652E-2</v>
      </c>
      <c r="H47" s="17">
        <v>-6.018518518518523E-2</v>
      </c>
      <c r="I47" s="35">
        <v>6</v>
      </c>
      <c r="J47" s="15">
        <v>212</v>
      </c>
      <c r="K47" s="17">
        <v>-4.2452830188679291E-2</v>
      </c>
      <c r="L47" s="35">
        <v>0</v>
      </c>
      <c r="P47" s="13">
        <v>7</v>
      </c>
      <c r="Q47" s="14" t="s">
        <v>81</v>
      </c>
      <c r="R47" s="15">
        <v>2154</v>
      </c>
      <c r="S47" s="16">
        <v>3.4609081268678302E-2</v>
      </c>
      <c r="T47" s="15">
        <v>2816</v>
      </c>
      <c r="U47" s="16">
        <v>3.8092146200254307E-2</v>
      </c>
      <c r="V47" s="17">
        <v>-0.23508522727272729</v>
      </c>
      <c r="W47" s="35">
        <v>-1</v>
      </c>
    </row>
    <row r="48" spans="2:23" ht="15" thickBot="1">
      <c r="B48" s="18">
        <v>8</v>
      </c>
      <c r="C48" s="19" t="s">
        <v>91</v>
      </c>
      <c r="D48" s="20">
        <v>173</v>
      </c>
      <c r="E48" s="21">
        <v>3.018670389111848E-2</v>
      </c>
      <c r="F48" s="20">
        <v>204</v>
      </c>
      <c r="G48" s="21">
        <v>2.7353177795655673E-2</v>
      </c>
      <c r="H48" s="22">
        <v>-0.15196078431372551</v>
      </c>
      <c r="I48" s="36">
        <v>7</v>
      </c>
      <c r="J48" s="20">
        <v>137</v>
      </c>
      <c r="K48" s="22">
        <v>0.26277372262773713</v>
      </c>
      <c r="L48" s="36">
        <v>3</v>
      </c>
      <c r="P48" s="18">
        <v>8</v>
      </c>
      <c r="Q48" s="19" t="s">
        <v>88</v>
      </c>
      <c r="R48" s="20">
        <v>2110</v>
      </c>
      <c r="S48" s="21">
        <v>3.3902117677303258E-2</v>
      </c>
      <c r="T48" s="20">
        <v>2217</v>
      </c>
      <c r="U48" s="21">
        <v>2.9989448908367827E-2</v>
      </c>
      <c r="V48" s="22">
        <v>-4.8263419034731636E-2</v>
      </c>
      <c r="W48" s="36">
        <v>3</v>
      </c>
    </row>
    <row r="49" spans="2:23" ht="15" thickBot="1">
      <c r="B49" s="13">
        <v>9</v>
      </c>
      <c r="C49" s="14" t="s">
        <v>92</v>
      </c>
      <c r="D49" s="15">
        <v>161</v>
      </c>
      <c r="E49" s="16">
        <v>2.8092828476705637E-2</v>
      </c>
      <c r="F49" s="15">
        <v>233</v>
      </c>
      <c r="G49" s="16">
        <v>3.124161973719496E-2</v>
      </c>
      <c r="H49" s="17">
        <v>-0.30901287553648071</v>
      </c>
      <c r="I49" s="35">
        <v>3</v>
      </c>
      <c r="J49" s="15">
        <v>124</v>
      </c>
      <c r="K49" s="17">
        <v>0.29838709677419351</v>
      </c>
      <c r="L49" s="35">
        <v>5</v>
      </c>
      <c r="P49" s="13">
        <v>9</v>
      </c>
      <c r="Q49" s="14" t="s">
        <v>85</v>
      </c>
      <c r="R49" s="15">
        <v>2094</v>
      </c>
      <c r="S49" s="16">
        <v>3.3645040007712332E-2</v>
      </c>
      <c r="T49" s="15">
        <v>2425</v>
      </c>
      <c r="U49" s="16">
        <v>3.2803073343613882E-2</v>
      </c>
      <c r="V49" s="17">
        <v>-0.13649484536082479</v>
      </c>
      <c r="W49" s="35">
        <v>0</v>
      </c>
    </row>
    <row r="50" spans="2:23" ht="15" thickBot="1">
      <c r="B50" s="18">
        <v>10</v>
      </c>
      <c r="C50" s="19" t="s">
        <v>93</v>
      </c>
      <c r="D50" s="20">
        <v>138</v>
      </c>
      <c r="E50" s="21">
        <v>2.4079567265747687E-2</v>
      </c>
      <c r="F50" s="20">
        <v>266</v>
      </c>
      <c r="G50" s="21">
        <v>3.5666398498256903E-2</v>
      </c>
      <c r="H50" s="22">
        <v>-0.48120300751879697</v>
      </c>
      <c r="I50" s="36">
        <v>-1</v>
      </c>
      <c r="J50" s="20">
        <v>126</v>
      </c>
      <c r="K50" s="22">
        <v>9.5238095238095344E-2</v>
      </c>
      <c r="L50" s="36">
        <v>3</v>
      </c>
      <c r="P50" s="18">
        <v>10</v>
      </c>
      <c r="Q50" s="19" t="s">
        <v>84</v>
      </c>
      <c r="R50" s="20">
        <v>2039</v>
      </c>
      <c r="S50" s="21">
        <v>3.2761335518493521E-2</v>
      </c>
      <c r="T50" s="20">
        <v>2279</v>
      </c>
      <c r="U50" s="21">
        <v>3.0828125422720017E-2</v>
      </c>
      <c r="V50" s="22">
        <v>-0.10530934620447563</v>
      </c>
      <c r="W50" s="36">
        <v>0</v>
      </c>
    </row>
    <row r="51" spans="2:23" ht="15" thickBot="1">
      <c r="B51" s="43" t="s">
        <v>65</v>
      </c>
      <c r="C51" s="44"/>
      <c r="D51" s="24">
        <f>SUM(D41:D50)</f>
        <v>3901</v>
      </c>
      <c r="E51" s="25">
        <f>D51/D53</f>
        <v>0.68068399930204149</v>
      </c>
      <c r="F51" s="24">
        <f>SUM(F41:F50)</f>
        <v>3720</v>
      </c>
      <c r="G51" s="25">
        <f>F51/F53</f>
        <v>0.49879324215607401</v>
      </c>
      <c r="H51" s="26">
        <f>D51/F51-1</f>
        <v>4.8655913978494558E-2</v>
      </c>
      <c r="I51" s="37"/>
      <c r="J51" s="24">
        <f>SUM(J41:J50)</f>
        <v>3510</v>
      </c>
      <c r="K51" s="25">
        <f>D51/J51-1</f>
        <v>0.1113960113960113</v>
      </c>
      <c r="L51" s="24"/>
      <c r="P51" s="43" t="s">
        <v>65</v>
      </c>
      <c r="Q51" s="44"/>
      <c r="R51" s="24">
        <f>SUM(R41:R50)</f>
        <v>38600</v>
      </c>
      <c r="S51" s="25">
        <f>R51/R53</f>
        <v>0.62019987788810693</v>
      </c>
      <c r="T51" s="24">
        <f>SUM(T41:T50)</f>
        <v>43441</v>
      </c>
      <c r="U51" s="25">
        <f>T51/T53</f>
        <v>0.58762816870924983</v>
      </c>
      <c r="V51" s="26">
        <f>R51/T51-1</f>
        <v>-0.11143850279689693</v>
      </c>
      <c r="W51" s="37"/>
    </row>
    <row r="52" spans="2:23" ht="15" thickBot="1">
      <c r="B52" s="43" t="s">
        <v>38</v>
      </c>
      <c r="C52" s="44"/>
      <c r="D52" s="24">
        <f>D53-D51</f>
        <v>1830</v>
      </c>
      <c r="E52" s="25">
        <f>D52/D53</f>
        <v>0.31931600069795846</v>
      </c>
      <c r="F52" s="24">
        <f>F53-F51</f>
        <v>3738</v>
      </c>
      <c r="G52" s="25">
        <f>F52/F53</f>
        <v>0.50120675784392599</v>
      </c>
      <c r="H52" s="26">
        <f>D52/F52-1</f>
        <v>-0.5104333868378812</v>
      </c>
      <c r="I52" s="38"/>
      <c r="J52" s="24">
        <f>J53-SUM(J41:J50)</f>
        <v>2011</v>
      </c>
      <c r="K52" s="26">
        <f>D52/J52-1</f>
        <v>-9.0004972650422621E-2</v>
      </c>
      <c r="L52" s="39"/>
      <c r="P52" s="43" t="s">
        <v>38</v>
      </c>
      <c r="Q52" s="44"/>
      <c r="R52" s="24">
        <f>R53-R51</f>
        <v>23638</v>
      </c>
      <c r="S52" s="25">
        <f>R52/R53</f>
        <v>0.37980012211189307</v>
      </c>
      <c r="T52" s="24">
        <f>T53-T51</f>
        <v>30485</v>
      </c>
      <c r="U52" s="25">
        <f>T52/T53</f>
        <v>0.41237183129075022</v>
      </c>
      <c r="V52" s="26">
        <f>R52/T52-1</f>
        <v>-0.22460226340823353</v>
      </c>
      <c r="W52" s="38"/>
    </row>
    <row r="53" spans="2:23" ht="15" thickBot="1">
      <c r="B53" s="45" t="s">
        <v>66</v>
      </c>
      <c r="C53" s="46"/>
      <c r="D53" s="27">
        <v>5731</v>
      </c>
      <c r="E53" s="28">
        <v>1</v>
      </c>
      <c r="F53" s="27">
        <v>7458</v>
      </c>
      <c r="G53" s="28">
        <v>1</v>
      </c>
      <c r="H53" s="29">
        <v>-0.23156342182890854</v>
      </c>
      <c r="I53" s="40"/>
      <c r="J53" s="27">
        <v>5521</v>
      </c>
      <c r="K53" s="29">
        <v>3.803658757471462E-2</v>
      </c>
      <c r="L53" s="27"/>
      <c r="P53" s="45" t="s">
        <v>66</v>
      </c>
      <c r="Q53" s="46"/>
      <c r="R53" s="27">
        <v>62238</v>
      </c>
      <c r="S53" s="28">
        <v>1</v>
      </c>
      <c r="T53" s="27">
        <v>73926</v>
      </c>
      <c r="U53" s="28">
        <v>1</v>
      </c>
      <c r="V53" s="29">
        <v>-0.15810404999594185</v>
      </c>
      <c r="W53" s="40"/>
    </row>
    <row r="54" spans="2:23">
      <c r="B54" s="41" t="s">
        <v>72</v>
      </c>
      <c r="P54" s="41" t="s">
        <v>72</v>
      </c>
    </row>
    <row r="55" spans="2:23">
      <c r="B55" s="42" t="s">
        <v>73</v>
      </c>
      <c r="P55" s="42" t="s">
        <v>73</v>
      </c>
    </row>
    <row r="63" spans="2:23" ht="15" customHeight="1"/>
    <row r="65" s="1" customFormat="1" ht="15" customHeight="1"/>
  </sheetData>
  <mergeCells count="68"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B33:L33"/>
    <mergeCell ref="P33:W33"/>
    <mergeCell ref="M7:N8"/>
    <mergeCell ref="O7:O8"/>
    <mergeCell ref="B8:B10"/>
    <mergeCell ref="C8:C10"/>
    <mergeCell ref="H9:H10"/>
    <mergeCell ref="J9:J10"/>
    <mergeCell ref="O9:O10"/>
    <mergeCell ref="D7:E8"/>
    <mergeCell ref="F7:G8"/>
    <mergeCell ref="H7:H8"/>
    <mergeCell ref="I7:I8"/>
    <mergeCell ref="J7:J8"/>
    <mergeCell ref="K7:L8"/>
    <mergeCell ref="B26:C26"/>
    <mergeCell ref="B27:C27"/>
    <mergeCell ref="B28:C28"/>
    <mergeCell ref="B32:L32"/>
    <mergeCell ref="P32:W32"/>
    <mergeCell ref="R35:W35"/>
    <mergeCell ref="D36:I36"/>
    <mergeCell ref="J36:L36"/>
    <mergeCell ref="R36:W36"/>
    <mergeCell ref="D37:E38"/>
    <mergeCell ref="F37:G38"/>
    <mergeCell ref="H37:H38"/>
    <mergeCell ref="I37:I38"/>
    <mergeCell ref="J37:J38"/>
    <mergeCell ref="K37:K38"/>
    <mergeCell ref="D35:I35"/>
    <mergeCell ref="J35:L35"/>
    <mergeCell ref="P35:P37"/>
    <mergeCell ref="Q35:Q37"/>
    <mergeCell ref="L37:L38"/>
    <mergeCell ref="V39:V40"/>
    <mergeCell ref="W39:W40"/>
    <mergeCell ref="B51:C51"/>
    <mergeCell ref="P51:Q51"/>
    <mergeCell ref="R37:S38"/>
    <mergeCell ref="T37:U38"/>
    <mergeCell ref="V37:V38"/>
    <mergeCell ref="W37:W38"/>
    <mergeCell ref="B38:B40"/>
    <mergeCell ref="C38:C40"/>
    <mergeCell ref="P38:P40"/>
    <mergeCell ref="Q38:Q40"/>
    <mergeCell ref="H39:H40"/>
    <mergeCell ref="I39:I40"/>
    <mergeCell ref="B35:B37"/>
    <mergeCell ref="C35:C37"/>
    <mergeCell ref="B52:C52"/>
    <mergeCell ref="P52:Q52"/>
    <mergeCell ref="B53:C53"/>
    <mergeCell ref="P53:Q53"/>
    <mergeCell ref="J39:J40"/>
    <mergeCell ref="K39:K40"/>
    <mergeCell ref="L39:L40"/>
  </mergeCells>
  <conditionalFormatting sqref="J11:J25 O11:O25 H11:H25">
    <cfRule type="cellIs" dxfId="27" priority="28" operator="lessThan">
      <formula>0</formula>
    </cfRule>
  </conditionalFormatting>
  <conditionalFormatting sqref="L11:L25 N11:O25 D11:E25 G11:J25">
    <cfRule type="cellIs" dxfId="26" priority="27" operator="equal">
      <formula>0</formula>
    </cfRule>
  </conditionalFormatting>
  <conditionalFormatting sqref="F11:F25">
    <cfRule type="cellIs" dxfId="25" priority="26" operator="equal">
      <formula>0</formula>
    </cfRule>
  </conditionalFormatting>
  <conditionalFormatting sqref="K11:K25">
    <cfRule type="cellIs" dxfId="24" priority="25" operator="equal">
      <formula>0</formula>
    </cfRule>
  </conditionalFormatting>
  <conditionalFormatting sqref="M11:M25">
    <cfRule type="cellIs" dxfId="23" priority="24" operator="equal">
      <formula>0</formula>
    </cfRule>
  </conditionalFormatting>
  <conditionalFormatting sqref="H26:H27 O26:O27">
    <cfRule type="cellIs" dxfId="22" priority="23" operator="lessThan">
      <formula>0</formula>
    </cfRule>
  </conditionalFormatting>
  <conditionalFormatting sqref="I41:I50">
    <cfRule type="cellIs" dxfId="21" priority="20" operator="lessThan">
      <formula>0</formula>
    </cfRule>
    <cfRule type="cellIs" dxfId="20" priority="21" operator="equal">
      <formula>0</formula>
    </cfRule>
    <cfRule type="cellIs" dxfId="19" priority="22" operator="greaterThan">
      <formula>0</formula>
    </cfRule>
  </conditionalFormatting>
  <conditionalFormatting sqref="H41:H50">
    <cfRule type="cellIs" dxfId="18" priority="19" operator="lessThan">
      <formula>0</formula>
    </cfRule>
  </conditionalFormatting>
  <conditionalFormatting sqref="D41:E50 G41:H50">
    <cfRule type="cellIs" dxfId="17" priority="18" operator="equal">
      <formula>0</formula>
    </cfRule>
  </conditionalFormatting>
  <conditionalFormatting sqref="F41:F50">
    <cfRule type="cellIs" dxfId="16" priority="17" operator="equal">
      <formula>0</formula>
    </cfRule>
  </conditionalFormatting>
  <conditionalFormatting sqref="K41:K50">
    <cfRule type="cellIs" dxfId="15" priority="16" operator="lessThan">
      <formula>0</formula>
    </cfRule>
  </conditionalFormatting>
  <conditionalFormatting sqref="J41:K50">
    <cfRule type="cellIs" dxfId="14" priority="15" operator="equal">
      <formula>0</formula>
    </cfRule>
  </conditionalFormatting>
  <conditionalFormatting sqref="L41:L50">
    <cfRule type="cellIs" dxfId="13" priority="12" operator="lessThan">
      <formula>0</formula>
    </cfRule>
    <cfRule type="cellIs" dxfId="12" priority="13" operator="equal">
      <formula>0</formula>
    </cfRule>
    <cfRule type="cellIs" dxfId="11" priority="14" operator="greaterThan">
      <formula>0</formula>
    </cfRule>
  </conditionalFormatting>
  <conditionalFormatting sqref="H52">
    <cfRule type="cellIs" dxfId="10" priority="11" operator="lessThan">
      <formula>0</formula>
    </cfRule>
  </conditionalFormatting>
  <conditionalFormatting sqref="H51">
    <cfRule type="cellIs" dxfId="9" priority="10" operator="lessThan">
      <formula>0</formula>
    </cfRule>
  </conditionalFormatting>
  <conditionalFormatting sqref="K52">
    <cfRule type="cellIs" dxfId="8" priority="9" operator="lessThan">
      <formula>0</formula>
    </cfRule>
  </conditionalFormatting>
  <conditionalFormatting sqref="W41:W50">
    <cfRule type="cellIs" dxfId="7" priority="6" operator="lessThan">
      <formula>0</formula>
    </cfRule>
    <cfRule type="cellIs" dxfId="6" priority="7" operator="equal">
      <formula>0</formula>
    </cfRule>
    <cfRule type="cellIs" dxfId="5" priority="8" operator="greaterThan">
      <formula>0</formula>
    </cfRule>
  </conditionalFormatting>
  <conditionalFormatting sqref="V41:V50">
    <cfRule type="cellIs" dxfId="4" priority="5" operator="lessThan">
      <formula>0</formula>
    </cfRule>
  </conditionalFormatting>
  <conditionalFormatting sqref="R41:S50 U41:V50">
    <cfRule type="cellIs" dxfId="3" priority="4" operator="equal">
      <formula>0</formula>
    </cfRule>
  </conditionalFormatting>
  <conditionalFormatting sqref="T41:T50">
    <cfRule type="cellIs" dxfId="2" priority="3" operator="equal">
      <formula>0</formula>
    </cfRule>
  </conditionalFormatting>
  <conditionalFormatting sqref="V52">
    <cfRule type="cellIs" dxfId="1" priority="2" operator="lessThan">
      <formula>0</formula>
    </cfRule>
  </conditionalFormatting>
  <conditionalFormatting sqref="V51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Autobusy</vt:lpstr>
      <vt:lpstr>Samochody dostawcze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Marek_Wolfigiel</cp:lastModifiedBy>
  <cp:lastPrinted>2012-07-06T16:37:03Z</cp:lastPrinted>
  <dcterms:created xsi:type="dcterms:W3CDTF">2011-02-21T10:08:17Z</dcterms:created>
  <dcterms:modified xsi:type="dcterms:W3CDTF">2023-03-03T13:28:36Z</dcterms:modified>
</cp:coreProperties>
</file>