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6\SOiSD\"/>
    </mc:Choice>
  </mc:AlternateContent>
  <xr:revisionPtr revIDLastSave="0" documentId="13_ncr:1_{3C20CE1C-267C-47E4-8B4A-3FB6147B49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2" l="1"/>
  <c r="E70" i="12" s="1"/>
  <c r="F70" i="12"/>
  <c r="G70" i="12" s="1"/>
  <c r="J70" i="12"/>
  <c r="K70" i="12" s="1"/>
  <c r="D70" i="11"/>
  <c r="E70" i="11" s="1"/>
  <c r="F70" i="11"/>
  <c r="G70" i="11" s="1"/>
  <c r="J70" i="11"/>
  <c r="K70" i="11" s="1"/>
  <c r="J52" i="7"/>
  <c r="H70" i="12" l="1"/>
  <c r="H70" i="11"/>
  <c r="G7" i="9"/>
  <c r="F7" i="9"/>
  <c r="D7" i="9"/>
  <c r="C7" i="9"/>
  <c r="R51" i="7"/>
  <c r="H7" i="9" l="1"/>
  <c r="E7" i="9"/>
  <c r="S33" i="1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29" i="1"/>
  <c r="E29" i="1" s="1"/>
  <c r="F29" i="1"/>
  <c r="G29" i="1" s="1"/>
  <c r="I29" i="1"/>
  <c r="K29" i="1"/>
  <c r="L29" i="1" s="1"/>
  <c r="M29" i="1"/>
  <c r="N29" i="1" s="1"/>
  <c r="D30" i="1"/>
  <c r="F30" i="1"/>
  <c r="G30" i="1" s="1"/>
  <c r="I30" i="1"/>
  <c r="K30" i="1"/>
  <c r="L30" i="1" s="1"/>
  <c r="M30" i="1"/>
  <c r="N30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D52" i="7" s="1"/>
  <c r="F51" i="7"/>
  <c r="J51" i="7"/>
  <c r="S51" i="7"/>
  <c r="R52" i="7"/>
  <c r="T51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29" i="4"/>
  <c r="F29" i="4"/>
  <c r="G29" i="4" s="1"/>
  <c r="I29" i="4"/>
  <c r="K29" i="4"/>
  <c r="L29" i="4" s="1"/>
  <c r="M29" i="4"/>
  <c r="N29" i="4" s="1"/>
  <c r="D30" i="4"/>
  <c r="F30" i="4"/>
  <c r="G30" i="4" s="1"/>
  <c r="I30" i="4"/>
  <c r="K30" i="4"/>
  <c r="L30" i="4" s="1"/>
  <c r="M30" i="4"/>
  <c r="N30" i="4" s="1"/>
  <c r="D63" i="4"/>
  <c r="E63" i="4" s="1"/>
  <c r="F63" i="4"/>
  <c r="G63" i="4" s="1"/>
  <c r="J63" i="4"/>
  <c r="Q63" i="4"/>
  <c r="R63" i="4" s="1"/>
  <c r="S63" i="4"/>
  <c r="T63" i="4" s="1"/>
  <c r="D64" i="4"/>
  <c r="E64" i="4" s="1"/>
  <c r="F64" i="4"/>
  <c r="G64" i="4" s="1"/>
  <c r="J64" i="4"/>
  <c r="Q64" i="4"/>
  <c r="R64" i="4" s="1"/>
  <c r="S64" i="4"/>
  <c r="T64" i="4" s="1"/>
  <c r="V51" i="7" l="1"/>
  <c r="T52" i="7"/>
  <c r="U52" i="7" s="1"/>
  <c r="G51" i="7"/>
  <c r="F52" i="7"/>
  <c r="G52" i="7" s="1"/>
  <c r="O26" i="7"/>
  <c r="J27" i="7"/>
  <c r="K33" i="11"/>
  <c r="H32" i="11"/>
  <c r="K32" i="11"/>
  <c r="H69" i="12"/>
  <c r="U33" i="12"/>
  <c r="U70" i="12"/>
  <c r="H51" i="7"/>
  <c r="U32" i="12"/>
  <c r="H30" i="1"/>
  <c r="K69" i="12"/>
  <c r="K32" i="12"/>
  <c r="E30" i="1"/>
  <c r="J29" i="1"/>
  <c r="O29" i="1"/>
  <c r="J30" i="1"/>
  <c r="J26" i="7"/>
  <c r="H26" i="7"/>
  <c r="R70" i="12"/>
  <c r="E69" i="12"/>
  <c r="R32" i="12"/>
  <c r="H32" i="12"/>
  <c r="E33" i="11"/>
  <c r="U63" i="4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29" i="1"/>
  <c r="O30" i="1"/>
  <c r="L26" i="7"/>
  <c r="U64" i="4"/>
  <c r="J30" i="4"/>
  <c r="J29" i="4"/>
  <c r="K63" i="4"/>
  <c r="E29" i="4"/>
  <c r="H29" i="4"/>
  <c r="O30" i="4"/>
  <c r="H30" i="4"/>
  <c r="K64" i="4"/>
  <c r="H63" i="4"/>
  <c r="H64" i="4"/>
  <c r="O29" i="4"/>
  <c r="E30" i="4"/>
  <c r="V52" i="7" l="1"/>
  <c r="H52" i="7"/>
  <c r="E52" i="7"/>
  <c r="K52" i="7"/>
</calcChain>
</file>

<file path=xl/sharedStrings.xml><?xml version="1.0" encoding="utf-8"?>
<sst xmlns="http://schemas.openxmlformats.org/spreadsheetml/2006/main" count="827" uniqueCount="197">
  <si>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</si>
  <si>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</si>
  <si>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</si>
  <si>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</si>
  <si>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</si>
  <si>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</si>
  <si>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</si>
  <si>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</si>
  <si>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</si>
  <si>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</si>
  <si>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</si>
  <si>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</si>
  <si>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</si>
  <si>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</si>
  <si>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</si>
  <si>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</si>
  <si>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</si>
  <si>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</si>
  <si>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</si>
  <si>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</si>
  <si>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</si>
  <si>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</si>
  <si>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</si>
  <si>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</si>
  <si>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</si>
  <si>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</si>
  <si>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</si>
  <si>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</si>
  <si>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</si>
  <si>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</si>
  <si>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</si>
  <si>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</si>
  <si>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</si>
  <si>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</si>
  <si>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</si>
  <si>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</si>
  <si>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</si>
  <si>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</si>
  <si>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</si>
  <si>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</si>
  <si>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</si>
  <si>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</si>
  <si>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</si>
  <si>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</si>
  <si>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</si>
  <si>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</si>
  <si>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RAZEM 1-15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</si>
  <si>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</si>
  <si>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</si>
  <si>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</si>
  <si>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</si>
  <si>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</si>
  <si>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</si>
  <si>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</si>
  <si>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</si>
  <si>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</si>
  <si>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</si>
  <si>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</si>
  <si>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</si>
  <si>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</si>
  <si>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</si>
  <si>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</si>
  <si>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</si>
  <si>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</si>
  <si>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</si>
  <si>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</si>
  <si>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</si>
  <si>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</si>
  <si>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</si>
  <si>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</si>
  <si>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</si>
  <si>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</si>
  <si>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sztuki</t>
  </si>
  <si>
    <t>Pierwsze rejestracje NOWYCH samochodów dostawczych o DMC&lt;=3,5T*, udział w rynku %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</si>
  <si>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</si>
  <si>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</si>
  <si>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</si>
  <si>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</si>
  <si>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</si>
  <si>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</si>
  <si>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</si>
  <si>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</si>
  <si>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</si>
  <si>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</si>
  <si>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</si>
  <si>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</si>
  <si>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</si>
  <si>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</si>
  <si>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</si>
  <si>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</si>
  <si>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</si>
  <si>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</si>
  <si>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</si>
  <si>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</si>
  <si>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</si>
  <si>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</si>
  <si>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</si>
  <si>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</si>
  <si>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</si>
  <si>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</si>
  <si>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</si>
  <si>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</si>
  <si>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</si>
  <si>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</si>
  <si>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</si>
  <si>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Skoda Kodiaq</t>
  </si>
  <si>
    <t>Volkswagen Passat</t>
  </si>
  <si>
    <t>Fiat Ducato</t>
  </si>
  <si>
    <t>Kia Ceed</t>
  </si>
  <si>
    <t>Ford Transit Custom</t>
  </si>
  <si>
    <t>Toyota Aygo X</t>
  </si>
  <si>
    <t>Volkswagen Crafter</t>
  </si>
  <si>
    <t>Hyundai i30</t>
  </si>
  <si>
    <t>Fiat Doblo</t>
  </si>
  <si>
    <t>Pierwsze rejestracje nowych samochodów osobowych i dostwczych do 3,5T</t>
  </si>
  <si>
    <t>Suzuki Vitara</t>
  </si>
  <si>
    <t>Toyota Corolla Cross</t>
  </si>
  <si>
    <t>Lut/Sty
Zmiana %</t>
  </si>
  <si>
    <t>Feb/Jan Ch %</t>
  </si>
  <si>
    <t>Rejestracje nowych samochodów osobowych na KLIENTÓW INDYWIDUALNYCH,
ranking marek - 2023 narastająco</t>
  </si>
  <si>
    <t>Rejestracje nowych samochodów osobowych na Inywidualnych Klentów,
ranking modeli - 2023 narastająco</t>
  </si>
  <si>
    <t>Registrations of New PC For Individual Customers, Top Models - 2023 YTD</t>
  </si>
  <si>
    <t>Rejestracje nowych samochodów osobowych na REGON,
ranking marek - 2023 narastająco</t>
  </si>
  <si>
    <t>Registrations of New PC For Business Activity, Top Makes - 2023 YTD</t>
  </si>
  <si>
    <t>Rejestracje nowych samochodów osobowych na REGON,
ranking modeli - 2023 narastająco</t>
  </si>
  <si>
    <t>Rejestracje nowych samochodów dostawczych do 3,5T, ranking modeli - 2023 narastająco</t>
  </si>
  <si>
    <t>Registrations of new LCV up to 3.5T, Top Models - 2023 YTD</t>
  </si>
  <si>
    <t>Rejestracje nowych samochodów osobowych OGÓŁEM, ranking modeli - 2023 narastająco</t>
  </si>
  <si>
    <t>SSANGYONG</t>
  </si>
  <si>
    <t>CUPRA</t>
  </si>
  <si>
    <t/>
  </si>
  <si>
    <t>TESLA</t>
  </si>
  <si>
    <t>Volkswagen Golf</t>
  </si>
  <si>
    <t>Renault Captur</t>
  </si>
  <si>
    <t>Cupra Formentor</t>
  </si>
  <si>
    <t>Volkswagen Tiguan</t>
  </si>
  <si>
    <t>-0,4 pp</t>
  </si>
  <si>
    <t>5,3</t>
  </si>
  <si>
    <t>Registrations of New PC For Individual Customers, Top Makes - 2023 YTD</t>
  </si>
  <si>
    <t>Maj</t>
  </si>
  <si>
    <t>May</t>
  </si>
  <si>
    <t>Opel Movano</t>
  </si>
  <si>
    <t>-3,1 pp</t>
  </si>
  <si>
    <t>-0,5 pp</t>
  </si>
  <si>
    <t>+3,6 pp</t>
  </si>
  <si>
    <t>6,7</t>
  </si>
  <si>
    <t>+1,2 pp</t>
  </si>
  <si>
    <t>2023
Cze</t>
  </si>
  <si>
    <t>2022
Cze</t>
  </si>
  <si>
    <t>2023
Sty - Cze</t>
  </si>
  <si>
    <t>2022
Sty - Cze</t>
  </si>
  <si>
    <t>Czerwiec</t>
  </si>
  <si>
    <t>June</t>
  </si>
  <si>
    <t>Rok narastająco Styczeń - Czerwiec</t>
  </si>
  <si>
    <t>YTD January - June</t>
  </si>
  <si>
    <t>Cze/Maj
Zmiana %</t>
  </si>
  <si>
    <t>Jun/May Ch %</t>
  </si>
  <si>
    <t>Cze/Maj
Zmiana poz</t>
  </si>
  <si>
    <t>Jun/May Ch position</t>
  </si>
  <si>
    <t>Rok narastająco Styczeń -Czerwiec</t>
  </si>
  <si>
    <t>Rejestracje nowych samochodów osobowych OGÓŁEM, ranking modeli - Czerwiec 2023</t>
  </si>
  <si>
    <t>Ford Transit Connect</t>
  </si>
  <si>
    <t>Rejestracje nowych samochodów dostawczych do 3,5T, ranking modeli - Czerwiec 2023</t>
  </si>
  <si>
    <t>Registrations of new LCV up to 3.5T, Top Models - June 2023</t>
  </si>
  <si>
    <t>Nissan Qashqai</t>
  </si>
  <si>
    <t>Skoda Scala</t>
  </si>
  <si>
    <t>Rejestracje nowych samochodów osobowych na KLIENTÓW INDYWIDUALNYCH, ranking marek - Czerwiec 2023</t>
  </si>
  <si>
    <t>Registrations of New PC For Individual Customers, Top Makes - June 2023</t>
  </si>
  <si>
    <t>Rejestracje nowych samochodów osobowych na KLIENTÓW INDYWIDUALNYCH, ranking modeli - Czerwiec 2023</t>
  </si>
  <si>
    <t>Registrations of New PC For Individual Customers, Top Models - June 2023</t>
  </si>
  <si>
    <t>Mazda CX-5</t>
  </si>
  <si>
    <t>Rejestracje nowych samochodów osobowych na REGON, ranking marek - Czerwiec 2023</t>
  </si>
  <si>
    <t>Registrations of New PC For Business Activity, Top Makes - June 2023</t>
  </si>
  <si>
    <t>Rejestracje nowych samochodów osobowych na REGON, ranking modeli - Czerwiec 2023</t>
  </si>
  <si>
    <t>Registrations of New PC For Business Activity, Top Models - June 2023</t>
  </si>
  <si>
    <t>MINI</t>
  </si>
  <si>
    <t>Renault Arkana</t>
  </si>
  <si>
    <t>Toyota Camry</t>
  </si>
  <si>
    <t>BMW X5</t>
  </si>
  <si>
    <t>101,2</t>
  </si>
  <si>
    <t>106,2</t>
  </si>
  <si>
    <t>22,5</t>
  </si>
  <si>
    <t>24,1</t>
  </si>
  <si>
    <t>88,7</t>
  </si>
  <si>
    <t>108,3</t>
  </si>
  <si>
    <t>4,8</t>
  </si>
  <si>
    <t>8,5</t>
  </si>
  <si>
    <t>+1,3 pp</t>
  </si>
  <si>
    <t>+0,3 pp</t>
  </si>
  <si>
    <t>35,1</t>
  </si>
  <si>
    <t>42,3</t>
  </si>
  <si>
    <t>37,0</t>
  </si>
  <si>
    <t>44,5</t>
  </si>
  <si>
    <t>6,4</t>
  </si>
  <si>
    <t>6,3</t>
  </si>
  <si>
    <t>Sty-Cze 2022</t>
  </si>
  <si>
    <t>Sty-Cze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</si>
</sst>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4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9">
    <xf numFmtId="0" fontId="0" fillId="0" borderId="0" xfId="0"/>
    <xf numFmtId="0" fontId="6" fillId="0" borderId="0" xfId="0" applyFont="1"/>
    <xf numFmtId="0" fontId="7" fillId="0" borderId="0" xfId="11" applyFont="1"/>
    <xf numFmtId="0" fontId="8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11" applyFont="1" applyAlignment="1">
      <alignment horizontal="right"/>
    </xf>
    <xf numFmtId="0" fontId="10" fillId="2" borderId="6" xfId="0" applyFont="1" applyFill="1" applyBorder="1" applyAlignment="1">
      <alignment wrapText="1"/>
    </xf>
    <xf numFmtId="166" fontId="10" fillId="2" borderId="4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166" fontId="11" fillId="0" borderId="4" xfId="1" applyNumberFormat="1" applyFont="1" applyBorder="1" applyAlignment="1">
      <alignment horizontal="center"/>
    </xf>
    <xf numFmtId="165" fontId="11" fillId="0" borderId="4" xfId="22" applyNumberFormat="1" applyFont="1" applyBorder="1" applyAlignment="1">
      <alignment horizontal="center"/>
    </xf>
    <xf numFmtId="0" fontId="11" fillId="0" borderId="6" xfId="0" applyFont="1" applyBorder="1" applyAlignment="1">
      <alignment horizontal="left" wrapText="1" indent="1"/>
    </xf>
    <xf numFmtId="166" fontId="11" fillId="0" borderId="5" xfId="1" applyNumberFormat="1" applyFont="1" applyBorder="1" applyAlignment="1">
      <alignment horizontal="center"/>
    </xf>
    <xf numFmtId="165" fontId="11" fillId="0" borderId="5" xfId="17" applyNumberFormat="1" applyFont="1" applyBorder="1" applyAlignment="1">
      <alignment horizontal="center"/>
    </xf>
    <xf numFmtId="0" fontId="11" fillId="0" borderId="9" xfId="0" applyFont="1" applyBorder="1" applyAlignment="1">
      <alignment horizontal="left" wrapText="1" indent="1"/>
    </xf>
    <xf numFmtId="165" fontId="11" fillId="0" borderId="8" xfId="22" applyNumberFormat="1" applyFont="1" applyBorder="1" applyAlignment="1">
      <alignment horizontal="center"/>
    </xf>
    <xf numFmtId="166" fontId="10" fillId="2" borderId="4" xfId="1" applyNumberFormat="1" applyFont="1" applyFill="1" applyBorder="1" applyAlignment="1">
      <alignment horizontal="center" vertical="center"/>
    </xf>
    <xf numFmtId="165" fontId="10" fillId="2" borderId="4" xfId="22" applyNumberFormat="1" applyFont="1" applyFill="1" applyBorder="1" applyAlignment="1">
      <alignment horizontal="center" vertical="center"/>
    </xf>
    <xf numFmtId="0" fontId="11" fillId="0" borderId="7" xfId="11" applyFont="1" applyBorder="1"/>
    <xf numFmtId="0" fontId="7" fillId="0" borderId="7" xfId="11" applyFont="1" applyBorder="1"/>
    <xf numFmtId="166" fontId="7" fillId="0" borderId="0" xfId="11" applyNumberFormat="1" applyFont="1"/>
    <xf numFmtId="0" fontId="12" fillId="0" borderId="0" xfId="8" applyFont="1" applyAlignment="1">
      <alignment horizontal="center" vertical="center"/>
    </xf>
    <xf numFmtId="0" fontId="14" fillId="0" borderId="0" xfId="8" applyFont="1" applyAlignment="1">
      <alignment horizontal="right" vertical="center"/>
    </xf>
    <xf numFmtId="0" fontId="16" fillId="2" borderId="33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center" wrapText="1"/>
    </xf>
    <xf numFmtId="0" fontId="12" fillId="0" borderId="16" xfId="8" applyFont="1" applyBorder="1" applyAlignment="1">
      <alignment horizontal="center" vertical="center"/>
    </xf>
    <xf numFmtId="0" fontId="18" fillId="0" borderId="19" xfId="8" applyFont="1" applyBorder="1" applyAlignment="1">
      <alignment vertical="center"/>
    </xf>
    <xf numFmtId="3" fontId="18" fillId="0" borderId="22" xfId="8" applyNumberFormat="1" applyFont="1" applyBorder="1" applyAlignment="1">
      <alignment vertical="center"/>
    </xf>
    <xf numFmtId="10" fontId="18" fillId="0" borderId="19" xfId="18" applyNumberFormat="1" applyFont="1" applyBorder="1" applyAlignment="1">
      <alignment vertical="center"/>
    </xf>
    <xf numFmtId="165" fontId="18" fillId="0" borderId="19" xfId="18" applyNumberFormat="1" applyFont="1" applyBorder="1" applyAlignment="1">
      <alignment vertical="center"/>
    </xf>
    <xf numFmtId="10" fontId="7" fillId="0" borderId="0" xfId="0" applyNumberFormat="1" applyFont="1"/>
    <xf numFmtId="0" fontId="19" fillId="4" borderId="16" xfId="0" applyFont="1" applyFill="1" applyBorder="1" applyAlignment="1">
      <alignment horizontal="center" vertical="center" wrapText="1"/>
    </xf>
    <xf numFmtId="0" fontId="18" fillId="4" borderId="19" xfId="8" applyFont="1" applyFill="1" applyBorder="1" applyAlignment="1">
      <alignment vertical="center"/>
    </xf>
    <xf numFmtId="3" fontId="18" fillId="4" borderId="22" xfId="8" applyNumberFormat="1" applyFont="1" applyFill="1" applyBorder="1" applyAlignment="1">
      <alignment vertical="center"/>
    </xf>
    <xf numFmtId="10" fontId="18" fillId="4" borderId="19" xfId="18" applyNumberFormat="1" applyFont="1" applyFill="1" applyBorder="1" applyAlignment="1">
      <alignment vertical="center"/>
    </xf>
    <xf numFmtId="165" fontId="18" fillId="4" borderId="19" xfId="18" applyNumberFormat="1" applyFont="1" applyFill="1" applyBorder="1" applyAlignment="1">
      <alignment vertical="center"/>
    </xf>
    <xf numFmtId="3" fontId="18" fillId="3" borderId="22" xfId="8" applyNumberFormat="1" applyFont="1" applyFill="1" applyBorder="1" applyAlignment="1">
      <alignment vertical="center"/>
    </xf>
    <xf numFmtId="10" fontId="18" fillId="3" borderId="19" xfId="18" applyNumberFormat="1" applyFont="1" applyFill="1" applyBorder="1" applyAlignment="1">
      <alignment vertical="center"/>
    </xf>
    <xf numFmtId="165" fontId="18" fillId="3" borderId="19" xfId="18" applyNumberFormat="1" applyFont="1" applyFill="1" applyBorder="1" applyAlignment="1">
      <alignment vertical="center"/>
    </xf>
    <xf numFmtId="3" fontId="10" fillId="2" borderId="22" xfId="8" applyNumberFormat="1" applyFont="1" applyFill="1" applyBorder="1" applyAlignment="1">
      <alignment vertical="center"/>
    </xf>
    <xf numFmtId="9" fontId="10" fillId="2" borderId="19" xfId="18" applyFont="1" applyFill="1" applyBorder="1" applyAlignment="1">
      <alignment vertical="center"/>
    </xf>
    <xf numFmtId="165" fontId="10" fillId="2" borderId="19" xfId="8" applyNumberFormat="1" applyFont="1" applyFill="1" applyBorder="1" applyAlignment="1">
      <alignment vertical="center"/>
    </xf>
    <xf numFmtId="0" fontId="18" fillId="0" borderId="0" xfId="8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7" applyFont="1" applyAlignment="1">
      <alignment horizontal="center" vertical="top"/>
    </xf>
    <xf numFmtId="1" fontId="18" fillId="0" borderId="16" xfId="18" applyNumberFormat="1" applyFont="1" applyBorder="1" applyAlignment="1">
      <alignment horizontal="center"/>
    </xf>
    <xf numFmtId="1" fontId="18" fillId="4" borderId="16" xfId="18" applyNumberFormat="1" applyFont="1" applyFill="1" applyBorder="1" applyAlignment="1">
      <alignment horizontal="center"/>
    </xf>
    <xf numFmtId="3" fontId="18" fillId="3" borderId="16" xfId="8" applyNumberFormat="1" applyFont="1" applyFill="1" applyBorder="1" applyAlignment="1">
      <alignment vertical="center"/>
    </xf>
    <xf numFmtId="0" fontId="18" fillId="3" borderId="16" xfId="8" applyFont="1" applyFill="1" applyBorder="1" applyAlignment="1">
      <alignment vertical="center"/>
    </xf>
    <xf numFmtId="3" fontId="10" fillId="2" borderId="16" xfId="8" applyNumberFormat="1" applyFont="1" applyFill="1" applyBorder="1" applyAlignment="1">
      <alignment vertical="center"/>
    </xf>
    <xf numFmtId="0" fontId="11" fillId="0" borderId="0" xfId="0" applyFont="1" applyAlignment="1">
      <alignment horizontal="right"/>
    </xf>
    <xf numFmtId="0" fontId="18" fillId="0" borderId="5" xfId="0" applyFont="1" applyBorder="1" applyAlignment="1">
      <alignment horizontal="left"/>
    </xf>
    <xf numFmtId="0" fontId="18" fillId="0" borderId="6" xfId="22" applyNumberFormat="1" applyFont="1" applyBorder="1" applyAlignment="1">
      <alignment horizontal="right"/>
    </xf>
    <xf numFmtId="165" fontId="18" fillId="0" borderId="12" xfId="22" applyNumberFormat="1" applyFont="1" applyBorder="1" applyAlignment="1">
      <alignment horizontal="right"/>
    </xf>
    <xf numFmtId="170" fontId="18" fillId="0" borderId="15" xfId="18" applyNumberFormat="1" applyFont="1" applyBorder="1"/>
    <xf numFmtId="170" fontId="23" fillId="0" borderId="5" xfId="18" applyNumberFormat="1" applyFont="1" applyBorder="1" applyAlignment="1">
      <alignment horizontal="right"/>
    </xf>
    <xf numFmtId="171" fontId="18" fillId="0" borderId="6" xfId="22" applyNumberFormat="1" applyFont="1" applyBorder="1" applyAlignment="1">
      <alignment horizontal="right"/>
    </xf>
    <xf numFmtId="170" fontId="18" fillId="0" borderId="5" xfId="18" applyNumberFormat="1" applyFont="1" applyBorder="1"/>
    <xf numFmtId="170" fontId="18" fillId="0" borderId="5" xfId="18" applyNumberFormat="1" applyFont="1" applyBorder="1" applyAlignment="1">
      <alignment horizontal="right"/>
    </xf>
    <xf numFmtId="0" fontId="18" fillId="0" borderId="5" xfId="0" applyFont="1" applyBorder="1" applyAlignment="1">
      <alignment horizontal="left" indent="1"/>
    </xf>
    <xf numFmtId="3" fontId="18" fillId="0" borderId="6" xfId="22" applyNumberFormat="1" applyFont="1" applyBorder="1" applyAlignment="1">
      <alignment horizontal="right"/>
    </xf>
    <xf numFmtId="170" fontId="11" fillId="0" borderId="5" xfId="18" applyNumberFormat="1" applyFont="1" applyBorder="1"/>
    <xf numFmtId="170" fontId="11" fillId="0" borderId="5" xfId="18" applyNumberFormat="1" applyFont="1" applyBorder="1" applyAlignment="1">
      <alignment horizontal="right"/>
    </xf>
    <xf numFmtId="168" fontId="18" fillId="0" borderId="6" xfId="22" applyNumberFormat="1" applyFont="1" applyBorder="1" applyAlignment="1">
      <alignment horizontal="right"/>
    </xf>
    <xf numFmtId="169" fontId="18" fillId="0" borderId="6" xfId="22" applyNumberFormat="1" applyFont="1" applyBorder="1" applyAlignment="1">
      <alignment horizontal="right"/>
    </xf>
    <xf numFmtId="0" fontId="18" fillId="0" borderId="8" xfId="0" applyFont="1" applyBorder="1" applyAlignment="1">
      <alignment horizontal="left" indent="1"/>
    </xf>
    <xf numFmtId="165" fontId="18" fillId="0" borderId="13" xfId="22" applyNumberFormat="1" applyFont="1" applyBorder="1" applyAlignment="1">
      <alignment horizontal="right"/>
    </xf>
    <xf numFmtId="170" fontId="18" fillId="0" borderId="8" xfId="18" applyNumberFormat="1" applyFont="1" applyBorder="1"/>
    <xf numFmtId="170" fontId="23" fillId="0" borderId="8" xfId="18" applyNumberFormat="1" applyFont="1" applyBorder="1" applyAlignment="1">
      <alignment horizontal="right"/>
    </xf>
    <xf numFmtId="0" fontId="13" fillId="0" borderId="0" xfId="8" applyFont="1" applyAlignment="1">
      <alignment vertical="center"/>
    </xf>
    <xf numFmtId="0" fontId="18" fillId="3" borderId="22" xfId="8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26" fillId="2" borderId="4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3" fontId="18" fillId="0" borderId="9" xfId="22" applyNumberFormat="1" applyFont="1" applyBorder="1" applyAlignment="1">
      <alignment horizontal="right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16" fillId="2" borderId="17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wrapText="1"/>
    </xf>
    <xf numFmtId="0" fontId="17" fillId="2" borderId="3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top" wrapText="1"/>
    </xf>
    <xf numFmtId="0" fontId="16" fillId="2" borderId="17" xfId="8" applyFont="1" applyFill="1" applyBorder="1" applyAlignment="1">
      <alignment horizontal="center" vertical="center" wrapText="1"/>
    </xf>
    <xf numFmtId="0" fontId="16" fillId="2" borderId="31" xfId="8" applyFont="1" applyFill="1" applyBorder="1" applyAlignment="1">
      <alignment horizontal="center" vertical="center" wrapText="1"/>
    </xf>
    <xf numFmtId="0" fontId="16" fillId="2" borderId="33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vertical="center" wrapText="1"/>
    </xf>
    <xf numFmtId="0" fontId="16" fillId="2" borderId="34" xfId="8" applyFont="1" applyFill="1" applyBorder="1" applyAlignment="1">
      <alignment horizontal="center" vertical="center" wrapText="1"/>
    </xf>
    <xf numFmtId="0" fontId="16" fillId="2" borderId="29" xfId="8" applyFont="1" applyFill="1" applyBorder="1" applyAlignment="1">
      <alignment horizontal="center" vertical="center" wrapText="1"/>
    </xf>
    <xf numFmtId="0" fontId="15" fillId="2" borderId="31" xfId="8" applyFont="1" applyFill="1" applyBorder="1" applyAlignment="1">
      <alignment horizontal="center" vertical="top"/>
    </xf>
    <xf numFmtId="0" fontId="15" fillId="2" borderId="18" xfId="8" applyFont="1" applyFill="1" applyBorder="1" applyAlignment="1">
      <alignment horizontal="center" vertical="top"/>
    </xf>
    <xf numFmtId="0" fontId="17" fillId="2" borderId="31" xfId="8" applyFont="1" applyFill="1" applyBorder="1" applyAlignment="1">
      <alignment horizontal="center" vertical="center" wrapText="1"/>
    </xf>
    <xf numFmtId="0" fontId="17" fillId="2" borderId="18" xfId="8" applyFont="1" applyFill="1" applyBorder="1" applyAlignment="1">
      <alignment horizontal="center" vertical="center" wrapText="1"/>
    </xf>
    <xf numFmtId="0" fontId="12" fillId="0" borderId="0" xfId="8" applyFont="1" applyAlignment="1">
      <alignment horizontal="center" vertical="center"/>
    </xf>
    <xf numFmtId="0" fontId="10" fillId="2" borderId="33" xfId="8" applyFont="1" applyFill="1" applyBorder="1" applyAlignment="1">
      <alignment horizontal="center" wrapText="1"/>
    </xf>
    <xf numFmtId="0" fontId="10" fillId="2" borderId="34" xfId="8" applyFont="1" applyFill="1" applyBorder="1" applyAlignment="1">
      <alignment horizontal="center" wrapText="1"/>
    </xf>
    <xf numFmtId="0" fontId="10" fillId="2" borderId="17" xfId="8" applyFont="1" applyFill="1" applyBorder="1" applyAlignment="1">
      <alignment horizontal="center" wrapText="1"/>
    </xf>
    <xf numFmtId="0" fontId="10" fillId="2" borderId="31" xfId="8" applyFont="1" applyFill="1" applyBorder="1" applyAlignment="1">
      <alignment horizontal="center" wrapText="1"/>
    </xf>
    <xf numFmtId="0" fontId="15" fillId="2" borderId="34" xfId="8" applyFont="1" applyFill="1" applyBorder="1" applyAlignment="1">
      <alignment horizontal="center" vertical="top"/>
    </xf>
    <xf numFmtId="0" fontId="15" fillId="2" borderId="23" xfId="8" applyFont="1" applyFill="1" applyBorder="1" applyAlignment="1">
      <alignment horizontal="center" vertical="top"/>
    </xf>
    <xf numFmtId="0" fontId="15" fillId="2" borderId="23" xfId="8" applyFont="1" applyFill="1" applyBorder="1" applyAlignment="1">
      <alignment horizontal="center" vertical="center"/>
    </xf>
    <xf numFmtId="0" fontId="15" fillId="2" borderId="30" xfId="8" applyFont="1" applyFill="1" applyBorder="1" applyAlignment="1">
      <alignment horizontal="center" vertical="center"/>
    </xf>
    <xf numFmtId="0" fontId="15" fillId="2" borderId="21" xfId="8" applyFont="1" applyFill="1" applyBorder="1" applyAlignment="1">
      <alignment horizontal="center" vertical="center"/>
    </xf>
    <xf numFmtId="0" fontId="15" fillId="2" borderId="0" xfId="8" applyFont="1" applyFill="1" applyAlignment="1">
      <alignment horizontal="center" vertical="center"/>
    </xf>
    <xf numFmtId="0" fontId="15" fillId="2" borderId="25" xfId="8" applyFont="1" applyFill="1" applyBorder="1" applyAlignment="1">
      <alignment horizontal="center" vertical="center"/>
    </xf>
    <xf numFmtId="0" fontId="10" fillId="2" borderId="27" xfId="8" applyFont="1" applyFill="1" applyBorder="1" applyAlignment="1">
      <alignment horizontal="center" vertical="center"/>
    </xf>
    <xf numFmtId="0" fontId="10" fillId="2" borderId="28" xfId="8" applyFont="1" applyFill="1" applyBorder="1" applyAlignment="1">
      <alignment horizontal="center" vertical="center"/>
    </xf>
    <xf numFmtId="0" fontId="10" fillId="2" borderId="26" xfId="8" applyFont="1" applyFill="1" applyBorder="1" applyAlignment="1">
      <alignment horizontal="center" vertical="center"/>
    </xf>
    <xf numFmtId="0" fontId="10" fillId="2" borderId="20" xfId="8" applyFont="1" applyFill="1" applyBorder="1" applyAlignment="1">
      <alignment horizontal="center" vertical="center"/>
    </xf>
    <xf numFmtId="0" fontId="15" fillId="2" borderId="24" xfId="8" applyFont="1" applyFill="1" applyBorder="1" applyAlignment="1">
      <alignment horizontal="center" vertical="center"/>
    </xf>
    <xf numFmtId="0" fontId="15" fillId="2" borderId="29" xfId="8" applyFont="1" applyFill="1" applyBorder="1" applyAlignment="1">
      <alignment horizontal="center" vertical="center"/>
    </xf>
    <xf numFmtId="0" fontId="10" fillId="2" borderId="33" xfId="8" applyFont="1" applyFill="1" applyBorder="1" applyAlignment="1">
      <alignment horizontal="center" vertical="center"/>
    </xf>
    <xf numFmtId="0" fontId="12" fillId="3" borderId="32" xfId="8" applyFont="1" applyFill="1" applyBorder="1" applyAlignment="1">
      <alignment horizontal="center" vertical="center"/>
    </xf>
    <xf numFmtId="0" fontId="12" fillId="3" borderId="19" xfId="8" applyFont="1" applyFill="1" applyBorder="1" applyAlignment="1">
      <alignment horizontal="center" vertical="center"/>
    </xf>
    <xf numFmtId="0" fontId="10" fillId="2" borderId="32" xfId="8" applyFont="1" applyFill="1" applyBorder="1" applyAlignment="1">
      <alignment horizontal="center" vertical="top"/>
    </xf>
    <xf numFmtId="0" fontId="10" fillId="2" borderId="19" xfId="8" applyFont="1" applyFill="1" applyBorder="1" applyAlignment="1">
      <alignment horizontal="center" vertical="top"/>
    </xf>
    <xf numFmtId="0" fontId="10" fillId="2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2" fillId="0" borderId="0" xfId="8" applyFont="1" applyAlignment="1">
      <alignment horizontal="center" wrapText="1"/>
    </xf>
  </cellXfs>
  <cellStyles count="24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5" xfId="13" xr:uid="{00000000-0005-0000-0000-00000D000000}"/>
    <cellStyle name="Normalny 5 2" xfId="14" xr:uid="{00000000-0005-0000-0000-00000E000000}"/>
    <cellStyle name="Normalny 6" xfId="15" xr:uid="{00000000-0005-0000-0000-00000F000000}"/>
    <cellStyle name="Normalny 7" xfId="16" xr:uid="{00000000-0005-0000-0000-000010000000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</cellStyles>
  <dxfs count="13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20</xdr:row>
      <xdr:rowOff>123825</xdr:rowOff>
    </xdr:from>
    <xdr:to>
      <xdr:col>7</xdr:col>
      <xdr:colOff>223713</xdr:colOff>
      <xdr:row>41</xdr:row>
      <xdr:rowOff>84908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FB56295-C1F9-AFA1-D054-D38E0D2B2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3914775"/>
          <a:ext cx="5157663" cy="3761558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20</xdr:row>
      <xdr:rowOff>1</xdr:rowOff>
    </xdr:from>
    <xdr:to>
      <xdr:col>17</xdr:col>
      <xdr:colOff>571875</xdr:colOff>
      <xdr:row>41</xdr:row>
      <xdr:rowOff>47626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B57D20B-F41C-E376-9A76-0D2269266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81675" y="3790951"/>
          <a:ext cx="6096375" cy="3848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tabSelected="1" workbookViewId="0"/>
  </sheetViews>
  <sheetFormatPr defaultColWidth="9.140625" defaultRowHeight="14.25" x14ac:dyDescent="0.2"/>
  <cols>
    <col min="1" max="1" width="1.140625" style="2" customWidth="1"/>
    <col min="2" max="2" width="41" style="2" customWidth="1"/>
    <col min="3" max="5" width="11.140625" style="2" customWidth="1"/>
    <col min="6" max="7" width="14.42578125" style="2" customWidth="1"/>
    <col min="8" max="8" width="11.7109375" style="2" customWidth="1"/>
    <col min="9" max="16384" width="9.140625" style="2"/>
  </cols>
  <sheetData>
    <row r="1" spans="1:256" x14ac:dyDescent="0.2">
      <c r="A1" s="1"/>
      <c r="C1" s="3"/>
      <c r="E1" s="1"/>
      <c r="F1" s="1"/>
      <c r="G1" s="1"/>
      <c r="H1" s="4">
        <v>45112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">
      <c r="B2" s="5" t="s">
        <v>76</v>
      </c>
      <c r="H2" s="6" t="s">
        <v>72</v>
      </c>
    </row>
    <row r="3" spans="1:256" ht="24.75" customHeight="1" x14ac:dyDescent="0.2">
      <c r="B3" s="85" t="s">
        <v>114</v>
      </c>
      <c r="C3" s="86"/>
      <c r="D3" s="86"/>
      <c r="E3" s="86"/>
      <c r="F3" s="86"/>
      <c r="G3" s="86"/>
      <c r="H3" s="87"/>
    </row>
    <row r="4" spans="1:256" ht="24.75" customHeight="1" x14ac:dyDescent="0.2">
      <c r="B4" s="7"/>
      <c r="C4" s="8" t="s">
        <v>147</v>
      </c>
      <c r="D4" s="8" t="s">
        <v>148</v>
      </c>
      <c r="E4" s="9" t="s">
        <v>58</v>
      </c>
      <c r="F4" s="8" t="s">
        <v>149</v>
      </c>
      <c r="G4" s="8" t="s">
        <v>150</v>
      </c>
      <c r="H4" s="9" t="s">
        <v>58</v>
      </c>
    </row>
    <row r="5" spans="1:256" ht="24.75" customHeight="1" x14ac:dyDescent="0.2">
      <c r="B5" s="10" t="s">
        <v>52</v>
      </c>
      <c r="C5" s="11">
        <v>41581</v>
      </c>
      <c r="D5" s="11">
        <v>39585</v>
      </c>
      <c r="E5" s="12">
        <v>5.042314007831239E-2</v>
      </c>
      <c r="F5" s="11">
        <v>238672</v>
      </c>
      <c r="G5" s="11">
        <v>212405</v>
      </c>
      <c r="H5" s="12">
        <v>0.12366469715872985</v>
      </c>
    </row>
    <row r="6" spans="1:256" ht="24.75" customHeight="1" x14ac:dyDescent="0.2">
      <c r="B6" s="10" t="s">
        <v>53</v>
      </c>
      <c r="C6" s="11">
        <v>6035</v>
      </c>
      <c r="D6" s="11">
        <v>5524</v>
      </c>
      <c r="E6" s="12">
        <v>9.2505430847212189E-2</v>
      </c>
      <c r="F6" s="11">
        <v>31542</v>
      </c>
      <c r="G6" s="11">
        <v>31570</v>
      </c>
      <c r="H6" s="12">
        <v>-8.869179600886623E-4</v>
      </c>
    </row>
    <row r="7" spans="1:256" ht="24.75" customHeight="1" x14ac:dyDescent="0.2">
      <c r="B7" s="13" t="s">
        <v>54</v>
      </c>
      <c r="C7" s="14">
        <f>C6-C8</f>
        <v>5822</v>
      </c>
      <c r="D7" s="14">
        <f>D6-D8</f>
        <v>5263</v>
      </c>
      <c r="E7" s="15">
        <f>C7/D7-1</f>
        <v>0.10621318639559196</v>
      </c>
      <c r="F7" s="14">
        <f>F6-F8</f>
        <v>30556</v>
      </c>
      <c r="G7" s="14">
        <f>G6-G8</f>
        <v>30273</v>
      </c>
      <c r="H7" s="15">
        <f>F7/G7-1</f>
        <v>9.3482641297526481E-3</v>
      </c>
    </row>
    <row r="8" spans="1:256" ht="24.75" customHeight="1" x14ac:dyDescent="0.2">
      <c r="B8" s="16" t="s">
        <v>55</v>
      </c>
      <c r="C8" s="14">
        <v>213</v>
      </c>
      <c r="D8" s="14">
        <v>261</v>
      </c>
      <c r="E8" s="17">
        <v>-0.18390804597701149</v>
      </c>
      <c r="F8" s="14">
        <v>986</v>
      </c>
      <c r="G8" s="14">
        <v>1297</v>
      </c>
      <c r="H8" s="17">
        <v>-0.23978411719352355</v>
      </c>
    </row>
    <row r="9" spans="1:256" ht="25.5" customHeight="1" x14ac:dyDescent="0.2">
      <c r="B9" s="81" t="s">
        <v>56</v>
      </c>
      <c r="C9" s="18">
        <v>47616</v>
      </c>
      <c r="D9" s="18">
        <v>45109</v>
      </c>
      <c r="E9" s="19">
        <v>5.5576492495954311E-2</v>
      </c>
      <c r="F9" s="18">
        <v>270214</v>
      </c>
      <c r="G9" s="18">
        <v>243975</v>
      </c>
      <c r="H9" s="19">
        <v>0.10754790449841178</v>
      </c>
    </row>
    <row r="10" spans="1:256" x14ac:dyDescent="0.2">
      <c r="B10" s="20" t="s">
        <v>57</v>
      </c>
      <c r="C10" s="21"/>
      <c r="D10" s="21"/>
      <c r="E10" s="21"/>
      <c r="F10" s="21"/>
      <c r="G10" s="21"/>
      <c r="H10" s="21"/>
    </row>
    <row r="11" spans="1:256" x14ac:dyDescent="0.2">
      <c r="B11" s="5"/>
      <c r="F11" s="22"/>
      <c r="G11" s="22"/>
    </row>
    <row r="28" spans="2:2" x14ac:dyDescent="0.2">
      <c r="B28" s="5"/>
    </row>
  </sheetData>
  <mergeCells count="1">
    <mergeCell ref="B3:H3"/>
  </mergeCells>
  <conditionalFormatting sqref="E7 H7">
    <cfRule type="cellIs" dxfId="133" priority="108" operator="lessThan">
      <formula>0</formula>
    </cfRule>
  </conditionalFormatting>
  <conditionalFormatting sqref="E5 H5">
    <cfRule type="cellIs" dxfId="132" priority="3" operator="lessThan">
      <formula>0</formula>
    </cfRule>
  </conditionalFormatting>
  <conditionalFormatting sqref="H6 E6">
    <cfRule type="cellIs" dxfId="131" priority="2" operator="lessThan">
      <formula>0</formula>
    </cfRule>
  </conditionalFormatting>
  <conditionalFormatting sqref="H8:H9 E8:E9">
    <cfRule type="cellIs" dxfId="130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67"/>
  <sheetViews>
    <sheetView showGridLines="0" zoomScale="90" zoomScaleNormal="90" workbookViewId="0"/>
  </sheetViews>
  <sheetFormatPr defaultColWidth="9.140625" defaultRowHeight="14.25" x14ac:dyDescent="0.2"/>
  <cols>
    <col min="1" max="1" width="1.7109375" style="5" customWidth="1"/>
    <col min="2" max="2" width="8.140625" style="5" customWidth="1"/>
    <col min="3" max="3" width="19.28515625" style="5" customWidth="1"/>
    <col min="4" max="14" width="10.28515625" style="5" customWidth="1"/>
    <col min="15" max="15" width="13" style="5" customWidth="1"/>
    <col min="16" max="16" width="23.140625" style="5" customWidth="1"/>
    <col min="17" max="22" width="10.28515625" style="5" customWidth="1"/>
    <col min="23" max="23" width="11.28515625" style="5" customWidth="1"/>
    <col min="24" max="16384" width="9.140625" style="5"/>
  </cols>
  <sheetData>
    <row r="1" spans="2:16" x14ac:dyDescent="0.2">
      <c r="B1" s="5" t="s">
        <v>3</v>
      </c>
      <c r="D1" s="3"/>
      <c r="O1" s="4">
        <v>45112</v>
      </c>
    </row>
    <row r="2" spans="2:16" ht="23.25" customHeight="1" thickBot="1" x14ac:dyDescent="0.25">
      <c r="B2" s="103" t="s">
        <v>45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2:16" ht="14.45" customHeight="1" x14ac:dyDescent="0.2">
      <c r="B3" s="104" t="s">
        <v>0</v>
      </c>
      <c r="C3" s="106" t="s">
        <v>1</v>
      </c>
      <c r="D3" s="115" t="s">
        <v>151</v>
      </c>
      <c r="E3" s="115"/>
      <c r="F3" s="115"/>
      <c r="G3" s="115"/>
      <c r="H3" s="116"/>
      <c r="I3" s="117" t="s">
        <v>139</v>
      </c>
      <c r="J3" s="116"/>
      <c r="K3" s="117" t="s">
        <v>153</v>
      </c>
      <c r="L3" s="115"/>
      <c r="M3" s="115"/>
      <c r="N3" s="115"/>
      <c r="O3" s="118"/>
    </row>
    <row r="4" spans="2:16" ht="14.45" customHeight="1" thickBot="1" x14ac:dyDescent="0.25">
      <c r="B4" s="105"/>
      <c r="C4" s="107"/>
      <c r="D4" s="113" t="s">
        <v>152</v>
      </c>
      <c r="E4" s="113"/>
      <c r="F4" s="113"/>
      <c r="G4" s="113"/>
      <c r="H4" s="114"/>
      <c r="I4" s="119" t="s">
        <v>140</v>
      </c>
      <c r="J4" s="114"/>
      <c r="K4" s="119" t="s">
        <v>154</v>
      </c>
      <c r="L4" s="113"/>
      <c r="M4" s="113"/>
      <c r="N4" s="113"/>
      <c r="O4" s="120"/>
    </row>
    <row r="5" spans="2:16" ht="14.45" customHeight="1" x14ac:dyDescent="0.2">
      <c r="B5" s="105"/>
      <c r="C5" s="107"/>
      <c r="D5" s="95">
        <v>2023</v>
      </c>
      <c r="E5" s="96"/>
      <c r="F5" s="95">
        <v>2022</v>
      </c>
      <c r="G5" s="96"/>
      <c r="H5" s="89" t="s">
        <v>5</v>
      </c>
      <c r="I5" s="93">
        <v>2022</v>
      </c>
      <c r="J5" s="93" t="s">
        <v>117</v>
      </c>
      <c r="K5" s="95">
        <v>2023</v>
      </c>
      <c r="L5" s="96"/>
      <c r="M5" s="95">
        <v>2022</v>
      </c>
      <c r="N5" s="96"/>
      <c r="O5" s="89" t="s">
        <v>5</v>
      </c>
    </row>
    <row r="6" spans="2:16" ht="14.45" customHeight="1" thickBot="1" x14ac:dyDescent="0.25">
      <c r="B6" s="108" t="s">
        <v>6</v>
      </c>
      <c r="C6" s="99" t="s">
        <v>7</v>
      </c>
      <c r="D6" s="97"/>
      <c r="E6" s="98"/>
      <c r="F6" s="97"/>
      <c r="G6" s="98"/>
      <c r="H6" s="90"/>
      <c r="I6" s="94"/>
      <c r="J6" s="94"/>
      <c r="K6" s="97"/>
      <c r="L6" s="98"/>
      <c r="M6" s="97"/>
      <c r="N6" s="98"/>
      <c r="O6" s="90"/>
    </row>
    <row r="7" spans="2:16" ht="14.45" customHeight="1" x14ac:dyDescent="0.2">
      <c r="B7" s="108"/>
      <c r="C7" s="99"/>
      <c r="D7" s="25" t="s">
        <v>8</v>
      </c>
      <c r="E7" s="26" t="s">
        <v>2</v>
      </c>
      <c r="F7" s="25" t="s">
        <v>8</v>
      </c>
      <c r="G7" s="26" t="s">
        <v>2</v>
      </c>
      <c r="H7" s="91" t="s">
        <v>9</v>
      </c>
      <c r="I7" s="27" t="s">
        <v>8</v>
      </c>
      <c r="J7" s="101" t="s">
        <v>118</v>
      </c>
      <c r="K7" s="25" t="s">
        <v>8</v>
      </c>
      <c r="L7" s="26" t="s">
        <v>2</v>
      </c>
      <c r="M7" s="25" t="s">
        <v>8</v>
      </c>
      <c r="N7" s="26" t="s">
        <v>2</v>
      </c>
      <c r="O7" s="91" t="s">
        <v>9</v>
      </c>
    </row>
    <row r="8" spans="2:16" ht="14.45" customHeight="1" thickBot="1" x14ac:dyDescent="0.25">
      <c r="B8" s="109"/>
      <c r="C8" s="100"/>
      <c r="D8" s="28" t="s">
        <v>10</v>
      </c>
      <c r="E8" s="29" t="s">
        <v>11</v>
      </c>
      <c r="F8" s="28" t="s">
        <v>10</v>
      </c>
      <c r="G8" s="29" t="s">
        <v>11</v>
      </c>
      <c r="H8" s="92"/>
      <c r="I8" s="30" t="s">
        <v>10</v>
      </c>
      <c r="J8" s="102"/>
      <c r="K8" s="28" t="s">
        <v>10</v>
      </c>
      <c r="L8" s="29" t="s">
        <v>11</v>
      </c>
      <c r="M8" s="28" t="s">
        <v>10</v>
      </c>
      <c r="N8" s="29" t="s">
        <v>11</v>
      </c>
      <c r="O8" s="92"/>
    </row>
    <row r="9" spans="2:16" ht="14.25" customHeight="1" thickBot="1" x14ac:dyDescent="0.25">
      <c r="B9" s="31">
        <v>1</v>
      </c>
      <c r="C9" s="32" t="s">
        <v>19</v>
      </c>
      <c r="D9" s="33">
        <v>6290</v>
      </c>
      <c r="E9" s="34">
        <v>0.15127101320314568</v>
      </c>
      <c r="F9" s="33">
        <v>6987</v>
      </c>
      <c r="G9" s="34">
        <v>0.17650625236832132</v>
      </c>
      <c r="H9" s="35">
        <v>-9.9756690997566899E-2</v>
      </c>
      <c r="I9" s="33">
        <v>5520</v>
      </c>
      <c r="J9" s="35">
        <v>0.13949275362318847</v>
      </c>
      <c r="K9" s="33">
        <v>43824</v>
      </c>
      <c r="L9" s="34">
        <v>0.18361600858081384</v>
      </c>
      <c r="M9" s="33">
        <v>37934</v>
      </c>
      <c r="N9" s="34">
        <v>0.17859278265577552</v>
      </c>
      <c r="O9" s="35">
        <v>0.15526967891601196</v>
      </c>
      <c r="P9" s="36"/>
    </row>
    <row r="10" spans="2:16" ht="14.45" customHeight="1" thickBot="1" x14ac:dyDescent="0.25">
      <c r="B10" s="37">
        <v>2</v>
      </c>
      <c r="C10" s="38" t="s">
        <v>17</v>
      </c>
      <c r="D10" s="39">
        <v>4634</v>
      </c>
      <c r="E10" s="40">
        <v>0.11144513118972607</v>
      </c>
      <c r="F10" s="39">
        <v>3894</v>
      </c>
      <c r="G10" s="40">
        <v>9.837059492231906E-2</v>
      </c>
      <c r="H10" s="41">
        <v>0.19003595274781726</v>
      </c>
      <c r="I10" s="39">
        <v>4302</v>
      </c>
      <c r="J10" s="41">
        <v>7.7173407717340714E-2</v>
      </c>
      <c r="K10" s="39">
        <v>25910</v>
      </c>
      <c r="L10" s="40">
        <v>0.10855902661393041</v>
      </c>
      <c r="M10" s="39">
        <v>18339</v>
      </c>
      <c r="N10" s="40">
        <v>8.6339775429015331E-2</v>
      </c>
      <c r="O10" s="41">
        <v>0.41283603249904566</v>
      </c>
      <c r="P10" s="36"/>
    </row>
    <row r="11" spans="2:16" ht="14.45" customHeight="1" thickBot="1" x14ac:dyDescent="0.25">
      <c r="B11" s="31">
        <v>3</v>
      </c>
      <c r="C11" s="32" t="s">
        <v>22</v>
      </c>
      <c r="D11" s="33">
        <v>3508</v>
      </c>
      <c r="E11" s="34">
        <v>8.4365455376253576E-2</v>
      </c>
      <c r="F11" s="33">
        <v>2656</v>
      </c>
      <c r="G11" s="34">
        <v>6.7096122268536063E-2</v>
      </c>
      <c r="H11" s="35">
        <v>0.32078313253012047</v>
      </c>
      <c r="I11" s="33">
        <v>3338</v>
      </c>
      <c r="J11" s="35">
        <v>5.0928699820251611E-2</v>
      </c>
      <c r="K11" s="33">
        <v>18649</v>
      </c>
      <c r="L11" s="34">
        <v>7.8136522088891866E-2</v>
      </c>
      <c r="M11" s="33">
        <v>18121</v>
      </c>
      <c r="N11" s="34">
        <v>8.5313434241190172E-2</v>
      </c>
      <c r="O11" s="35">
        <v>2.9137464819822378E-2</v>
      </c>
      <c r="P11" s="36"/>
    </row>
    <row r="12" spans="2:16" ht="14.45" customHeight="1" thickBot="1" x14ac:dyDescent="0.25">
      <c r="B12" s="37">
        <v>4</v>
      </c>
      <c r="C12" s="38" t="s">
        <v>18</v>
      </c>
      <c r="D12" s="39">
        <v>3205</v>
      </c>
      <c r="E12" s="40">
        <v>7.7078473341189488E-2</v>
      </c>
      <c r="F12" s="39">
        <v>3365</v>
      </c>
      <c r="G12" s="40">
        <v>8.5006947075912595E-2</v>
      </c>
      <c r="H12" s="41">
        <v>-4.7548291233283857E-2</v>
      </c>
      <c r="I12" s="39">
        <v>3575</v>
      </c>
      <c r="J12" s="41">
        <v>-0.10349650349650352</v>
      </c>
      <c r="K12" s="39">
        <v>17675</v>
      </c>
      <c r="L12" s="40">
        <v>7.4055607695917416E-2</v>
      </c>
      <c r="M12" s="39">
        <v>15241</v>
      </c>
      <c r="N12" s="40">
        <v>7.175443139285799E-2</v>
      </c>
      <c r="O12" s="41">
        <v>0.15970080703365919</v>
      </c>
      <c r="P12" s="36"/>
    </row>
    <row r="13" spans="2:16" ht="14.45" customHeight="1" thickBot="1" x14ac:dyDescent="0.25">
      <c r="B13" s="31">
        <v>5</v>
      </c>
      <c r="C13" s="32" t="s">
        <v>32</v>
      </c>
      <c r="D13" s="33">
        <v>2334</v>
      </c>
      <c r="E13" s="34">
        <v>5.6131406171087757E-2</v>
      </c>
      <c r="F13" s="33">
        <v>1715</v>
      </c>
      <c r="G13" s="34">
        <v>4.3324491600353669E-2</v>
      </c>
      <c r="H13" s="35">
        <v>0.36093294460641401</v>
      </c>
      <c r="I13" s="33">
        <v>2325</v>
      </c>
      <c r="J13" s="35">
        <v>3.870967741935516E-3</v>
      </c>
      <c r="K13" s="33">
        <v>12778</v>
      </c>
      <c r="L13" s="34">
        <v>5.3537909767379502E-2</v>
      </c>
      <c r="M13" s="33">
        <v>9372</v>
      </c>
      <c r="N13" s="34">
        <v>4.4123255102281017E-2</v>
      </c>
      <c r="O13" s="35">
        <v>0.3634229620145113</v>
      </c>
      <c r="P13" s="36"/>
    </row>
    <row r="14" spans="2:16" ht="14.45" customHeight="1" thickBot="1" x14ac:dyDescent="0.25">
      <c r="B14" s="37">
        <v>6</v>
      </c>
      <c r="C14" s="38" t="s">
        <v>23</v>
      </c>
      <c r="D14" s="39">
        <v>2357</v>
      </c>
      <c r="E14" s="40">
        <v>5.6684543421274138E-2</v>
      </c>
      <c r="F14" s="39">
        <v>2631</v>
      </c>
      <c r="G14" s="40">
        <v>6.6464569912845772E-2</v>
      </c>
      <c r="H14" s="41">
        <v>-0.10414291144051691</v>
      </c>
      <c r="I14" s="39">
        <v>2405</v>
      </c>
      <c r="J14" s="41">
        <v>-1.995841995841996E-2</v>
      </c>
      <c r="K14" s="39">
        <v>12711</v>
      </c>
      <c r="L14" s="40">
        <v>5.3257189783468523E-2</v>
      </c>
      <c r="M14" s="39">
        <v>14594</v>
      </c>
      <c r="N14" s="40">
        <v>6.8708363739083358E-2</v>
      </c>
      <c r="O14" s="41">
        <v>-0.12902562696998765</v>
      </c>
    </row>
    <row r="15" spans="2:16" ht="14.45" customHeight="1" thickBot="1" x14ac:dyDescent="0.25">
      <c r="B15" s="31">
        <v>7</v>
      </c>
      <c r="C15" s="32" t="s">
        <v>16</v>
      </c>
      <c r="D15" s="33">
        <v>2089</v>
      </c>
      <c r="E15" s="34">
        <v>5.0239291984319763E-2</v>
      </c>
      <c r="F15" s="33">
        <v>2333</v>
      </c>
      <c r="G15" s="34">
        <v>5.8936465833017558E-2</v>
      </c>
      <c r="H15" s="35">
        <v>-0.10458636948135447</v>
      </c>
      <c r="I15" s="33">
        <v>2252</v>
      </c>
      <c r="J15" s="35">
        <v>-7.2380106571936054E-2</v>
      </c>
      <c r="K15" s="33">
        <v>11668</v>
      </c>
      <c r="L15" s="34">
        <v>4.8887175705570822E-2</v>
      </c>
      <c r="M15" s="33">
        <v>12369</v>
      </c>
      <c r="N15" s="34">
        <v>5.8233092441326711E-2</v>
      </c>
      <c r="O15" s="35">
        <v>-5.6673942921820708E-2</v>
      </c>
    </row>
    <row r="16" spans="2:16" ht="14.45" customHeight="1" thickBot="1" x14ac:dyDescent="0.25">
      <c r="B16" s="37">
        <v>8</v>
      </c>
      <c r="C16" s="38" t="s">
        <v>29</v>
      </c>
      <c r="D16" s="39">
        <v>1646</v>
      </c>
      <c r="E16" s="40">
        <v>3.9585387556816815E-2</v>
      </c>
      <c r="F16" s="39">
        <v>2508</v>
      </c>
      <c r="G16" s="40">
        <v>6.3357332322849569E-2</v>
      </c>
      <c r="H16" s="41">
        <v>-0.34370015948963317</v>
      </c>
      <c r="I16" s="39">
        <v>1388</v>
      </c>
      <c r="J16" s="41">
        <v>0.1858789625360231</v>
      </c>
      <c r="K16" s="39">
        <v>9891</v>
      </c>
      <c r="L16" s="40">
        <v>4.144181135617081E-2</v>
      </c>
      <c r="M16" s="39">
        <v>9881</v>
      </c>
      <c r="N16" s="40">
        <v>4.6519620536239731E-2</v>
      </c>
      <c r="O16" s="41">
        <v>1.0120433154539032E-3</v>
      </c>
    </row>
    <row r="17" spans="2:17" ht="14.45" customHeight="1" thickBot="1" x14ac:dyDescent="0.25">
      <c r="B17" s="31">
        <v>9</v>
      </c>
      <c r="C17" s="32" t="s">
        <v>31</v>
      </c>
      <c r="D17" s="33">
        <v>2033</v>
      </c>
      <c r="E17" s="34">
        <v>4.8892523027344217E-2</v>
      </c>
      <c r="F17" s="33">
        <v>2214</v>
      </c>
      <c r="G17" s="34">
        <v>5.5930276619931794E-2</v>
      </c>
      <c r="H17" s="35">
        <v>-8.1752484191508601E-2</v>
      </c>
      <c r="I17" s="33">
        <v>1539</v>
      </c>
      <c r="J17" s="35">
        <v>0.32098765432098775</v>
      </c>
      <c r="K17" s="33">
        <v>9473</v>
      </c>
      <c r="L17" s="34">
        <v>3.9690453844606823E-2</v>
      </c>
      <c r="M17" s="33">
        <v>11450</v>
      </c>
      <c r="N17" s="34">
        <v>5.3906452296320705E-2</v>
      </c>
      <c r="O17" s="35">
        <v>-0.17266375545851531</v>
      </c>
    </row>
    <row r="18" spans="2:17" ht="14.45" customHeight="1" thickBot="1" x14ac:dyDescent="0.25">
      <c r="B18" s="37">
        <v>10</v>
      </c>
      <c r="C18" s="38" t="s">
        <v>24</v>
      </c>
      <c r="D18" s="39">
        <v>2128</v>
      </c>
      <c r="E18" s="40">
        <v>5.1177220365070587E-2</v>
      </c>
      <c r="F18" s="39">
        <v>996</v>
      </c>
      <c r="G18" s="40">
        <v>2.5161045850701023E-2</v>
      </c>
      <c r="H18" s="41">
        <v>1.1365461847389557</v>
      </c>
      <c r="I18" s="39">
        <v>1508</v>
      </c>
      <c r="J18" s="41">
        <v>0.41114058355437666</v>
      </c>
      <c r="K18" s="39">
        <v>8894</v>
      </c>
      <c r="L18" s="40">
        <v>3.7264530401555272E-2</v>
      </c>
      <c r="M18" s="39">
        <v>7186</v>
      </c>
      <c r="N18" s="40">
        <v>3.3831595301428874E-2</v>
      </c>
      <c r="O18" s="41">
        <v>0.23768438630670752</v>
      </c>
    </row>
    <row r="19" spans="2:17" ht="14.45" customHeight="1" thickBot="1" x14ac:dyDescent="0.25">
      <c r="B19" s="31">
        <v>11</v>
      </c>
      <c r="C19" s="32" t="s">
        <v>21</v>
      </c>
      <c r="D19" s="33">
        <v>1245</v>
      </c>
      <c r="E19" s="34">
        <v>2.9941559847045527E-2</v>
      </c>
      <c r="F19" s="33">
        <v>1336</v>
      </c>
      <c r="G19" s="34">
        <v>3.3750157888088925E-2</v>
      </c>
      <c r="H19" s="35">
        <v>-6.8113772455089872E-2</v>
      </c>
      <c r="I19" s="33">
        <v>1038</v>
      </c>
      <c r="J19" s="35">
        <v>0.199421965317919</v>
      </c>
      <c r="K19" s="33">
        <v>6906</v>
      </c>
      <c r="L19" s="34">
        <v>2.8935107595360998E-2</v>
      </c>
      <c r="M19" s="33">
        <v>9868</v>
      </c>
      <c r="N19" s="34">
        <v>4.645841670393823E-2</v>
      </c>
      <c r="O19" s="35">
        <v>-0.30016214025131738</v>
      </c>
    </row>
    <row r="20" spans="2:17" ht="14.45" customHeight="1" thickBot="1" x14ac:dyDescent="0.25">
      <c r="B20" s="37">
        <v>12</v>
      </c>
      <c r="C20" s="38" t="s">
        <v>33</v>
      </c>
      <c r="D20" s="39">
        <v>999</v>
      </c>
      <c r="E20" s="40">
        <v>2.4025396214617252E-2</v>
      </c>
      <c r="F20" s="39">
        <v>664</v>
      </c>
      <c r="G20" s="40">
        <v>1.6774030567134016E-2</v>
      </c>
      <c r="H20" s="41">
        <v>0.50451807228915668</v>
      </c>
      <c r="I20" s="39">
        <v>1154</v>
      </c>
      <c r="J20" s="41">
        <v>-0.13431542461005197</v>
      </c>
      <c r="K20" s="39">
        <v>6683</v>
      </c>
      <c r="L20" s="40">
        <v>2.8000770932493129E-2</v>
      </c>
      <c r="M20" s="39">
        <v>5911</v>
      </c>
      <c r="N20" s="40">
        <v>2.7828911748781809E-2</v>
      </c>
      <c r="O20" s="41">
        <v>0.13060395872102859</v>
      </c>
    </row>
    <row r="21" spans="2:17" ht="14.25" customHeight="1" thickBot="1" x14ac:dyDescent="0.25">
      <c r="B21" s="31">
        <v>13</v>
      </c>
      <c r="C21" s="32" t="s">
        <v>39</v>
      </c>
      <c r="D21" s="33">
        <v>1096</v>
      </c>
      <c r="E21" s="34">
        <v>2.6358192443664174E-2</v>
      </c>
      <c r="F21" s="33">
        <v>467</v>
      </c>
      <c r="G21" s="34">
        <v>1.1797398004294557E-2</v>
      </c>
      <c r="H21" s="35">
        <v>1.3468950749464668</v>
      </c>
      <c r="I21" s="33">
        <v>956</v>
      </c>
      <c r="J21" s="35">
        <v>0.14644351464435146</v>
      </c>
      <c r="K21" s="33">
        <v>5862</v>
      </c>
      <c r="L21" s="34">
        <v>2.4560903666957162E-2</v>
      </c>
      <c r="M21" s="33">
        <v>3098</v>
      </c>
      <c r="N21" s="34">
        <v>1.4585344036157341E-2</v>
      </c>
      <c r="O21" s="35">
        <v>0.89218850871530009</v>
      </c>
    </row>
    <row r="22" spans="2:17" ht="14.25" customHeight="1" thickBot="1" x14ac:dyDescent="0.25">
      <c r="B22" s="37">
        <v>14</v>
      </c>
      <c r="C22" s="38" t="s">
        <v>68</v>
      </c>
      <c r="D22" s="39">
        <v>1005</v>
      </c>
      <c r="E22" s="40">
        <v>2.4169692888578918E-2</v>
      </c>
      <c r="F22" s="39">
        <v>369</v>
      </c>
      <c r="G22" s="40">
        <v>9.3217127699886312E-3</v>
      </c>
      <c r="H22" s="41">
        <v>1.7235772357723578</v>
      </c>
      <c r="I22" s="39">
        <v>1076</v>
      </c>
      <c r="J22" s="41">
        <v>-6.5985130111524182E-2</v>
      </c>
      <c r="K22" s="39">
        <v>5616</v>
      </c>
      <c r="L22" s="40">
        <v>2.3530200442448215E-2</v>
      </c>
      <c r="M22" s="39">
        <v>2144</v>
      </c>
      <c r="N22" s="40">
        <v>1.0093924342647302E-2</v>
      </c>
      <c r="O22" s="41">
        <v>1.6194029850746268</v>
      </c>
    </row>
    <row r="23" spans="2:17" ht="14.25" customHeight="1" thickBot="1" x14ac:dyDescent="0.25">
      <c r="B23" s="31">
        <v>15</v>
      </c>
      <c r="C23" s="32" t="s">
        <v>20</v>
      </c>
      <c r="D23" s="33">
        <v>652</v>
      </c>
      <c r="E23" s="34">
        <v>1.5680238570500951E-2</v>
      </c>
      <c r="F23" s="33">
        <v>848</v>
      </c>
      <c r="G23" s="34">
        <v>2.1422255905014526E-2</v>
      </c>
      <c r="H23" s="35">
        <v>-0.23113207547169812</v>
      </c>
      <c r="I23" s="33">
        <v>594</v>
      </c>
      <c r="J23" s="35">
        <v>9.7643097643097754E-2</v>
      </c>
      <c r="K23" s="33">
        <v>5360</v>
      </c>
      <c r="L23" s="34">
        <v>2.2457598712877926E-2</v>
      </c>
      <c r="M23" s="33">
        <v>5384</v>
      </c>
      <c r="N23" s="34">
        <v>2.5347802547021021E-2</v>
      </c>
      <c r="O23" s="35">
        <v>-4.4576523031203408E-3</v>
      </c>
    </row>
    <row r="24" spans="2:17" ht="14.45" customHeight="1" thickBot="1" x14ac:dyDescent="0.25">
      <c r="B24" s="37">
        <v>16</v>
      </c>
      <c r="C24" s="38" t="s">
        <v>27</v>
      </c>
      <c r="D24" s="39">
        <v>658</v>
      </c>
      <c r="E24" s="40">
        <v>1.5824535244462614E-2</v>
      </c>
      <c r="F24" s="39">
        <v>754</v>
      </c>
      <c r="G24" s="40">
        <v>1.9047619047619049E-2</v>
      </c>
      <c r="H24" s="41">
        <v>-0.12732095490716178</v>
      </c>
      <c r="I24" s="39">
        <v>858</v>
      </c>
      <c r="J24" s="41">
        <v>-0.23310023310023309</v>
      </c>
      <c r="K24" s="39">
        <v>4916</v>
      </c>
      <c r="L24" s="40">
        <v>2.0597305088154456E-2</v>
      </c>
      <c r="M24" s="39">
        <v>5253</v>
      </c>
      <c r="N24" s="40">
        <v>2.4731056236905909E-2</v>
      </c>
      <c r="O24" s="41">
        <v>-6.4153816866552416E-2</v>
      </c>
    </row>
    <row r="25" spans="2:17" ht="14.45" customHeight="1" thickBot="1" x14ac:dyDescent="0.25">
      <c r="B25" s="31">
        <v>17</v>
      </c>
      <c r="C25" s="32" t="s">
        <v>129</v>
      </c>
      <c r="D25" s="33">
        <v>874</v>
      </c>
      <c r="E25" s="34">
        <v>2.1019215507082561E-2</v>
      </c>
      <c r="F25" s="33">
        <v>366</v>
      </c>
      <c r="G25" s="34">
        <v>9.2459264873057979E-3</v>
      </c>
      <c r="H25" s="35">
        <v>1.3879781420765029</v>
      </c>
      <c r="I25" s="33">
        <v>813</v>
      </c>
      <c r="J25" s="35">
        <v>7.5030750307503169E-2</v>
      </c>
      <c r="K25" s="33">
        <v>4041</v>
      </c>
      <c r="L25" s="34">
        <v>1.6931185895287255E-2</v>
      </c>
      <c r="M25" s="33">
        <v>1725</v>
      </c>
      <c r="N25" s="34">
        <v>8.1212777476989718E-3</v>
      </c>
      <c r="O25" s="35">
        <v>1.3426086956521739</v>
      </c>
    </row>
    <row r="26" spans="2:17" ht="14.45" customHeight="1" thickBot="1" x14ac:dyDescent="0.25">
      <c r="B26" s="37">
        <v>18</v>
      </c>
      <c r="C26" s="38" t="s">
        <v>30</v>
      </c>
      <c r="D26" s="39">
        <v>593</v>
      </c>
      <c r="E26" s="40">
        <v>1.4261321276544576E-2</v>
      </c>
      <c r="F26" s="39">
        <v>578</v>
      </c>
      <c r="G26" s="40">
        <v>1.4601490463559429E-2</v>
      </c>
      <c r="H26" s="41">
        <v>2.595155709342567E-2</v>
      </c>
      <c r="I26" s="39">
        <v>496</v>
      </c>
      <c r="J26" s="41">
        <v>0.19556451612903225</v>
      </c>
      <c r="K26" s="39">
        <v>3716</v>
      </c>
      <c r="L26" s="40">
        <v>1.5569484480793726E-2</v>
      </c>
      <c r="M26" s="39">
        <v>2088</v>
      </c>
      <c r="N26" s="40">
        <v>9.8302770650408426E-3</v>
      </c>
      <c r="O26" s="41">
        <v>0.77969348659003823</v>
      </c>
    </row>
    <row r="27" spans="2:17" ht="14.45" customHeight="1" thickBot="1" x14ac:dyDescent="0.25">
      <c r="B27" s="31">
        <v>19</v>
      </c>
      <c r="C27" s="32" t="s">
        <v>25</v>
      </c>
      <c r="D27" s="33">
        <v>787</v>
      </c>
      <c r="E27" s="34">
        <v>1.8926913734638416E-2</v>
      </c>
      <c r="F27" s="33">
        <v>765</v>
      </c>
      <c r="G27" s="34">
        <v>1.9325502084122773E-2</v>
      </c>
      <c r="H27" s="35">
        <v>2.8758169934640421E-2</v>
      </c>
      <c r="I27" s="33">
        <v>510</v>
      </c>
      <c r="J27" s="35">
        <v>0.54313725490196085</v>
      </c>
      <c r="K27" s="33">
        <v>3553</v>
      </c>
      <c r="L27" s="34">
        <v>1.4886538848293893E-2</v>
      </c>
      <c r="M27" s="33">
        <v>3060</v>
      </c>
      <c r="N27" s="34">
        <v>1.4406440526352957E-2</v>
      </c>
      <c r="O27" s="35">
        <v>0.1611111111111112</v>
      </c>
      <c r="P27" s="4"/>
    </row>
    <row r="28" spans="2:17" ht="14.45" customHeight="1" thickBot="1" x14ac:dyDescent="0.25">
      <c r="B28" s="37">
        <v>20</v>
      </c>
      <c r="C28" s="38" t="s">
        <v>26</v>
      </c>
      <c r="D28" s="39">
        <v>269</v>
      </c>
      <c r="E28" s="40">
        <v>6.4693008826146557E-3</v>
      </c>
      <c r="F28" s="39">
        <v>795</v>
      </c>
      <c r="G28" s="40">
        <v>2.0083364910951119E-2</v>
      </c>
      <c r="H28" s="41">
        <v>-0.66163522012578624</v>
      </c>
      <c r="I28" s="39">
        <v>245</v>
      </c>
      <c r="J28" s="41">
        <v>9.7959183673469452E-2</v>
      </c>
      <c r="K28" s="39">
        <v>2835</v>
      </c>
      <c r="L28" s="40">
        <v>1.1878226184889724E-2</v>
      </c>
      <c r="M28" s="39">
        <v>2946</v>
      </c>
      <c r="N28" s="40">
        <v>1.3869729996939808E-2</v>
      </c>
      <c r="O28" s="41">
        <v>-3.7678207739307523E-2</v>
      </c>
      <c r="P28" s="4"/>
    </row>
    <row r="29" spans="2:17" ht="14.45" customHeight="1" thickBot="1" x14ac:dyDescent="0.25">
      <c r="B29" s="122" t="s">
        <v>42</v>
      </c>
      <c r="C29" s="123"/>
      <c r="D29" s="42">
        <f>SUM(D9:D28)</f>
        <v>38402</v>
      </c>
      <c r="E29" s="43">
        <f>D29/D31</f>
        <v>0.92354681224597768</v>
      </c>
      <c r="F29" s="42">
        <f>SUM(F9:F28)</f>
        <v>36241</v>
      </c>
      <c r="G29" s="43">
        <f>F29/F31</f>
        <v>0.91552355690286724</v>
      </c>
      <c r="H29" s="44">
        <f>D29/F29-1</f>
        <v>5.9628597444882914E-2</v>
      </c>
      <c r="I29" s="42">
        <f>SUM(I9:I28)</f>
        <v>35892</v>
      </c>
      <c r="J29" s="43">
        <f>D29/I29-1</f>
        <v>6.9932018277053309E-2</v>
      </c>
      <c r="K29" s="42">
        <f>SUM(K9:K28)</f>
        <v>220961</v>
      </c>
      <c r="L29" s="43">
        <f>K29/K31</f>
        <v>0.9257935576858618</v>
      </c>
      <c r="M29" s="42">
        <f>SUM(M9:M28)</f>
        <v>195964</v>
      </c>
      <c r="N29" s="43">
        <f>M29/M31</f>
        <v>0.92259598408700361</v>
      </c>
      <c r="O29" s="44">
        <f>K29/M29-1</f>
        <v>0.12755914351615605</v>
      </c>
    </row>
    <row r="30" spans="2:17" ht="14.45" customHeight="1" thickBot="1" x14ac:dyDescent="0.25">
      <c r="B30" s="122" t="s">
        <v>12</v>
      </c>
      <c r="C30" s="123"/>
      <c r="D30" s="42">
        <f>D31-SUM(D9:D28)</f>
        <v>3179</v>
      </c>
      <c r="E30" s="43">
        <f>D30/D31</f>
        <v>7.6453187754022267E-2</v>
      </c>
      <c r="F30" s="42">
        <f>F31-SUM(F9:F28)</f>
        <v>3344</v>
      </c>
      <c r="G30" s="43">
        <f>F30/F31</f>
        <v>8.4476443097132758E-2</v>
      </c>
      <c r="H30" s="44">
        <f>D30/F30-1</f>
        <v>-4.9342105263157854E-2</v>
      </c>
      <c r="I30" s="42">
        <f>I31-SUM(I9:I28)</f>
        <v>2683</v>
      </c>
      <c r="J30" s="43">
        <f>D30/I30-1</f>
        <v>0.18486768542676102</v>
      </c>
      <c r="K30" s="42">
        <f>K31-SUM(K9:K28)</f>
        <v>17711</v>
      </c>
      <c r="L30" s="43">
        <f>K30/K31</f>
        <v>7.4206442314138227E-2</v>
      </c>
      <c r="M30" s="42">
        <f>M31-SUM(M9:M28)</f>
        <v>16441</v>
      </c>
      <c r="N30" s="43">
        <f>M30/M31</f>
        <v>7.7404015912996393E-2</v>
      </c>
      <c r="O30" s="44">
        <f>K30/M30-1</f>
        <v>7.7245909616203479E-2</v>
      </c>
    </row>
    <row r="31" spans="2:17" ht="14.45" customHeight="1" thickBot="1" x14ac:dyDescent="0.25">
      <c r="B31" s="124" t="s">
        <v>13</v>
      </c>
      <c r="C31" s="125"/>
      <c r="D31" s="45">
        <v>41581</v>
      </c>
      <c r="E31" s="46">
        <v>1</v>
      </c>
      <c r="F31" s="45">
        <v>39585</v>
      </c>
      <c r="G31" s="46">
        <v>1</v>
      </c>
      <c r="H31" s="47">
        <v>5.042314007831239E-2</v>
      </c>
      <c r="I31" s="45">
        <v>38575</v>
      </c>
      <c r="J31" s="47">
        <v>7.7926117952041407E-2</v>
      </c>
      <c r="K31" s="45">
        <v>238672</v>
      </c>
      <c r="L31" s="46">
        <v>1</v>
      </c>
      <c r="M31" s="45">
        <v>212405</v>
      </c>
      <c r="N31" s="46">
        <v>0.99999999999999956</v>
      </c>
      <c r="O31" s="47">
        <v>0.12366469715872985</v>
      </c>
      <c r="P31" s="48"/>
      <c r="Q31" s="48"/>
    </row>
    <row r="32" spans="2:17" ht="14.45" customHeight="1" x14ac:dyDescent="0.2">
      <c r="B32" s="49" t="s">
        <v>78</v>
      </c>
    </row>
    <row r="33" spans="2:22" x14ac:dyDescent="0.2">
      <c r="B33" s="50" t="s">
        <v>77</v>
      </c>
    </row>
    <row r="35" spans="2:22" x14ac:dyDescent="0.2"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2:22" ht="21" customHeight="1" thickBot="1" x14ac:dyDescent="0.25">
      <c r="B36" s="103" t="s">
        <v>160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51"/>
      <c r="N36" s="51"/>
      <c r="O36" s="103" t="s">
        <v>127</v>
      </c>
      <c r="P36" s="103"/>
      <c r="Q36" s="103"/>
      <c r="R36" s="103"/>
      <c r="S36" s="103"/>
      <c r="T36" s="103"/>
      <c r="U36" s="103"/>
      <c r="V36" s="103"/>
    </row>
    <row r="37" spans="2:22" x14ac:dyDescent="0.2">
      <c r="B37" s="104" t="s">
        <v>0</v>
      </c>
      <c r="C37" s="106" t="s">
        <v>41</v>
      </c>
      <c r="D37" s="121" t="s">
        <v>151</v>
      </c>
      <c r="E37" s="115"/>
      <c r="F37" s="115"/>
      <c r="G37" s="115"/>
      <c r="H37" s="115"/>
      <c r="I37" s="118"/>
      <c r="J37" s="115" t="s">
        <v>139</v>
      </c>
      <c r="K37" s="115"/>
      <c r="L37" s="118"/>
      <c r="O37" s="104" t="s">
        <v>0</v>
      </c>
      <c r="P37" s="106" t="s">
        <v>41</v>
      </c>
      <c r="Q37" s="121" t="s">
        <v>159</v>
      </c>
      <c r="R37" s="115"/>
      <c r="S37" s="115"/>
      <c r="T37" s="115"/>
      <c r="U37" s="115"/>
      <c r="V37" s="118"/>
    </row>
    <row r="38" spans="2:22" ht="15" customHeight="1" thickBot="1" x14ac:dyDescent="0.25">
      <c r="B38" s="105"/>
      <c r="C38" s="107"/>
      <c r="D38" s="110" t="s">
        <v>152</v>
      </c>
      <c r="E38" s="111"/>
      <c r="F38" s="111"/>
      <c r="G38" s="111"/>
      <c r="H38" s="111"/>
      <c r="I38" s="112"/>
      <c r="J38" s="111" t="s">
        <v>140</v>
      </c>
      <c r="K38" s="111"/>
      <c r="L38" s="112"/>
      <c r="O38" s="105"/>
      <c r="P38" s="107"/>
      <c r="Q38" s="110" t="s">
        <v>154</v>
      </c>
      <c r="R38" s="111"/>
      <c r="S38" s="111"/>
      <c r="T38" s="111"/>
      <c r="U38" s="111"/>
      <c r="V38" s="112"/>
    </row>
    <row r="39" spans="2:22" ht="15" customHeight="1" x14ac:dyDescent="0.2">
      <c r="B39" s="105"/>
      <c r="C39" s="107"/>
      <c r="D39" s="95">
        <v>2023</v>
      </c>
      <c r="E39" s="96"/>
      <c r="F39" s="95">
        <v>2022</v>
      </c>
      <c r="G39" s="96"/>
      <c r="H39" s="89" t="s">
        <v>5</v>
      </c>
      <c r="I39" s="89" t="s">
        <v>47</v>
      </c>
      <c r="J39" s="89">
        <v>2022</v>
      </c>
      <c r="K39" s="89" t="s">
        <v>155</v>
      </c>
      <c r="L39" s="89" t="s">
        <v>157</v>
      </c>
      <c r="O39" s="105"/>
      <c r="P39" s="107"/>
      <c r="Q39" s="95">
        <v>2023</v>
      </c>
      <c r="R39" s="96"/>
      <c r="S39" s="95">
        <v>2022</v>
      </c>
      <c r="T39" s="96"/>
      <c r="U39" s="89" t="s">
        <v>5</v>
      </c>
      <c r="V39" s="89" t="s">
        <v>70</v>
      </c>
    </row>
    <row r="40" spans="2:22" ht="15" customHeight="1" thickBot="1" x14ac:dyDescent="0.25">
      <c r="B40" s="108" t="s">
        <v>6</v>
      </c>
      <c r="C40" s="99" t="s">
        <v>41</v>
      </c>
      <c r="D40" s="97"/>
      <c r="E40" s="98"/>
      <c r="F40" s="97"/>
      <c r="G40" s="98"/>
      <c r="H40" s="90"/>
      <c r="I40" s="90"/>
      <c r="J40" s="90"/>
      <c r="K40" s="90"/>
      <c r="L40" s="90"/>
      <c r="O40" s="108" t="s">
        <v>6</v>
      </c>
      <c r="P40" s="99" t="s">
        <v>41</v>
      </c>
      <c r="Q40" s="97"/>
      <c r="R40" s="98"/>
      <c r="S40" s="97"/>
      <c r="T40" s="98"/>
      <c r="U40" s="90"/>
      <c r="V40" s="90"/>
    </row>
    <row r="41" spans="2:22" ht="15" customHeight="1" x14ac:dyDescent="0.2">
      <c r="B41" s="108"/>
      <c r="C41" s="99"/>
      <c r="D41" s="25" t="s">
        <v>8</v>
      </c>
      <c r="E41" s="26" t="s">
        <v>2</v>
      </c>
      <c r="F41" s="25" t="s">
        <v>8</v>
      </c>
      <c r="G41" s="26" t="s">
        <v>2</v>
      </c>
      <c r="H41" s="91" t="s">
        <v>9</v>
      </c>
      <c r="I41" s="91" t="s">
        <v>48</v>
      </c>
      <c r="J41" s="91" t="s">
        <v>8</v>
      </c>
      <c r="K41" s="91" t="s">
        <v>156</v>
      </c>
      <c r="L41" s="91" t="s">
        <v>158</v>
      </c>
      <c r="O41" s="108"/>
      <c r="P41" s="99"/>
      <c r="Q41" s="25" t="s">
        <v>8</v>
      </c>
      <c r="R41" s="26" t="s">
        <v>2</v>
      </c>
      <c r="S41" s="25" t="s">
        <v>8</v>
      </c>
      <c r="T41" s="26" t="s">
        <v>2</v>
      </c>
      <c r="U41" s="91" t="s">
        <v>9</v>
      </c>
      <c r="V41" s="91" t="s">
        <v>71</v>
      </c>
    </row>
    <row r="42" spans="2:22" ht="15" customHeight="1" thickBot="1" x14ac:dyDescent="0.25">
      <c r="B42" s="109"/>
      <c r="C42" s="100"/>
      <c r="D42" s="28" t="s">
        <v>10</v>
      </c>
      <c r="E42" s="29" t="s">
        <v>11</v>
      </c>
      <c r="F42" s="28" t="s">
        <v>10</v>
      </c>
      <c r="G42" s="29" t="s">
        <v>11</v>
      </c>
      <c r="H42" s="92"/>
      <c r="I42" s="92"/>
      <c r="J42" s="92" t="s">
        <v>10</v>
      </c>
      <c r="K42" s="92"/>
      <c r="L42" s="92"/>
      <c r="O42" s="109"/>
      <c r="P42" s="100"/>
      <c r="Q42" s="28" t="s">
        <v>10</v>
      </c>
      <c r="R42" s="29" t="s">
        <v>11</v>
      </c>
      <c r="S42" s="28" t="s">
        <v>10</v>
      </c>
      <c r="T42" s="29" t="s">
        <v>11</v>
      </c>
      <c r="U42" s="92"/>
      <c r="V42" s="92"/>
    </row>
    <row r="43" spans="2:22" ht="15" thickBot="1" x14ac:dyDescent="0.25">
      <c r="B43" s="31">
        <v>1</v>
      </c>
      <c r="C43" s="32" t="s">
        <v>50</v>
      </c>
      <c r="D43" s="33">
        <v>1840</v>
      </c>
      <c r="E43" s="34">
        <v>4.4250980014910658E-2</v>
      </c>
      <c r="F43" s="33">
        <v>1968</v>
      </c>
      <c r="G43" s="34">
        <v>4.9715801439939374E-2</v>
      </c>
      <c r="H43" s="35">
        <v>-6.5040650406504086E-2</v>
      </c>
      <c r="I43" s="53">
        <v>0</v>
      </c>
      <c r="J43" s="33">
        <v>1833</v>
      </c>
      <c r="K43" s="35">
        <v>3.818876159301654E-3</v>
      </c>
      <c r="L43" s="53">
        <v>0</v>
      </c>
      <c r="O43" s="31">
        <v>1</v>
      </c>
      <c r="P43" s="32" t="s">
        <v>50</v>
      </c>
      <c r="Q43" s="33">
        <v>10536</v>
      </c>
      <c r="R43" s="34">
        <v>4.4144264932627207E-2</v>
      </c>
      <c r="S43" s="33">
        <v>10896</v>
      </c>
      <c r="T43" s="34">
        <v>5.1298227442856809E-2</v>
      </c>
      <c r="U43" s="35">
        <v>-3.3039647577092546E-2</v>
      </c>
      <c r="V43" s="53">
        <v>0</v>
      </c>
    </row>
    <row r="44" spans="2:22" ht="15" customHeight="1" thickBot="1" x14ac:dyDescent="0.25">
      <c r="B44" s="37">
        <v>2</v>
      </c>
      <c r="C44" s="38" t="s">
        <v>35</v>
      </c>
      <c r="D44" s="39">
        <v>1591</v>
      </c>
      <c r="E44" s="40">
        <v>3.8262668045501554E-2</v>
      </c>
      <c r="F44" s="39">
        <v>957</v>
      </c>
      <c r="G44" s="40">
        <v>2.4175824175824177E-2</v>
      </c>
      <c r="H44" s="41">
        <v>0.66248693834900729</v>
      </c>
      <c r="I44" s="54">
        <v>5</v>
      </c>
      <c r="J44" s="39">
        <v>1619</v>
      </c>
      <c r="K44" s="41">
        <v>-1.7294626312538641E-2</v>
      </c>
      <c r="L44" s="54">
        <v>0</v>
      </c>
      <c r="O44" s="37">
        <v>2</v>
      </c>
      <c r="P44" s="38" t="s">
        <v>38</v>
      </c>
      <c r="Q44" s="39">
        <v>8224</v>
      </c>
      <c r="R44" s="40">
        <v>3.4457330562445529E-2</v>
      </c>
      <c r="S44" s="39">
        <v>6220</v>
      </c>
      <c r="T44" s="40">
        <v>2.9283679762717452E-2</v>
      </c>
      <c r="U44" s="41">
        <v>0.32218649517684894</v>
      </c>
      <c r="V44" s="54">
        <v>0</v>
      </c>
    </row>
    <row r="45" spans="2:22" ht="15" customHeight="1" thickBot="1" x14ac:dyDescent="0.25">
      <c r="B45" s="31">
        <v>3</v>
      </c>
      <c r="C45" s="32" t="s">
        <v>38</v>
      </c>
      <c r="D45" s="33">
        <v>1341</v>
      </c>
      <c r="E45" s="34">
        <v>3.2250306630432171E-2</v>
      </c>
      <c r="F45" s="33">
        <v>1005</v>
      </c>
      <c r="G45" s="34">
        <v>2.5388404698749527E-2</v>
      </c>
      <c r="H45" s="35">
        <v>0.33432835820895512</v>
      </c>
      <c r="I45" s="53">
        <v>2</v>
      </c>
      <c r="J45" s="33">
        <v>931</v>
      </c>
      <c r="K45" s="35">
        <v>0.44038668098818468</v>
      </c>
      <c r="L45" s="53">
        <v>2</v>
      </c>
      <c r="O45" s="31">
        <v>3</v>
      </c>
      <c r="P45" s="32" t="s">
        <v>35</v>
      </c>
      <c r="Q45" s="33">
        <v>7694</v>
      </c>
      <c r="R45" s="34">
        <v>3.2236709794194546E-2</v>
      </c>
      <c r="S45" s="33">
        <v>3954</v>
      </c>
      <c r="T45" s="34">
        <v>1.8615380993856078E-2</v>
      </c>
      <c r="U45" s="35">
        <v>0.94587759231158319</v>
      </c>
      <c r="V45" s="53">
        <v>8</v>
      </c>
    </row>
    <row r="46" spans="2:22" ht="15" thickBot="1" x14ac:dyDescent="0.25">
      <c r="B46" s="37">
        <v>4</v>
      </c>
      <c r="C46" s="38" t="s">
        <v>40</v>
      </c>
      <c r="D46" s="39">
        <v>1322</v>
      </c>
      <c r="E46" s="40">
        <v>3.1793367162886894E-2</v>
      </c>
      <c r="F46" s="39">
        <v>887</v>
      </c>
      <c r="G46" s="40">
        <v>2.2407477579891373E-2</v>
      </c>
      <c r="H46" s="41">
        <v>0.49041713641488172</v>
      </c>
      <c r="I46" s="54">
        <v>4</v>
      </c>
      <c r="J46" s="39">
        <v>1260</v>
      </c>
      <c r="K46" s="41">
        <v>4.9206349206349254E-2</v>
      </c>
      <c r="L46" s="54">
        <v>-1</v>
      </c>
      <c r="O46" s="37">
        <v>4</v>
      </c>
      <c r="P46" s="38" t="s">
        <v>101</v>
      </c>
      <c r="Q46" s="39">
        <v>7256</v>
      </c>
      <c r="R46" s="40">
        <v>3.0401555272507878E-2</v>
      </c>
      <c r="S46" s="39">
        <v>3451</v>
      </c>
      <c r="T46" s="40">
        <v>1.6247263482498057E-2</v>
      </c>
      <c r="U46" s="41">
        <v>1.1025789626195306</v>
      </c>
      <c r="V46" s="54">
        <v>8</v>
      </c>
    </row>
    <row r="47" spans="2:22" ht="15" customHeight="1" thickBot="1" x14ac:dyDescent="0.25">
      <c r="B47" s="31">
        <v>5</v>
      </c>
      <c r="C47" s="32" t="s">
        <v>51</v>
      </c>
      <c r="D47" s="33">
        <v>893</v>
      </c>
      <c r="E47" s="34">
        <v>2.1476154974627834E-2</v>
      </c>
      <c r="F47" s="33">
        <v>835</v>
      </c>
      <c r="G47" s="34">
        <v>2.1093848680055576E-2</v>
      </c>
      <c r="H47" s="35">
        <v>6.9461077844311436E-2</v>
      </c>
      <c r="I47" s="53">
        <v>4</v>
      </c>
      <c r="J47" s="33">
        <v>981</v>
      </c>
      <c r="K47" s="35">
        <v>-8.9704383282364963E-2</v>
      </c>
      <c r="L47" s="53">
        <v>-1</v>
      </c>
      <c r="O47" s="31">
        <v>5</v>
      </c>
      <c r="P47" s="32" t="s">
        <v>40</v>
      </c>
      <c r="Q47" s="33">
        <v>6170</v>
      </c>
      <c r="R47" s="34">
        <v>2.5851377622846415E-2</v>
      </c>
      <c r="S47" s="33">
        <v>6169</v>
      </c>
      <c r="T47" s="34">
        <v>2.9043572420611567E-2</v>
      </c>
      <c r="U47" s="35">
        <v>1.6210082671430648E-4</v>
      </c>
      <c r="V47" s="53">
        <v>-2</v>
      </c>
    </row>
    <row r="48" spans="2:22" ht="15" thickBot="1" x14ac:dyDescent="0.25">
      <c r="B48" s="37">
        <v>6</v>
      </c>
      <c r="C48" s="38" t="s">
        <v>74</v>
      </c>
      <c r="D48" s="39">
        <v>843</v>
      </c>
      <c r="E48" s="40">
        <v>2.0273682691613958E-2</v>
      </c>
      <c r="F48" s="39">
        <v>738</v>
      </c>
      <c r="G48" s="40">
        <v>1.8643425539977262E-2</v>
      </c>
      <c r="H48" s="41">
        <v>0.14227642276422769</v>
      </c>
      <c r="I48" s="54">
        <v>5</v>
      </c>
      <c r="J48" s="39">
        <v>797</v>
      </c>
      <c r="K48" s="41">
        <v>5.7716436637390123E-2</v>
      </c>
      <c r="L48" s="54">
        <v>0</v>
      </c>
      <c r="O48" s="37">
        <v>6</v>
      </c>
      <c r="P48" s="38" t="s">
        <v>37</v>
      </c>
      <c r="Q48" s="39">
        <v>5174</v>
      </c>
      <c r="R48" s="40">
        <v>2.1678286518737013E-2</v>
      </c>
      <c r="S48" s="39">
        <v>4636</v>
      </c>
      <c r="T48" s="40">
        <v>2.1826228196134743E-2</v>
      </c>
      <c r="U48" s="41">
        <v>0.11604831751509925</v>
      </c>
      <c r="V48" s="54">
        <v>2</v>
      </c>
    </row>
    <row r="49" spans="2:22" ht="15" thickBot="1" x14ac:dyDescent="0.25">
      <c r="B49" s="31">
        <v>7</v>
      </c>
      <c r="C49" s="32" t="s">
        <v>37</v>
      </c>
      <c r="D49" s="33">
        <v>763</v>
      </c>
      <c r="E49" s="34">
        <v>1.8349727038791754E-2</v>
      </c>
      <c r="F49" s="33">
        <v>1296</v>
      </c>
      <c r="G49" s="34">
        <v>3.2739674118984465E-2</v>
      </c>
      <c r="H49" s="35">
        <v>-0.41126543209876543</v>
      </c>
      <c r="I49" s="53">
        <v>-4</v>
      </c>
      <c r="J49" s="33">
        <v>732</v>
      </c>
      <c r="K49" s="35">
        <v>4.2349726775956276E-2</v>
      </c>
      <c r="L49" s="53">
        <v>0</v>
      </c>
      <c r="O49" s="31">
        <v>7</v>
      </c>
      <c r="P49" s="32" t="s">
        <v>59</v>
      </c>
      <c r="Q49" s="33">
        <v>5016</v>
      </c>
      <c r="R49" s="34">
        <v>2.1016290138767848E-2</v>
      </c>
      <c r="S49" s="33">
        <v>5543</v>
      </c>
      <c r="T49" s="34">
        <v>2.6096372495939362E-2</v>
      </c>
      <c r="U49" s="35">
        <v>-9.5074869204402002E-2</v>
      </c>
      <c r="V49" s="53">
        <v>-2</v>
      </c>
    </row>
    <row r="50" spans="2:22" ht="15" thickBot="1" x14ac:dyDescent="0.25">
      <c r="B50" s="37">
        <v>8</v>
      </c>
      <c r="C50" s="38" t="s">
        <v>65</v>
      </c>
      <c r="D50" s="39">
        <v>759</v>
      </c>
      <c r="E50" s="40">
        <v>1.8253529256150647E-2</v>
      </c>
      <c r="F50" s="39">
        <v>958</v>
      </c>
      <c r="G50" s="40">
        <v>2.4201086270051787E-2</v>
      </c>
      <c r="H50" s="41">
        <v>-0.20772442588726514</v>
      </c>
      <c r="I50" s="54">
        <v>-2</v>
      </c>
      <c r="J50" s="39">
        <v>632</v>
      </c>
      <c r="K50" s="41">
        <v>0.20094936708860756</v>
      </c>
      <c r="L50" s="54">
        <v>2</v>
      </c>
      <c r="O50" s="37">
        <v>8</v>
      </c>
      <c r="P50" s="38" t="s">
        <v>51</v>
      </c>
      <c r="Q50" s="39">
        <v>4707</v>
      </c>
      <c r="R50" s="40">
        <v>1.9721626332372462E-2</v>
      </c>
      <c r="S50" s="39">
        <v>5404</v>
      </c>
      <c r="T50" s="40">
        <v>2.5441962289023328E-2</v>
      </c>
      <c r="U50" s="41">
        <v>-0.12897853441894891</v>
      </c>
      <c r="V50" s="54">
        <v>-2</v>
      </c>
    </row>
    <row r="51" spans="2:22" ht="15" thickBot="1" x14ac:dyDescent="0.25">
      <c r="B51" s="31">
        <v>9</v>
      </c>
      <c r="C51" s="32" t="s">
        <v>108</v>
      </c>
      <c r="D51" s="33">
        <v>749</v>
      </c>
      <c r="E51" s="34">
        <v>1.801303479954787E-2</v>
      </c>
      <c r="F51" s="33">
        <v>698</v>
      </c>
      <c r="G51" s="34">
        <v>1.7632941770872806E-2</v>
      </c>
      <c r="H51" s="35">
        <v>7.3065902578796527E-2</v>
      </c>
      <c r="I51" s="53">
        <v>4</v>
      </c>
      <c r="J51" s="33">
        <v>704</v>
      </c>
      <c r="K51" s="35">
        <v>6.3920454545454586E-2</v>
      </c>
      <c r="L51" s="53">
        <v>-1</v>
      </c>
      <c r="O51" s="31">
        <v>9</v>
      </c>
      <c r="P51" s="32" t="s">
        <v>74</v>
      </c>
      <c r="Q51" s="33">
        <v>4168</v>
      </c>
      <c r="R51" s="34">
        <v>1.7463296909566266E-2</v>
      </c>
      <c r="S51" s="33">
        <v>4065</v>
      </c>
      <c r="T51" s="34">
        <v>1.913796756196888E-2</v>
      </c>
      <c r="U51" s="35">
        <v>2.5338253382533926E-2</v>
      </c>
      <c r="V51" s="53">
        <v>1</v>
      </c>
    </row>
    <row r="52" spans="2:22" ht="15" thickBot="1" x14ac:dyDescent="0.25">
      <c r="B52" s="37">
        <v>10</v>
      </c>
      <c r="C52" s="38" t="s">
        <v>134</v>
      </c>
      <c r="D52" s="39">
        <v>730</v>
      </c>
      <c r="E52" s="40">
        <v>1.7556095332002596E-2</v>
      </c>
      <c r="F52" s="39">
        <v>240</v>
      </c>
      <c r="G52" s="40">
        <v>6.0629026146267525E-3</v>
      </c>
      <c r="H52" s="41">
        <v>2.0416666666666665</v>
      </c>
      <c r="I52" s="54">
        <v>34</v>
      </c>
      <c r="J52" s="39">
        <v>651</v>
      </c>
      <c r="K52" s="41">
        <v>0.12135176651305679</v>
      </c>
      <c r="L52" s="54">
        <v>-1</v>
      </c>
      <c r="O52" s="37">
        <v>10</v>
      </c>
      <c r="P52" s="38" t="s">
        <v>65</v>
      </c>
      <c r="Q52" s="39">
        <v>4006</v>
      </c>
      <c r="R52" s="40">
        <v>1.6784541127572567E-2</v>
      </c>
      <c r="S52" s="39">
        <v>6163</v>
      </c>
      <c r="T52" s="40">
        <v>2.9015324498010874E-2</v>
      </c>
      <c r="U52" s="41">
        <v>-0.34999188706798634</v>
      </c>
      <c r="V52" s="54">
        <v>-6</v>
      </c>
    </row>
    <row r="53" spans="2:22" ht="15" thickBot="1" x14ac:dyDescent="0.25">
      <c r="B53" s="31">
        <v>11</v>
      </c>
      <c r="C53" s="32" t="s">
        <v>112</v>
      </c>
      <c r="D53" s="33">
        <v>591</v>
      </c>
      <c r="E53" s="34">
        <v>1.421322238522402E-2</v>
      </c>
      <c r="F53" s="33">
        <v>1179</v>
      </c>
      <c r="G53" s="34">
        <v>2.9784009094353921E-2</v>
      </c>
      <c r="H53" s="35">
        <v>-0.49872773536895676</v>
      </c>
      <c r="I53" s="53">
        <v>-7</v>
      </c>
      <c r="J53" s="33">
        <v>598</v>
      </c>
      <c r="K53" s="35">
        <v>-1.1705685618729089E-2</v>
      </c>
      <c r="L53" s="53">
        <v>1</v>
      </c>
      <c r="O53" s="31">
        <v>11</v>
      </c>
      <c r="P53" s="32" t="s">
        <v>36</v>
      </c>
      <c r="Q53" s="33">
        <v>3755</v>
      </c>
      <c r="R53" s="34">
        <v>1.5732888650532947E-2</v>
      </c>
      <c r="S53" s="33">
        <v>3279</v>
      </c>
      <c r="T53" s="34">
        <v>1.5437489701278218E-2</v>
      </c>
      <c r="U53" s="35">
        <v>0.14516620921012513</v>
      </c>
      <c r="V53" s="53">
        <v>2</v>
      </c>
    </row>
    <row r="54" spans="2:22" ht="15" thickBot="1" x14ac:dyDescent="0.25">
      <c r="B54" s="37">
        <v>12</v>
      </c>
      <c r="C54" s="38" t="s">
        <v>135</v>
      </c>
      <c r="D54" s="39">
        <v>554</v>
      </c>
      <c r="E54" s="40">
        <v>1.3323392895793752E-2</v>
      </c>
      <c r="F54" s="39">
        <v>653</v>
      </c>
      <c r="G54" s="40">
        <v>1.6496147530630289E-2</v>
      </c>
      <c r="H54" s="41">
        <v>-0.15160796324655434</v>
      </c>
      <c r="I54" s="54">
        <v>2</v>
      </c>
      <c r="J54" s="39">
        <v>493</v>
      </c>
      <c r="K54" s="41">
        <v>0.12373225152129819</v>
      </c>
      <c r="L54" s="54">
        <v>5</v>
      </c>
      <c r="O54" s="37">
        <v>12</v>
      </c>
      <c r="P54" s="38" t="s">
        <v>108</v>
      </c>
      <c r="Q54" s="39">
        <v>3585</v>
      </c>
      <c r="R54" s="40">
        <v>1.5020614064490179E-2</v>
      </c>
      <c r="S54" s="39">
        <v>4217</v>
      </c>
      <c r="T54" s="40">
        <v>1.9853581601186412E-2</v>
      </c>
      <c r="U54" s="41">
        <v>-0.14986957552762625</v>
      </c>
      <c r="V54" s="54">
        <v>-3</v>
      </c>
    </row>
    <row r="55" spans="2:22" ht="15" thickBot="1" x14ac:dyDescent="0.25">
      <c r="B55" s="31">
        <v>13</v>
      </c>
      <c r="C55" s="32" t="s">
        <v>36</v>
      </c>
      <c r="D55" s="33">
        <v>549</v>
      </c>
      <c r="E55" s="34">
        <v>1.3203145667492365E-2</v>
      </c>
      <c r="F55" s="33">
        <v>706</v>
      </c>
      <c r="G55" s="34">
        <v>1.7835038524693696E-2</v>
      </c>
      <c r="H55" s="35">
        <v>-0.22237960339943341</v>
      </c>
      <c r="I55" s="53">
        <v>-1</v>
      </c>
      <c r="J55" s="33">
        <v>612</v>
      </c>
      <c r="K55" s="35">
        <v>-0.1029411764705882</v>
      </c>
      <c r="L55" s="53">
        <v>-2</v>
      </c>
      <c r="O55" s="31">
        <v>13</v>
      </c>
      <c r="P55" s="32" t="s">
        <v>43</v>
      </c>
      <c r="Q55" s="33">
        <v>3341</v>
      </c>
      <c r="R55" s="34">
        <v>1.3998290540993497E-2</v>
      </c>
      <c r="S55" s="33">
        <v>2502</v>
      </c>
      <c r="T55" s="34">
        <v>1.1779383724488595E-2</v>
      </c>
      <c r="U55" s="35">
        <v>0.33533173461231014</v>
      </c>
      <c r="V55" s="53">
        <v>5</v>
      </c>
    </row>
    <row r="56" spans="2:22" x14ac:dyDescent="0.2">
      <c r="B56" s="37"/>
      <c r="C56" s="38" t="s">
        <v>102</v>
      </c>
      <c r="D56" s="39">
        <v>549</v>
      </c>
      <c r="E56" s="40">
        <v>1.3203145667492365E-2</v>
      </c>
      <c r="F56" s="39">
        <v>332</v>
      </c>
      <c r="G56" s="40">
        <v>8.3870152835670078E-3</v>
      </c>
      <c r="H56" s="41">
        <v>0.65361445783132521</v>
      </c>
      <c r="I56" s="54">
        <v>18</v>
      </c>
      <c r="J56" s="39">
        <v>465</v>
      </c>
      <c r="K56" s="41">
        <v>0.1806451612903226</v>
      </c>
      <c r="L56" s="54">
        <v>5</v>
      </c>
      <c r="O56" s="37">
        <v>14</v>
      </c>
      <c r="P56" s="38" t="s">
        <v>67</v>
      </c>
      <c r="Q56" s="39">
        <v>3247</v>
      </c>
      <c r="R56" s="40">
        <v>1.3604444593416906E-2</v>
      </c>
      <c r="S56" s="39">
        <v>2412</v>
      </c>
      <c r="T56" s="40">
        <v>1.1355664885478213E-2</v>
      </c>
      <c r="U56" s="41">
        <v>0.34618573797678276</v>
      </c>
      <c r="V56" s="54">
        <v>6</v>
      </c>
    </row>
    <row r="57" spans="2:22" ht="15" thickBot="1" x14ac:dyDescent="0.25">
      <c r="B57" s="31">
        <v>15</v>
      </c>
      <c r="C57" s="32" t="s">
        <v>164</v>
      </c>
      <c r="D57" s="33">
        <v>531</v>
      </c>
      <c r="E57" s="34">
        <v>1.2770255645607369E-2</v>
      </c>
      <c r="F57" s="33">
        <v>509</v>
      </c>
      <c r="G57" s="34">
        <v>1.2858405961854238E-2</v>
      </c>
      <c r="H57" s="35">
        <v>4.3222003929273001E-2</v>
      </c>
      <c r="I57" s="53">
        <v>3</v>
      </c>
      <c r="J57" s="33">
        <v>382</v>
      </c>
      <c r="K57" s="35">
        <v>0.39005235602094235</v>
      </c>
      <c r="L57" s="53">
        <v>9</v>
      </c>
      <c r="O57" s="31">
        <v>15</v>
      </c>
      <c r="P57" s="32" t="s">
        <v>104</v>
      </c>
      <c r="Q57" s="33">
        <v>3179</v>
      </c>
      <c r="R57" s="34">
        <v>1.33195347589998E-2</v>
      </c>
      <c r="S57" s="33">
        <v>2790</v>
      </c>
      <c r="T57" s="34">
        <v>1.3135284009321815E-2</v>
      </c>
      <c r="U57" s="35">
        <v>0.13942652329749095</v>
      </c>
      <c r="V57" s="53">
        <v>1</v>
      </c>
    </row>
    <row r="58" spans="2:22" ht="15" thickBot="1" x14ac:dyDescent="0.25">
      <c r="B58" s="37">
        <v>16</v>
      </c>
      <c r="C58" s="38" t="s">
        <v>165</v>
      </c>
      <c r="D58" s="39">
        <v>516</v>
      </c>
      <c r="E58" s="40">
        <v>1.2409513960703205E-2</v>
      </c>
      <c r="F58" s="39">
        <v>291</v>
      </c>
      <c r="G58" s="40">
        <v>7.3512694202349377E-3</v>
      </c>
      <c r="H58" s="41">
        <v>0.77319587628865971</v>
      </c>
      <c r="I58" s="54">
        <v>20</v>
      </c>
      <c r="J58" s="39">
        <v>336</v>
      </c>
      <c r="K58" s="41">
        <v>0.53571428571428581</v>
      </c>
      <c r="L58" s="54">
        <v>15</v>
      </c>
      <c r="O58" s="37">
        <v>16</v>
      </c>
      <c r="P58" s="38" t="s">
        <v>134</v>
      </c>
      <c r="Q58" s="39">
        <v>3092</v>
      </c>
      <c r="R58" s="40">
        <v>1.2955017764966145E-2</v>
      </c>
      <c r="S58" s="39">
        <v>1532</v>
      </c>
      <c r="T58" s="40">
        <v>7.21263623737671E-3</v>
      </c>
      <c r="U58" s="41">
        <v>1.0182767624020888</v>
      </c>
      <c r="V58" s="54">
        <v>19</v>
      </c>
    </row>
    <row r="59" spans="2:22" ht="15" thickBot="1" x14ac:dyDescent="0.25">
      <c r="B59" s="31">
        <v>17</v>
      </c>
      <c r="C59" s="32" t="s">
        <v>43</v>
      </c>
      <c r="D59" s="33">
        <v>512</v>
      </c>
      <c r="E59" s="34">
        <v>1.2313316178062096E-2</v>
      </c>
      <c r="F59" s="33">
        <v>536</v>
      </c>
      <c r="G59" s="34">
        <v>1.3540482505999747E-2</v>
      </c>
      <c r="H59" s="35">
        <v>-4.4776119402985093E-2</v>
      </c>
      <c r="I59" s="53">
        <v>-1</v>
      </c>
      <c r="J59" s="33">
        <v>500</v>
      </c>
      <c r="K59" s="35">
        <v>2.4000000000000021E-2</v>
      </c>
      <c r="L59" s="53">
        <v>-1</v>
      </c>
      <c r="O59" s="31">
        <v>17</v>
      </c>
      <c r="P59" s="32" t="s">
        <v>112</v>
      </c>
      <c r="Q59" s="33">
        <v>3043</v>
      </c>
      <c r="R59" s="34">
        <v>1.2749715090165583E-2</v>
      </c>
      <c r="S59" s="33">
        <v>4962</v>
      </c>
      <c r="T59" s="34">
        <v>2.3361031990772347E-2</v>
      </c>
      <c r="U59" s="35">
        <v>-0.38673921805723499</v>
      </c>
      <c r="V59" s="53">
        <v>-10</v>
      </c>
    </row>
    <row r="60" spans="2:22" ht="15" thickBot="1" x14ac:dyDescent="0.25">
      <c r="B60" s="37">
        <v>18</v>
      </c>
      <c r="C60" s="38" t="s">
        <v>101</v>
      </c>
      <c r="D60" s="39">
        <v>498</v>
      </c>
      <c r="E60" s="40">
        <v>1.1976623938818209E-2</v>
      </c>
      <c r="F60" s="39">
        <v>653</v>
      </c>
      <c r="G60" s="40">
        <v>1.6496147530630289E-2</v>
      </c>
      <c r="H60" s="41">
        <v>-0.2373660030627871</v>
      </c>
      <c r="I60" s="54">
        <v>-4</v>
      </c>
      <c r="J60" s="39">
        <v>456</v>
      </c>
      <c r="K60" s="41">
        <v>9.210526315789469E-2</v>
      </c>
      <c r="L60" s="54">
        <v>2</v>
      </c>
      <c r="O60" s="37">
        <v>18</v>
      </c>
      <c r="P60" s="38" t="s">
        <v>102</v>
      </c>
      <c r="Q60" s="39">
        <v>2872</v>
      </c>
      <c r="R60" s="40">
        <v>1.2033250653616679E-2</v>
      </c>
      <c r="S60" s="39">
        <v>1668</v>
      </c>
      <c r="T60" s="40">
        <v>7.8529224829923961E-3</v>
      </c>
      <c r="U60" s="41">
        <v>0.72182254196642681</v>
      </c>
      <c r="V60" s="54">
        <v>12</v>
      </c>
    </row>
    <row r="61" spans="2:22" ht="15" thickBot="1" x14ac:dyDescent="0.25">
      <c r="B61" s="31">
        <v>19</v>
      </c>
      <c r="C61" s="32" t="s">
        <v>67</v>
      </c>
      <c r="D61" s="33">
        <v>492</v>
      </c>
      <c r="E61" s="34">
        <v>1.1832327264856545E-2</v>
      </c>
      <c r="F61" s="33">
        <v>509</v>
      </c>
      <c r="G61" s="34">
        <v>1.2858405961854238E-2</v>
      </c>
      <c r="H61" s="35">
        <v>-3.3398821218074692E-2</v>
      </c>
      <c r="I61" s="53">
        <v>-1</v>
      </c>
      <c r="J61" s="33">
        <v>338</v>
      </c>
      <c r="K61" s="35">
        <v>0.45562130177514804</v>
      </c>
      <c r="L61" s="53">
        <v>11</v>
      </c>
      <c r="O61" s="31">
        <v>19</v>
      </c>
      <c r="P61" s="32" t="s">
        <v>116</v>
      </c>
      <c r="Q61" s="33">
        <v>2773</v>
      </c>
      <c r="R61" s="34">
        <v>1.1618455453509419E-2</v>
      </c>
      <c r="S61" s="33"/>
      <c r="T61" s="34"/>
      <c r="U61" s="35"/>
      <c r="V61" s="53"/>
    </row>
    <row r="62" spans="2:22" ht="15" thickBot="1" x14ac:dyDescent="0.25">
      <c r="B62" s="37">
        <v>20</v>
      </c>
      <c r="C62" s="38" t="s">
        <v>133</v>
      </c>
      <c r="D62" s="39">
        <v>467</v>
      </c>
      <c r="E62" s="40">
        <v>1.1231091123349607E-2</v>
      </c>
      <c r="F62" s="39">
        <v>161</v>
      </c>
      <c r="G62" s="40">
        <v>4.0671971706454464E-3</v>
      </c>
      <c r="H62" s="41">
        <v>1.9006211180124222</v>
      </c>
      <c r="I62" s="54">
        <v>46</v>
      </c>
      <c r="J62" s="39">
        <v>365</v>
      </c>
      <c r="K62" s="41">
        <v>0.27945205479452051</v>
      </c>
      <c r="L62" s="54">
        <v>7</v>
      </c>
      <c r="O62" s="37">
        <v>20</v>
      </c>
      <c r="P62" s="38" t="s">
        <v>79</v>
      </c>
      <c r="Q62" s="39">
        <v>2748</v>
      </c>
      <c r="R62" s="40">
        <v>1.1513709190856071E-2</v>
      </c>
      <c r="S62" s="39">
        <v>3206</v>
      </c>
      <c r="T62" s="40">
        <v>1.5093806642969798E-2</v>
      </c>
      <c r="U62" s="41">
        <v>-0.1428571428571429</v>
      </c>
      <c r="V62" s="54">
        <v>-6</v>
      </c>
    </row>
    <row r="63" spans="2:22" ht="15" thickBot="1" x14ac:dyDescent="0.25">
      <c r="B63" s="122" t="s">
        <v>42</v>
      </c>
      <c r="C63" s="123"/>
      <c r="D63" s="42">
        <f>SUM(D43:D62)</f>
        <v>16090</v>
      </c>
      <c r="E63" s="43">
        <f>D63/D65</f>
        <v>0.38695558067386548</v>
      </c>
      <c r="F63" s="42">
        <f>SUM(F43:F62)</f>
        <v>15111</v>
      </c>
      <c r="G63" s="43">
        <f>F63/F65</f>
        <v>0.38173550587343691</v>
      </c>
      <c r="H63" s="44">
        <f>D63/F63-1</f>
        <v>6.47872410826551E-2</v>
      </c>
      <c r="I63" s="55"/>
      <c r="J63" s="42">
        <f>SUM(J43:J62)</f>
        <v>14685</v>
      </c>
      <c r="K63" s="43">
        <f>E63/J63-1</f>
        <v>-0.99997364960295032</v>
      </c>
      <c r="L63" s="42"/>
      <c r="O63" s="122" t="s">
        <v>42</v>
      </c>
      <c r="P63" s="123"/>
      <c r="Q63" s="42">
        <f>SUM(Q43:Q62)</f>
        <v>94586</v>
      </c>
      <c r="R63" s="43">
        <f>Q63/Q65</f>
        <v>0.39630119997318497</v>
      </c>
      <c r="S63" s="42">
        <f>SUM(S43:S62)</f>
        <v>83069</v>
      </c>
      <c r="T63" s="43">
        <f>S63/S65</f>
        <v>0.39108778041948167</v>
      </c>
      <c r="U63" s="44">
        <f>Q63/S63-1</f>
        <v>0.13864377806401906</v>
      </c>
      <c r="V63" s="55"/>
    </row>
    <row r="64" spans="2:22" ht="15" thickBot="1" x14ac:dyDescent="0.25">
      <c r="B64" s="122" t="s">
        <v>12</v>
      </c>
      <c r="C64" s="123"/>
      <c r="D64" s="42">
        <f>D65-SUM(D43:D62)</f>
        <v>25491</v>
      </c>
      <c r="E64" s="43">
        <f>D64/D65</f>
        <v>0.61304441932613452</v>
      </c>
      <c r="F64" s="42">
        <f>F65-SUM(F43:F62)</f>
        <v>24474</v>
      </c>
      <c r="G64" s="43">
        <f>F64/F65</f>
        <v>0.61826449412656315</v>
      </c>
      <c r="H64" s="44">
        <f>D64/F64-1</f>
        <v>4.1554302525128817E-2</v>
      </c>
      <c r="I64" s="55"/>
      <c r="J64" s="42">
        <f>J65-SUM(J43:J62)</f>
        <v>23890</v>
      </c>
      <c r="K64" s="43">
        <f>E64/J64-1</f>
        <v>-0.99997433886901099</v>
      </c>
      <c r="L64" s="42"/>
      <c r="O64" s="122" t="s">
        <v>12</v>
      </c>
      <c r="P64" s="123"/>
      <c r="Q64" s="42">
        <f>Q65-SUM(Q43:Q62)</f>
        <v>144086</v>
      </c>
      <c r="R64" s="43">
        <f>Q64/Q65</f>
        <v>0.60369880002681509</v>
      </c>
      <c r="S64" s="42">
        <f>S65-SUM(S43:S62)</f>
        <v>129336</v>
      </c>
      <c r="T64" s="43">
        <f>S64/S65</f>
        <v>0.60891221958051833</v>
      </c>
      <c r="U64" s="44">
        <f>Q64/S64-1</f>
        <v>0.11404404032906545</v>
      </c>
      <c r="V64" s="56"/>
    </row>
    <row r="65" spans="2:22" x14ac:dyDescent="0.2">
      <c r="B65" s="124" t="s">
        <v>34</v>
      </c>
      <c r="C65" s="125"/>
      <c r="D65" s="45">
        <v>41581</v>
      </c>
      <c r="E65" s="46">
        <v>1</v>
      </c>
      <c r="F65" s="45">
        <v>39585</v>
      </c>
      <c r="G65" s="46">
        <v>1</v>
      </c>
      <c r="H65" s="47">
        <v>5.042314007831239E-2</v>
      </c>
      <c r="I65" s="57"/>
      <c r="J65" s="45">
        <v>38575</v>
      </c>
      <c r="K65" s="47">
        <v>7.7926117952041407E-2</v>
      </c>
      <c r="L65" s="45"/>
      <c r="M65" s="48"/>
      <c r="O65" s="124" t="s">
        <v>34</v>
      </c>
      <c r="P65" s="125"/>
      <c r="Q65" s="45">
        <v>238672</v>
      </c>
      <c r="R65" s="46">
        <v>1</v>
      </c>
      <c r="S65" s="45">
        <v>212405</v>
      </c>
      <c r="T65" s="46">
        <v>1</v>
      </c>
      <c r="U65" s="47">
        <v>0.12366469715872985</v>
      </c>
      <c r="V65" s="57"/>
    </row>
    <row r="66" spans="2:22" x14ac:dyDescent="0.2">
      <c r="B66" s="49" t="s">
        <v>78</v>
      </c>
      <c r="O66" s="49" t="s">
        <v>78</v>
      </c>
    </row>
    <row r="67" spans="2:22" x14ac:dyDescent="0.2">
      <c r="B67" s="50" t="s">
        <v>77</v>
      </c>
      <c r="O67" s="50" t="s">
        <v>77</v>
      </c>
    </row>
  </sheetData>
  <mergeCells count="65">
    <mergeCell ref="V41:V42"/>
    <mergeCell ref="B65:C65"/>
    <mergeCell ref="I39:I40"/>
    <mergeCell ref="B64:C64"/>
    <mergeCell ref="H39:H40"/>
    <mergeCell ref="K41:K42"/>
    <mergeCell ref="I41:I42"/>
    <mergeCell ref="K39:K40"/>
    <mergeCell ref="O63:P63"/>
    <mergeCell ref="O64:P64"/>
    <mergeCell ref="O65:P65"/>
    <mergeCell ref="Q39:R40"/>
    <mergeCell ref="S39:T40"/>
    <mergeCell ref="V39:V40"/>
    <mergeCell ref="O40:O42"/>
    <mergeCell ref="B63:C63"/>
    <mergeCell ref="Q37:V37"/>
    <mergeCell ref="Q38:V38"/>
    <mergeCell ref="B29:C29"/>
    <mergeCell ref="B30:C30"/>
    <mergeCell ref="B31:C31"/>
    <mergeCell ref="B36:L36"/>
    <mergeCell ref="D37:I37"/>
    <mergeCell ref="J38:L38"/>
    <mergeCell ref="J37:L37"/>
    <mergeCell ref="B2:O2"/>
    <mergeCell ref="D4:H4"/>
    <mergeCell ref="D5:E6"/>
    <mergeCell ref="F5:G6"/>
    <mergeCell ref="C6:C8"/>
    <mergeCell ref="B3:B5"/>
    <mergeCell ref="C3:C5"/>
    <mergeCell ref="B6:B8"/>
    <mergeCell ref="D3:H3"/>
    <mergeCell ref="I3:J3"/>
    <mergeCell ref="K3:O3"/>
    <mergeCell ref="H7:H8"/>
    <mergeCell ref="O7:O8"/>
    <mergeCell ref="I4:J4"/>
    <mergeCell ref="K4:O4"/>
    <mergeCell ref="K5:L6"/>
    <mergeCell ref="L39:L40"/>
    <mergeCell ref="L41:L42"/>
    <mergeCell ref="D38:I38"/>
    <mergeCell ref="D39:E40"/>
    <mergeCell ref="C40:C42"/>
    <mergeCell ref="H41:H42"/>
    <mergeCell ref="B40:B42"/>
    <mergeCell ref="B37:B39"/>
    <mergeCell ref="C37:C39"/>
    <mergeCell ref="F39:G40"/>
    <mergeCell ref="J39:J40"/>
    <mergeCell ref="H5:H6"/>
    <mergeCell ref="J41:J42"/>
    <mergeCell ref="I5:I6"/>
    <mergeCell ref="J5:J6"/>
    <mergeCell ref="M5:N6"/>
    <mergeCell ref="O5:O6"/>
    <mergeCell ref="U39:U40"/>
    <mergeCell ref="P40:P42"/>
    <mergeCell ref="U41:U42"/>
    <mergeCell ref="J7:J8"/>
    <mergeCell ref="O36:V36"/>
    <mergeCell ref="O37:O39"/>
    <mergeCell ref="P37:P39"/>
  </mergeCells>
  <conditionalFormatting sqref="H29:H30 O29:O30">
    <cfRule type="cellIs" dxfId="129" priority="1594" operator="lessThan">
      <formula>0</formula>
    </cfRule>
  </conditionalFormatting>
  <conditionalFormatting sqref="J9:J28 O9:O28 H9:H28">
    <cfRule type="cellIs" dxfId="128" priority="67" operator="lessThan">
      <formula>0</formula>
    </cfRule>
  </conditionalFormatting>
  <conditionalFormatting sqref="L9:L28 N9:O28 D9:E28 G9:J28">
    <cfRule type="cellIs" dxfId="127" priority="65" operator="equal">
      <formula>0</formula>
    </cfRule>
  </conditionalFormatting>
  <conditionalFormatting sqref="F9:F28">
    <cfRule type="cellIs" dxfId="126" priority="64" operator="equal">
      <formula>0</formula>
    </cfRule>
  </conditionalFormatting>
  <conditionalFormatting sqref="K9:K28">
    <cfRule type="cellIs" dxfId="125" priority="63" operator="equal">
      <formula>0</formula>
    </cfRule>
  </conditionalFormatting>
  <conditionalFormatting sqref="M9:M28">
    <cfRule type="cellIs" dxfId="124" priority="62" operator="equal">
      <formula>0</formula>
    </cfRule>
  </conditionalFormatting>
  <conditionalFormatting sqref="I43:I62">
    <cfRule type="cellIs" dxfId="123" priority="24" operator="lessThan">
      <formula>0</formula>
    </cfRule>
    <cfRule type="cellIs" dxfId="122" priority="25" operator="equal">
      <formula>0</formula>
    </cfRule>
    <cfRule type="cellIs" dxfId="121" priority="26" operator="greaterThan">
      <formula>0</formula>
    </cfRule>
  </conditionalFormatting>
  <conditionalFormatting sqref="H63:H64">
    <cfRule type="cellIs" dxfId="120" priority="18" operator="lessThan">
      <formula>0</formula>
    </cfRule>
  </conditionalFormatting>
  <conditionalFormatting sqref="H43:H62">
    <cfRule type="cellIs" dxfId="119" priority="17" operator="lessThan">
      <formula>0</formula>
    </cfRule>
  </conditionalFormatting>
  <conditionalFormatting sqref="D43:E62 G43:H62">
    <cfRule type="cellIs" dxfId="118" priority="16" operator="equal">
      <formula>0</formula>
    </cfRule>
  </conditionalFormatting>
  <conditionalFormatting sqref="F43:F62">
    <cfRule type="cellIs" dxfId="117" priority="15" operator="equal">
      <formula>0</formula>
    </cfRule>
  </conditionalFormatting>
  <conditionalFormatting sqref="K43:K62">
    <cfRule type="cellIs" dxfId="116" priority="13" operator="lessThan">
      <formula>0</formula>
    </cfRule>
  </conditionalFormatting>
  <conditionalFormatting sqref="J43:K62">
    <cfRule type="cellIs" dxfId="115" priority="12" operator="equal">
      <formula>0</formula>
    </cfRule>
  </conditionalFormatting>
  <conditionalFormatting sqref="L43:L62">
    <cfRule type="cellIs" dxfId="114" priority="9" operator="lessThan">
      <formula>0</formula>
    </cfRule>
    <cfRule type="cellIs" dxfId="113" priority="10" operator="equal">
      <formula>0</formula>
    </cfRule>
    <cfRule type="cellIs" dxfId="112" priority="11" operator="greaterThan">
      <formula>0</formula>
    </cfRule>
  </conditionalFormatting>
  <conditionalFormatting sqref="V43:V62">
    <cfRule type="cellIs" dxfId="111" priority="6" operator="lessThan">
      <formula>0</formula>
    </cfRule>
    <cfRule type="cellIs" dxfId="110" priority="7" operator="equal">
      <formula>0</formula>
    </cfRule>
    <cfRule type="cellIs" dxfId="109" priority="8" operator="greaterThan">
      <formula>0</formula>
    </cfRule>
  </conditionalFormatting>
  <conditionalFormatting sqref="U63:U64">
    <cfRule type="cellIs" dxfId="108" priority="4" operator="lessThan">
      <formula>0</formula>
    </cfRule>
  </conditionalFormatting>
  <conditionalFormatting sqref="U43:U62">
    <cfRule type="cellIs" dxfId="107" priority="3" operator="lessThan">
      <formula>0</formula>
    </cfRule>
  </conditionalFormatting>
  <conditionalFormatting sqref="Q43:R62 T43:U62">
    <cfRule type="cellIs" dxfId="106" priority="2" operator="equal">
      <formula>0</formula>
    </cfRule>
  </conditionalFormatting>
  <conditionalFormatting sqref="S43:S62">
    <cfRule type="cellIs" dxfId="105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>
      <selection activeCell="F8" sqref="F8"/>
    </sheetView>
  </sheetViews>
  <sheetFormatPr defaultColWidth="9.140625" defaultRowHeight="14.25" x14ac:dyDescent="0.2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6384" width="9.140625" style="5"/>
  </cols>
  <sheetData>
    <row r="1" spans="1:8" x14ac:dyDescent="0.2">
      <c r="A1" s="5" t="s">
        <v>3</v>
      </c>
      <c r="B1" s="51"/>
      <c r="C1" s="51"/>
      <c r="D1" s="51"/>
      <c r="E1" s="51"/>
      <c r="F1" s="51"/>
      <c r="G1" s="51"/>
      <c r="H1" s="4">
        <v>45082</v>
      </c>
    </row>
    <row r="2" spans="1:8" x14ac:dyDescent="0.2">
      <c r="A2" s="51"/>
      <c r="B2" s="51"/>
      <c r="C2" s="51"/>
      <c r="D2" s="51"/>
      <c r="E2" s="51"/>
      <c r="F2" s="51"/>
      <c r="G2" s="51"/>
      <c r="H2" s="58" t="s">
        <v>94</v>
      </c>
    </row>
    <row r="3" spans="1:8" ht="14.45" customHeight="1" x14ac:dyDescent="0.2">
      <c r="A3" s="51"/>
      <c r="B3" s="126" t="s">
        <v>81</v>
      </c>
      <c r="C3" s="127"/>
      <c r="D3" s="127"/>
      <c r="E3" s="127"/>
      <c r="F3" s="127"/>
      <c r="G3" s="127"/>
      <c r="H3" s="128"/>
    </row>
    <row r="4" spans="1:8" x14ac:dyDescent="0.2">
      <c r="A4" s="51"/>
      <c r="B4" s="129"/>
      <c r="C4" s="130"/>
      <c r="D4" s="130"/>
      <c r="E4" s="130"/>
      <c r="F4" s="130"/>
      <c r="G4" s="130"/>
      <c r="H4" s="131"/>
    </row>
    <row r="5" spans="1:8" ht="21" customHeight="1" x14ac:dyDescent="0.2">
      <c r="A5" s="51"/>
      <c r="B5" s="132" t="s">
        <v>82</v>
      </c>
      <c r="C5" s="134" t="s">
        <v>195</v>
      </c>
      <c r="D5" s="135"/>
      <c r="E5" s="134" t="s">
        <v>196</v>
      </c>
      <c r="F5" s="135"/>
      <c r="G5" s="136" t="s">
        <v>95</v>
      </c>
      <c r="H5" s="136" t="s">
        <v>96</v>
      </c>
    </row>
    <row r="6" spans="1:8" ht="21" customHeight="1" x14ac:dyDescent="0.2">
      <c r="A6" s="51"/>
      <c r="B6" s="133"/>
      <c r="C6" s="82" t="s">
        <v>97</v>
      </c>
      <c r="D6" s="83" t="s">
        <v>83</v>
      </c>
      <c r="E6" s="82" t="s">
        <v>97</v>
      </c>
      <c r="F6" s="83" t="s">
        <v>83</v>
      </c>
      <c r="G6" s="137"/>
      <c r="H6" s="137"/>
    </row>
    <row r="7" spans="1:8" x14ac:dyDescent="0.2">
      <c r="A7" s="51"/>
      <c r="B7" s="59" t="s">
        <v>84</v>
      </c>
      <c r="C7" s="60" t="s">
        <v>179</v>
      </c>
      <c r="D7" s="61">
        <v>0.47646241849297333</v>
      </c>
      <c r="E7" s="60" t="s">
        <v>180</v>
      </c>
      <c r="F7" s="61">
        <v>0.44516323657571899</v>
      </c>
      <c r="G7" s="62">
        <v>4.9407114624505866E-2</v>
      </c>
      <c r="H7" s="63" t="s">
        <v>142</v>
      </c>
    </row>
    <row r="8" spans="1:8" x14ac:dyDescent="0.2">
      <c r="A8" s="51"/>
      <c r="B8" s="59" t="s">
        <v>85</v>
      </c>
      <c r="C8" s="64" t="s">
        <v>181</v>
      </c>
      <c r="D8" s="61">
        <v>0.10602386949459758</v>
      </c>
      <c r="E8" s="60" t="s">
        <v>182</v>
      </c>
      <c r="F8" s="61">
        <v>0.10101310585238318</v>
      </c>
      <c r="G8" s="65">
        <v>7.1111111111111125E-2</v>
      </c>
      <c r="H8" s="63" t="s">
        <v>143</v>
      </c>
    </row>
    <row r="9" spans="1:8" x14ac:dyDescent="0.2">
      <c r="A9" s="51"/>
      <c r="B9" s="59" t="s">
        <v>98</v>
      </c>
      <c r="C9" s="60" t="s">
        <v>183</v>
      </c>
      <c r="D9" s="61">
        <v>0.41751371201242904</v>
      </c>
      <c r="E9" s="60" t="s">
        <v>184</v>
      </c>
      <c r="F9" s="61">
        <v>0.4538236575718978</v>
      </c>
      <c r="G9" s="65">
        <v>0.22096956031567072</v>
      </c>
      <c r="H9" s="66" t="s">
        <v>144</v>
      </c>
    </row>
    <row r="10" spans="1:8" x14ac:dyDescent="0.2">
      <c r="A10" s="51"/>
      <c r="B10" s="67" t="s">
        <v>86</v>
      </c>
      <c r="C10" s="68"/>
      <c r="D10" s="61"/>
      <c r="E10" s="68"/>
      <c r="F10" s="61"/>
      <c r="G10" s="69"/>
      <c r="H10" s="70"/>
    </row>
    <row r="11" spans="1:8" x14ac:dyDescent="0.2">
      <c r="A11" s="51"/>
      <c r="B11" s="67" t="s">
        <v>87</v>
      </c>
      <c r="C11" s="71" t="s">
        <v>185</v>
      </c>
      <c r="D11" s="61">
        <v>2.2631293990254465E-2</v>
      </c>
      <c r="E11" s="71" t="s">
        <v>186</v>
      </c>
      <c r="F11" s="61">
        <v>3.5592780049607829E-2</v>
      </c>
      <c r="G11" s="65">
        <v>0.77083333333333348</v>
      </c>
      <c r="H11" s="66" t="s">
        <v>187</v>
      </c>
    </row>
    <row r="12" spans="1:8" x14ac:dyDescent="0.2">
      <c r="A12" s="51"/>
      <c r="B12" s="67" t="s">
        <v>88</v>
      </c>
      <c r="C12" s="71" t="s">
        <v>137</v>
      </c>
      <c r="D12" s="61">
        <v>2.4764012146606718E-2</v>
      </c>
      <c r="E12" s="71" t="s">
        <v>145</v>
      </c>
      <c r="F12" s="61">
        <v>2.8021720185023798E-2</v>
      </c>
      <c r="G12" s="65">
        <v>0.26415094339622658</v>
      </c>
      <c r="H12" s="66" t="s">
        <v>188</v>
      </c>
    </row>
    <row r="13" spans="1:8" x14ac:dyDescent="0.2">
      <c r="A13" s="51"/>
      <c r="B13" s="67" t="s">
        <v>89</v>
      </c>
      <c r="C13" s="71">
        <v>4.1000000000000002E-2</v>
      </c>
      <c r="D13" s="61">
        <v>1.9302747110472917E-4</v>
      </c>
      <c r="E13" s="71">
        <v>7.5999999999999998E-2</v>
      </c>
      <c r="F13" s="61">
        <v>3.1842863846617955E-4</v>
      </c>
      <c r="G13" s="65">
        <v>0.85365853658536572</v>
      </c>
      <c r="H13" s="66" t="s">
        <v>100</v>
      </c>
    </row>
    <row r="14" spans="1:8" x14ac:dyDescent="0.2">
      <c r="A14" s="51"/>
      <c r="B14" s="67" t="s">
        <v>90</v>
      </c>
      <c r="C14" s="71" t="s">
        <v>189</v>
      </c>
      <c r="D14" s="61">
        <v>0.16542925072385301</v>
      </c>
      <c r="E14" s="71" t="s">
        <v>190</v>
      </c>
      <c r="F14" s="61">
        <v>0.17705470268820808</v>
      </c>
      <c r="G14" s="65">
        <v>0.20512820512820507</v>
      </c>
      <c r="H14" s="66" t="s">
        <v>146</v>
      </c>
    </row>
    <row r="15" spans="1:8" x14ac:dyDescent="0.2">
      <c r="A15" s="51"/>
      <c r="B15" s="67" t="s">
        <v>91</v>
      </c>
      <c r="C15" s="71" t="s">
        <v>191</v>
      </c>
      <c r="D15" s="61">
        <v>0.17417198276876722</v>
      </c>
      <c r="E15" s="71" t="s">
        <v>192</v>
      </c>
      <c r="F15" s="61">
        <v>0.18636874036334383</v>
      </c>
      <c r="G15" s="65">
        <v>0.20270270270270263</v>
      </c>
      <c r="H15" s="66" t="s">
        <v>146</v>
      </c>
    </row>
    <row r="16" spans="1:8" x14ac:dyDescent="0.2">
      <c r="A16" s="51"/>
      <c r="B16" s="67" t="s">
        <v>92</v>
      </c>
      <c r="C16" s="72" t="s">
        <v>193</v>
      </c>
      <c r="D16" s="61">
        <v>3.0314728937642713E-2</v>
      </c>
      <c r="E16" s="72" t="s">
        <v>194</v>
      </c>
      <c r="F16" s="61">
        <v>2.6463095796741973E-2</v>
      </c>
      <c r="G16" s="65">
        <v>-1.5625000000000111E-2</v>
      </c>
      <c r="H16" s="63" t="s">
        <v>136</v>
      </c>
    </row>
    <row r="17" spans="1:8" x14ac:dyDescent="0.2">
      <c r="A17" s="51"/>
      <c r="B17" s="67" t="s">
        <v>93</v>
      </c>
      <c r="C17" s="68">
        <v>0</v>
      </c>
      <c r="D17" s="61">
        <v>0</v>
      </c>
      <c r="E17" s="68">
        <v>0</v>
      </c>
      <c r="F17" s="61">
        <v>0</v>
      </c>
      <c r="G17" s="65" t="s">
        <v>130</v>
      </c>
      <c r="H17" s="66" t="s">
        <v>100</v>
      </c>
    </row>
    <row r="18" spans="1:8" x14ac:dyDescent="0.2">
      <c r="A18" s="51"/>
      <c r="B18" s="73" t="s">
        <v>99</v>
      </c>
      <c r="C18" s="84">
        <v>0</v>
      </c>
      <c r="D18" s="74">
        <v>9.4159742001220792E-6</v>
      </c>
      <c r="E18" s="84">
        <v>1E-3</v>
      </c>
      <c r="F18" s="74">
        <v>4.1898505060977698E-6</v>
      </c>
      <c r="G18" s="75"/>
      <c r="H18" s="76" t="s">
        <v>100</v>
      </c>
    </row>
    <row r="19" spans="1:8" x14ac:dyDescent="0.2">
      <c r="A19" s="51"/>
      <c r="B19" s="51" t="s">
        <v>78</v>
      </c>
      <c r="C19" s="51"/>
      <c r="D19" s="51"/>
      <c r="E19" s="51"/>
      <c r="F19" s="51"/>
      <c r="G19" s="51"/>
      <c r="H19" s="51"/>
    </row>
    <row r="20" spans="1:8" x14ac:dyDescent="0.2">
      <c r="B20" s="5" t="s">
        <v>77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workbookViewId="0"/>
  </sheetViews>
  <sheetFormatPr defaultColWidth="9.140625" defaultRowHeight="14.25" x14ac:dyDescent="0.2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3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6384" width="9.140625" style="5"/>
  </cols>
  <sheetData>
    <row r="1" spans="2:22" x14ac:dyDescent="0.2">
      <c r="B1" s="51" t="s">
        <v>3</v>
      </c>
      <c r="D1" s="3"/>
      <c r="L1" s="4"/>
      <c r="P1" s="1"/>
      <c r="V1" s="4">
        <v>45112</v>
      </c>
    </row>
    <row r="2" spans="2:22" x14ac:dyDescent="0.2">
      <c r="D2" s="3"/>
      <c r="L2" s="4"/>
      <c r="O2" s="138" t="s">
        <v>119</v>
      </c>
      <c r="P2" s="138"/>
      <c r="Q2" s="138"/>
      <c r="R2" s="138"/>
      <c r="S2" s="138"/>
      <c r="T2" s="138"/>
      <c r="U2" s="138"/>
      <c r="V2" s="138"/>
    </row>
    <row r="3" spans="2:22" ht="14.45" customHeight="1" x14ac:dyDescent="0.2">
      <c r="B3" s="103" t="s">
        <v>166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48"/>
      <c r="N3" s="51"/>
      <c r="O3" s="138"/>
      <c r="P3" s="138"/>
      <c r="Q3" s="138"/>
      <c r="R3" s="138"/>
      <c r="S3" s="138"/>
      <c r="T3" s="138"/>
      <c r="U3" s="138"/>
      <c r="V3" s="138"/>
    </row>
    <row r="4" spans="2:22" ht="14.45" customHeight="1" x14ac:dyDescent="0.2">
      <c r="B4" s="88" t="s">
        <v>167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48"/>
      <c r="N4" s="51"/>
      <c r="O4" s="88" t="s">
        <v>138</v>
      </c>
      <c r="P4" s="88"/>
      <c r="Q4" s="88"/>
      <c r="R4" s="88"/>
      <c r="S4" s="88"/>
      <c r="T4" s="88"/>
      <c r="U4" s="88"/>
      <c r="V4" s="88"/>
    </row>
    <row r="5" spans="2:22" ht="14.45" customHeight="1" thickBot="1" x14ac:dyDescent="0.25">
      <c r="B5" s="52"/>
      <c r="C5" s="52"/>
      <c r="D5" s="52"/>
      <c r="E5" s="52"/>
      <c r="F5" s="52"/>
      <c r="G5" s="52"/>
      <c r="H5" s="52"/>
      <c r="I5" s="52"/>
      <c r="J5" s="52"/>
      <c r="K5" s="48"/>
      <c r="L5" s="24" t="s">
        <v>4</v>
      </c>
      <c r="M5" s="48"/>
      <c r="N5" s="48"/>
      <c r="O5" s="77"/>
      <c r="P5" s="77"/>
      <c r="Q5" s="77"/>
      <c r="R5" s="77"/>
      <c r="S5" s="77"/>
      <c r="T5" s="77"/>
      <c r="U5" s="77"/>
      <c r="V5" s="24" t="s">
        <v>4</v>
      </c>
    </row>
    <row r="6" spans="2:22" ht="14.45" customHeight="1" x14ac:dyDescent="0.2">
      <c r="B6" s="104" t="s">
        <v>0</v>
      </c>
      <c r="C6" s="106" t="s">
        <v>1</v>
      </c>
      <c r="D6" s="121" t="s">
        <v>151</v>
      </c>
      <c r="E6" s="115"/>
      <c r="F6" s="115"/>
      <c r="G6" s="115"/>
      <c r="H6" s="115"/>
      <c r="I6" s="118"/>
      <c r="J6" s="115" t="s">
        <v>139</v>
      </c>
      <c r="K6" s="115"/>
      <c r="L6" s="118"/>
      <c r="M6" s="48"/>
      <c r="N6" s="48"/>
      <c r="O6" s="104" t="s">
        <v>0</v>
      </c>
      <c r="P6" s="106" t="s">
        <v>1</v>
      </c>
      <c r="Q6" s="121" t="s">
        <v>159</v>
      </c>
      <c r="R6" s="115"/>
      <c r="S6" s="115"/>
      <c r="T6" s="115"/>
      <c r="U6" s="115"/>
      <c r="V6" s="118"/>
    </row>
    <row r="7" spans="2:22" ht="14.45" customHeight="1" thickBot="1" x14ac:dyDescent="0.25">
      <c r="B7" s="105"/>
      <c r="C7" s="107"/>
      <c r="D7" s="110" t="s">
        <v>152</v>
      </c>
      <c r="E7" s="111"/>
      <c r="F7" s="111"/>
      <c r="G7" s="111"/>
      <c r="H7" s="111"/>
      <c r="I7" s="112"/>
      <c r="J7" s="111" t="s">
        <v>140</v>
      </c>
      <c r="K7" s="111"/>
      <c r="L7" s="112"/>
      <c r="M7" s="48"/>
      <c r="N7" s="48"/>
      <c r="O7" s="105"/>
      <c r="P7" s="107"/>
      <c r="Q7" s="110" t="s">
        <v>154</v>
      </c>
      <c r="R7" s="111"/>
      <c r="S7" s="111"/>
      <c r="T7" s="111"/>
      <c r="U7" s="111"/>
      <c r="V7" s="112"/>
    </row>
    <row r="8" spans="2:22" ht="14.45" customHeight="1" x14ac:dyDescent="0.2">
      <c r="B8" s="105"/>
      <c r="C8" s="107"/>
      <c r="D8" s="95">
        <v>2023</v>
      </c>
      <c r="E8" s="96"/>
      <c r="F8" s="95">
        <v>2022</v>
      </c>
      <c r="G8" s="96"/>
      <c r="H8" s="89" t="s">
        <v>5</v>
      </c>
      <c r="I8" s="89" t="s">
        <v>47</v>
      </c>
      <c r="J8" s="89">
        <v>2022</v>
      </c>
      <c r="K8" s="89" t="s">
        <v>155</v>
      </c>
      <c r="L8" s="89" t="s">
        <v>157</v>
      </c>
      <c r="M8" s="48"/>
      <c r="N8" s="48"/>
      <c r="O8" s="105"/>
      <c r="P8" s="107"/>
      <c r="Q8" s="95">
        <v>2023</v>
      </c>
      <c r="R8" s="96"/>
      <c r="S8" s="95">
        <v>2022</v>
      </c>
      <c r="T8" s="96"/>
      <c r="U8" s="89" t="s">
        <v>5</v>
      </c>
      <c r="V8" s="89" t="s">
        <v>70</v>
      </c>
    </row>
    <row r="9" spans="2:22" ht="14.45" customHeight="1" thickBot="1" x14ac:dyDescent="0.25">
      <c r="B9" s="108" t="s">
        <v>6</v>
      </c>
      <c r="C9" s="99" t="s">
        <v>7</v>
      </c>
      <c r="D9" s="97"/>
      <c r="E9" s="98"/>
      <c r="F9" s="97"/>
      <c r="G9" s="98"/>
      <c r="H9" s="90"/>
      <c r="I9" s="90"/>
      <c r="J9" s="90"/>
      <c r="K9" s="90"/>
      <c r="L9" s="90"/>
      <c r="M9" s="48"/>
      <c r="N9" s="48"/>
      <c r="O9" s="108" t="s">
        <v>6</v>
      </c>
      <c r="P9" s="99" t="s">
        <v>7</v>
      </c>
      <c r="Q9" s="97"/>
      <c r="R9" s="98"/>
      <c r="S9" s="97"/>
      <c r="T9" s="98"/>
      <c r="U9" s="90"/>
      <c r="V9" s="90"/>
    </row>
    <row r="10" spans="2:22" ht="14.45" customHeight="1" x14ac:dyDescent="0.2">
      <c r="B10" s="108"/>
      <c r="C10" s="99"/>
      <c r="D10" s="25" t="s">
        <v>8</v>
      </c>
      <c r="E10" s="26" t="s">
        <v>2</v>
      </c>
      <c r="F10" s="25" t="s">
        <v>8</v>
      </c>
      <c r="G10" s="26" t="s">
        <v>2</v>
      </c>
      <c r="H10" s="91" t="s">
        <v>9</v>
      </c>
      <c r="I10" s="91" t="s">
        <v>48</v>
      </c>
      <c r="J10" s="91" t="s">
        <v>8</v>
      </c>
      <c r="K10" s="91" t="s">
        <v>156</v>
      </c>
      <c r="L10" s="91" t="s">
        <v>158</v>
      </c>
      <c r="M10" s="48"/>
      <c r="N10" s="48"/>
      <c r="O10" s="108"/>
      <c r="P10" s="99"/>
      <c r="Q10" s="25" t="s">
        <v>8</v>
      </c>
      <c r="R10" s="26" t="s">
        <v>2</v>
      </c>
      <c r="S10" s="25" t="s">
        <v>8</v>
      </c>
      <c r="T10" s="26" t="s">
        <v>2</v>
      </c>
      <c r="U10" s="91" t="s">
        <v>9</v>
      </c>
      <c r="V10" s="91" t="s">
        <v>71</v>
      </c>
    </row>
    <row r="11" spans="2:22" ht="14.45" customHeight="1" thickBot="1" x14ac:dyDescent="0.25">
      <c r="B11" s="109"/>
      <c r="C11" s="100"/>
      <c r="D11" s="28" t="s">
        <v>10</v>
      </c>
      <c r="E11" s="29" t="s">
        <v>11</v>
      </c>
      <c r="F11" s="28" t="s">
        <v>10</v>
      </c>
      <c r="G11" s="29" t="s">
        <v>11</v>
      </c>
      <c r="H11" s="92"/>
      <c r="I11" s="92"/>
      <c r="J11" s="92" t="s">
        <v>10</v>
      </c>
      <c r="K11" s="92"/>
      <c r="L11" s="92"/>
      <c r="M11" s="48"/>
      <c r="N11" s="48"/>
      <c r="O11" s="109"/>
      <c r="P11" s="100"/>
      <c r="Q11" s="28" t="s">
        <v>10</v>
      </c>
      <c r="R11" s="29" t="s">
        <v>11</v>
      </c>
      <c r="S11" s="28" t="s">
        <v>10</v>
      </c>
      <c r="T11" s="29" t="s">
        <v>11</v>
      </c>
      <c r="U11" s="92"/>
      <c r="V11" s="92"/>
    </row>
    <row r="12" spans="2:22" ht="14.45" customHeight="1" thickBot="1" x14ac:dyDescent="0.25">
      <c r="B12" s="31">
        <v>1</v>
      </c>
      <c r="C12" s="32" t="s">
        <v>19</v>
      </c>
      <c r="D12" s="33">
        <v>1830</v>
      </c>
      <c r="E12" s="34">
        <v>0.1689594681931493</v>
      </c>
      <c r="F12" s="33">
        <v>2270</v>
      </c>
      <c r="G12" s="34">
        <v>0.19761469487246452</v>
      </c>
      <c r="H12" s="35">
        <v>-0.19383259911894268</v>
      </c>
      <c r="I12" s="53">
        <v>0</v>
      </c>
      <c r="J12" s="33">
        <v>1348</v>
      </c>
      <c r="K12" s="35">
        <v>0.35756676557863498</v>
      </c>
      <c r="L12" s="53">
        <v>0</v>
      </c>
      <c r="M12" s="48"/>
      <c r="N12" s="48"/>
      <c r="O12" s="31">
        <v>1</v>
      </c>
      <c r="P12" s="32" t="s">
        <v>19</v>
      </c>
      <c r="Q12" s="33">
        <v>13249</v>
      </c>
      <c r="R12" s="34">
        <v>0.20077588689023929</v>
      </c>
      <c r="S12" s="33">
        <v>12097</v>
      </c>
      <c r="T12" s="34">
        <v>0.19189707958565333</v>
      </c>
      <c r="U12" s="35">
        <v>9.5230222369182549E-2</v>
      </c>
      <c r="V12" s="53">
        <v>0</v>
      </c>
    </row>
    <row r="13" spans="2:22" ht="14.45" customHeight="1" thickBot="1" x14ac:dyDescent="0.25">
      <c r="B13" s="37">
        <v>2</v>
      </c>
      <c r="C13" s="38" t="s">
        <v>22</v>
      </c>
      <c r="D13" s="39">
        <v>1319</v>
      </c>
      <c r="E13" s="40">
        <v>0.12178007570861417</v>
      </c>
      <c r="F13" s="39">
        <v>1109</v>
      </c>
      <c r="G13" s="40">
        <v>9.6543919213023424E-2</v>
      </c>
      <c r="H13" s="41">
        <v>0.18935978358881878</v>
      </c>
      <c r="I13" s="54">
        <v>1</v>
      </c>
      <c r="J13" s="39">
        <v>1032</v>
      </c>
      <c r="K13" s="41">
        <v>0.2781007751937985</v>
      </c>
      <c r="L13" s="54">
        <v>0</v>
      </c>
      <c r="M13" s="48"/>
      <c r="N13" s="48"/>
      <c r="O13" s="37">
        <v>2</v>
      </c>
      <c r="P13" s="38" t="s">
        <v>22</v>
      </c>
      <c r="Q13" s="39">
        <v>7389</v>
      </c>
      <c r="R13" s="40">
        <v>0.11197320765582143</v>
      </c>
      <c r="S13" s="39">
        <v>7689</v>
      </c>
      <c r="T13" s="40">
        <v>0.12197211250178461</v>
      </c>
      <c r="U13" s="41">
        <v>-3.9016777214202158E-2</v>
      </c>
      <c r="V13" s="54">
        <v>0</v>
      </c>
    </row>
    <row r="14" spans="2:22" ht="14.45" customHeight="1" thickBot="1" x14ac:dyDescent="0.25">
      <c r="B14" s="31">
        <v>3</v>
      </c>
      <c r="C14" s="32" t="s">
        <v>17</v>
      </c>
      <c r="D14" s="33">
        <v>1164</v>
      </c>
      <c r="E14" s="34">
        <v>0.10746930108023267</v>
      </c>
      <c r="F14" s="33">
        <v>1090</v>
      </c>
      <c r="G14" s="34">
        <v>9.488987551144773E-2</v>
      </c>
      <c r="H14" s="35">
        <v>6.7889908256880682E-2</v>
      </c>
      <c r="I14" s="53">
        <v>1</v>
      </c>
      <c r="J14" s="33">
        <v>1012</v>
      </c>
      <c r="K14" s="35">
        <v>0.15019762845849804</v>
      </c>
      <c r="L14" s="53">
        <v>0</v>
      </c>
      <c r="M14" s="48"/>
      <c r="N14" s="48"/>
      <c r="O14" s="31">
        <v>3</v>
      </c>
      <c r="P14" s="32" t="s">
        <v>17</v>
      </c>
      <c r="Q14" s="33">
        <v>6435</v>
      </c>
      <c r="R14" s="34">
        <v>9.7516252708784792E-2</v>
      </c>
      <c r="S14" s="33">
        <v>5158</v>
      </c>
      <c r="T14" s="34">
        <v>8.182236393343803E-2</v>
      </c>
      <c r="U14" s="35">
        <v>0.24757658006979444</v>
      </c>
      <c r="V14" s="53">
        <v>1</v>
      </c>
    </row>
    <row r="15" spans="2:22" ht="14.45" customHeight="1" thickBot="1" x14ac:dyDescent="0.25">
      <c r="B15" s="37">
        <v>4</v>
      </c>
      <c r="C15" s="38" t="s">
        <v>23</v>
      </c>
      <c r="D15" s="39">
        <v>861</v>
      </c>
      <c r="E15" s="40">
        <v>7.9494044871203026E-2</v>
      </c>
      <c r="F15" s="39">
        <v>710</v>
      </c>
      <c r="G15" s="40">
        <v>6.1809001479933838E-2</v>
      </c>
      <c r="H15" s="41">
        <v>0.21267605633802811</v>
      </c>
      <c r="I15" s="54">
        <v>2</v>
      </c>
      <c r="J15" s="39">
        <v>763</v>
      </c>
      <c r="K15" s="41">
        <v>0.12844036697247696</v>
      </c>
      <c r="L15" s="54">
        <v>1</v>
      </c>
      <c r="M15" s="48"/>
      <c r="N15" s="48"/>
      <c r="O15" s="37">
        <v>4</v>
      </c>
      <c r="P15" s="38" t="s">
        <v>23</v>
      </c>
      <c r="Q15" s="39">
        <v>4655</v>
      </c>
      <c r="R15" s="40">
        <v>7.0542060040309745E-2</v>
      </c>
      <c r="S15" s="39">
        <v>5150</v>
      </c>
      <c r="T15" s="40">
        <v>8.1695458367042631E-2</v>
      </c>
      <c r="U15" s="41">
        <v>-9.6116504854368956E-2</v>
      </c>
      <c r="V15" s="54">
        <v>1</v>
      </c>
    </row>
    <row r="16" spans="2:22" ht="14.45" customHeight="1" thickBot="1" x14ac:dyDescent="0.25">
      <c r="B16" s="31">
        <v>5</v>
      </c>
      <c r="C16" s="32" t="s">
        <v>18</v>
      </c>
      <c r="D16" s="33">
        <v>853</v>
      </c>
      <c r="E16" s="34">
        <v>7.8755424245222042E-2</v>
      </c>
      <c r="F16" s="33">
        <v>903</v>
      </c>
      <c r="G16" s="34">
        <v>7.8610603290676415E-2</v>
      </c>
      <c r="H16" s="35">
        <v>-5.5370985603543699E-2</v>
      </c>
      <c r="I16" s="53">
        <v>0</v>
      </c>
      <c r="J16" s="33">
        <v>861</v>
      </c>
      <c r="K16" s="35">
        <v>-9.2915214866434725E-3</v>
      </c>
      <c r="L16" s="53">
        <v>-1</v>
      </c>
      <c r="M16" s="48"/>
      <c r="N16" s="48"/>
      <c r="O16" s="31">
        <v>5</v>
      </c>
      <c r="P16" s="32" t="s">
        <v>18</v>
      </c>
      <c r="Q16" s="33">
        <v>4620</v>
      </c>
      <c r="R16" s="34">
        <v>7.0011668611435235E-2</v>
      </c>
      <c r="S16" s="33">
        <v>4288</v>
      </c>
      <c r="T16" s="34">
        <v>6.802138358793762E-2</v>
      </c>
      <c r="U16" s="35">
        <v>7.7425373134328401E-2</v>
      </c>
      <c r="V16" s="53">
        <v>1</v>
      </c>
    </row>
    <row r="17" spans="2:22" ht="14.45" customHeight="1" thickBot="1" x14ac:dyDescent="0.25">
      <c r="B17" s="37">
        <v>6</v>
      </c>
      <c r="C17" s="38" t="s">
        <v>29</v>
      </c>
      <c r="D17" s="39">
        <v>648</v>
      </c>
      <c r="E17" s="40">
        <v>5.9828270704459424E-2</v>
      </c>
      <c r="F17" s="39">
        <v>1209</v>
      </c>
      <c r="G17" s="40">
        <v>0.10524941237921129</v>
      </c>
      <c r="H17" s="41">
        <v>-0.46401985111662536</v>
      </c>
      <c r="I17" s="54">
        <v>-4</v>
      </c>
      <c r="J17" s="39">
        <v>630</v>
      </c>
      <c r="K17" s="41">
        <v>2.857142857142847E-2</v>
      </c>
      <c r="L17" s="54">
        <v>0</v>
      </c>
      <c r="M17" s="48"/>
      <c r="N17" s="48"/>
      <c r="O17" s="37">
        <v>6</v>
      </c>
      <c r="P17" s="38" t="s">
        <v>29</v>
      </c>
      <c r="Q17" s="39">
        <v>4473</v>
      </c>
      <c r="R17" s="40">
        <v>6.7784024610162294E-2</v>
      </c>
      <c r="S17" s="39">
        <v>5376</v>
      </c>
      <c r="T17" s="40">
        <v>8.5280540617712841E-2</v>
      </c>
      <c r="U17" s="41">
        <v>-0.16796875</v>
      </c>
      <c r="V17" s="54">
        <v>-3</v>
      </c>
    </row>
    <row r="18" spans="2:22" ht="14.45" customHeight="1" thickBot="1" x14ac:dyDescent="0.25">
      <c r="B18" s="31">
        <v>7</v>
      </c>
      <c r="C18" s="32" t="s">
        <v>24</v>
      </c>
      <c r="D18" s="33">
        <v>552</v>
      </c>
      <c r="E18" s="34">
        <v>5.0964823192687657E-2</v>
      </c>
      <c r="F18" s="33">
        <v>300</v>
      </c>
      <c r="G18" s="34">
        <v>2.6116479498563595E-2</v>
      </c>
      <c r="H18" s="35">
        <v>0.84000000000000008</v>
      </c>
      <c r="I18" s="53">
        <v>4</v>
      </c>
      <c r="J18" s="33">
        <v>474</v>
      </c>
      <c r="K18" s="35">
        <v>0.16455696202531644</v>
      </c>
      <c r="L18" s="53">
        <v>0</v>
      </c>
      <c r="M18" s="48"/>
      <c r="N18" s="48"/>
      <c r="O18" s="31">
        <v>7</v>
      </c>
      <c r="P18" s="32" t="s">
        <v>24</v>
      </c>
      <c r="Q18" s="33">
        <v>2629</v>
      </c>
      <c r="R18" s="34">
        <v>3.9839973328888147E-2</v>
      </c>
      <c r="S18" s="33">
        <v>2326</v>
      </c>
      <c r="T18" s="34">
        <v>3.6897793429464303E-2</v>
      </c>
      <c r="U18" s="35">
        <v>0.13026655202063631</v>
      </c>
      <c r="V18" s="53">
        <v>0</v>
      </c>
    </row>
    <row r="19" spans="2:22" ht="14.45" customHeight="1" thickBot="1" x14ac:dyDescent="0.25">
      <c r="B19" s="37">
        <v>8</v>
      </c>
      <c r="C19" s="38" t="s">
        <v>39</v>
      </c>
      <c r="D19" s="39">
        <v>370</v>
      </c>
      <c r="E19" s="40">
        <v>3.4161203951620346E-2</v>
      </c>
      <c r="F19" s="39">
        <v>233</v>
      </c>
      <c r="G19" s="40">
        <v>2.0283799077217723E-2</v>
      </c>
      <c r="H19" s="41">
        <v>0.58798283261802564</v>
      </c>
      <c r="I19" s="54">
        <v>6</v>
      </c>
      <c r="J19" s="39">
        <v>303</v>
      </c>
      <c r="K19" s="41">
        <v>0.22112211221122102</v>
      </c>
      <c r="L19" s="54">
        <v>3</v>
      </c>
      <c r="M19" s="48"/>
      <c r="N19" s="48"/>
      <c r="O19" s="37">
        <v>8</v>
      </c>
      <c r="P19" s="38" t="s">
        <v>30</v>
      </c>
      <c r="Q19" s="39">
        <v>2256</v>
      </c>
      <c r="R19" s="40">
        <v>3.4187516101168373E-2</v>
      </c>
      <c r="S19" s="39">
        <v>1377</v>
      </c>
      <c r="T19" s="40">
        <v>2.1843620615809262E-2</v>
      </c>
      <c r="U19" s="41">
        <v>0.63834422657952072</v>
      </c>
      <c r="V19" s="54">
        <v>4</v>
      </c>
    </row>
    <row r="20" spans="2:22" ht="14.45" customHeight="1" thickBot="1" x14ac:dyDescent="0.25">
      <c r="B20" s="31">
        <v>9</v>
      </c>
      <c r="C20" s="32" t="s">
        <v>31</v>
      </c>
      <c r="D20" s="33">
        <v>321</v>
      </c>
      <c r="E20" s="34">
        <v>2.9637152617486843E-2</v>
      </c>
      <c r="F20" s="33">
        <v>425</v>
      </c>
      <c r="G20" s="34">
        <v>3.6998345956298424E-2</v>
      </c>
      <c r="H20" s="35">
        <v>-0.24470588235294122</v>
      </c>
      <c r="I20" s="53">
        <v>-2</v>
      </c>
      <c r="J20" s="33">
        <v>260</v>
      </c>
      <c r="K20" s="35">
        <v>0.23461538461538467</v>
      </c>
      <c r="L20" s="53">
        <v>4</v>
      </c>
      <c r="M20" s="48"/>
      <c r="N20" s="48"/>
      <c r="O20" s="31">
        <v>9</v>
      </c>
      <c r="P20" s="32" t="s">
        <v>39</v>
      </c>
      <c r="Q20" s="33">
        <v>2092</v>
      </c>
      <c r="R20" s="34">
        <v>3.1702253405870677E-2</v>
      </c>
      <c r="S20" s="33">
        <v>1545</v>
      </c>
      <c r="T20" s="34">
        <v>2.4508637510112789E-2</v>
      </c>
      <c r="U20" s="35">
        <v>0.3540453074433656</v>
      </c>
      <c r="V20" s="53">
        <v>1</v>
      </c>
    </row>
    <row r="21" spans="2:22" ht="14.45" customHeight="1" thickBot="1" x14ac:dyDescent="0.25">
      <c r="B21" s="37">
        <v>10</v>
      </c>
      <c r="C21" s="38" t="s">
        <v>30</v>
      </c>
      <c r="D21" s="39">
        <v>319</v>
      </c>
      <c r="E21" s="40">
        <v>2.9452497460991597E-2</v>
      </c>
      <c r="F21" s="39">
        <v>379</v>
      </c>
      <c r="G21" s="40">
        <v>3.2993819099852009E-2</v>
      </c>
      <c r="H21" s="41">
        <v>-0.15831134564643801</v>
      </c>
      <c r="I21" s="54">
        <v>-2</v>
      </c>
      <c r="J21" s="39">
        <v>318</v>
      </c>
      <c r="K21" s="41">
        <v>3.1446540880504248E-3</v>
      </c>
      <c r="L21" s="54">
        <v>0</v>
      </c>
      <c r="M21" s="48"/>
      <c r="N21" s="48"/>
      <c r="O21" s="37">
        <v>10</v>
      </c>
      <c r="P21" s="38" t="s">
        <v>32</v>
      </c>
      <c r="Q21" s="39">
        <v>1978</v>
      </c>
      <c r="R21" s="40">
        <v>2.9974692751822272E-2</v>
      </c>
      <c r="S21" s="39">
        <v>1062</v>
      </c>
      <c r="T21" s="40">
        <v>1.6846713938990149E-2</v>
      </c>
      <c r="U21" s="41">
        <v>0.86252354048964208</v>
      </c>
      <c r="V21" s="54">
        <v>7</v>
      </c>
    </row>
    <row r="22" spans="2:22" ht="14.45" customHeight="1" thickBot="1" x14ac:dyDescent="0.25">
      <c r="B22" s="31">
        <v>11</v>
      </c>
      <c r="C22" s="32" t="s">
        <v>32</v>
      </c>
      <c r="D22" s="33">
        <v>307</v>
      </c>
      <c r="E22" s="34">
        <v>2.8344566522020127E-2</v>
      </c>
      <c r="F22" s="33">
        <v>168</v>
      </c>
      <c r="G22" s="34">
        <v>1.4625228519195612E-2</v>
      </c>
      <c r="H22" s="35">
        <v>0.82738095238095233</v>
      </c>
      <c r="I22" s="53">
        <v>5</v>
      </c>
      <c r="J22" s="33">
        <v>392</v>
      </c>
      <c r="K22" s="35">
        <v>-0.21683673469387754</v>
      </c>
      <c r="L22" s="53">
        <v>-3</v>
      </c>
      <c r="M22" s="48"/>
      <c r="N22" s="48"/>
      <c r="O22" s="31">
        <v>11</v>
      </c>
      <c r="P22" s="32" t="s">
        <v>31</v>
      </c>
      <c r="Q22" s="33">
        <v>1706</v>
      </c>
      <c r="R22" s="34">
        <v>2.5852793647426087E-2</v>
      </c>
      <c r="S22" s="33">
        <v>2045</v>
      </c>
      <c r="T22" s="34">
        <v>3.2440235409825664E-2</v>
      </c>
      <c r="U22" s="35">
        <v>-0.16577017114914427</v>
      </c>
      <c r="V22" s="53">
        <v>-2</v>
      </c>
    </row>
    <row r="23" spans="2:22" ht="14.45" customHeight="1" thickBot="1" x14ac:dyDescent="0.25">
      <c r="B23" s="37">
        <v>12</v>
      </c>
      <c r="C23" s="38" t="s">
        <v>68</v>
      </c>
      <c r="D23" s="39">
        <v>249</v>
      </c>
      <c r="E23" s="40">
        <v>2.2989566983658019E-2</v>
      </c>
      <c r="F23" s="39">
        <v>140</v>
      </c>
      <c r="G23" s="40">
        <v>1.2187690432663011E-2</v>
      </c>
      <c r="H23" s="41">
        <v>0.77857142857142847</v>
      </c>
      <c r="I23" s="54">
        <v>8</v>
      </c>
      <c r="J23" s="39">
        <v>322</v>
      </c>
      <c r="K23" s="41">
        <v>-0.22670807453416153</v>
      </c>
      <c r="L23" s="54">
        <v>-3</v>
      </c>
      <c r="M23" s="48"/>
      <c r="N23" s="48"/>
      <c r="O23" s="37">
        <v>12</v>
      </c>
      <c r="P23" s="38" t="s">
        <v>68</v>
      </c>
      <c r="Q23" s="39">
        <v>1659</v>
      </c>
      <c r="R23" s="40">
        <v>2.5140553728651746E-2</v>
      </c>
      <c r="S23" s="39">
        <v>598</v>
      </c>
      <c r="T23" s="40">
        <v>9.4861910880565999E-3</v>
      </c>
      <c r="U23" s="41">
        <v>1.7742474916387958</v>
      </c>
      <c r="V23" s="54">
        <v>10</v>
      </c>
    </row>
    <row r="24" spans="2:22" ht="14.45" customHeight="1" thickBot="1" x14ac:dyDescent="0.25">
      <c r="B24" s="31">
        <v>13</v>
      </c>
      <c r="C24" s="32" t="s">
        <v>21</v>
      </c>
      <c r="D24" s="33">
        <v>238</v>
      </c>
      <c r="E24" s="34">
        <v>2.1973963622934172E-2</v>
      </c>
      <c r="F24" s="33">
        <v>274</v>
      </c>
      <c r="G24" s="34">
        <v>2.385305127535475E-2</v>
      </c>
      <c r="H24" s="35">
        <v>-0.13138686131386856</v>
      </c>
      <c r="I24" s="53">
        <v>-1</v>
      </c>
      <c r="J24" s="33">
        <v>175</v>
      </c>
      <c r="K24" s="35">
        <v>0.3600000000000001</v>
      </c>
      <c r="L24" s="53">
        <v>2</v>
      </c>
      <c r="M24" s="48"/>
      <c r="N24" s="48"/>
      <c r="O24" s="31">
        <v>13</v>
      </c>
      <c r="P24" s="32" t="s">
        <v>16</v>
      </c>
      <c r="Q24" s="33">
        <v>1504</v>
      </c>
      <c r="R24" s="34">
        <v>2.2791677400778917E-2</v>
      </c>
      <c r="S24" s="33">
        <v>1431</v>
      </c>
      <c r="T24" s="34">
        <v>2.270023318897825E-2</v>
      </c>
      <c r="U24" s="35">
        <v>5.1013277428371806E-2</v>
      </c>
      <c r="V24" s="53">
        <v>-2</v>
      </c>
    </row>
    <row r="25" spans="2:22" ht="14.45" customHeight="1" thickBot="1" x14ac:dyDescent="0.25">
      <c r="B25" s="37">
        <v>14</v>
      </c>
      <c r="C25" s="38" t="s">
        <v>129</v>
      </c>
      <c r="D25" s="39">
        <v>231</v>
      </c>
      <c r="E25" s="40">
        <v>2.1327670575200814E-2</v>
      </c>
      <c r="F25" s="39">
        <v>60</v>
      </c>
      <c r="G25" s="40">
        <v>5.2232958997127186E-3</v>
      </c>
      <c r="H25" s="41">
        <v>2.85</v>
      </c>
      <c r="I25" s="54">
        <v>10</v>
      </c>
      <c r="J25" s="39">
        <v>213</v>
      </c>
      <c r="K25" s="41">
        <v>8.4507042253521236E-2</v>
      </c>
      <c r="L25" s="54">
        <v>0</v>
      </c>
      <c r="M25" s="48"/>
      <c r="N25" s="48"/>
      <c r="O25" s="37">
        <v>14</v>
      </c>
      <c r="P25" s="38" t="s">
        <v>21</v>
      </c>
      <c r="Q25" s="39">
        <v>1162</v>
      </c>
      <c r="R25" s="40">
        <v>1.7608995438633711E-2</v>
      </c>
      <c r="S25" s="39">
        <v>2223</v>
      </c>
      <c r="T25" s="40">
        <v>3.526388426212345E-2</v>
      </c>
      <c r="U25" s="41">
        <v>-0.47728295096716145</v>
      </c>
      <c r="V25" s="54">
        <v>-6</v>
      </c>
    </row>
    <row r="26" spans="2:22" ht="14.45" customHeight="1" thickBot="1" x14ac:dyDescent="0.25">
      <c r="B26" s="31">
        <v>15</v>
      </c>
      <c r="C26" s="32" t="s">
        <v>25</v>
      </c>
      <c r="D26" s="33">
        <v>228</v>
      </c>
      <c r="E26" s="34">
        <v>2.1050687840457945E-2</v>
      </c>
      <c r="F26" s="33">
        <v>259</v>
      </c>
      <c r="G26" s="34">
        <v>2.2547227300426569E-2</v>
      </c>
      <c r="H26" s="35">
        <v>-0.11969111969111967</v>
      </c>
      <c r="I26" s="53">
        <v>-2</v>
      </c>
      <c r="J26" s="33">
        <v>166</v>
      </c>
      <c r="K26" s="35">
        <v>0.37349397590361444</v>
      </c>
      <c r="L26" s="53">
        <v>1</v>
      </c>
      <c r="M26" s="48"/>
      <c r="N26" s="48"/>
      <c r="O26" s="31">
        <v>15</v>
      </c>
      <c r="P26" s="32" t="s">
        <v>25</v>
      </c>
      <c r="Q26" s="33">
        <v>1122</v>
      </c>
      <c r="R26" s="34">
        <v>1.7002833805634273E-2</v>
      </c>
      <c r="S26" s="33">
        <v>1318</v>
      </c>
      <c r="T26" s="34">
        <v>2.0907692063643141E-2</v>
      </c>
      <c r="U26" s="35">
        <v>-0.14871016691957506</v>
      </c>
      <c r="V26" s="53">
        <v>-2</v>
      </c>
    </row>
    <row r="27" spans="2:22" ht="14.45" customHeight="1" thickBot="1" x14ac:dyDescent="0.25">
      <c r="B27" s="37">
        <v>16</v>
      </c>
      <c r="C27" s="38" t="s">
        <v>16</v>
      </c>
      <c r="D27" s="39">
        <v>218</v>
      </c>
      <c r="E27" s="40">
        <v>2.0127412057981717E-2</v>
      </c>
      <c r="F27" s="39">
        <v>318</v>
      </c>
      <c r="G27" s="40">
        <v>2.768346826847741E-2</v>
      </c>
      <c r="H27" s="41">
        <v>-0.31446540880503149</v>
      </c>
      <c r="I27" s="54">
        <v>-6</v>
      </c>
      <c r="J27" s="39">
        <v>274</v>
      </c>
      <c r="K27" s="41">
        <v>-0.20437956204379559</v>
      </c>
      <c r="L27" s="54">
        <v>-4</v>
      </c>
      <c r="M27" s="48"/>
      <c r="N27" s="48"/>
      <c r="O27" s="37">
        <v>16</v>
      </c>
      <c r="P27" s="38" t="s">
        <v>33</v>
      </c>
      <c r="Q27" s="39">
        <v>1082</v>
      </c>
      <c r="R27" s="40">
        <v>1.6396672172634835E-2</v>
      </c>
      <c r="S27" s="39">
        <v>1131</v>
      </c>
      <c r="T27" s="40">
        <v>1.7941274449150526E-2</v>
      </c>
      <c r="U27" s="41">
        <v>-4.3324491600353676E-2</v>
      </c>
      <c r="V27" s="54">
        <v>0</v>
      </c>
    </row>
    <row r="28" spans="2:22" ht="14.45" customHeight="1" thickBot="1" x14ac:dyDescent="0.25">
      <c r="B28" s="31">
        <v>17</v>
      </c>
      <c r="C28" s="32" t="s">
        <v>33</v>
      </c>
      <c r="D28" s="33">
        <v>179</v>
      </c>
      <c r="E28" s="34">
        <v>1.6526636506324438E-2</v>
      </c>
      <c r="F28" s="33">
        <v>138</v>
      </c>
      <c r="G28" s="34">
        <v>1.2013580569339252E-2</v>
      </c>
      <c r="H28" s="35">
        <v>0.29710144927536231</v>
      </c>
      <c r="I28" s="53">
        <v>4</v>
      </c>
      <c r="J28" s="33">
        <v>165</v>
      </c>
      <c r="K28" s="35">
        <v>8.4848484848484951E-2</v>
      </c>
      <c r="L28" s="53">
        <v>0</v>
      </c>
      <c r="M28" s="48"/>
      <c r="N28" s="48"/>
      <c r="O28" s="31">
        <v>17</v>
      </c>
      <c r="P28" s="32" t="s">
        <v>129</v>
      </c>
      <c r="Q28" s="33">
        <v>1053</v>
      </c>
      <c r="R28" s="34">
        <v>1.5957204988710241E-2</v>
      </c>
      <c r="S28" s="33">
        <v>419</v>
      </c>
      <c r="T28" s="34">
        <v>6.6466790399593899E-3</v>
      </c>
      <c r="U28" s="35">
        <v>1.5131264916467781</v>
      </c>
      <c r="V28" s="53">
        <v>7</v>
      </c>
    </row>
    <row r="29" spans="2:22" ht="14.45" customHeight="1" thickBot="1" x14ac:dyDescent="0.25">
      <c r="B29" s="37">
        <v>18</v>
      </c>
      <c r="C29" s="38" t="s">
        <v>44</v>
      </c>
      <c r="D29" s="39">
        <v>113</v>
      </c>
      <c r="E29" s="40">
        <v>1.0433016341981349E-2</v>
      </c>
      <c r="F29" s="39">
        <v>151</v>
      </c>
      <c r="G29" s="40">
        <v>1.3145294680943675E-2</v>
      </c>
      <c r="H29" s="41">
        <v>-0.2516556291390728</v>
      </c>
      <c r="I29" s="54">
        <v>-1</v>
      </c>
      <c r="J29" s="39">
        <v>135</v>
      </c>
      <c r="K29" s="41">
        <v>-0.16296296296296298</v>
      </c>
      <c r="L29" s="54">
        <v>0</v>
      </c>
      <c r="M29" s="48"/>
      <c r="N29" s="48"/>
      <c r="O29" s="37">
        <v>18</v>
      </c>
      <c r="P29" s="38" t="s">
        <v>20</v>
      </c>
      <c r="Q29" s="39">
        <v>951</v>
      </c>
      <c r="R29" s="40">
        <v>1.4411492824561669E-2</v>
      </c>
      <c r="S29" s="39">
        <v>787</v>
      </c>
      <c r="T29" s="40">
        <v>1.2484335094148067E-2</v>
      </c>
      <c r="U29" s="41">
        <v>0.20838627700127055</v>
      </c>
      <c r="V29" s="54">
        <v>1</v>
      </c>
    </row>
    <row r="30" spans="2:22" ht="14.45" customHeight="1" thickBot="1" x14ac:dyDescent="0.25">
      <c r="B30" s="31">
        <v>19</v>
      </c>
      <c r="C30" s="32" t="s">
        <v>131</v>
      </c>
      <c r="D30" s="33">
        <v>104</v>
      </c>
      <c r="E30" s="34">
        <v>9.6020681377527468E-3</v>
      </c>
      <c r="F30" s="33">
        <v>14</v>
      </c>
      <c r="G30" s="34">
        <v>1.2187690432663011E-3</v>
      </c>
      <c r="H30" s="35">
        <v>6.4285714285714288</v>
      </c>
      <c r="I30" s="53">
        <v>14</v>
      </c>
      <c r="J30" s="33">
        <v>96</v>
      </c>
      <c r="K30" s="35">
        <v>8.3333333333333259E-2</v>
      </c>
      <c r="L30" s="53">
        <v>1</v>
      </c>
      <c r="O30" s="31">
        <v>19</v>
      </c>
      <c r="P30" s="32" t="s">
        <v>26</v>
      </c>
      <c r="Q30" s="33">
        <v>927</v>
      </c>
      <c r="R30" s="34">
        <v>1.4047795844762005E-2</v>
      </c>
      <c r="S30" s="33">
        <v>1224</v>
      </c>
      <c r="T30" s="34">
        <v>1.9416551658497122E-2</v>
      </c>
      <c r="U30" s="35">
        <v>-0.24264705882352944</v>
      </c>
      <c r="V30" s="53">
        <v>-4</v>
      </c>
    </row>
    <row r="31" spans="2:22" ht="14.45" customHeight="1" thickBot="1" x14ac:dyDescent="0.25">
      <c r="B31" s="37">
        <v>20</v>
      </c>
      <c r="C31" s="38" t="s">
        <v>128</v>
      </c>
      <c r="D31" s="39">
        <v>95</v>
      </c>
      <c r="E31" s="40">
        <v>8.7711199335241442E-3</v>
      </c>
      <c r="F31" s="39">
        <v>56</v>
      </c>
      <c r="G31" s="40">
        <v>4.8750761730652044E-3</v>
      </c>
      <c r="H31" s="41">
        <v>0.6964285714285714</v>
      </c>
      <c r="I31" s="54">
        <v>5</v>
      </c>
      <c r="J31" s="39">
        <v>65</v>
      </c>
      <c r="K31" s="41">
        <v>0.46153846153846145</v>
      </c>
      <c r="L31" s="54">
        <v>5</v>
      </c>
      <c r="O31" s="37">
        <v>20</v>
      </c>
      <c r="P31" s="38" t="s">
        <v>44</v>
      </c>
      <c r="Q31" s="39">
        <v>844</v>
      </c>
      <c r="R31" s="40">
        <v>1.279001045628817E-2</v>
      </c>
      <c r="S31" s="39">
        <v>673</v>
      </c>
      <c r="T31" s="40">
        <v>1.0675930773013532E-2</v>
      </c>
      <c r="U31" s="41">
        <v>0.25408618127786031</v>
      </c>
      <c r="V31" s="54">
        <v>1</v>
      </c>
    </row>
    <row r="32" spans="2:22" ht="14.45" customHeight="1" thickBot="1" x14ac:dyDescent="0.25">
      <c r="B32" s="122" t="s">
        <v>42</v>
      </c>
      <c r="C32" s="123"/>
      <c r="D32" s="42">
        <f>SUM(D12:D31)</f>
        <v>10199</v>
      </c>
      <c r="E32" s="43">
        <f>D32/D34</f>
        <v>0.94164897054750252</v>
      </c>
      <c r="F32" s="42">
        <f>SUM(F12:F31)</f>
        <v>10206</v>
      </c>
      <c r="G32" s="43">
        <f>F32/F34</f>
        <v>0.88848263254113347</v>
      </c>
      <c r="H32" s="44">
        <f>D32/F32-1</f>
        <v>-6.8587105624140499E-4</v>
      </c>
      <c r="I32" s="55"/>
      <c r="J32" s="42">
        <f>SUM(J12:J31)</f>
        <v>9004</v>
      </c>
      <c r="K32" s="43">
        <f>D32/J32-1</f>
        <v>0.13271879164815648</v>
      </c>
      <c r="L32" s="42"/>
      <c r="O32" s="122" t="s">
        <v>42</v>
      </c>
      <c r="P32" s="123"/>
      <c r="Q32" s="42">
        <f>SUM(Q12:Q31)</f>
        <v>61786</v>
      </c>
      <c r="R32" s="43">
        <f>Q32/Q34</f>
        <v>0.93630756641258395</v>
      </c>
      <c r="S32" s="42">
        <f>SUM(S12:S31)</f>
        <v>57917</v>
      </c>
      <c r="T32" s="43">
        <f>S32/S34</f>
        <v>0.91874871111534129</v>
      </c>
      <c r="U32" s="44">
        <f>Q32/S32-1</f>
        <v>6.6802493223060644E-2</v>
      </c>
      <c r="V32" s="55"/>
    </row>
    <row r="33" spans="2:23" ht="14.45" customHeight="1" thickBot="1" x14ac:dyDescent="0.25">
      <c r="B33" s="122" t="s">
        <v>12</v>
      </c>
      <c r="C33" s="123"/>
      <c r="D33" s="42">
        <f>D34-SUM(D12:D31)</f>
        <v>632</v>
      </c>
      <c r="E33" s="43">
        <f>D33/D34</f>
        <v>5.8351029452497462E-2</v>
      </c>
      <c r="F33" s="42">
        <f>F34-SUM(F12:F31)</f>
        <v>1281</v>
      </c>
      <c r="G33" s="43">
        <f>F33/F34</f>
        <v>0.11151736745886655</v>
      </c>
      <c r="H33" s="44">
        <f>D33/F33-1</f>
        <v>-0.50663544106167058</v>
      </c>
      <c r="I33" s="55"/>
      <c r="J33" s="42">
        <f>J34-SUM(J12:J31)</f>
        <v>707</v>
      </c>
      <c r="K33" s="43">
        <f>D33/J33-1</f>
        <v>-0.10608203677510608</v>
      </c>
      <c r="L33" s="42"/>
      <c r="O33" s="122" t="s">
        <v>12</v>
      </c>
      <c r="P33" s="123"/>
      <c r="Q33" s="42">
        <f>Q34-SUM(Q12:Q31)</f>
        <v>4203</v>
      </c>
      <c r="R33" s="43">
        <f>Q33/Q34</f>
        <v>6.3692433587416081E-2</v>
      </c>
      <c r="S33" s="42">
        <f>S34-SUM(S12:S31)</f>
        <v>5122</v>
      </c>
      <c r="T33" s="43">
        <f>S33/S34</f>
        <v>8.1251288884658698E-2</v>
      </c>
      <c r="U33" s="44">
        <f>Q33/S33-1</f>
        <v>-0.17942210074189768</v>
      </c>
      <c r="V33" s="55"/>
    </row>
    <row r="34" spans="2:23" ht="14.45" customHeight="1" thickBot="1" x14ac:dyDescent="0.25">
      <c r="B34" s="124" t="s">
        <v>34</v>
      </c>
      <c r="C34" s="125"/>
      <c r="D34" s="45">
        <v>10831</v>
      </c>
      <c r="E34" s="46">
        <v>1</v>
      </c>
      <c r="F34" s="45">
        <v>11487</v>
      </c>
      <c r="G34" s="46">
        <v>0.99878123095673366</v>
      </c>
      <c r="H34" s="47">
        <v>-5.7108035170192362E-2</v>
      </c>
      <c r="I34" s="57"/>
      <c r="J34" s="45">
        <v>9711</v>
      </c>
      <c r="K34" s="47">
        <v>0.11533312738132007</v>
      </c>
      <c r="L34" s="45"/>
      <c r="M34" s="48"/>
      <c r="N34" s="48"/>
      <c r="O34" s="124" t="s">
        <v>34</v>
      </c>
      <c r="P34" s="125"/>
      <c r="Q34" s="45">
        <v>65989</v>
      </c>
      <c r="R34" s="46">
        <v>1</v>
      </c>
      <c r="S34" s="45">
        <v>63039</v>
      </c>
      <c r="T34" s="46">
        <v>1</v>
      </c>
      <c r="U34" s="47">
        <v>4.6796427608305935E-2</v>
      </c>
      <c r="V34" s="57"/>
    </row>
    <row r="35" spans="2:23" ht="14.45" customHeight="1" x14ac:dyDescent="0.2">
      <c r="B35" s="49" t="s">
        <v>78</v>
      </c>
      <c r="O35" s="49" t="s">
        <v>78</v>
      </c>
    </row>
    <row r="36" spans="2:23" x14ac:dyDescent="0.2">
      <c r="B36" s="50" t="s">
        <v>77</v>
      </c>
      <c r="O36" s="50" t="s">
        <v>77</v>
      </c>
    </row>
    <row r="38" spans="2:23" x14ac:dyDescent="0.2">
      <c r="W38" s="4"/>
    </row>
    <row r="39" spans="2:23" ht="15" customHeight="1" x14ac:dyDescent="0.2">
      <c r="O39" s="138" t="s">
        <v>120</v>
      </c>
      <c r="P39" s="138"/>
      <c r="Q39" s="138"/>
      <c r="R39" s="138"/>
      <c r="S39" s="138"/>
      <c r="T39" s="138"/>
      <c r="U39" s="138"/>
      <c r="V39" s="138"/>
    </row>
    <row r="40" spans="2:23" ht="15" customHeight="1" x14ac:dyDescent="0.2">
      <c r="B40" s="103" t="s">
        <v>168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48"/>
      <c r="N40" s="51"/>
      <c r="O40" s="138"/>
      <c r="P40" s="138"/>
      <c r="Q40" s="138"/>
      <c r="R40" s="138"/>
      <c r="S40" s="138"/>
      <c r="T40" s="138"/>
      <c r="U40" s="138"/>
      <c r="V40" s="138"/>
    </row>
    <row r="41" spans="2:23" x14ac:dyDescent="0.2">
      <c r="B41" s="88" t="s">
        <v>169</v>
      </c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48"/>
      <c r="N41" s="51"/>
      <c r="O41" s="88" t="s">
        <v>121</v>
      </c>
      <c r="P41" s="88"/>
      <c r="Q41" s="88"/>
      <c r="R41" s="88"/>
      <c r="S41" s="88"/>
      <c r="T41" s="88"/>
      <c r="U41" s="88"/>
      <c r="V41" s="88"/>
    </row>
    <row r="42" spans="2:23" ht="15" customHeight="1" thickBo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48"/>
      <c r="L42" s="24" t="s">
        <v>4</v>
      </c>
      <c r="M42" s="48"/>
      <c r="N42" s="48"/>
      <c r="O42" s="77"/>
      <c r="P42" s="77"/>
      <c r="Q42" s="77"/>
      <c r="R42" s="77"/>
      <c r="S42" s="77"/>
      <c r="T42" s="77"/>
      <c r="U42" s="77"/>
      <c r="V42" s="24" t="s">
        <v>4</v>
      </c>
    </row>
    <row r="43" spans="2:23" x14ac:dyDescent="0.2">
      <c r="B43" s="104" t="s">
        <v>0</v>
      </c>
      <c r="C43" s="106" t="s">
        <v>41</v>
      </c>
      <c r="D43" s="121" t="s">
        <v>151</v>
      </c>
      <c r="E43" s="115"/>
      <c r="F43" s="115"/>
      <c r="G43" s="115"/>
      <c r="H43" s="115"/>
      <c r="I43" s="118"/>
      <c r="J43" s="115" t="s">
        <v>139</v>
      </c>
      <c r="K43" s="115"/>
      <c r="L43" s="118"/>
      <c r="M43" s="48"/>
      <c r="N43" s="48"/>
      <c r="O43" s="104" t="s">
        <v>0</v>
      </c>
      <c r="P43" s="106" t="s">
        <v>41</v>
      </c>
      <c r="Q43" s="121" t="s">
        <v>159</v>
      </c>
      <c r="R43" s="115"/>
      <c r="S43" s="115"/>
      <c r="T43" s="115"/>
      <c r="U43" s="115"/>
      <c r="V43" s="118"/>
    </row>
    <row r="44" spans="2:23" ht="15" thickBot="1" x14ac:dyDescent="0.25">
      <c r="B44" s="105"/>
      <c r="C44" s="107"/>
      <c r="D44" s="110" t="s">
        <v>152</v>
      </c>
      <c r="E44" s="111"/>
      <c r="F44" s="111"/>
      <c r="G44" s="111"/>
      <c r="H44" s="111"/>
      <c r="I44" s="112"/>
      <c r="J44" s="111" t="s">
        <v>140</v>
      </c>
      <c r="K44" s="111"/>
      <c r="L44" s="112"/>
      <c r="M44" s="48"/>
      <c r="N44" s="48"/>
      <c r="O44" s="105"/>
      <c r="P44" s="107"/>
      <c r="Q44" s="110" t="s">
        <v>154</v>
      </c>
      <c r="R44" s="111"/>
      <c r="S44" s="111"/>
      <c r="T44" s="111"/>
      <c r="U44" s="111"/>
      <c r="V44" s="112"/>
    </row>
    <row r="45" spans="2:23" ht="15" customHeight="1" x14ac:dyDescent="0.2">
      <c r="B45" s="105"/>
      <c r="C45" s="107"/>
      <c r="D45" s="95">
        <v>2023</v>
      </c>
      <c r="E45" s="96"/>
      <c r="F45" s="95">
        <v>2022</v>
      </c>
      <c r="G45" s="96"/>
      <c r="H45" s="89" t="s">
        <v>5</v>
      </c>
      <c r="I45" s="89" t="s">
        <v>47</v>
      </c>
      <c r="J45" s="89">
        <v>2022</v>
      </c>
      <c r="K45" s="89" t="s">
        <v>155</v>
      </c>
      <c r="L45" s="89" t="s">
        <v>157</v>
      </c>
      <c r="M45" s="48"/>
      <c r="N45" s="48"/>
      <c r="O45" s="105"/>
      <c r="P45" s="107"/>
      <c r="Q45" s="95">
        <v>2023</v>
      </c>
      <c r="R45" s="96"/>
      <c r="S45" s="95">
        <v>2022</v>
      </c>
      <c r="T45" s="96"/>
      <c r="U45" s="89" t="s">
        <v>5</v>
      </c>
      <c r="V45" s="89" t="s">
        <v>70</v>
      </c>
    </row>
    <row r="46" spans="2:23" ht="15" customHeight="1" thickBot="1" x14ac:dyDescent="0.25">
      <c r="B46" s="108" t="s">
        <v>6</v>
      </c>
      <c r="C46" s="99" t="s">
        <v>41</v>
      </c>
      <c r="D46" s="97"/>
      <c r="E46" s="98"/>
      <c r="F46" s="97"/>
      <c r="G46" s="98"/>
      <c r="H46" s="90"/>
      <c r="I46" s="90"/>
      <c r="J46" s="90"/>
      <c r="K46" s="90"/>
      <c r="L46" s="90"/>
      <c r="M46" s="48"/>
      <c r="N46" s="48"/>
      <c r="O46" s="108" t="s">
        <v>6</v>
      </c>
      <c r="P46" s="99" t="s">
        <v>41</v>
      </c>
      <c r="Q46" s="97"/>
      <c r="R46" s="98"/>
      <c r="S46" s="97"/>
      <c r="T46" s="98"/>
      <c r="U46" s="90"/>
      <c r="V46" s="90"/>
    </row>
    <row r="47" spans="2:23" ht="15" customHeight="1" x14ac:dyDescent="0.2">
      <c r="B47" s="108"/>
      <c r="C47" s="99"/>
      <c r="D47" s="25" t="s">
        <v>8</v>
      </c>
      <c r="E47" s="26" t="s">
        <v>2</v>
      </c>
      <c r="F47" s="25" t="s">
        <v>8</v>
      </c>
      <c r="G47" s="26" t="s">
        <v>2</v>
      </c>
      <c r="H47" s="91" t="s">
        <v>9</v>
      </c>
      <c r="I47" s="91" t="s">
        <v>48</v>
      </c>
      <c r="J47" s="91" t="s">
        <v>8</v>
      </c>
      <c r="K47" s="91" t="s">
        <v>156</v>
      </c>
      <c r="L47" s="91" t="s">
        <v>158</v>
      </c>
      <c r="M47" s="48"/>
      <c r="N47" s="48"/>
      <c r="O47" s="108"/>
      <c r="P47" s="99"/>
      <c r="Q47" s="25" t="s">
        <v>8</v>
      </c>
      <c r="R47" s="26" t="s">
        <v>2</v>
      </c>
      <c r="S47" s="25" t="s">
        <v>8</v>
      </c>
      <c r="T47" s="26" t="s">
        <v>2</v>
      </c>
      <c r="U47" s="91" t="s">
        <v>9</v>
      </c>
      <c r="V47" s="91" t="s">
        <v>71</v>
      </c>
    </row>
    <row r="48" spans="2:23" ht="15" customHeight="1" thickBot="1" x14ac:dyDescent="0.25">
      <c r="B48" s="109"/>
      <c r="C48" s="100"/>
      <c r="D48" s="28" t="s">
        <v>10</v>
      </c>
      <c r="E48" s="29" t="s">
        <v>11</v>
      </c>
      <c r="F48" s="28" t="s">
        <v>10</v>
      </c>
      <c r="G48" s="29" t="s">
        <v>11</v>
      </c>
      <c r="H48" s="92"/>
      <c r="I48" s="92"/>
      <c r="J48" s="92" t="s">
        <v>10</v>
      </c>
      <c r="K48" s="92"/>
      <c r="L48" s="92"/>
      <c r="M48" s="48"/>
      <c r="N48" s="48"/>
      <c r="O48" s="109"/>
      <c r="P48" s="100"/>
      <c r="Q48" s="28" t="s">
        <v>10</v>
      </c>
      <c r="R48" s="29" t="s">
        <v>11</v>
      </c>
      <c r="S48" s="28" t="s">
        <v>10</v>
      </c>
      <c r="T48" s="29" t="s">
        <v>11</v>
      </c>
      <c r="U48" s="92"/>
      <c r="V48" s="92"/>
    </row>
    <row r="49" spans="2:22" ht="15" thickBot="1" x14ac:dyDescent="0.25">
      <c r="B49" s="31">
        <v>1</v>
      </c>
      <c r="C49" s="32" t="s">
        <v>40</v>
      </c>
      <c r="D49" s="33">
        <v>565</v>
      </c>
      <c r="E49" s="34">
        <v>5.2165081709906747E-2</v>
      </c>
      <c r="F49" s="33">
        <v>447</v>
      </c>
      <c r="G49" s="34">
        <v>3.8913554452859753E-2</v>
      </c>
      <c r="H49" s="35">
        <v>0.26398210290827739</v>
      </c>
      <c r="I49" s="53">
        <v>2</v>
      </c>
      <c r="J49" s="33">
        <v>443</v>
      </c>
      <c r="K49" s="35">
        <v>0.27539503386004505</v>
      </c>
      <c r="L49" s="53">
        <v>0</v>
      </c>
      <c r="M49" s="48"/>
      <c r="N49" s="48"/>
      <c r="O49" s="31">
        <v>1</v>
      </c>
      <c r="P49" s="32" t="s">
        <v>101</v>
      </c>
      <c r="Q49" s="33">
        <v>3546</v>
      </c>
      <c r="R49" s="34">
        <v>5.3736228765400296E-2</v>
      </c>
      <c r="S49" s="33">
        <v>2445</v>
      </c>
      <c r="T49" s="34">
        <v>3.8785513729595968E-2</v>
      </c>
      <c r="U49" s="35">
        <v>0.45030674846625773</v>
      </c>
      <c r="V49" s="53">
        <v>3</v>
      </c>
    </row>
    <row r="50" spans="2:22" ht="15" thickBot="1" x14ac:dyDescent="0.25">
      <c r="B50" s="37">
        <v>2</v>
      </c>
      <c r="C50" s="38" t="s">
        <v>38</v>
      </c>
      <c r="D50" s="39">
        <v>510</v>
      </c>
      <c r="E50" s="40">
        <v>4.7087064906287508E-2</v>
      </c>
      <c r="F50" s="39">
        <v>402</v>
      </c>
      <c r="G50" s="40">
        <v>3.4996082528075213E-2</v>
      </c>
      <c r="H50" s="41">
        <v>0.26865671641791056</v>
      </c>
      <c r="I50" s="54">
        <v>3</v>
      </c>
      <c r="J50" s="39">
        <v>408</v>
      </c>
      <c r="K50" s="41">
        <v>0.25</v>
      </c>
      <c r="L50" s="54">
        <v>0</v>
      </c>
      <c r="M50" s="48"/>
      <c r="N50" s="48"/>
      <c r="O50" s="37">
        <v>2</v>
      </c>
      <c r="P50" s="38" t="s">
        <v>38</v>
      </c>
      <c r="Q50" s="39">
        <v>2856</v>
      </c>
      <c r="R50" s="40">
        <v>4.3279940596159965E-2</v>
      </c>
      <c r="S50" s="39">
        <v>2628</v>
      </c>
      <c r="T50" s="40">
        <v>4.1688478560890876E-2</v>
      </c>
      <c r="U50" s="41">
        <v>8.6757990867579959E-2</v>
      </c>
      <c r="V50" s="54">
        <v>1</v>
      </c>
    </row>
    <row r="51" spans="2:22" ht="15" thickBot="1" x14ac:dyDescent="0.25">
      <c r="B51" s="31">
        <v>3</v>
      </c>
      <c r="C51" s="32" t="s">
        <v>51</v>
      </c>
      <c r="D51" s="33">
        <v>396</v>
      </c>
      <c r="E51" s="34">
        <v>3.6561720986058532E-2</v>
      </c>
      <c r="F51" s="33">
        <v>264</v>
      </c>
      <c r="G51" s="34">
        <v>2.2982501958735961E-2</v>
      </c>
      <c r="H51" s="35">
        <v>0.5</v>
      </c>
      <c r="I51" s="53">
        <v>7</v>
      </c>
      <c r="J51" s="33">
        <v>368</v>
      </c>
      <c r="K51" s="35">
        <v>7.6086956521739024E-2</v>
      </c>
      <c r="L51" s="53">
        <v>0</v>
      </c>
      <c r="M51" s="48"/>
      <c r="N51" s="48"/>
      <c r="O51" s="31">
        <v>3</v>
      </c>
      <c r="P51" s="32" t="s">
        <v>40</v>
      </c>
      <c r="Q51" s="33">
        <v>2608</v>
      </c>
      <c r="R51" s="34">
        <v>3.9521738471563442E-2</v>
      </c>
      <c r="S51" s="33">
        <v>2736</v>
      </c>
      <c r="T51" s="34">
        <v>4.3401703707228859E-2</v>
      </c>
      <c r="U51" s="35">
        <v>-4.6783625730994149E-2</v>
      </c>
      <c r="V51" s="53">
        <v>-2</v>
      </c>
    </row>
    <row r="52" spans="2:22" ht="15" thickBot="1" x14ac:dyDescent="0.25">
      <c r="B52" s="37">
        <v>4</v>
      </c>
      <c r="C52" s="38" t="s">
        <v>37</v>
      </c>
      <c r="D52" s="39">
        <v>358</v>
      </c>
      <c r="E52" s="40">
        <v>3.3053273012648876E-2</v>
      </c>
      <c r="F52" s="39">
        <v>654</v>
      </c>
      <c r="G52" s="40">
        <v>5.6933925306868631E-2</v>
      </c>
      <c r="H52" s="41">
        <v>-0.45259938837920488</v>
      </c>
      <c r="I52" s="54">
        <v>-3</v>
      </c>
      <c r="J52" s="39">
        <v>326</v>
      </c>
      <c r="K52" s="41">
        <v>9.8159509202454087E-2</v>
      </c>
      <c r="L52" s="54">
        <v>1</v>
      </c>
      <c r="M52" s="48"/>
      <c r="N52" s="48"/>
      <c r="O52" s="37">
        <v>4</v>
      </c>
      <c r="P52" s="38" t="s">
        <v>37</v>
      </c>
      <c r="Q52" s="39">
        <v>2476</v>
      </c>
      <c r="R52" s="40">
        <v>3.7521405082665292E-2</v>
      </c>
      <c r="S52" s="39">
        <v>2642</v>
      </c>
      <c r="T52" s="40">
        <v>4.1910563302082836E-2</v>
      </c>
      <c r="U52" s="41">
        <v>-6.2831188493565504E-2</v>
      </c>
      <c r="V52" s="54">
        <v>-2</v>
      </c>
    </row>
    <row r="53" spans="2:22" ht="15" thickBot="1" x14ac:dyDescent="0.25">
      <c r="B53" s="31">
        <v>5</v>
      </c>
      <c r="C53" s="32" t="s">
        <v>74</v>
      </c>
      <c r="D53" s="33">
        <v>348</v>
      </c>
      <c r="E53" s="34">
        <v>3.2129997230172652E-2</v>
      </c>
      <c r="F53" s="33">
        <v>306</v>
      </c>
      <c r="G53" s="34">
        <v>2.6638809088534866E-2</v>
      </c>
      <c r="H53" s="35">
        <v>0.13725490196078427</v>
      </c>
      <c r="I53" s="53">
        <v>4</v>
      </c>
      <c r="J53" s="33">
        <v>347</v>
      </c>
      <c r="K53" s="35">
        <v>2.8818443804035088E-3</v>
      </c>
      <c r="L53" s="53">
        <v>-1</v>
      </c>
      <c r="M53" s="48"/>
      <c r="N53" s="48"/>
      <c r="O53" s="31">
        <v>5</v>
      </c>
      <c r="P53" s="32" t="s">
        <v>51</v>
      </c>
      <c r="Q53" s="33">
        <v>1948</v>
      </c>
      <c r="R53" s="34">
        <v>2.9520071527072693E-2</v>
      </c>
      <c r="S53" s="33">
        <v>2213</v>
      </c>
      <c r="T53" s="34">
        <v>3.5105252304129191E-2</v>
      </c>
      <c r="U53" s="35">
        <v>-0.11974694984184364</v>
      </c>
      <c r="V53" s="53">
        <v>1</v>
      </c>
    </row>
    <row r="54" spans="2:22" ht="15" thickBot="1" x14ac:dyDescent="0.25">
      <c r="B54" s="37">
        <v>6</v>
      </c>
      <c r="C54" s="38" t="s">
        <v>101</v>
      </c>
      <c r="D54" s="39">
        <v>340</v>
      </c>
      <c r="E54" s="40">
        <v>3.1391376604191674E-2</v>
      </c>
      <c r="F54" s="39">
        <v>487</v>
      </c>
      <c r="G54" s="40">
        <v>4.23957517193349E-2</v>
      </c>
      <c r="H54" s="41">
        <v>-0.30184804928131415</v>
      </c>
      <c r="I54" s="54">
        <v>-4</v>
      </c>
      <c r="J54" s="39">
        <v>196</v>
      </c>
      <c r="K54" s="41">
        <v>0.73469387755102034</v>
      </c>
      <c r="L54" s="54">
        <v>3</v>
      </c>
      <c r="M54" s="48"/>
      <c r="N54" s="48"/>
      <c r="O54" s="37">
        <v>6</v>
      </c>
      <c r="P54" s="38" t="s">
        <v>74</v>
      </c>
      <c r="Q54" s="39">
        <v>1894</v>
      </c>
      <c r="R54" s="40">
        <v>2.8701753322523452E-2</v>
      </c>
      <c r="S54" s="39">
        <v>1876</v>
      </c>
      <c r="T54" s="40">
        <v>2.9759355319722711E-2</v>
      </c>
      <c r="U54" s="41">
        <v>9.5948827292111627E-3</v>
      </c>
      <c r="V54" s="54">
        <v>3</v>
      </c>
    </row>
    <row r="55" spans="2:22" ht="15" thickBot="1" x14ac:dyDescent="0.25">
      <c r="B55" s="31">
        <v>7</v>
      </c>
      <c r="C55" s="32" t="s">
        <v>50</v>
      </c>
      <c r="D55" s="33">
        <v>317</v>
      </c>
      <c r="E55" s="34">
        <v>2.9267842304496354E-2</v>
      </c>
      <c r="F55" s="33">
        <v>240</v>
      </c>
      <c r="G55" s="34">
        <v>2.0893183598850874E-2</v>
      </c>
      <c r="H55" s="35">
        <v>0.3208333333333333</v>
      </c>
      <c r="I55" s="53">
        <v>4</v>
      </c>
      <c r="J55" s="33">
        <v>250</v>
      </c>
      <c r="K55" s="35">
        <v>0.26800000000000002</v>
      </c>
      <c r="L55" s="53">
        <v>-1</v>
      </c>
      <c r="M55" s="48"/>
      <c r="N55" s="48"/>
      <c r="O55" s="31">
        <v>7</v>
      </c>
      <c r="P55" s="32" t="s">
        <v>59</v>
      </c>
      <c r="Q55" s="33">
        <v>1794</v>
      </c>
      <c r="R55" s="34">
        <v>2.7186349240024853E-2</v>
      </c>
      <c r="S55" s="33">
        <v>2037</v>
      </c>
      <c r="T55" s="34">
        <v>3.2313329843430258E-2</v>
      </c>
      <c r="U55" s="35">
        <v>-0.11929307805596467</v>
      </c>
      <c r="V55" s="53">
        <v>0</v>
      </c>
    </row>
    <row r="56" spans="2:22" ht="15" thickBot="1" x14ac:dyDescent="0.25">
      <c r="B56" s="37">
        <v>8</v>
      </c>
      <c r="C56" s="38" t="s">
        <v>67</v>
      </c>
      <c r="D56" s="39">
        <v>270</v>
      </c>
      <c r="E56" s="40">
        <v>2.4928446126858093E-2</v>
      </c>
      <c r="F56" s="39">
        <v>311</v>
      </c>
      <c r="G56" s="40">
        <v>2.7074083746844259E-2</v>
      </c>
      <c r="H56" s="41">
        <v>-0.13183279742765275</v>
      </c>
      <c r="I56" s="54">
        <v>0</v>
      </c>
      <c r="J56" s="39">
        <v>155</v>
      </c>
      <c r="K56" s="41">
        <v>0.74193548387096775</v>
      </c>
      <c r="L56" s="54">
        <v>8</v>
      </c>
      <c r="M56" s="48"/>
      <c r="N56" s="48"/>
      <c r="O56" s="37">
        <v>8</v>
      </c>
      <c r="P56" s="38" t="s">
        <v>67</v>
      </c>
      <c r="Q56" s="39">
        <v>1492</v>
      </c>
      <c r="R56" s="40">
        <v>2.2609828910879086E-2</v>
      </c>
      <c r="S56" s="39">
        <v>1454</v>
      </c>
      <c r="T56" s="40">
        <v>2.3065086692365042E-2</v>
      </c>
      <c r="U56" s="41">
        <v>2.6134800550206227E-2</v>
      </c>
      <c r="V56" s="54">
        <v>3</v>
      </c>
    </row>
    <row r="57" spans="2:22" ht="15" thickBot="1" x14ac:dyDescent="0.25">
      <c r="B57" s="31">
        <v>9</v>
      </c>
      <c r="C57" s="32" t="s">
        <v>102</v>
      </c>
      <c r="D57" s="33">
        <v>247</v>
      </c>
      <c r="E57" s="34">
        <v>2.2804911827162773E-2</v>
      </c>
      <c r="F57" s="33">
        <v>165</v>
      </c>
      <c r="G57" s="34">
        <v>1.4364063724209977E-2</v>
      </c>
      <c r="H57" s="35">
        <v>0.49696969696969706</v>
      </c>
      <c r="I57" s="53">
        <v>10</v>
      </c>
      <c r="J57" s="33">
        <v>239</v>
      </c>
      <c r="K57" s="35">
        <v>3.3472803347280422E-2</v>
      </c>
      <c r="L57" s="53">
        <v>-2</v>
      </c>
      <c r="M57" s="48"/>
      <c r="N57" s="48"/>
      <c r="O57" s="31">
        <v>9</v>
      </c>
      <c r="P57" s="32" t="s">
        <v>79</v>
      </c>
      <c r="Q57" s="33">
        <v>1328</v>
      </c>
      <c r="R57" s="34">
        <v>2.0124566215581386E-2</v>
      </c>
      <c r="S57" s="33">
        <v>2005</v>
      </c>
      <c r="T57" s="34">
        <v>3.1805707577848633E-2</v>
      </c>
      <c r="U57" s="35">
        <v>-0.3376558603491272</v>
      </c>
      <c r="V57" s="53">
        <v>-1</v>
      </c>
    </row>
    <row r="58" spans="2:22" ht="15" thickBot="1" x14ac:dyDescent="0.25">
      <c r="B58" s="37">
        <v>10</v>
      </c>
      <c r="C58" s="38" t="s">
        <v>65</v>
      </c>
      <c r="D58" s="39">
        <v>245</v>
      </c>
      <c r="E58" s="40">
        <v>2.2620256670667527E-2</v>
      </c>
      <c r="F58" s="39">
        <v>359</v>
      </c>
      <c r="G58" s="40">
        <v>3.1252720466614432E-2</v>
      </c>
      <c r="H58" s="41">
        <v>-0.31754874651810583</v>
      </c>
      <c r="I58" s="54">
        <v>-3</v>
      </c>
      <c r="J58" s="39">
        <v>164</v>
      </c>
      <c r="K58" s="41">
        <v>0.49390243902439024</v>
      </c>
      <c r="L58" s="54">
        <v>3</v>
      </c>
      <c r="M58" s="48"/>
      <c r="N58" s="48"/>
      <c r="O58" s="37">
        <v>10</v>
      </c>
      <c r="P58" s="38" t="s">
        <v>50</v>
      </c>
      <c r="Q58" s="39">
        <v>1299</v>
      </c>
      <c r="R58" s="40">
        <v>1.9685099031656793E-2</v>
      </c>
      <c r="S58" s="39">
        <v>1522</v>
      </c>
      <c r="T58" s="40">
        <v>2.4143784006725996E-2</v>
      </c>
      <c r="U58" s="41">
        <v>-0.14651773981603156</v>
      </c>
      <c r="V58" s="54">
        <v>0</v>
      </c>
    </row>
    <row r="59" spans="2:22" ht="15" thickBot="1" x14ac:dyDescent="0.25">
      <c r="B59" s="31">
        <v>11</v>
      </c>
      <c r="C59" s="32" t="s">
        <v>133</v>
      </c>
      <c r="D59" s="33">
        <v>212</v>
      </c>
      <c r="E59" s="34">
        <v>1.9573446588495982E-2</v>
      </c>
      <c r="F59" s="33">
        <v>105</v>
      </c>
      <c r="G59" s="34">
        <v>9.140767824497258E-3</v>
      </c>
      <c r="H59" s="35">
        <v>1.019047619047619</v>
      </c>
      <c r="I59" s="53">
        <v>20</v>
      </c>
      <c r="J59" s="33">
        <v>160</v>
      </c>
      <c r="K59" s="35">
        <v>0.32499999999999996</v>
      </c>
      <c r="L59" s="53">
        <v>3</v>
      </c>
      <c r="M59" s="48"/>
      <c r="N59" s="48"/>
      <c r="O59" s="31">
        <v>11</v>
      </c>
      <c r="P59" s="32" t="s">
        <v>102</v>
      </c>
      <c r="Q59" s="33">
        <v>1298</v>
      </c>
      <c r="R59" s="34">
        <v>1.9669944990831804E-2</v>
      </c>
      <c r="S59" s="33">
        <v>762</v>
      </c>
      <c r="T59" s="34">
        <v>1.2087755199162423E-2</v>
      </c>
      <c r="U59" s="35">
        <v>0.70341207349081358</v>
      </c>
      <c r="V59" s="53">
        <v>8</v>
      </c>
    </row>
    <row r="60" spans="2:22" ht="15" thickBot="1" x14ac:dyDescent="0.25">
      <c r="B60" s="37">
        <v>12</v>
      </c>
      <c r="C60" s="38" t="s">
        <v>134</v>
      </c>
      <c r="D60" s="39">
        <v>208</v>
      </c>
      <c r="E60" s="40">
        <v>1.9204136275505494E-2</v>
      </c>
      <c r="F60" s="39">
        <v>39</v>
      </c>
      <c r="G60" s="40">
        <v>3.3951423348132673E-3</v>
      </c>
      <c r="H60" s="41">
        <v>4.333333333333333</v>
      </c>
      <c r="I60" s="54">
        <v>49</v>
      </c>
      <c r="J60" s="39">
        <v>179</v>
      </c>
      <c r="K60" s="41">
        <v>0.16201117318435765</v>
      </c>
      <c r="L60" s="54">
        <v>-1</v>
      </c>
      <c r="M60" s="48"/>
      <c r="N60" s="48"/>
      <c r="O60" s="37">
        <v>12</v>
      </c>
      <c r="P60" s="38" t="s">
        <v>65</v>
      </c>
      <c r="Q60" s="39">
        <v>1265</v>
      </c>
      <c r="R60" s="40">
        <v>1.9169861643607268E-2</v>
      </c>
      <c r="S60" s="39">
        <v>2215</v>
      </c>
      <c r="T60" s="40">
        <v>3.5136978695728044E-2</v>
      </c>
      <c r="U60" s="41">
        <v>-0.42889390519187354</v>
      </c>
      <c r="V60" s="54">
        <v>-7</v>
      </c>
    </row>
    <row r="61" spans="2:22" ht="15" thickBot="1" x14ac:dyDescent="0.25">
      <c r="B61" s="31">
        <v>13</v>
      </c>
      <c r="C61" s="32" t="s">
        <v>35</v>
      </c>
      <c r="D61" s="33">
        <v>198</v>
      </c>
      <c r="E61" s="34">
        <v>1.8280860493029266E-2</v>
      </c>
      <c r="F61" s="33">
        <v>112</v>
      </c>
      <c r="G61" s="34">
        <v>9.7501523461304088E-3</v>
      </c>
      <c r="H61" s="35">
        <v>0.76785714285714279</v>
      </c>
      <c r="I61" s="53">
        <v>15</v>
      </c>
      <c r="J61" s="33">
        <v>231</v>
      </c>
      <c r="K61" s="35">
        <v>-0.1428571428571429</v>
      </c>
      <c r="L61" s="53">
        <v>-5</v>
      </c>
      <c r="M61" s="48"/>
      <c r="N61" s="48"/>
      <c r="O61" s="31">
        <v>13</v>
      </c>
      <c r="P61" s="32" t="s">
        <v>36</v>
      </c>
      <c r="Q61" s="33">
        <v>1156</v>
      </c>
      <c r="R61" s="34">
        <v>1.7518071193683794E-2</v>
      </c>
      <c r="S61" s="33">
        <v>1124</v>
      </c>
      <c r="T61" s="34">
        <v>1.7830232078554546E-2</v>
      </c>
      <c r="U61" s="35">
        <v>2.8469750889679624E-2</v>
      </c>
      <c r="V61" s="53">
        <v>0</v>
      </c>
    </row>
    <row r="62" spans="2:22" ht="15" thickBot="1" x14ac:dyDescent="0.25">
      <c r="B62" s="37">
        <v>14</v>
      </c>
      <c r="C62" s="38" t="s">
        <v>80</v>
      </c>
      <c r="D62" s="39">
        <v>196</v>
      </c>
      <c r="E62" s="40">
        <v>1.8096205336534023E-2</v>
      </c>
      <c r="F62" s="39">
        <v>206</v>
      </c>
      <c r="G62" s="40">
        <v>1.7933315922347003E-2</v>
      </c>
      <c r="H62" s="41">
        <v>-4.8543689320388328E-2</v>
      </c>
      <c r="I62" s="54">
        <v>2</v>
      </c>
      <c r="J62" s="39">
        <v>141</v>
      </c>
      <c r="K62" s="41">
        <v>0.39007092198581561</v>
      </c>
      <c r="L62" s="54">
        <v>3</v>
      </c>
      <c r="M62" s="48"/>
      <c r="N62" s="48"/>
      <c r="O62" s="37">
        <v>14</v>
      </c>
      <c r="P62" s="38" t="s">
        <v>80</v>
      </c>
      <c r="Q62" s="39">
        <v>1150</v>
      </c>
      <c r="R62" s="40">
        <v>1.7427146948733881E-2</v>
      </c>
      <c r="S62" s="39">
        <v>1440</v>
      </c>
      <c r="T62" s="40">
        <v>2.2843001951173083E-2</v>
      </c>
      <c r="U62" s="41">
        <v>-0.20138888888888884</v>
      </c>
      <c r="V62" s="54">
        <v>-2</v>
      </c>
    </row>
    <row r="63" spans="2:22" ht="15" thickBot="1" x14ac:dyDescent="0.25">
      <c r="B63" s="31">
        <v>15</v>
      </c>
      <c r="C63" s="32" t="s">
        <v>170</v>
      </c>
      <c r="D63" s="33">
        <v>168</v>
      </c>
      <c r="E63" s="34">
        <v>1.5511033145600591E-2</v>
      </c>
      <c r="F63" s="33">
        <v>120</v>
      </c>
      <c r="G63" s="34">
        <v>1.0446591799425437E-2</v>
      </c>
      <c r="H63" s="35">
        <v>0.39999999999999991</v>
      </c>
      <c r="I63" s="53">
        <v>12</v>
      </c>
      <c r="J63" s="33">
        <v>41</v>
      </c>
      <c r="K63" s="35">
        <v>3.0975609756097562</v>
      </c>
      <c r="L63" s="53">
        <v>46</v>
      </c>
      <c r="M63" s="48"/>
      <c r="N63" s="48"/>
      <c r="O63" s="31">
        <v>15</v>
      </c>
      <c r="P63" s="32" t="s">
        <v>69</v>
      </c>
      <c r="Q63" s="33">
        <v>1146</v>
      </c>
      <c r="R63" s="34">
        <v>1.7366530785433935E-2</v>
      </c>
      <c r="S63" s="33">
        <v>903</v>
      </c>
      <c r="T63" s="34">
        <v>1.4324465806881454E-2</v>
      </c>
      <c r="U63" s="35">
        <v>0.26910299003322269</v>
      </c>
      <c r="V63" s="53">
        <v>-1</v>
      </c>
    </row>
    <row r="64" spans="2:22" ht="15" thickBot="1" x14ac:dyDescent="0.25">
      <c r="B64" s="37"/>
      <c r="C64" s="38" t="s">
        <v>135</v>
      </c>
      <c r="D64" s="39">
        <v>168</v>
      </c>
      <c r="E64" s="40">
        <v>1.5511033145600591E-2</v>
      </c>
      <c r="F64" s="39">
        <v>237</v>
      </c>
      <c r="G64" s="40">
        <v>2.063201880386524E-2</v>
      </c>
      <c r="H64" s="41">
        <v>-0.29113924050632911</v>
      </c>
      <c r="I64" s="54">
        <v>-3</v>
      </c>
      <c r="J64" s="39">
        <v>127</v>
      </c>
      <c r="K64" s="41">
        <v>0.32283464566929143</v>
      </c>
      <c r="L64" s="54">
        <v>5</v>
      </c>
      <c r="M64" s="48"/>
      <c r="N64" s="48"/>
      <c r="O64" s="37">
        <v>16</v>
      </c>
      <c r="P64" s="38" t="s">
        <v>116</v>
      </c>
      <c r="Q64" s="39">
        <v>1116</v>
      </c>
      <c r="R64" s="40">
        <v>1.6911909560684356E-2</v>
      </c>
      <c r="S64" s="39">
        <v>0</v>
      </c>
      <c r="T64" s="40">
        <v>0</v>
      </c>
      <c r="U64" s="41"/>
      <c r="V64" s="54"/>
    </row>
    <row r="65" spans="2:22" ht="15" thickBot="1" x14ac:dyDescent="0.25">
      <c r="B65" s="31"/>
      <c r="C65" s="32" t="s">
        <v>79</v>
      </c>
      <c r="D65" s="33">
        <v>168</v>
      </c>
      <c r="E65" s="34">
        <v>1.5511033145600591E-2</v>
      </c>
      <c r="F65" s="33">
        <v>361</v>
      </c>
      <c r="G65" s="34">
        <v>3.1426830329938191E-2</v>
      </c>
      <c r="H65" s="35">
        <v>-0.53462603878116344</v>
      </c>
      <c r="I65" s="53">
        <v>-9</v>
      </c>
      <c r="J65" s="33">
        <v>188</v>
      </c>
      <c r="K65" s="35">
        <v>-0.1063829787234043</v>
      </c>
      <c r="L65" s="53">
        <v>-5</v>
      </c>
      <c r="M65" s="48"/>
      <c r="N65" s="48"/>
      <c r="O65" s="31">
        <v>17</v>
      </c>
      <c r="P65" s="32" t="s">
        <v>133</v>
      </c>
      <c r="Q65" s="33">
        <v>1045</v>
      </c>
      <c r="R65" s="34">
        <v>1.5835972662110353E-2</v>
      </c>
      <c r="S65" s="33">
        <v>687</v>
      </c>
      <c r="T65" s="34">
        <v>1.0898015514205491E-2</v>
      </c>
      <c r="U65" s="35">
        <v>0.5211062590975255</v>
      </c>
      <c r="V65" s="53">
        <v>4</v>
      </c>
    </row>
    <row r="66" spans="2:22" ht="15" thickBot="1" x14ac:dyDescent="0.25">
      <c r="B66" s="37">
        <v>18</v>
      </c>
      <c r="C66" s="38" t="s">
        <v>36</v>
      </c>
      <c r="D66" s="39">
        <v>164</v>
      </c>
      <c r="E66" s="40">
        <v>1.51417228326101E-2</v>
      </c>
      <c r="F66" s="39">
        <v>217</v>
      </c>
      <c r="G66" s="40">
        <v>1.8890920170627667E-2</v>
      </c>
      <c r="H66" s="41">
        <v>-0.24423963133640558</v>
      </c>
      <c r="I66" s="54">
        <v>-4</v>
      </c>
      <c r="J66" s="39">
        <v>170</v>
      </c>
      <c r="K66" s="41">
        <v>-3.5294117647058809E-2</v>
      </c>
      <c r="L66" s="54">
        <v>-6</v>
      </c>
      <c r="M66" s="48"/>
      <c r="N66" s="48"/>
      <c r="O66" s="37">
        <v>18</v>
      </c>
      <c r="P66" s="38" t="s">
        <v>115</v>
      </c>
      <c r="Q66" s="39">
        <v>1029</v>
      </c>
      <c r="R66" s="40">
        <v>1.5593508008910576E-2</v>
      </c>
      <c r="S66" s="39">
        <v>631</v>
      </c>
      <c r="T66" s="40">
        <v>1.000967654943765E-2</v>
      </c>
      <c r="U66" s="41">
        <v>0.63074484944532494</v>
      </c>
      <c r="V66" s="54">
        <v>6</v>
      </c>
    </row>
    <row r="67" spans="2:22" ht="15" thickBot="1" x14ac:dyDescent="0.25">
      <c r="B67" s="31">
        <v>19</v>
      </c>
      <c r="C67" s="32" t="s">
        <v>165</v>
      </c>
      <c r="D67" s="33">
        <v>155</v>
      </c>
      <c r="E67" s="34">
        <v>1.4310774628381498E-2</v>
      </c>
      <c r="F67" s="33">
        <v>67</v>
      </c>
      <c r="G67" s="34">
        <v>5.8326804213458695E-3</v>
      </c>
      <c r="H67" s="35">
        <v>1.3134328358208953</v>
      </c>
      <c r="I67" s="53">
        <v>23</v>
      </c>
      <c r="J67" s="33">
        <v>69</v>
      </c>
      <c r="K67" s="35">
        <v>1.2463768115942031</v>
      </c>
      <c r="L67" s="53">
        <v>20</v>
      </c>
      <c r="O67" s="31">
        <v>19</v>
      </c>
      <c r="P67" s="32" t="s">
        <v>35</v>
      </c>
      <c r="Q67" s="33">
        <v>1005</v>
      </c>
      <c r="R67" s="34">
        <v>1.5229811029110913E-2</v>
      </c>
      <c r="S67" s="33">
        <v>417</v>
      </c>
      <c r="T67" s="34">
        <v>6.6149526483605383E-3</v>
      </c>
      <c r="U67" s="35">
        <v>1.4100719424460433</v>
      </c>
      <c r="V67" s="53">
        <v>22</v>
      </c>
    </row>
    <row r="68" spans="2:22" ht="15" thickBot="1" x14ac:dyDescent="0.25">
      <c r="B68" s="37">
        <v>20</v>
      </c>
      <c r="C68" s="38" t="s">
        <v>110</v>
      </c>
      <c r="D68" s="39">
        <v>153</v>
      </c>
      <c r="E68" s="40">
        <v>1.4126119471886252E-2</v>
      </c>
      <c r="F68" s="39">
        <v>213</v>
      </c>
      <c r="G68" s="40">
        <v>1.854270044398015E-2</v>
      </c>
      <c r="H68" s="41">
        <v>-0.28169014084507038</v>
      </c>
      <c r="I68" s="54">
        <v>-5</v>
      </c>
      <c r="J68" s="39">
        <v>116</v>
      </c>
      <c r="K68" s="41">
        <v>0.31896551724137923</v>
      </c>
      <c r="L68" s="54">
        <v>3</v>
      </c>
      <c r="O68" s="37">
        <v>20</v>
      </c>
      <c r="P68" s="38" t="s">
        <v>134</v>
      </c>
      <c r="Q68" s="39">
        <v>877</v>
      </c>
      <c r="R68" s="40">
        <v>1.3290093803512707E-2</v>
      </c>
      <c r="S68" s="39">
        <v>385</v>
      </c>
      <c r="T68" s="40">
        <v>6.1073303827789147E-3</v>
      </c>
      <c r="U68" s="41">
        <v>1.2779220779220779</v>
      </c>
      <c r="V68" s="54">
        <v>26</v>
      </c>
    </row>
    <row r="69" spans="2:22" ht="15" thickBot="1" x14ac:dyDescent="0.25">
      <c r="B69" s="122" t="s">
        <v>42</v>
      </c>
      <c r="C69" s="123"/>
      <c r="D69" s="42">
        <f>SUM(D49:D68)</f>
        <v>5386</v>
      </c>
      <c r="E69" s="43">
        <f>D69/D71</f>
        <v>0.49727633644169511</v>
      </c>
      <c r="F69" s="42">
        <f>SUM(F49:F68)</f>
        <v>5312</v>
      </c>
      <c r="G69" s="43">
        <f>F69/F71</f>
        <v>0.46243579698789938</v>
      </c>
      <c r="H69" s="44">
        <f>D69/F69-1</f>
        <v>1.3930722891566161E-2</v>
      </c>
      <c r="I69" s="55"/>
      <c r="J69" s="42">
        <f>SUM(J49:J68)</f>
        <v>4318</v>
      </c>
      <c r="K69" s="43">
        <f>D69/J69-1</f>
        <v>0.2473367299675775</v>
      </c>
      <c r="L69" s="42"/>
      <c r="O69" s="122" t="s">
        <v>42</v>
      </c>
      <c r="P69" s="123"/>
      <c r="Q69" s="42">
        <f>SUM(Q49:Q68)</f>
        <v>32328</v>
      </c>
      <c r="R69" s="43">
        <f>Q69/Q71</f>
        <v>0.48989983179014684</v>
      </c>
      <c r="S69" s="42">
        <f>SUM(S49:S68)</f>
        <v>30122</v>
      </c>
      <c r="T69" s="43">
        <f>S69/S71</f>
        <v>0.47783118387030249</v>
      </c>
      <c r="U69" s="44">
        <f>Q69/S69-1</f>
        <v>7.3235508930349802E-2</v>
      </c>
      <c r="V69" s="55"/>
    </row>
    <row r="70" spans="2:22" ht="15" thickBot="1" x14ac:dyDescent="0.25">
      <c r="B70" s="122" t="s">
        <v>12</v>
      </c>
      <c r="C70" s="123"/>
      <c r="D70" s="42">
        <f>D71-SUM(D49:D68)</f>
        <v>5445</v>
      </c>
      <c r="E70" s="43">
        <f>D70/D71</f>
        <v>0.50272366355830489</v>
      </c>
      <c r="F70" s="42">
        <f>F71-SUM(F49:F68)</f>
        <v>6175</v>
      </c>
      <c r="G70" s="43">
        <f>F70/F71</f>
        <v>0.53756420301210062</v>
      </c>
      <c r="H70" s="44">
        <f>D70/F70-1</f>
        <v>-0.11821862348178136</v>
      </c>
      <c r="I70" s="55"/>
      <c r="J70" s="42">
        <f>J71-SUM(J49:J68)</f>
        <v>5393</v>
      </c>
      <c r="K70" s="43">
        <f>D70/J70-1</f>
        <v>9.6421286853327626E-3</v>
      </c>
      <c r="L70" s="42"/>
      <c r="O70" s="122" t="s">
        <v>12</v>
      </c>
      <c r="P70" s="123"/>
      <c r="Q70" s="42">
        <f>Q71-SUM(Q49:Q68)</f>
        <v>33661</v>
      </c>
      <c r="R70" s="43">
        <f>Q70/Q71</f>
        <v>0.51010016820985316</v>
      </c>
      <c r="S70" s="42">
        <f>S71-SUM(S49:S68)</f>
        <v>32917</v>
      </c>
      <c r="T70" s="43">
        <f>S70/S71</f>
        <v>0.52216881612969746</v>
      </c>
      <c r="U70" s="44">
        <f>Q70/S70-1</f>
        <v>2.2602302761491E-2</v>
      </c>
      <c r="V70" s="55"/>
    </row>
    <row r="71" spans="2:22" ht="15" thickBot="1" x14ac:dyDescent="0.25">
      <c r="B71" s="124" t="s">
        <v>34</v>
      </c>
      <c r="C71" s="125"/>
      <c r="D71" s="45">
        <v>10831</v>
      </c>
      <c r="E71" s="46">
        <v>1</v>
      </c>
      <c r="F71" s="45">
        <v>11487</v>
      </c>
      <c r="G71" s="46">
        <v>1</v>
      </c>
      <c r="H71" s="47">
        <v>-5.7108035170192362E-2</v>
      </c>
      <c r="I71" s="57"/>
      <c r="J71" s="45">
        <v>9711</v>
      </c>
      <c r="K71" s="47">
        <v>0.11533312738132007</v>
      </c>
      <c r="L71" s="45"/>
      <c r="M71" s="48"/>
      <c r="O71" s="124" t="s">
        <v>34</v>
      </c>
      <c r="P71" s="125"/>
      <c r="Q71" s="45">
        <v>65989</v>
      </c>
      <c r="R71" s="46">
        <v>1</v>
      </c>
      <c r="S71" s="45">
        <v>63039</v>
      </c>
      <c r="T71" s="46">
        <v>1</v>
      </c>
      <c r="U71" s="47">
        <v>4.6796427608305935E-2</v>
      </c>
      <c r="V71" s="57"/>
    </row>
    <row r="72" spans="2:22" x14ac:dyDescent="0.2">
      <c r="B72" s="49" t="s">
        <v>78</v>
      </c>
    </row>
    <row r="73" spans="2:22" ht="15" customHeight="1" x14ac:dyDescent="0.2">
      <c r="B73" s="50" t="s">
        <v>77</v>
      </c>
      <c r="O73" s="49" t="s">
        <v>78</v>
      </c>
    </row>
    <row r="74" spans="2:22" x14ac:dyDescent="0.2">
      <c r="O74" s="50" t="s">
        <v>77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I12:I31 V49:V68">
    <cfRule type="cellIs" dxfId="104" priority="42" operator="lessThan">
      <formula>0</formula>
    </cfRule>
    <cfRule type="cellIs" dxfId="103" priority="43" operator="equal">
      <formula>0</formula>
    </cfRule>
    <cfRule type="cellIs" dxfId="102" priority="44" operator="greaterThan">
      <formula>0</formula>
    </cfRule>
  </conditionalFormatting>
  <conditionalFormatting sqref="U49:U68">
    <cfRule type="cellIs" dxfId="101" priority="41" operator="lessThan">
      <formula>0</formula>
    </cfRule>
  </conditionalFormatting>
  <conditionalFormatting sqref="H32:H33">
    <cfRule type="cellIs" dxfId="100" priority="40" operator="lessThan">
      <formula>0</formula>
    </cfRule>
  </conditionalFormatting>
  <conditionalFormatting sqref="H12:H31">
    <cfRule type="cellIs" dxfId="99" priority="39" operator="lessThan">
      <formula>0</formula>
    </cfRule>
  </conditionalFormatting>
  <conditionalFormatting sqref="D12:E31 G12:H31 Q49:U68">
    <cfRule type="cellIs" dxfId="98" priority="38" operator="equal">
      <formula>0</formula>
    </cfRule>
  </conditionalFormatting>
  <conditionalFormatting sqref="F12:F31">
    <cfRule type="cellIs" dxfId="97" priority="37" operator="equal">
      <formula>0</formula>
    </cfRule>
  </conditionalFormatting>
  <conditionalFormatting sqref="K12:K31">
    <cfRule type="cellIs" dxfId="96" priority="35" operator="lessThan">
      <formula>0</formula>
    </cfRule>
  </conditionalFormatting>
  <conditionalFormatting sqref="J12:K31">
    <cfRule type="cellIs" dxfId="95" priority="34" operator="equal">
      <formula>0</formula>
    </cfRule>
  </conditionalFormatting>
  <conditionalFormatting sqref="L12:L31">
    <cfRule type="cellIs" dxfId="94" priority="31" operator="lessThan">
      <formula>0</formula>
    </cfRule>
    <cfRule type="cellIs" dxfId="93" priority="32" operator="equal">
      <formula>0</formula>
    </cfRule>
    <cfRule type="cellIs" dxfId="92" priority="33" operator="greaterThan">
      <formula>0</formula>
    </cfRule>
  </conditionalFormatting>
  <conditionalFormatting sqref="I49:I68">
    <cfRule type="cellIs" dxfId="91" priority="28" operator="lessThan">
      <formula>0</formula>
    </cfRule>
    <cfRule type="cellIs" dxfId="90" priority="29" operator="equal">
      <formula>0</formula>
    </cfRule>
    <cfRule type="cellIs" dxfId="89" priority="30" operator="greaterThan">
      <formula>0</formula>
    </cfRule>
  </conditionalFormatting>
  <conditionalFormatting sqref="H69:H70">
    <cfRule type="cellIs" dxfId="88" priority="26" operator="lessThan">
      <formula>0</formula>
    </cfRule>
  </conditionalFormatting>
  <conditionalFormatting sqref="H49:H68">
    <cfRule type="cellIs" dxfId="87" priority="25" operator="lessThan">
      <formula>0</formula>
    </cfRule>
  </conditionalFormatting>
  <conditionalFormatting sqref="D49:E68 G49:H68">
    <cfRule type="cellIs" dxfId="86" priority="24" operator="equal">
      <formula>0</formula>
    </cfRule>
  </conditionalFormatting>
  <conditionalFormatting sqref="F49:F68">
    <cfRule type="cellIs" dxfId="85" priority="23" operator="equal">
      <formula>0</formula>
    </cfRule>
  </conditionalFormatting>
  <conditionalFormatting sqref="K49:K68">
    <cfRule type="cellIs" dxfId="84" priority="21" operator="lessThan">
      <formula>0</formula>
    </cfRule>
  </conditionalFormatting>
  <conditionalFormatting sqref="J49:K68">
    <cfRule type="cellIs" dxfId="83" priority="20" operator="equal">
      <formula>0</formula>
    </cfRule>
  </conditionalFormatting>
  <conditionalFormatting sqref="L49:L68">
    <cfRule type="cellIs" dxfId="82" priority="17" operator="lessThan">
      <formula>0</formula>
    </cfRule>
    <cfRule type="cellIs" dxfId="81" priority="18" operator="equal">
      <formula>0</formula>
    </cfRule>
    <cfRule type="cellIs" dxfId="80" priority="19" operator="greaterThan">
      <formula>0</formula>
    </cfRule>
  </conditionalFormatting>
  <conditionalFormatting sqref="V12:V31">
    <cfRule type="cellIs" dxfId="79" priority="14" operator="lessThan">
      <formula>0</formula>
    </cfRule>
    <cfRule type="cellIs" dxfId="78" priority="15" operator="equal">
      <formula>0</formula>
    </cfRule>
    <cfRule type="cellIs" dxfId="77" priority="16" operator="greaterThan">
      <formula>0</formula>
    </cfRule>
  </conditionalFormatting>
  <conditionalFormatting sqref="U32:U33">
    <cfRule type="cellIs" dxfId="76" priority="12" operator="lessThan">
      <formula>0</formula>
    </cfRule>
  </conditionalFormatting>
  <conditionalFormatting sqref="U12:U31">
    <cfRule type="cellIs" dxfId="75" priority="11" operator="lessThan">
      <formula>0</formula>
    </cfRule>
  </conditionalFormatting>
  <conditionalFormatting sqref="Q12:R31 T12:U31">
    <cfRule type="cellIs" dxfId="74" priority="10" operator="equal">
      <formula>0</formula>
    </cfRule>
  </conditionalFormatting>
  <conditionalFormatting sqref="S12:S31">
    <cfRule type="cellIs" dxfId="73" priority="9" operator="equal">
      <formula>0</formula>
    </cfRule>
  </conditionalFormatting>
  <conditionalFormatting sqref="U69:U70">
    <cfRule type="cellIs" dxfId="72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3.28515625" style="5" customWidth="1"/>
    <col min="23" max="16384" width="9.140625" style="5"/>
  </cols>
  <sheetData>
    <row r="1" spans="2:22" x14ac:dyDescent="0.2">
      <c r="B1" s="51" t="s">
        <v>3</v>
      </c>
      <c r="D1" s="3"/>
      <c r="L1" s="4"/>
      <c r="P1" s="1"/>
      <c r="V1" s="4">
        <v>45112</v>
      </c>
    </row>
    <row r="2" spans="2:22" ht="15" customHeight="1" x14ac:dyDescent="0.2">
      <c r="D2" s="3"/>
      <c r="L2" s="4"/>
      <c r="O2" s="138" t="s">
        <v>122</v>
      </c>
      <c r="P2" s="138"/>
      <c r="Q2" s="138"/>
      <c r="R2" s="138"/>
      <c r="S2" s="138"/>
      <c r="T2" s="138"/>
      <c r="U2" s="138"/>
      <c r="V2" s="138"/>
    </row>
    <row r="3" spans="2:22" ht="14.45" customHeight="1" x14ac:dyDescent="0.2">
      <c r="B3" s="103" t="s">
        <v>171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48"/>
      <c r="N3" s="51"/>
      <c r="O3" s="138"/>
      <c r="P3" s="138"/>
      <c r="Q3" s="138"/>
      <c r="R3" s="138"/>
      <c r="S3" s="138"/>
      <c r="T3" s="138"/>
      <c r="U3" s="138"/>
      <c r="V3" s="138"/>
    </row>
    <row r="4" spans="2:22" ht="14.45" customHeight="1" x14ac:dyDescent="0.2">
      <c r="B4" s="88" t="s">
        <v>172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48"/>
      <c r="N4" s="51"/>
      <c r="O4" s="88" t="s">
        <v>123</v>
      </c>
      <c r="P4" s="88"/>
      <c r="Q4" s="88"/>
      <c r="R4" s="88"/>
      <c r="S4" s="88"/>
      <c r="T4" s="88"/>
      <c r="U4" s="88"/>
      <c r="V4" s="88"/>
    </row>
    <row r="5" spans="2:22" ht="14.45" customHeight="1" thickBot="1" x14ac:dyDescent="0.25">
      <c r="B5" s="52"/>
      <c r="C5" s="52"/>
      <c r="D5" s="52"/>
      <c r="E5" s="52"/>
      <c r="F5" s="52"/>
      <c r="G5" s="52"/>
      <c r="H5" s="52"/>
      <c r="I5" s="52"/>
      <c r="J5" s="52"/>
      <c r="K5" s="48"/>
      <c r="L5" s="24" t="s">
        <v>4</v>
      </c>
      <c r="M5" s="48"/>
      <c r="N5" s="48"/>
      <c r="O5" s="77"/>
      <c r="P5" s="77"/>
      <c r="Q5" s="77"/>
      <c r="R5" s="77"/>
      <c r="S5" s="77"/>
      <c r="T5" s="77"/>
      <c r="U5" s="77"/>
      <c r="V5" s="24" t="s">
        <v>4</v>
      </c>
    </row>
    <row r="6" spans="2:22" ht="14.45" customHeight="1" x14ac:dyDescent="0.2">
      <c r="B6" s="104" t="s">
        <v>0</v>
      </c>
      <c r="C6" s="106" t="s">
        <v>1</v>
      </c>
      <c r="D6" s="121" t="s">
        <v>151</v>
      </c>
      <c r="E6" s="115"/>
      <c r="F6" s="115"/>
      <c r="G6" s="115"/>
      <c r="H6" s="115"/>
      <c r="I6" s="118"/>
      <c r="J6" s="115" t="s">
        <v>139</v>
      </c>
      <c r="K6" s="115"/>
      <c r="L6" s="118"/>
      <c r="M6" s="48"/>
      <c r="N6" s="48"/>
      <c r="O6" s="104" t="s">
        <v>0</v>
      </c>
      <c r="P6" s="106" t="s">
        <v>1</v>
      </c>
      <c r="Q6" s="121" t="s">
        <v>159</v>
      </c>
      <c r="R6" s="115"/>
      <c r="S6" s="115"/>
      <c r="T6" s="115"/>
      <c r="U6" s="115"/>
      <c r="V6" s="118"/>
    </row>
    <row r="7" spans="2:22" ht="14.45" customHeight="1" thickBot="1" x14ac:dyDescent="0.25">
      <c r="B7" s="105"/>
      <c r="C7" s="107"/>
      <c r="D7" s="110" t="s">
        <v>152</v>
      </c>
      <c r="E7" s="111"/>
      <c r="F7" s="111"/>
      <c r="G7" s="111"/>
      <c r="H7" s="111"/>
      <c r="I7" s="112"/>
      <c r="J7" s="111" t="s">
        <v>140</v>
      </c>
      <c r="K7" s="111"/>
      <c r="L7" s="112"/>
      <c r="M7" s="48"/>
      <c r="N7" s="48"/>
      <c r="O7" s="105"/>
      <c r="P7" s="107"/>
      <c r="Q7" s="110" t="s">
        <v>154</v>
      </c>
      <c r="R7" s="111"/>
      <c r="S7" s="111"/>
      <c r="T7" s="111"/>
      <c r="U7" s="111"/>
      <c r="V7" s="112"/>
    </row>
    <row r="8" spans="2:22" ht="14.45" customHeight="1" x14ac:dyDescent="0.2">
      <c r="B8" s="105"/>
      <c r="C8" s="107"/>
      <c r="D8" s="95">
        <v>2023</v>
      </c>
      <c r="E8" s="96"/>
      <c r="F8" s="95">
        <v>2022</v>
      </c>
      <c r="G8" s="96"/>
      <c r="H8" s="89" t="s">
        <v>5</v>
      </c>
      <c r="I8" s="89" t="s">
        <v>47</v>
      </c>
      <c r="J8" s="89">
        <v>2022</v>
      </c>
      <c r="K8" s="89" t="s">
        <v>155</v>
      </c>
      <c r="L8" s="89" t="s">
        <v>157</v>
      </c>
      <c r="M8" s="48"/>
      <c r="N8" s="48"/>
      <c r="O8" s="105"/>
      <c r="P8" s="107"/>
      <c r="Q8" s="95">
        <v>2023</v>
      </c>
      <c r="R8" s="96"/>
      <c r="S8" s="95">
        <v>2022</v>
      </c>
      <c r="T8" s="96"/>
      <c r="U8" s="89" t="s">
        <v>5</v>
      </c>
      <c r="V8" s="89" t="s">
        <v>70</v>
      </c>
    </row>
    <row r="9" spans="2:22" ht="14.45" customHeight="1" thickBot="1" x14ac:dyDescent="0.25">
      <c r="B9" s="108" t="s">
        <v>6</v>
      </c>
      <c r="C9" s="99" t="s">
        <v>7</v>
      </c>
      <c r="D9" s="97"/>
      <c r="E9" s="98"/>
      <c r="F9" s="97"/>
      <c r="G9" s="98"/>
      <c r="H9" s="90"/>
      <c r="I9" s="90"/>
      <c r="J9" s="90"/>
      <c r="K9" s="90"/>
      <c r="L9" s="90"/>
      <c r="M9" s="48"/>
      <c r="N9" s="48"/>
      <c r="O9" s="108" t="s">
        <v>6</v>
      </c>
      <c r="P9" s="99" t="s">
        <v>7</v>
      </c>
      <c r="Q9" s="97"/>
      <c r="R9" s="98"/>
      <c r="S9" s="97"/>
      <c r="T9" s="98"/>
      <c r="U9" s="90"/>
      <c r="V9" s="90"/>
    </row>
    <row r="10" spans="2:22" ht="14.45" customHeight="1" x14ac:dyDescent="0.2">
      <c r="B10" s="108"/>
      <c r="C10" s="99"/>
      <c r="D10" s="25" t="s">
        <v>8</v>
      </c>
      <c r="E10" s="26" t="s">
        <v>2</v>
      </c>
      <c r="F10" s="25" t="s">
        <v>8</v>
      </c>
      <c r="G10" s="26" t="s">
        <v>2</v>
      </c>
      <c r="H10" s="91" t="s">
        <v>9</v>
      </c>
      <c r="I10" s="91" t="s">
        <v>48</v>
      </c>
      <c r="J10" s="91" t="s">
        <v>8</v>
      </c>
      <c r="K10" s="91" t="s">
        <v>156</v>
      </c>
      <c r="L10" s="91" t="s">
        <v>158</v>
      </c>
      <c r="M10" s="48"/>
      <c r="N10" s="48"/>
      <c r="O10" s="108"/>
      <c r="P10" s="99"/>
      <c r="Q10" s="25" t="s">
        <v>8</v>
      </c>
      <c r="R10" s="26" t="s">
        <v>2</v>
      </c>
      <c r="S10" s="25" t="s">
        <v>8</v>
      </c>
      <c r="T10" s="26" t="s">
        <v>2</v>
      </c>
      <c r="U10" s="91" t="s">
        <v>9</v>
      </c>
      <c r="V10" s="91" t="s">
        <v>71</v>
      </c>
    </row>
    <row r="11" spans="2:22" ht="14.45" customHeight="1" thickBot="1" x14ac:dyDescent="0.25">
      <c r="B11" s="109"/>
      <c r="C11" s="100"/>
      <c r="D11" s="28" t="s">
        <v>10</v>
      </c>
      <c r="E11" s="29" t="s">
        <v>11</v>
      </c>
      <c r="F11" s="28" t="s">
        <v>10</v>
      </c>
      <c r="G11" s="29" t="s">
        <v>11</v>
      </c>
      <c r="H11" s="92"/>
      <c r="I11" s="92"/>
      <c r="J11" s="92" t="s">
        <v>10</v>
      </c>
      <c r="K11" s="92"/>
      <c r="L11" s="92"/>
      <c r="M11" s="48"/>
      <c r="N11" s="48"/>
      <c r="O11" s="109"/>
      <c r="P11" s="100"/>
      <c r="Q11" s="28" t="s">
        <v>10</v>
      </c>
      <c r="R11" s="29" t="s">
        <v>11</v>
      </c>
      <c r="S11" s="28" t="s">
        <v>10</v>
      </c>
      <c r="T11" s="29" t="s">
        <v>11</v>
      </c>
      <c r="U11" s="92"/>
      <c r="V11" s="92"/>
    </row>
    <row r="12" spans="2:22" ht="14.45" customHeight="1" thickBot="1" x14ac:dyDescent="0.25">
      <c r="B12" s="31">
        <v>1</v>
      </c>
      <c r="C12" s="32" t="s">
        <v>19</v>
      </c>
      <c r="D12" s="33">
        <v>4460</v>
      </c>
      <c r="E12" s="34">
        <v>0.14504065040650407</v>
      </c>
      <c r="F12" s="33">
        <v>4717</v>
      </c>
      <c r="G12" s="34">
        <v>0.16787671720407146</v>
      </c>
      <c r="H12" s="35">
        <v>-5.44837820648717E-2</v>
      </c>
      <c r="I12" s="53">
        <v>0</v>
      </c>
      <c r="J12" s="33">
        <v>4172</v>
      </c>
      <c r="K12" s="35">
        <v>6.9031639501438091E-2</v>
      </c>
      <c r="L12" s="53">
        <v>0</v>
      </c>
      <c r="M12" s="48"/>
      <c r="N12" s="48"/>
      <c r="O12" s="31">
        <v>1</v>
      </c>
      <c r="P12" s="32" t="s">
        <v>19</v>
      </c>
      <c r="Q12" s="33">
        <v>30575</v>
      </c>
      <c r="R12" s="34">
        <v>0.17705854079440361</v>
      </c>
      <c r="S12" s="33">
        <v>25837</v>
      </c>
      <c r="T12" s="34">
        <v>0.1729777861092886</v>
      </c>
      <c r="U12" s="35">
        <v>0.18338042342377214</v>
      </c>
      <c r="V12" s="53">
        <v>0</v>
      </c>
    </row>
    <row r="13" spans="2:22" ht="14.45" customHeight="1" thickBot="1" x14ac:dyDescent="0.25">
      <c r="B13" s="37">
        <v>2</v>
      </c>
      <c r="C13" s="38" t="s">
        <v>17</v>
      </c>
      <c r="D13" s="39">
        <v>3470</v>
      </c>
      <c r="E13" s="40">
        <v>0.11284552845528455</v>
      </c>
      <c r="F13" s="39">
        <v>2804</v>
      </c>
      <c r="G13" s="40">
        <v>9.9793579614207414E-2</v>
      </c>
      <c r="H13" s="41">
        <v>0.23751783166904428</v>
      </c>
      <c r="I13" s="54">
        <v>0</v>
      </c>
      <c r="J13" s="39">
        <v>3290</v>
      </c>
      <c r="K13" s="41">
        <v>5.4711246200607855E-2</v>
      </c>
      <c r="L13" s="54">
        <v>0</v>
      </c>
      <c r="M13" s="48"/>
      <c r="N13" s="48"/>
      <c r="O13" s="37">
        <v>2</v>
      </c>
      <c r="P13" s="38" t="s">
        <v>17</v>
      </c>
      <c r="Q13" s="39">
        <v>19475</v>
      </c>
      <c r="R13" s="40">
        <v>0.11277890701458743</v>
      </c>
      <c r="S13" s="39">
        <v>13181</v>
      </c>
      <c r="T13" s="40">
        <v>8.8246321117255597E-2</v>
      </c>
      <c r="U13" s="41">
        <v>0.4775055003414006</v>
      </c>
      <c r="V13" s="54">
        <v>0</v>
      </c>
    </row>
    <row r="14" spans="2:22" ht="14.45" customHeight="1" thickBot="1" x14ac:dyDescent="0.25">
      <c r="B14" s="31">
        <v>3</v>
      </c>
      <c r="C14" s="32" t="s">
        <v>18</v>
      </c>
      <c r="D14" s="33">
        <v>2352</v>
      </c>
      <c r="E14" s="34">
        <v>7.6487804878048779E-2</v>
      </c>
      <c r="F14" s="33">
        <v>2462</v>
      </c>
      <c r="G14" s="34">
        <v>8.7621894796782687E-2</v>
      </c>
      <c r="H14" s="35">
        <v>-4.4679122664500359E-2</v>
      </c>
      <c r="I14" s="53">
        <v>0</v>
      </c>
      <c r="J14" s="33">
        <v>2714</v>
      </c>
      <c r="K14" s="35">
        <v>-0.13338246131171705</v>
      </c>
      <c r="L14" s="53">
        <v>0</v>
      </c>
      <c r="M14" s="48"/>
      <c r="N14" s="48"/>
      <c r="O14" s="31">
        <v>3</v>
      </c>
      <c r="P14" s="32" t="s">
        <v>18</v>
      </c>
      <c r="Q14" s="33">
        <v>13055</v>
      </c>
      <c r="R14" s="34">
        <v>7.5600956666261293E-2</v>
      </c>
      <c r="S14" s="33">
        <v>10953</v>
      </c>
      <c r="T14" s="34">
        <v>7.3329941218215663E-2</v>
      </c>
      <c r="U14" s="35">
        <v>0.19191089199306122</v>
      </c>
      <c r="V14" s="53">
        <v>0</v>
      </c>
    </row>
    <row r="15" spans="2:22" ht="14.45" customHeight="1" thickBot="1" x14ac:dyDescent="0.25">
      <c r="B15" s="37">
        <v>4</v>
      </c>
      <c r="C15" s="38" t="s">
        <v>22</v>
      </c>
      <c r="D15" s="39">
        <v>2189</v>
      </c>
      <c r="E15" s="40">
        <v>7.1186991869918698E-2</v>
      </c>
      <c r="F15" s="39">
        <v>1547</v>
      </c>
      <c r="G15" s="40">
        <v>5.5057299451918285E-2</v>
      </c>
      <c r="H15" s="41">
        <v>0.41499676793794449</v>
      </c>
      <c r="I15" s="54">
        <v>3</v>
      </c>
      <c r="J15" s="39">
        <v>2306</v>
      </c>
      <c r="K15" s="41">
        <v>-5.0737207285342589E-2</v>
      </c>
      <c r="L15" s="54">
        <v>0</v>
      </c>
      <c r="M15" s="48"/>
      <c r="N15" s="48"/>
      <c r="O15" s="37">
        <v>4</v>
      </c>
      <c r="P15" s="38" t="s">
        <v>22</v>
      </c>
      <c r="Q15" s="39">
        <v>11260</v>
      </c>
      <c r="R15" s="40">
        <v>6.5206187059525259E-2</v>
      </c>
      <c r="S15" s="39">
        <v>10432</v>
      </c>
      <c r="T15" s="40">
        <v>6.984186494918522E-2</v>
      </c>
      <c r="U15" s="41">
        <v>7.9371165644171793E-2</v>
      </c>
      <c r="V15" s="54">
        <v>1</v>
      </c>
    </row>
    <row r="16" spans="2:22" ht="14.45" customHeight="1" thickBot="1" x14ac:dyDescent="0.25">
      <c r="B16" s="31">
        <v>5</v>
      </c>
      <c r="C16" s="32" t="s">
        <v>32</v>
      </c>
      <c r="D16" s="33">
        <v>2027</v>
      </c>
      <c r="E16" s="34">
        <v>6.5918699186991864E-2</v>
      </c>
      <c r="F16" s="33">
        <v>1547</v>
      </c>
      <c r="G16" s="34">
        <v>5.5057299451918285E-2</v>
      </c>
      <c r="H16" s="35">
        <v>0.31027795733678087</v>
      </c>
      <c r="I16" s="53">
        <v>2</v>
      </c>
      <c r="J16" s="33">
        <v>1933</v>
      </c>
      <c r="K16" s="35">
        <v>4.8629073978272208E-2</v>
      </c>
      <c r="L16" s="53">
        <v>1</v>
      </c>
      <c r="M16" s="48"/>
      <c r="N16" s="48"/>
      <c r="O16" s="31">
        <v>5</v>
      </c>
      <c r="P16" s="32" t="s">
        <v>32</v>
      </c>
      <c r="Q16" s="33">
        <v>10800</v>
      </c>
      <c r="R16" s="34">
        <v>6.2542346380361699E-2</v>
      </c>
      <c r="S16" s="33">
        <v>8310</v>
      </c>
      <c r="T16" s="34">
        <v>5.5635151239237846E-2</v>
      </c>
      <c r="U16" s="35">
        <v>0.29963898916967513</v>
      </c>
      <c r="V16" s="53">
        <v>3</v>
      </c>
    </row>
    <row r="17" spans="2:22" ht="14.45" customHeight="1" thickBot="1" x14ac:dyDescent="0.25">
      <c r="B17" s="37">
        <v>6</v>
      </c>
      <c r="C17" s="38" t="s">
        <v>16</v>
      </c>
      <c r="D17" s="39">
        <v>1871</v>
      </c>
      <c r="E17" s="40">
        <v>6.0845528455284556E-2</v>
      </c>
      <c r="F17" s="39">
        <v>2015</v>
      </c>
      <c r="G17" s="40">
        <v>7.1713289202078437E-2</v>
      </c>
      <c r="H17" s="41">
        <v>-7.1464019851116611E-2</v>
      </c>
      <c r="I17" s="54">
        <v>-2</v>
      </c>
      <c r="J17" s="39">
        <v>1978</v>
      </c>
      <c r="K17" s="41">
        <v>-5.409504550050559E-2</v>
      </c>
      <c r="L17" s="54">
        <v>-1</v>
      </c>
      <c r="M17" s="48"/>
      <c r="N17" s="48"/>
      <c r="O17" s="37">
        <v>6</v>
      </c>
      <c r="P17" s="38" t="s">
        <v>16</v>
      </c>
      <c r="Q17" s="39">
        <v>10164</v>
      </c>
      <c r="R17" s="40">
        <v>5.8859297093518184E-2</v>
      </c>
      <c r="S17" s="39">
        <v>10938</v>
      </c>
      <c r="T17" s="40">
        <v>7.3229516757495006E-2</v>
      </c>
      <c r="U17" s="41">
        <v>-7.0762479429511749E-2</v>
      </c>
      <c r="V17" s="54">
        <v>-2</v>
      </c>
    </row>
    <row r="18" spans="2:22" ht="14.45" customHeight="1" thickBot="1" x14ac:dyDescent="0.25">
      <c r="B18" s="31">
        <v>7</v>
      </c>
      <c r="C18" s="32" t="s">
        <v>31</v>
      </c>
      <c r="D18" s="33">
        <v>1712</v>
      </c>
      <c r="E18" s="34">
        <v>5.5674796747967478E-2</v>
      </c>
      <c r="F18" s="33">
        <v>1789</v>
      </c>
      <c r="G18" s="34">
        <v>6.367001210050538E-2</v>
      </c>
      <c r="H18" s="35">
        <v>-4.3040804918949127E-2</v>
      </c>
      <c r="I18" s="53">
        <v>-1</v>
      </c>
      <c r="J18" s="33">
        <v>1279</v>
      </c>
      <c r="K18" s="35">
        <v>0.33854573885848316</v>
      </c>
      <c r="L18" s="53">
        <v>1</v>
      </c>
      <c r="M18" s="48"/>
      <c r="N18" s="48"/>
      <c r="O18" s="31">
        <v>7</v>
      </c>
      <c r="P18" s="32" t="s">
        <v>23</v>
      </c>
      <c r="Q18" s="33">
        <v>8056</v>
      </c>
      <c r="R18" s="34">
        <v>4.6651957633351282E-2</v>
      </c>
      <c r="S18" s="33">
        <v>9444</v>
      </c>
      <c r="T18" s="34">
        <v>6.3227240469718671E-2</v>
      </c>
      <c r="U18" s="35">
        <v>-0.14697162219398563</v>
      </c>
      <c r="V18" s="53">
        <v>-1</v>
      </c>
    </row>
    <row r="19" spans="2:22" ht="14.45" customHeight="1" thickBot="1" x14ac:dyDescent="0.25">
      <c r="B19" s="37">
        <v>8</v>
      </c>
      <c r="C19" s="38" t="s">
        <v>24</v>
      </c>
      <c r="D19" s="39">
        <v>1576</v>
      </c>
      <c r="E19" s="40">
        <v>5.1252032520325203E-2</v>
      </c>
      <c r="F19" s="39">
        <v>696</v>
      </c>
      <c r="G19" s="40">
        <v>2.4770446295109973E-2</v>
      </c>
      <c r="H19" s="41">
        <v>1.264367816091954</v>
      </c>
      <c r="I19" s="54">
        <v>4</v>
      </c>
      <c r="J19" s="39">
        <v>1034</v>
      </c>
      <c r="K19" s="41">
        <v>0.52417794970986464</v>
      </c>
      <c r="L19" s="54">
        <v>1</v>
      </c>
      <c r="M19" s="48"/>
      <c r="N19" s="48"/>
      <c r="O19" s="37">
        <v>8</v>
      </c>
      <c r="P19" s="38" t="s">
        <v>31</v>
      </c>
      <c r="Q19" s="39">
        <v>7767</v>
      </c>
      <c r="R19" s="40">
        <v>4.4978370771876788E-2</v>
      </c>
      <c r="S19" s="39">
        <v>9405</v>
      </c>
      <c r="T19" s="40">
        <v>6.2966136871845005E-2</v>
      </c>
      <c r="U19" s="41">
        <v>-0.1741626794258373</v>
      </c>
      <c r="V19" s="54">
        <v>-1</v>
      </c>
    </row>
    <row r="20" spans="2:22" ht="14.45" customHeight="1" thickBot="1" x14ac:dyDescent="0.25">
      <c r="B20" s="31">
        <v>9</v>
      </c>
      <c r="C20" s="32" t="s">
        <v>23</v>
      </c>
      <c r="D20" s="33">
        <v>1496</v>
      </c>
      <c r="E20" s="34">
        <v>4.865040650406504E-2</v>
      </c>
      <c r="F20" s="33">
        <v>1921</v>
      </c>
      <c r="G20" s="34">
        <v>6.8367855363371061E-2</v>
      </c>
      <c r="H20" s="35">
        <v>-0.22123893805309736</v>
      </c>
      <c r="I20" s="53">
        <v>-4</v>
      </c>
      <c r="J20" s="33">
        <v>1642</v>
      </c>
      <c r="K20" s="35">
        <v>-8.8915956151035314E-2</v>
      </c>
      <c r="L20" s="53">
        <v>-2</v>
      </c>
      <c r="M20" s="48"/>
      <c r="N20" s="48"/>
      <c r="O20" s="31">
        <v>9</v>
      </c>
      <c r="P20" s="32" t="s">
        <v>24</v>
      </c>
      <c r="Q20" s="33">
        <v>6265</v>
      </c>
      <c r="R20" s="34">
        <v>3.6280351858607972E-2</v>
      </c>
      <c r="S20" s="33">
        <v>4860</v>
      </c>
      <c r="T20" s="34">
        <v>3.2537525273489284E-2</v>
      </c>
      <c r="U20" s="35">
        <v>0.28909465020576142</v>
      </c>
      <c r="V20" s="53">
        <v>1</v>
      </c>
    </row>
    <row r="21" spans="2:22" ht="14.45" customHeight="1" thickBot="1" x14ac:dyDescent="0.25">
      <c r="B21" s="37">
        <v>10</v>
      </c>
      <c r="C21" s="38" t="s">
        <v>21</v>
      </c>
      <c r="D21" s="39">
        <v>1007</v>
      </c>
      <c r="E21" s="40">
        <v>3.2747967479674796E-2</v>
      </c>
      <c r="F21" s="39">
        <v>1062</v>
      </c>
      <c r="G21" s="40">
        <v>3.7796284433055737E-2</v>
      </c>
      <c r="H21" s="41">
        <v>-5.1789077212806012E-2</v>
      </c>
      <c r="I21" s="54">
        <v>0</v>
      </c>
      <c r="J21" s="39">
        <v>863</v>
      </c>
      <c r="K21" s="41">
        <v>0.16685979142526075</v>
      </c>
      <c r="L21" s="54">
        <v>1</v>
      </c>
      <c r="M21" s="48"/>
      <c r="N21" s="48"/>
      <c r="O21" s="37">
        <v>10</v>
      </c>
      <c r="P21" s="38" t="s">
        <v>21</v>
      </c>
      <c r="Q21" s="39">
        <v>5744</v>
      </c>
      <c r="R21" s="40">
        <v>3.3263262741555333E-2</v>
      </c>
      <c r="S21" s="39">
        <v>7645</v>
      </c>
      <c r="T21" s="40">
        <v>5.1183000147289208E-2</v>
      </c>
      <c r="U21" s="41">
        <v>-0.24865925441465009</v>
      </c>
      <c r="V21" s="54">
        <v>-1</v>
      </c>
    </row>
    <row r="22" spans="2:22" ht="14.45" customHeight="1" thickBot="1" x14ac:dyDescent="0.25">
      <c r="B22" s="31">
        <v>11</v>
      </c>
      <c r="C22" s="32" t="s">
        <v>29</v>
      </c>
      <c r="D22" s="33">
        <v>998</v>
      </c>
      <c r="E22" s="34">
        <v>3.2455284552845527E-2</v>
      </c>
      <c r="F22" s="33">
        <v>1299</v>
      </c>
      <c r="G22" s="34">
        <v>4.6231048473200941E-2</v>
      </c>
      <c r="H22" s="35">
        <v>-0.23171670515781373</v>
      </c>
      <c r="I22" s="53">
        <v>-2</v>
      </c>
      <c r="J22" s="33">
        <v>758</v>
      </c>
      <c r="K22" s="35">
        <v>0.31662269129287601</v>
      </c>
      <c r="L22" s="53">
        <v>2</v>
      </c>
      <c r="M22" s="48"/>
      <c r="N22" s="48"/>
      <c r="O22" s="31">
        <v>11</v>
      </c>
      <c r="P22" s="32" t="s">
        <v>33</v>
      </c>
      <c r="Q22" s="33">
        <v>5601</v>
      </c>
      <c r="R22" s="34">
        <v>3.2435155747815358E-2</v>
      </c>
      <c r="S22" s="33">
        <v>4780</v>
      </c>
      <c r="T22" s="34">
        <v>3.2001928149645836E-2</v>
      </c>
      <c r="U22" s="35">
        <v>0.17175732217573225</v>
      </c>
      <c r="V22" s="53">
        <v>0</v>
      </c>
    </row>
    <row r="23" spans="2:22" ht="14.45" customHeight="1" thickBot="1" x14ac:dyDescent="0.25">
      <c r="B23" s="37">
        <v>12</v>
      </c>
      <c r="C23" s="38" t="s">
        <v>33</v>
      </c>
      <c r="D23" s="39">
        <v>820</v>
      </c>
      <c r="E23" s="40">
        <v>2.6666666666666668E-2</v>
      </c>
      <c r="F23" s="39">
        <v>526</v>
      </c>
      <c r="G23" s="40">
        <v>1.8720193608085984E-2</v>
      </c>
      <c r="H23" s="41">
        <v>0.55893536121673004</v>
      </c>
      <c r="I23" s="54">
        <v>2</v>
      </c>
      <c r="J23" s="39">
        <v>989</v>
      </c>
      <c r="K23" s="41">
        <v>-0.17087967644084934</v>
      </c>
      <c r="L23" s="54">
        <v>-2</v>
      </c>
      <c r="M23" s="48"/>
      <c r="N23" s="48"/>
      <c r="O23" s="37">
        <v>12</v>
      </c>
      <c r="P23" s="38" t="s">
        <v>29</v>
      </c>
      <c r="Q23" s="39">
        <v>5418</v>
      </c>
      <c r="R23" s="40">
        <v>3.137541043414812E-2</v>
      </c>
      <c r="S23" s="39">
        <v>4505</v>
      </c>
      <c r="T23" s="40">
        <v>3.0160813036433993E-2</v>
      </c>
      <c r="U23" s="41">
        <v>0.2026637069922308</v>
      </c>
      <c r="V23" s="54">
        <v>1</v>
      </c>
    </row>
    <row r="24" spans="2:22" ht="14.45" customHeight="1" thickBot="1" x14ac:dyDescent="0.25">
      <c r="B24" s="31">
        <v>13</v>
      </c>
      <c r="C24" s="32" t="s">
        <v>68</v>
      </c>
      <c r="D24" s="33">
        <v>756</v>
      </c>
      <c r="E24" s="34">
        <v>2.4585365853658538E-2</v>
      </c>
      <c r="F24" s="33">
        <v>229</v>
      </c>
      <c r="G24" s="34">
        <v>8.1500462666381952E-3</v>
      </c>
      <c r="H24" s="35">
        <v>2.3013100436681224</v>
      </c>
      <c r="I24" s="53">
        <v>10</v>
      </c>
      <c r="J24" s="33">
        <v>754</v>
      </c>
      <c r="K24" s="35">
        <v>2.6525198938991412E-3</v>
      </c>
      <c r="L24" s="53">
        <v>1</v>
      </c>
      <c r="M24" s="48"/>
      <c r="N24" s="48"/>
      <c r="O24" s="31">
        <v>13</v>
      </c>
      <c r="P24" s="32" t="s">
        <v>27</v>
      </c>
      <c r="Q24" s="33">
        <v>4414</v>
      </c>
      <c r="R24" s="34">
        <v>2.5561288603973754E-2</v>
      </c>
      <c r="S24" s="33">
        <v>3948</v>
      </c>
      <c r="T24" s="34">
        <v>2.643171806167401E-2</v>
      </c>
      <c r="U24" s="35">
        <v>0.11803444782168193</v>
      </c>
      <c r="V24" s="53">
        <v>1</v>
      </c>
    </row>
    <row r="25" spans="2:22" ht="14.45" customHeight="1" thickBot="1" x14ac:dyDescent="0.25">
      <c r="B25" s="37">
        <v>14</v>
      </c>
      <c r="C25" s="38" t="s">
        <v>39</v>
      </c>
      <c r="D25" s="39">
        <v>726</v>
      </c>
      <c r="E25" s="40">
        <v>2.3609756097560976E-2</v>
      </c>
      <c r="F25" s="39">
        <v>234</v>
      </c>
      <c r="G25" s="40">
        <v>8.3279948750800761E-3</v>
      </c>
      <c r="H25" s="41">
        <v>2.1025641025641026</v>
      </c>
      <c r="I25" s="54">
        <v>7</v>
      </c>
      <c r="J25" s="39">
        <v>653</v>
      </c>
      <c r="K25" s="41">
        <v>0.11179173047473201</v>
      </c>
      <c r="L25" s="54">
        <v>1</v>
      </c>
      <c r="M25" s="48"/>
      <c r="N25" s="48"/>
      <c r="O25" s="37">
        <v>14</v>
      </c>
      <c r="P25" s="38" t="s">
        <v>20</v>
      </c>
      <c r="Q25" s="39">
        <v>4409</v>
      </c>
      <c r="R25" s="40">
        <v>2.5532333813982847E-2</v>
      </c>
      <c r="S25" s="39">
        <v>4597</v>
      </c>
      <c r="T25" s="40">
        <v>3.0776749728853955E-2</v>
      </c>
      <c r="U25" s="41">
        <v>-4.0896236676093101E-2</v>
      </c>
      <c r="V25" s="54">
        <v>-2</v>
      </c>
    </row>
    <row r="26" spans="2:22" ht="14.45" customHeight="1" thickBot="1" x14ac:dyDescent="0.25">
      <c r="B26" s="31">
        <v>15</v>
      </c>
      <c r="C26" s="32" t="s">
        <v>129</v>
      </c>
      <c r="D26" s="33">
        <v>643</v>
      </c>
      <c r="E26" s="34">
        <v>2.0910569105691057E-2</v>
      </c>
      <c r="F26" s="33">
        <v>306</v>
      </c>
      <c r="G26" s="34">
        <v>1.0890454836643177E-2</v>
      </c>
      <c r="H26" s="35">
        <v>1.1013071895424837</v>
      </c>
      <c r="I26" s="53">
        <v>4</v>
      </c>
      <c r="J26" s="33">
        <v>600</v>
      </c>
      <c r="K26" s="35">
        <v>7.1666666666666767E-2</v>
      </c>
      <c r="L26" s="53">
        <v>1</v>
      </c>
      <c r="M26" s="48"/>
      <c r="N26" s="48"/>
      <c r="O26" s="31">
        <v>15</v>
      </c>
      <c r="P26" s="32" t="s">
        <v>68</v>
      </c>
      <c r="Q26" s="33">
        <v>3957</v>
      </c>
      <c r="R26" s="34">
        <v>2.2914820798804747E-2</v>
      </c>
      <c r="S26" s="33">
        <v>1546</v>
      </c>
      <c r="T26" s="34">
        <v>1.0350414418274573E-2</v>
      </c>
      <c r="U26" s="35">
        <v>1.5595084087968951</v>
      </c>
      <c r="V26" s="53">
        <v>5</v>
      </c>
    </row>
    <row r="27" spans="2:22" ht="14.45" customHeight="1" thickBot="1" x14ac:dyDescent="0.25">
      <c r="B27" s="37">
        <v>16</v>
      </c>
      <c r="C27" s="38" t="s">
        <v>20</v>
      </c>
      <c r="D27" s="39">
        <v>586</v>
      </c>
      <c r="E27" s="40">
        <v>1.9056910569105689E-2</v>
      </c>
      <c r="F27" s="39">
        <v>725</v>
      </c>
      <c r="G27" s="40">
        <v>2.5802548224072887E-2</v>
      </c>
      <c r="H27" s="41">
        <v>-0.19172413793103449</v>
      </c>
      <c r="I27" s="54">
        <v>-5</v>
      </c>
      <c r="J27" s="39">
        <v>509</v>
      </c>
      <c r="K27" s="41">
        <v>0.15127701375245572</v>
      </c>
      <c r="L27" s="54">
        <v>1</v>
      </c>
      <c r="M27" s="48"/>
      <c r="N27" s="48"/>
      <c r="O27" s="37">
        <v>16</v>
      </c>
      <c r="P27" s="38" t="s">
        <v>39</v>
      </c>
      <c r="Q27" s="39">
        <v>3770</v>
      </c>
      <c r="R27" s="40">
        <v>2.183191165314478E-2</v>
      </c>
      <c r="S27" s="39">
        <v>1553</v>
      </c>
      <c r="T27" s="40">
        <v>1.0397279166610875E-2</v>
      </c>
      <c r="U27" s="41">
        <v>1.4275595621377977</v>
      </c>
      <c r="V27" s="54">
        <v>3</v>
      </c>
    </row>
    <row r="28" spans="2:22" ht="14.45" customHeight="1" thickBot="1" x14ac:dyDescent="0.25">
      <c r="B28" s="31">
        <v>17</v>
      </c>
      <c r="C28" s="32" t="s">
        <v>27</v>
      </c>
      <c r="D28" s="33">
        <v>581</v>
      </c>
      <c r="E28" s="34">
        <v>1.8894308943089431E-2</v>
      </c>
      <c r="F28" s="33">
        <v>607</v>
      </c>
      <c r="G28" s="34">
        <v>2.1602961064844474E-2</v>
      </c>
      <c r="H28" s="35">
        <v>-4.2833607907743043E-2</v>
      </c>
      <c r="I28" s="53">
        <v>-4</v>
      </c>
      <c r="J28" s="33">
        <v>770</v>
      </c>
      <c r="K28" s="35">
        <v>-0.24545454545454548</v>
      </c>
      <c r="L28" s="53">
        <v>-5</v>
      </c>
      <c r="M28" s="48"/>
      <c r="N28" s="48"/>
      <c r="O28" s="31">
        <v>17</v>
      </c>
      <c r="P28" s="32" t="s">
        <v>129</v>
      </c>
      <c r="Q28" s="33">
        <v>2988</v>
      </c>
      <c r="R28" s="34">
        <v>1.7303382498566739E-2</v>
      </c>
      <c r="S28" s="33">
        <v>1306</v>
      </c>
      <c r="T28" s="34">
        <v>8.7436230467442394E-3</v>
      </c>
      <c r="U28" s="35">
        <v>1.2879019908116387</v>
      </c>
      <c r="V28" s="53">
        <v>5</v>
      </c>
    </row>
    <row r="29" spans="2:22" ht="14.45" customHeight="1" thickBot="1" x14ac:dyDescent="0.25">
      <c r="B29" s="37">
        <v>18</v>
      </c>
      <c r="C29" s="38" t="s">
        <v>25</v>
      </c>
      <c r="D29" s="39">
        <v>559</v>
      </c>
      <c r="E29" s="40">
        <v>1.8178861788617887E-2</v>
      </c>
      <c r="F29" s="39">
        <v>506</v>
      </c>
      <c r="G29" s="40">
        <v>1.8008399174318457E-2</v>
      </c>
      <c r="H29" s="41">
        <v>0.10474308300395263</v>
      </c>
      <c r="I29" s="54">
        <v>-2</v>
      </c>
      <c r="J29" s="39">
        <v>344</v>
      </c>
      <c r="K29" s="41">
        <v>0.625</v>
      </c>
      <c r="L29" s="54">
        <v>0</v>
      </c>
      <c r="M29" s="48"/>
      <c r="N29" s="48"/>
      <c r="O29" s="37">
        <v>18</v>
      </c>
      <c r="P29" s="38" t="s">
        <v>25</v>
      </c>
      <c r="Q29" s="39">
        <v>2431</v>
      </c>
      <c r="R29" s="40">
        <v>1.4077818893579565E-2</v>
      </c>
      <c r="S29" s="39">
        <v>1742</v>
      </c>
      <c r="T29" s="40">
        <v>1.1662627371691015E-2</v>
      </c>
      <c r="U29" s="41">
        <v>0.39552238805970141</v>
      </c>
      <c r="V29" s="54">
        <v>-1</v>
      </c>
    </row>
    <row r="30" spans="2:22" ht="14.45" customHeight="1" thickBot="1" x14ac:dyDescent="0.25">
      <c r="B30" s="31">
        <v>19</v>
      </c>
      <c r="C30" s="32" t="s">
        <v>131</v>
      </c>
      <c r="D30" s="33">
        <v>470</v>
      </c>
      <c r="E30" s="34">
        <v>1.5284552845528456E-2</v>
      </c>
      <c r="F30" s="33">
        <v>94</v>
      </c>
      <c r="G30" s="34">
        <v>3.3454338387073814E-3</v>
      </c>
      <c r="H30" s="35">
        <v>4</v>
      </c>
      <c r="I30" s="53">
        <v>10</v>
      </c>
      <c r="J30" s="33">
        <v>291</v>
      </c>
      <c r="K30" s="35">
        <v>0.61512027491408938</v>
      </c>
      <c r="L30" s="53">
        <v>0</v>
      </c>
      <c r="O30" s="31">
        <v>19</v>
      </c>
      <c r="P30" s="32" t="s">
        <v>28</v>
      </c>
      <c r="Q30" s="33">
        <v>2294</v>
      </c>
      <c r="R30" s="34">
        <v>1.3284457647828681E-2</v>
      </c>
      <c r="S30" s="33">
        <v>1943</v>
      </c>
      <c r="T30" s="34">
        <v>1.3008315145347669E-2</v>
      </c>
      <c r="U30" s="35">
        <v>0.1806484817292846</v>
      </c>
      <c r="V30" s="53">
        <v>-4</v>
      </c>
    </row>
    <row r="31" spans="2:22" ht="14.45" customHeight="1" thickBot="1" x14ac:dyDescent="0.25">
      <c r="B31" s="37">
        <v>20</v>
      </c>
      <c r="C31" s="38" t="s">
        <v>175</v>
      </c>
      <c r="D31" s="39">
        <v>354</v>
      </c>
      <c r="E31" s="40">
        <v>1.1512195121951219E-2</v>
      </c>
      <c r="F31" s="39">
        <v>230</v>
      </c>
      <c r="G31" s="40">
        <v>8.1856359883265718E-3</v>
      </c>
      <c r="H31" s="41">
        <v>0.53913043478260869</v>
      </c>
      <c r="I31" s="54">
        <v>2</v>
      </c>
      <c r="J31" s="39">
        <v>223</v>
      </c>
      <c r="K31" s="41">
        <v>0.58744394618834073</v>
      </c>
      <c r="L31" s="54">
        <v>3</v>
      </c>
      <c r="O31" s="37">
        <v>20</v>
      </c>
      <c r="P31" s="38" t="s">
        <v>26</v>
      </c>
      <c r="Q31" s="39">
        <v>1908</v>
      </c>
      <c r="R31" s="40">
        <v>1.1049147860530567E-2</v>
      </c>
      <c r="S31" s="39">
        <v>1722</v>
      </c>
      <c r="T31" s="40">
        <v>1.1528728090730153E-2</v>
      </c>
      <c r="U31" s="41">
        <v>0.10801393728222997</v>
      </c>
      <c r="V31" s="54">
        <v>-2</v>
      </c>
    </row>
    <row r="32" spans="2:22" ht="14.45" customHeight="1" thickBot="1" x14ac:dyDescent="0.25">
      <c r="B32" s="122" t="s">
        <v>42</v>
      </c>
      <c r="C32" s="123"/>
      <c r="D32" s="42">
        <f>SUM(D12:D31)</f>
        <v>28653</v>
      </c>
      <c r="E32" s="43">
        <f>D32/D34</f>
        <v>0.93180487804878054</v>
      </c>
      <c r="F32" s="42">
        <f>SUM(F12:F31)</f>
        <v>25316</v>
      </c>
      <c r="G32" s="43">
        <f>F32/F34</f>
        <v>0.90098939426293689</v>
      </c>
      <c r="H32" s="44">
        <f>D32/F32-1</f>
        <v>0.13181387264970779</v>
      </c>
      <c r="I32" s="55"/>
      <c r="J32" s="42">
        <f>SUM(J12:J31)</f>
        <v>27102</v>
      </c>
      <c r="K32" s="43">
        <f>D32/J32-1</f>
        <v>5.722824883772426E-2</v>
      </c>
      <c r="L32" s="42"/>
      <c r="O32" s="122" t="s">
        <v>42</v>
      </c>
      <c r="P32" s="123"/>
      <c r="Q32" s="42">
        <f>SUM(Q12:Q31)</f>
        <v>160351</v>
      </c>
      <c r="R32" s="43">
        <f>Q32/Q34</f>
        <v>0.92858590596642399</v>
      </c>
      <c r="S32" s="42">
        <f>SUM(S12:S31)</f>
        <v>138647</v>
      </c>
      <c r="T32" s="43">
        <f>S32/S34</f>
        <v>0.9282366803690264</v>
      </c>
      <c r="U32" s="44">
        <f>Q32/S32-1</f>
        <v>0.1565414325589447</v>
      </c>
      <c r="V32" s="55"/>
    </row>
    <row r="33" spans="2:22" ht="14.45" customHeight="1" thickBot="1" x14ac:dyDescent="0.25">
      <c r="B33" s="122" t="s">
        <v>12</v>
      </c>
      <c r="C33" s="123"/>
      <c r="D33" s="42">
        <f>D34-SUM(D12:D31)</f>
        <v>2097</v>
      </c>
      <c r="E33" s="43">
        <f>D33/D34</f>
        <v>6.8195121951219517E-2</v>
      </c>
      <c r="F33" s="42">
        <f>F34-SUM(F12:F31)</f>
        <v>2782</v>
      </c>
      <c r="G33" s="43">
        <f>F33/F34</f>
        <v>9.9010605737063134E-2</v>
      </c>
      <c r="H33" s="44">
        <f>D33/F33-1</f>
        <v>-0.24622573687994254</v>
      </c>
      <c r="I33" s="55"/>
      <c r="J33" s="42">
        <f>J34-SUM(J12:J31)</f>
        <v>1762</v>
      </c>
      <c r="K33" s="43">
        <f>D33/J33-1</f>
        <v>0.19012485811577751</v>
      </c>
      <c r="L33" s="42"/>
      <c r="O33" s="122" t="s">
        <v>12</v>
      </c>
      <c r="P33" s="123"/>
      <c r="Q33" s="42">
        <f>Q34-SUM(Q12:Q31)</f>
        <v>12332</v>
      </c>
      <c r="R33" s="43">
        <f>Q33/Q34</f>
        <v>7.1414094033575973E-2</v>
      </c>
      <c r="S33" s="42">
        <f>S34-SUM(S12:S31)</f>
        <v>10719</v>
      </c>
      <c r="T33" s="43">
        <f>S33/S34</f>
        <v>7.1763319630973585E-2</v>
      </c>
      <c r="U33" s="44">
        <f>Q33/S33-1</f>
        <v>0.15048045526634946</v>
      </c>
      <c r="V33" s="55"/>
    </row>
    <row r="34" spans="2:22" ht="14.45" customHeight="1" thickBot="1" x14ac:dyDescent="0.25">
      <c r="B34" s="124" t="s">
        <v>34</v>
      </c>
      <c r="C34" s="125"/>
      <c r="D34" s="45">
        <v>30750</v>
      </c>
      <c r="E34" s="46">
        <v>1</v>
      </c>
      <c r="F34" s="45">
        <v>28098</v>
      </c>
      <c r="G34" s="46">
        <v>0.99722400170830661</v>
      </c>
      <c r="H34" s="47">
        <v>9.4383941917574266E-2</v>
      </c>
      <c r="I34" s="57"/>
      <c r="J34" s="45">
        <v>28864</v>
      </c>
      <c r="K34" s="47">
        <v>6.5340909090909172E-2</v>
      </c>
      <c r="L34" s="45"/>
      <c r="M34" s="48"/>
      <c r="N34" s="48"/>
      <c r="O34" s="124" t="s">
        <v>34</v>
      </c>
      <c r="P34" s="125"/>
      <c r="Q34" s="45">
        <v>172683</v>
      </c>
      <c r="R34" s="46">
        <v>1</v>
      </c>
      <c r="S34" s="45">
        <v>149366</v>
      </c>
      <c r="T34" s="46">
        <v>1</v>
      </c>
      <c r="U34" s="47">
        <v>0.15610647670822009</v>
      </c>
      <c r="V34" s="57"/>
    </row>
    <row r="35" spans="2:22" ht="14.45" customHeight="1" x14ac:dyDescent="0.2">
      <c r="B35" s="49" t="s">
        <v>78</v>
      </c>
      <c r="O35" s="49" t="s">
        <v>78</v>
      </c>
    </row>
    <row r="36" spans="2:22" x14ac:dyDescent="0.2">
      <c r="B36" s="50" t="s">
        <v>77</v>
      </c>
      <c r="O36" s="50" t="s">
        <v>77</v>
      </c>
    </row>
    <row r="39" spans="2:22" ht="15" customHeight="1" x14ac:dyDescent="0.2">
      <c r="O39" s="138" t="s">
        <v>124</v>
      </c>
      <c r="P39" s="138"/>
      <c r="Q39" s="138"/>
      <c r="R39" s="138"/>
      <c r="S39" s="138"/>
      <c r="T39" s="138"/>
      <c r="U39" s="138"/>
      <c r="V39" s="138"/>
    </row>
    <row r="40" spans="2:22" ht="15" customHeight="1" x14ac:dyDescent="0.2">
      <c r="B40" s="103" t="s">
        <v>173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48"/>
      <c r="N40" s="51"/>
      <c r="O40" s="138"/>
      <c r="P40" s="138"/>
      <c r="Q40" s="138"/>
      <c r="R40" s="138"/>
      <c r="S40" s="138"/>
      <c r="T40" s="138"/>
      <c r="U40" s="138"/>
      <c r="V40" s="138"/>
    </row>
    <row r="41" spans="2:22" x14ac:dyDescent="0.2">
      <c r="B41" s="88" t="s">
        <v>174</v>
      </c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48"/>
      <c r="N41" s="51"/>
      <c r="O41" s="88" t="s">
        <v>121</v>
      </c>
      <c r="P41" s="88"/>
      <c r="Q41" s="88"/>
      <c r="R41" s="88"/>
      <c r="S41" s="88"/>
      <c r="T41" s="88"/>
      <c r="U41" s="88"/>
      <c r="V41" s="88"/>
    </row>
    <row r="42" spans="2:22" ht="15" customHeight="1" thickBo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48"/>
      <c r="L42" s="24" t="s">
        <v>4</v>
      </c>
      <c r="M42" s="48"/>
      <c r="N42" s="48"/>
      <c r="O42" s="77"/>
      <c r="P42" s="77"/>
      <c r="Q42" s="77"/>
      <c r="R42" s="77"/>
      <c r="S42" s="77"/>
      <c r="T42" s="77"/>
      <c r="U42" s="77"/>
      <c r="V42" s="24" t="s">
        <v>4</v>
      </c>
    </row>
    <row r="43" spans="2:22" ht="15" customHeight="1" x14ac:dyDescent="0.2">
      <c r="B43" s="104" t="s">
        <v>0</v>
      </c>
      <c r="C43" s="106" t="s">
        <v>41</v>
      </c>
      <c r="D43" s="121" t="s">
        <v>151</v>
      </c>
      <c r="E43" s="115"/>
      <c r="F43" s="115"/>
      <c r="G43" s="115"/>
      <c r="H43" s="115"/>
      <c r="I43" s="118"/>
      <c r="J43" s="115" t="s">
        <v>139</v>
      </c>
      <c r="K43" s="115"/>
      <c r="L43" s="118"/>
      <c r="M43" s="48"/>
      <c r="N43" s="48"/>
      <c r="O43" s="104" t="s">
        <v>0</v>
      </c>
      <c r="P43" s="106" t="s">
        <v>41</v>
      </c>
      <c r="Q43" s="121" t="s">
        <v>159</v>
      </c>
      <c r="R43" s="115"/>
      <c r="S43" s="115"/>
      <c r="T43" s="115"/>
      <c r="U43" s="115"/>
      <c r="V43" s="118"/>
    </row>
    <row r="44" spans="2:22" ht="15" customHeight="1" thickBot="1" x14ac:dyDescent="0.25">
      <c r="B44" s="105"/>
      <c r="C44" s="107"/>
      <c r="D44" s="110" t="s">
        <v>152</v>
      </c>
      <c r="E44" s="111"/>
      <c r="F44" s="111"/>
      <c r="G44" s="111"/>
      <c r="H44" s="111"/>
      <c r="I44" s="112"/>
      <c r="J44" s="111" t="s">
        <v>140</v>
      </c>
      <c r="K44" s="111"/>
      <c r="L44" s="112"/>
      <c r="M44" s="48"/>
      <c r="N44" s="48"/>
      <c r="O44" s="105"/>
      <c r="P44" s="107"/>
      <c r="Q44" s="110" t="s">
        <v>154</v>
      </c>
      <c r="R44" s="111"/>
      <c r="S44" s="111"/>
      <c r="T44" s="111"/>
      <c r="U44" s="111"/>
      <c r="V44" s="112"/>
    </row>
    <row r="45" spans="2:22" ht="15" customHeight="1" x14ac:dyDescent="0.2">
      <c r="B45" s="105"/>
      <c r="C45" s="107"/>
      <c r="D45" s="95">
        <v>2023</v>
      </c>
      <c r="E45" s="96"/>
      <c r="F45" s="95">
        <v>2022</v>
      </c>
      <c r="G45" s="96"/>
      <c r="H45" s="89" t="s">
        <v>5</v>
      </c>
      <c r="I45" s="89" t="s">
        <v>47</v>
      </c>
      <c r="J45" s="89">
        <v>2022</v>
      </c>
      <c r="K45" s="89" t="s">
        <v>155</v>
      </c>
      <c r="L45" s="89" t="s">
        <v>157</v>
      </c>
      <c r="M45" s="48"/>
      <c r="N45" s="48"/>
      <c r="O45" s="105"/>
      <c r="P45" s="107"/>
      <c r="Q45" s="95">
        <v>2023</v>
      </c>
      <c r="R45" s="96"/>
      <c r="S45" s="95">
        <v>2022</v>
      </c>
      <c r="T45" s="96"/>
      <c r="U45" s="89" t="s">
        <v>5</v>
      </c>
      <c r="V45" s="89" t="s">
        <v>70</v>
      </c>
    </row>
    <row r="46" spans="2:22" ht="15" customHeight="1" thickBot="1" x14ac:dyDescent="0.25">
      <c r="B46" s="108" t="s">
        <v>6</v>
      </c>
      <c r="C46" s="99" t="s">
        <v>41</v>
      </c>
      <c r="D46" s="97"/>
      <c r="E46" s="98"/>
      <c r="F46" s="97"/>
      <c r="G46" s="98"/>
      <c r="H46" s="90"/>
      <c r="I46" s="90"/>
      <c r="J46" s="90"/>
      <c r="K46" s="90"/>
      <c r="L46" s="90"/>
      <c r="M46" s="48"/>
      <c r="N46" s="48"/>
      <c r="O46" s="108" t="s">
        <v>6</v>
      </c>
      <c r="P46" s="99" t="s">
        <v>41</v>
      </c>
      <c r="Q46" s="97"/>
      <c r="R46" s="98"/>
      <c r="S46" s="97"/>
      <c r="T46" s="98"/>
      <c r="U46" s="90"/>
      <c r="V46" s="90"/>
    </row>
    <row r="47" spans="2:22" ht="15" customHeight="1" x14ac:dyDescent="0.2">
      <c r="B47" s="108"/>
      <c r="C47" s="99"/>
      <c r="D47" s="25" t="s">
        <v>8</v>
      </c>
      <c r="E47" s="26" t="s">
        <v>2</v>
      </c>
      <c r="F47" s="25" t="s">
        <v>8</v>
      </c>
      <c r="G47" s="26" t="s">
        <v>2</v>
      </c>
      <c r="H47" s="91" t="s">
        <v>9</v>
      </c>
      <c r="I47" s="91" t="s">
        <v>48</v>
      </c>
      <c r="J47" s="91" t="s">
        <v>8</v>
      </c>
      <c r="K47" s="91" t="s">
        <v>156</v>
      </c>
      <c r="L47" s="91" t="s">
        <v>158</v>
      </c>
      <c r="M47" s="48"/>
      <c r="N47" s="48"/>
      <c r="O47" s="108"/>
      <c r="P47" s="99"/>
      <c r="Q47" s="25" t="s">
        <v>8</v>
      </c>
      <c r="R47" s="26" t="s">
        <v>2</v>
      </c>
      <c r="S47" s="25" t="s">
        <v>8</v>
      </c>
      <c r="T47" s="26" t="s">
        <v>2</v>
      </c>
      <c r="U47" s="91" t="s">
        <v>9</v>
      </c>
      <c r="V47" s="91" t="s">
        <v>71</v>
      </c>
    </row>
    <row r="48" spans="2:22" ht="15" customHeight="1" thickBot="1" x14ac:dyDescent="0.25">
      <c r="B48" s="109"/>
      <c r="C48" s="100"/>
      <c r="D48" s="28" t="s">
        <v>10</v>
      </c>
      <c r="E48" s="29" t="s">
        <v>11</v>
      </c>
      <c r="F48" s="28" t="s">
        <v>10</v>
      </c>
      <c r="G48" s="29" t="s">
        <v>11</v>
      </c>
      <c r="H48" s="92"/>
      <c r="I48" s="92"/>
      <c r="J48" s="92" t="s">
        <v>10</v>
      </c>
      <c r="K48" s="92"/>
      <c r="L48" s="92"/>
      <c r="M48" s="48"/>
      <c r="N48" s="48"/>
      <c r="O48" s="109"/>
      <c r="P48" s="100"/>
      <c r="Q48" s="28" t="s">
        <v>10</v>
      </c>
      <c r="R48" s="29" t="s">
        <v>11</v>
      </c>
      <c r="S48" s="28" t="s">
        <v>10</v>
      </c>
      <c r="T48" s="29" t="s">
        <v>11</v>
      </c>
      <c r="U48" s="92"/>
      <c r="V48" s="92"/>
    </row>
    <row r="49" spans="2:22" ht="15" thickBot="1" x14ac:dyDescent="0.25">
      <c r="B49" s="31">
        <v>1</v>
      </c>
      <c r="C49" s="32" t="s">
        <v>50</v>
      </c>
      <c r="D49" s="33">
        <v>1523</v>
      </c>
      <c r="E49" s="34">
        <v>4.9528455284552846E-2</v>
      </c>
      <c r="F49" s="33">
        <v>1728</v>
      </c>
      <c r="G49" s="34">
        <v>6.1499039077514417E-2</v>
      </c>
      <c r="H49" s="35">
        <v>-0.1186342592592593</v>
      </c>
      <c r="I49" s="53">
        <v>0</v>
      </c>
      <c r="J49" s="33">
        <v>1583</v>
      </c>
      <c r="K49" s="35">
        <v>-3.7902716361339239E-2</v>
      </c>
      <c r="L49" s="53">
        <v>0</v>
      </c>
      <c r="M49" s="48"/>
      <c r="N49" s="48"/>
      <c r="O49" s="31">
        <v>1</v>
      </c>
      <c r="P49" s="32" t="s">
        <v>50</v>
      </c>
      <c r="Q49" s="33">
        <v>9237</v>
      </c>
      <c r="R49" s="34">
        <v>5.3491079029203803E-2</v>
      </c>
      <c r="S49" s="33">
        <v>9374</v>
      </c>
      <c r="T49" s="34">
        <v>6.2758592986355666E-2</v>
      </c>
      <c r="U49" s="35">
        <v>-1.4614892255173872E-2</v>
      </c>
      <c r="V49" s="53">
        <v>0</v>
      </c>
    </row>
    <row r="50" spans="2:22" ht="15" thickBot="1" x14ac:dyDescent="0.25">
      <c r="B50" s="37">
        <v>2</v>
      </c>
      <c r="C50" s="38" t="s">
        <v>35</v>
      </c>
      <c r="D50" s="39">
        <v>1393</v>
      </c>
      <c r="E50" s="40">
        <v>4.5300813008130082E-2</v>
      </c>
      <c r="F50" s="39">
        <v>845</v>
      </c>
      <c r="G50" s="40">
        <v>3.0073314826678056E-2</v>
      </c>
      <c r="H50" s="41">
        <v>0.64852071005917167</v>
      </c>
      <c r="I50" s="54">
        <v>2</v>
      </c>
      <c r="J50" s="39">
        <v>1388</v>
      </c>
      <c r="K50" s="41">
        <v>3.6023054755043304E-3</v>
      </c>
      <c r="L50" s="54">
        <v>0</v>
      </c>
      <c r="M50" s="48"/>
      <c r="N50" s="48"/>
      <c r="O50" s="37">
        <v>2</v>
      </c>
      <c r="P50" s="38" t="s">
        <v>35</v>
      </c>
      <c r="Q50" s="39">
        <v>6689</v>
      </c>
      <c r="R50" s="40">
        <v>3.8735718049836984E-2</v>
      </c>
      <c r="S50" s="39">
        <v>3537</v>
      </c>
      <c r="T50" s="40">
        <v>2.3680087837928309E-2</v>
      </c>
      <c r="U50" s="41">
        <v>0.89115069267741021</v>
      </c>
      <c r="V50" s="54">
        <v>3</v>
      </c>
    </row>
    <row r="51" spans="2:22" ht="15" thickBot="1" x14ac:dyDescent="0.25">
      <c r="B51" s="31">
        <v>3</v>
      </c>
      <c r="C51" s="32" t="s">
        <v>38</v>
      </c>
      <c r="D51" s="33">
        <v>831</v>
      </c>
      <c r="E51" s="34">
        <v>2.7024390243902439E-2</v>
      </c>
      <c r="F51" s="33">
        <v>603</v>
      </c>
      <c r="G51" s="34">
        <v>2.1460602178090968E-2</v>
      </c>
      <c r="H51" s="35">
        <v>0.37810945273631846</v>
      </c>
      <c r="I51" s="53">
        <v>3</v>
      </c>
      <c r="J51" s="33">
        <v>523</v>
      </c>
      <c r="K51" s="35">
        <v>0.58891013384321234</v>
      </c>
      <c r="L51" s="53">
        <v>4</v>
      </c>
      <c r="M51" s="48"/>
      <c r="N51" s="48"/>
      <c r="O51" s="31">
        <v>3</v>
      </c>
      <c r="P51" s="32" t="s">
        <v>38</v>
      </c>
      <c r="Q51" s="33">
        <v>5368</v>
      </c>
      <c r="R51" s="34">
        <v>3.1085862534239041E-2</v>
      </c>
      <c r="S51" s="33">
        <v>3592</v>
      </c>
      <c r="T51" s="34">
        <v>2.4048310860570677E-2</v>
      </c>
      <c r="U51" s="35">
        <v>0.49443207126948785</v>
      </c>
      <c r="V51" s="53">
        <v>1</v>
      </c>
    </row>
    <row r="52" spans="2:22" ht="15" thickBot="1" x14ac:dyDescent="0.25">
      <c r="B52" s="37">
        <v>4</v>
      </c>
      <c r="C52" s="38" t="s">
        <v>40</v>
      </c>
      <c r="D52" s="39">
        <v>757</v>
      </c>
      <c r="E52" s="40">
        <v>2.4617886178861789E-2</v>
      </c>
      <c r="F52" s="39">
        <v>440</v>
      </c>
      <c r="G52" s="40">
        <v>1.5659477542885613E-2</v>
      </c>
      <c r="H52" s="41">
        <v>0.72045454545454546</v>
      </c>
      <c r="I52" s="54">
        <v>8</v>
      </c>
      <c r="J52" s="39">
        <v>817</v>
      </c>
      <c r="K52" s="41">
        <v>-7.3439412484700095E-2</v>
      </c>
      <c r="L52" s="54">
        <v>-1</v>
      </c>
      <c r="M52" s="48"/>
      <c r="N52" s="48"/>
      <c r="O52" s="37">
        <v>4</v>
      </c>
      <c r="P52" s="38" t="s">
        <v>101</v>
      </c>
      <c r="Q52" s="39">
        <v>3710</v>
      </c>
      <c r="R52" s="40">
        <v>2.148445417325388E-2</v>
      </c>
      <c r="S52" s="39">
        <v>1006</v>
      </c>
      <c r="T52" s="40">
        <v>6.7351338323313201E-3</v>
      </c>
      <c r="U52" s="41">
        <v>2.6878727634194832</v>
      </c>
      <c r="V52" s="54">
        <v>38</v>
      </c>
    </row>
    <row r="53" spans="2:22" ht="15" thickBot="1" x14ac:dyDescent="0.25">
      <c r="B53" s="31">
        <v>5</v>
      </c>
      <c r="C53" s="32" t="s">
        <v>108</v>
      </c>
      <c r="D53" s="33">
        <v>655</v>
      </c>
      <c r="E53" s="34">
        <v>2.1300813008130082E-2</v>
      </c>
      <c r="F53" s="33">
        <v>589</v>
      </c>
      <c r="G53" s="34">
        <v>2.0962346074453696E-2</v>
      </c>
      <c r="H53" s="35">
        <v>0.11205432937181659</v>
      </c>
      <c r="I53" s="53">
        <v>3</v>
      </c>
      <c r="J53" s="33">
        <v>631</v>
      </c>
      <c r="K53" s="35">
        <v>3.8034865293185449E-2</v>
      </c>
      <c r="L53" s="53">
        <v>-1</v>
      </c>
      <c r="M53" s="48"/>
      <c r="N53" s="48"/>
      <c r="O53" s="31">
        <v>5</v>
      </c>
      <c r="P53" s="32" t="s">
        <v>40</v>
      </c>
      <c r="Q53" s="33">
        <v>3562</v>
      </c>
      <c r="R53" s="34">
        <v>2.0627392389522999E-2</v>
      </c>
      <c r="S53" s="33">
        <v>3433</v>
      </c>
      <c r="T53" s="34">
        <v>2.2983811576931832E-2</v>
      </c>
      <c r="U53" s="35">
        <v>3.7576463734343202E-2</v>
      </c>
      <c r="V53" s="53">
        <v>2</v>
      </c>
    </row>
    <row r="54" spans="2:22" ht="15" thickBot="1" x14ac:dyDescent="0.25">
      <c r="B54" s="37">
        <v>6</v>
      </c>
      <c r="C54" s="38" t="s">
        <v>112</v>
      </c>
      <c r="D54" s="39">
        <v>554</v>
      </c>
      <c r="E54" s="40">
        <v>1.8016260162601626E-2</v>
      </c>
      <c r="F54" s="39">
        <v>1029</v>
      </c>
      <c r="G54" s="40">
        <v>3.6621823617339309E-2</v>
      </c>
      <c r="H54" s="41">
        <v>-0.46161321671525757</v>
      </c>
      <c r="I54" s="54">
        <v>-3</v>
      </c>
      <c r="J54" s="39">
        <v>549</v>
      </c>
      <c r="K54" s="41">
        <v>9.1074681238616506E-3</v>
      </c>
      <c r="L54" s="54">
        <v>0</v>
      </c>
      <c r="M54" s="48"/>
      <c r="N54" s="48"/>
      <c r="O54" s="37">
        <v>6</v>
      </c>
      <c r="P54" s="38" t="s">
        <v>59</v>
      </c>
      <c r="Q54" s="39">
        <v>3222</v>
      </c>
      <c r="R54" s="40">
        <v>1.8658466670141243E-2</v>
      </c>
      <c r="S54" s="39">
        <v>3506</v>
      </c>
      <c r="T54" s="40">
        <v>2.3472543952438977E-2</v>
      </c>
      <c r="U54" s="41">
        <v>-8.1003993154592169E-2</v>
      </c>
      <c r="V54" s="54">
        <v>0</v>
      </c>
    </row>
    <row r="55" spans="2:22" ht="15" thickBot="1" x14ac:dyDescent="0.25">
      <c r="B55" s="31">
        <v>7</v>
      </c>
      <c r="C55" s="32" t="s">
        <v>134</v>
      </c>
      <c r="D55" s="33">
        <v>522</v>
      </c>
      <c r="E55" s="34">
        <v>1.6975609756097562E-2</v>
      </c>
      <c r="F55" s="33">
        <v>201</v>
      </c>
      <c r="G55" s="34">
        <v>7.1535340593636559E-3</v>
      </c>
      <c r="H55" s="35">
        <v>1.5970149253731343</v>
      </c>
      <c r="I55" s="53">
        <v>31</v>
      </c>
      <c r="J55" s="33">
        <v>472</v>
      </c>
      <c r="K55" s="35">
        <v>0.10593220338983045</v>
      </c>
      <c r="L55" s="53">
        <v>2</v>
      </c>
      <c r="M55" s="48"/>
      <c r="N55" s="48"/>
      <c r="O55" s="31">
        <v>7</v>
      </c>
      <c r="P55" s="32" t="s">
        <v>108</v>
      </c>
      <c r="Q55" s="33">
        <v>3140</v>
      </c>
      <c r="R55" s="34">
        <v>1.8183608114290348E-2</v>
      </c>
      <c r="S55" s="33">
        <v>3412</v>
      </c>
      <c r="T55" s="34">
        <v>2.2843217331922929E-2</v>
      </c>
      <c r="U55" s="35">
        <v>-7.9718640093786597E-2</v>
      </c>
      <c r="V55" s="53">
        <v>1</v>
      </c>
    </row>
    <row r="56" spans="2:22" ht="15" thickBot="1" x14ac:dyDescent="0.25">
      <c r="B56" s="37">
        <v>8</v>
      </c>
      <c r="C56" s="38" t="s">
        <v>65</v>
      </c>
      <c r="D56" s="39">
        <v>514</v>
      </c>
      <c r="E56" s="40">
        <v>1.6715447154471545E-2</v>
      </c>
      <c r="F56" s="39">
        <v>599</v>
      </c>
      <c r="G56" s="40">
        <v>2.1318243291337462E-2</v>
      </c>
      <c r="H56" s="41">
        <v>-0.14190317195325541</v>
      </c>
      <c r="I56" s="54">
        <v>-1</v>
      </c>
      <c r="J56" s="39">
        <v>468</v>
      </c>
      <c r="K56" s="41">
        <v>9.8290598290598385E-2</v>
      </c>
      <c r="L56" s="54">
        <v>2</v>
      </c>
      <c r="M56" s="48"/>
      <c r="N56" s="48"/>
      <c r="O56" s="37">
        <v>8</v>
      </c>
      <c r="P56" s="38" t="s">
        <v>43</v>
      </c>
      <c r="Q56" s="39">
        <v>3037</v>
      </c>
      <c r="R56" s="40">
        <v>1.7587139440477639E-2</v>
      </c>
      <c r="S56" s="39">
        <v>2198</v>
      </c>
      <c r="T56" s="40">
        <v>1.4715530977598651E-2</v>
      </c>
      <c r="U56" s="41">
        <v>0.38171064604185623</v>
      </c>
      <c r="V56" s="54">
        <v>3</v>
      </c>
    </row>
    <row r="57" spans="2:22" ht="15" thickBot="1" x14ac:dyDescent="0.25">
      <c r="B57" s="31">
        <v>9</v>
      </c>
      <c r="C57" s="32" t="s">
        <v>51</v>
      </c>
      <c r="D57" s="33">
        <v>497</v>
      </c>
      <c r="E57" s="34">
        <v>1.6162601626016262E-2</v>
      </c>
      <c r="F57" s="33">
        <v>571</v>
      </c>
      <c r="G57" s="34">
        <v>2.0321731084062922E-2</v>
      </c>
      <c r="H57" s="35">
        <v>-0.12959719789842383</v>
      </c>
      <c r="I57" s="53">
        <v>0</v>
      </c>
      <c r="J57" s="33">
        <v>613</v>
      </c>
      <c r="K57" s="35">
        <v>-0.18923327895595432</v>
      </c>
      <c r="L57" s="53">
        <v>-4</v>
      </c>
      <c r="M57" s="48"/>
      <c r="N57" s="48"/>
      <c r="O57" s="31">
        <v>9</v>
      </c>
      <c r="P57" s="32" t="s">
        <v>51</v>
      </c>
      <c r="Q57" s="33">
        <v>2759</v>
      </c>
      <c r="R57" s="34">
        <v>1.5977253116983142E-2</v>
      </c>
      <c r="S57" s="33">
        <v>3191</v>
      </c>
      <c r="T57" s="34">
        <v>2.1363630277305409E-2</v>
      </c>
      <c r="U57" s="35">
        <v>-0.13538075838295205</v>
      </c>
      <c r="V57" s="53">
        <v>0</v>
      </c>
    </row>
    <row r="58" spans="2:22" ht="15" thickBot="1" x14ac:dyDescent="0.25">
      <c r="B58" s="37">
        <v>10</v>
      </c>
      <c r="C58" s="38" t="s">
        <v>74</v>
      </c>
      <c r="D58" s="39">
        <v>495</v>
      </c>
      <c r="E58" s="40">
        <v>1.6097560975609757E-2</v>
      </c>
      <c r="F58" s="39">
        <v>432</v>
      </c>
      <c r="G58" s="40">
        <v>1.5374759769378604E-2</v>
      </c>
      <c r="H58" s="41">
        <v>0.14583333333333326</v>
      </c>
      <c r="I58" s="54">
        <v>3</v>
      </c>
      <c r="J58" s="39">
        <v>450</v>
      </c>
      <c r="K58" s="41">
        <v>0.10000000000000009</v>
      </c>
      <c r="L58" s="54">
        <v>2</v>
      </c>
      <c r="M58" s="48"/>
      <c r="N58" s="48"/>
      <c r="O58" s="37">
        <v>10</v>
      </c>
      <c r="P58" s="38" t="s">
        <v>65</v>
      </c>
      <c r="Q58" s="39">
        <v>2741</v>
      </c>
      <c r="R58" s="40">
        <v>1.5873015873015872E-2</v>
      </c>
      <c r="S58" s="39">
        <v>3948</v>
      </c>
      <c r="T58" s="40">
        <v>2.643171806167401E-2</v>
      </c>
      <c r="U58" s="41">
        <v>-0.3057244174265451</v>
      </c>
      <c r="V58" s="54">
        <v>-7</v>
      </c>
    </row>
    <row r="59" spans="2:22" ht="15" thickBot="1" x14ac:dyDescent="0.25">
      <c r="B59" s="31">
        <v>11</v>
      </c>
      <c r="C59" s="32" t="s">
        <v>43</v>
      </c>
      <c r="D59" s="33">
        <v>465</v>
      </c>
      <c r="E59" s="34">
        <v>1.5121951219512195E-2</v>
      </c>
      <c r="F59" s="33">
        <v>465</v>
      </c>
      <c r="G59" s="34">
        <v>1.6549220585095024E-2</v>
      </c>
      <c r="H59" s="35">
        <v>0</v>
      </c>
      <c r="I59" s="53">
        <v>0</v>
      </c>
      <c r="J59" s="33">
        <v>452</v>
      </c>
      <c r="K59" s="35">
        <v>2.8761061946902755E-2</v>
      </c>
      <c r="L59" s="53">
        <v>0</v>
      </c>
      <c r="M59" s="48"/>
      <c r="N59" s="48"/>
      <c r="O59" s="31">
        <v>11</v>
      </c>
      <c r="P59" s="32" t="s">
        <v>112</v>
      </c>
      <c r="Q59" s="33">
        <v>2699</v>
      </c>
      <c r="R59" s="34">
        <v>1.5629795637092245E-2</v>
      </c>
      <c r="S59" s="33">
        <v>4142</v>
      </c>
      <c r="T59" s="34">
        <v>2.7730541086994364E-2</v>
      </c>
      <c r="U59" s="35">
        <v>-0.34838242394978269</v>
      </c>
      <c r="V59" s="53">
        <v>-9</v>
      </c>
    </row>
    <row r="60" spans="2:22" ht="15" thickBot="1" x14ac:dyDescent="0.25">
      <c r="B60" s="37">
        <v>12</v>
      </c>
      <c r="C60" s="38" t="s">
        <v>37</v>
      </c>
      <c r="D60" s="39">
        <v>405</v>
      </c>
      <c r="E60" s="40">
        <v>1.3170731707317073E-2</v>
      </c>
      <c r="F60" s="39">
        <v>642</v>
      </c>
      <c r="G60" s="40">
        <v>2.2848601323937647E-2</v>
      </c>
      <c r="H60" s="41">
        <v>-0.36915887850467288</v>
      </c>
      <c r="I60" s="54">
        <v>-7</v>
      </c>
      <c r="J60" s="39">
        <v>406</v>
      </c>
      <c r="K60" s="41">
        <v>-2.4630541871921707E-3</v>
      </c>
      <c r="L60" s="54">
        <v>5</v>
      </c>
      <c r="M60" s="48"/>
      <c r="N60" s="48"/>
      <c r="O60" s="37">
        <v>12</v>
      </c>
      <c r="P60" s="38" t="s">
        <v>37</v>
      </c>
      <c r="Q60" s="39">
        <v>2698</v>
      </c>
      <c r="R60" s="40">
        <v>1.5624004679094063E-2</v>
      </c>
      <c r="S60" s="39">
        <v>1994</v>
      </c>
      <c r="T60" s="40">
        <v>1.3349758311797865E-2</v>
      </c>
      <c r="U60" s="41">
        <v>0.35305917753259775</v>
      </c>
      <c r="V60" s="54">
        <v>3</v>
      </c>
    </row>
    <row r="61" spans="2:22" ht="15" thickBot="1" x14ac:dyDescent="0.25">
      <c r="B61" s="31">
        <v>13</v>
      </c>
      <c r="C61" s="32" t="s">
        <v>164</v>
      </c>
      <c r="D61" s="33">
        <v>391</v>
      </c>
      <c r="E61" s="34">
        <v>1.2715447154471544E-2</v>
      </c>
      <c r="F61" s="33">
        <v>363</v>
      </c>
      <c r="G61" s="34">
        <v>1.2919068972880633E-2</v>
      </c>
      <c r="H61" s="35">
        <v>7.7134986225895208E-2</v>
      </c>
      <c r="I61" s="53">
        <v>7</v>
      </c>
      <c r="J61" s="33">
        <v>263</v>
      </c>
      <c r="K61" s="35">
        <v>0.48669201520912542</v>
      </c>
      <c r="L61" s="53">
        <v>15</v>
      </c>
      <c r="M61" s="48"/>
      <c r="N61" s="48"/>
      <c r="O61" s="31">
        <v>13</v>
      </c>
      <c r="P61" s="32" t="s">
        <v>104</v>
      </c>
      <c r="Q61" s="33">
        <v>2635</v>
      </c>
      <c r="R61" s="34">
        <v>1.5259174325208619E-2</v>
      </c>
      <c r="S61" s="33">
        <v>2310</v>
      </c>
      <c r="T61" s="34">
        <v>1.5465366950979473E-2</v>
      </c>
      <c r="U61" s="35">
        <v>0.14069264069264076</v>
      </c>
      <c r="V61" s="53">
        <v>-3</v>
      </c>
    </row>
    <row r="62" spans="2:22" ht="15" thickBot="1" x14ac:dyDescent="0.25">
      <c r="B62" s="37">
        <v>14</v>
      </c>
      <c r="C62" s="38" t="s">
        <v>135</v>
      </c>
      <c r="D62" s="39">
        <v>386</v>
      </c>
      <c r="E62" s="40">
        <v>1.2552845528455285E-2</v>
      </c>
      <c r="F62" s="39">
        <v>416</v>
      </c>
      <c r="G62" s="40">
        <v>1.4805324222364582E-2</v>
      </c>
      <c r="H62" s="41">
        <v>-7.2115384615384581E-2</v>
      </c>
      <c r="I62" s="54">
        <v>0</v>
      </c>
      <c r="J62" s="39">
        <v>366</v>
      </c>
      <c r="K62" s="41">
        <v>5.464480874316946E-2</v>
      </c>
      <c r="L62" s="54">
        <v>4</v>
      </c>
      <c r="M62" s="48"/>
      <c r="N62" s="48"/>
      <c r="O62" s="37">
        <v>14</v>
      </c>
      <c r="P62" s="38" t="s">
        <v>36</v>
      </c>
      <c r="Q62" s="39">
        <v>2599</v>
      </c>
      <c r="R62" s="40">
        <v>1.5050699837274081E-2</v>
      </c>
      <c r="S62" s="39">
        <v>2155</v>
      </c>
      <c r="T62" s="40">
        <v>1.4427647523532799E-2</v>
      </c>
      <c r="U62" s="41">
        <v>0.20603248259860796</v>
      </c>
      <c r="V62" s="54">
        <v>-1</v>
      </c>
    </row>
    <row r="63" spans="2:22" ht="15" thickBot="1" x14ac:dyDescent="0.25">
      <c r="B63" s="31">
        <v>15</v>
      </c>
      <c r="C63" s="32" t="s">
        <v>36</v>
      </c>
      <c r="D63" s="33">
        <v>385</v>
      </c>
      <c r="E63" s="34">
        <v>1.2520325203252032E-2</v>
      </c>
      <c r="F63" s="33">
        <v>489</v>
      </c>
      <c r="G63" s="34">
        <v>1.7403373905616058E-2</v>
      </c>
      <c r="H63" s="35">
        <v>-0.212678936605317</v>
      </c>
      <c r="I63" s="53">
        <v>-5</v>
      </c>
      <c r="J63" s="33">
        <v>442</v>
      </c>
      <c r="K63" s="35">
        <v>-0.12895927601809953</v>
      </c>
      <c r="L63" s="53">
        <v>0</v>
      </c>
      <c r="M63" s="48"/>
      <c r="N63" s="48"/>
      <c r="O63" s="31">
        <v>15</v>
      </c>
      <c r="P63" s="32" t="s">
        <v>74</v>
      </c>
      <c r="Q63" s="33">
        <v>2274</v>
      </c>
      <c r="R63" s="34">
        <v>1.3168638487865047E-2</v>
      </c>
      <c r="S63" s="33">
        <v>2189</v>
      </c>
      <c r="T63" s="34">
        <v>1.4655276301166262E-2</v>
      </c>
      <c r="U63" s="35">
        <v>3.8830516217450928E-2</v>
      </c>
      <c r="V63" s="53">
        <v>-3</v>
      </c>
    </row>
    <row r="64" spans="2:22" ht="15" thickBot="1" x14ac:dyDescent="0.25">
      <c r="B64" s="37">
        <v>16</v>
      </c>
      <c r="C64" s="38" t="s">
        <v>106</v>
      </c>
      <c r="D64" s="39">
        <v>379</v>
      </c>
      <c r="E64" s="40">
        <v>1.232520325203252E-2</v>
      </c>
      <c r="F64" s="39">
        <v>405</v>
      </c>
      <c r="G64" s="40">
        <v>1.4413837283792441E-2</v>
      </c>
      <c r="H64" s="41">
        <v>-6.419753086419755E-2</v>
      </c>
      <c r="I64" s="54">
        <v>-1</v>
      </c>
      <c r="J64" s="39">
        <v>450</v>
      </c>
      <c r="K64" s="41">
        <v>-0.15777777777777779</v>
      </c>
      <c r="L64" s="54">
        <v>-4</v>
      </c>
      <c r="M64" s="48"/>
      <c r="N64" s="48"/>
      <c r="O64" s="37">
        <v>16</v>
      </c>
      <c r="P64" s="38" t="s">
        <v>134</v>
      </c>
      <c r="Q64" s="39">
        <v>2215</v>
      </c>
      <c r="R64" s="40">
        <v>1.2826971965972331E-2</v>
      </c>
      <c r="S64" s="39">
        <v>1147</v>
      </c>
      <c r="T64" s="40">
        <v>7.6791237631053917E-3</v>
      </c>
      <c r="U64" s="41">
        <v>0.931124673060157</v>
      </c>
      <c r="V64" s="54">
        <v>21</v>
      </c>
    </row>
    <row r="65" spans="2:22" ht="15" thickBot="1" x14ac:dyDescent="0.25">
      <c r="B65" s="31">
        <v>17</v>
      </c>
      <c r="C65" s="32" t="s">
        <v>165</v>
      </c>
      <c r="D65" s="33">
        <v>361</v>
      </c>
      <c r="E65" s="34">
        <v>1.1739837398373984E-2</v>
      </c>
      <c r="F65" s="33">
        <v>224</v>
      </c>
      <c r="G65" s="34">
        <v>7.9720976581963126E-3</v>
      </c>
      <c r="H65" s="35">
        <v>0.61160714285714279</v>
      </c>
      <c r="I65" s="53">
        <v>17</v>
      </c>
      <c r="J65" s="33">
        <v>267</v>
      </c>
      <c r="K65" s="35">
        <v>0.35205992509363293</v>
      </c>
      <c r="L65" s="53">
        <v>10</v>
      </c>
      <c r="M65" s="48"/>
      <c r="N65" s="48"/>
      <c r="O65" s="31">
        <v>17</v>
      </c>
      <c r="P65" s="32" t="s">
        <v>106</v>
      </c>
      <c r="Q65" s="33">
        <v>2197</v>
      </c>
      <c r="R65" s="34">
        <v>1.2722734722005061E-2</v>
      </c>
      <c r="S65" s="33">
        <v>1932</v>
      </c>
      <c r="T65" s="34">
        <v>1.2934670540819196E-2</v>
      </c>
      <c r="U65" s="35">
        <v>0.13716356107660466</v>
      </c>
      <c r="V65" s="53">
        <v>0</v>
      </c>
    </row>
    <row r="66" spans="2:22" ht="15" thickBot="1" x14ac:dyDescent="0.25">
      <c r="B66" s="37">
        <v>18</v>
      </c>
      <c r="C66" s="38" t="s">
        <v>176</v>
      </c>
      <c r="D66" s="39">
        <v>355</v>
      </c>
      <c r="E66" s="40">
        <v>1.1544715447154472E-2</v>
      </c>
      <c r="F66" s="39">
        <v>114</v>
      </c>
      <c r="G66" s="40">
        <v>4.0572282724749094E-3</v>
      </c>
      <c r="H66" s="41">
        <v>2.1140350877192984</v>
      </c>
      <c r="I66" s="54">
        <v>45</v>
      </c>
      <c r="J66" s="39">
        <v>232</v>
      </c>
      <c r="K66" s="41">
        <v>0.53017241379310343</v>
      </c>
      <c r="L66" s="54">
        <v>18</v>
      </c>
      <c r="M66" s="48"/>
      <c r="N66" s="48"/>
      <c r="O66" s="37">
        <v>18</v>
      </c>
      <c r="P66" s="38" t="s">
        <v>132</v>
      </c>
      <c r="Q66" s="39">
        <v>1964</v>
      </c>
      <c r="R66" s="40">
        <v>1.137344150842874E-2</v>
      </c>
      <c r="S66" s="39">
        <v>1758</v>
      </c>
      <c r="T66" s="40">
        <v>1.1769746796459703E-2</v>
      </c>
      <c r="U66" s="41">
        <v>0.11717861205915803</v>
      </c>
      <c r="V66" s="54">
        <v>1</v>
      </c>
    </row>
    <row r="67" spans="2:22" ht="15" thickBot="1" x14ac:dyDescent="0.25">
      <c r="B67" s="31">
        <v>19</v>
      </c>
      <c r="C67" s="32" t="s">
        <v>177</v>
      </c>
      <c r="D67" s="33">
        <v>340</v>
      </c>
      <c r="E67" s="34">
        <v>1.1056910569105691E-2</v>
      </c>
      <c r="F67" s="33">
        <v>85</v>
      </c>
      <c r="G67" s="34">
        <v>3.0251263435119935E-3</v>
      </c>
      <c r="H67" s="35">
        <v>3</v>
      </c>
      <c r="I67" s="53">
        <v>70</v>
      </c>
      <c r="J67" s="33">
        <v>178</v>
      </c>
      <c r="K67" s="35">
        <v>0.9101123595505618</v>
      </c>
      <c r="L67" s="53">
        <v>28</v>
      </c>
      <c r="O67" s="31">
        <v>19</v>
      </c>
      <c r="P67" s="32" t="s">
        <v>135</v>
      </c>
      <c r="Q67" s="33">
        <v>1908</v>
      </c>
      <c r="R67" s="34">
        <v>1.1049147860530567E-2</v>
      </c>
      <c r="S67" s="33">
        <v>1469</v>
      </c>
      <c r="T67" s="34">
        <v>9.8349021865752582E-3</v>
      </c>
      <c r="U67" s="35">
        <v>0.2988427501701838</v>
      </c>
      <c r="V67" s="53">
        <v>4</v>
      </c>
    </row>
    <row r="68" spans="2:22" ht="15" thickBot="1" x14ac:dyDescent="0.25">
      <c r="B68" s="37">
        <v>20</v>
      </c>
      <c r="C68" s="38" t="s">
        <v>178</v>
      </c>
      <c r="D68" s="39">
        <v>334</v>
      </c>
      <c r="E68" s="40">
        <v>1.0861788617886179E-2</v>
      </c>
      <c r="F68" s="39">
        <v>238</v>
      </c>
      <c r="G68" s="40">
        <v>8.4703537618335822E-3</v>
      </c>
      <c r="H68" s="41">
        <v>0.40336134453781503</v>
      </c>
      <c r="I68" s="54">
        <v>12</v>
      </c>
      <c r="J68" s="39">
        <v>277</v>
      </c>
      <c r="K68" s="41">
        <v>0.20577617328519859</v>
      </c>
      <c r="L68" s="54">
        <v>6</v>
      </c>
      <c r="O68" s="37">
        <v>20</v>
      </c>
      <c r="P68" s="38" t="s">
        <v>105</v>
      </c>
      <c r="Q68" s="39">
        <v>1855</v>
      </c>
      <c r="R68" s="40">
        <v>1.074222708662694E-2</v>
      </c>
      <c r="S68" s="39">
        <v>1749</v>
      </c>
      <c r="T68" s="40">
        <v>1.1709492120027315E-2</v>
      </c>
      <c r="U68" s="41">
        <v>6.0606060606060552E-2</v>
      </c>
      <c r="V68" s="54">
        <v>0</v>
      </c>
    </row>
    <row r="69" spans="2:22" ht="15" thickBot="1" x14ac:dyDescent="0.25">
      <c r="B69" s="122" t="s">
        <v>42</v>
      </c>
      <c r="C69" s="123"/>
      <c r="D69" s="42">
        <f>SUM(D49:D68)</f>
        <v>11542</v>
      </c>
      <c r="E69" s="43">
        <f>D69/D71</f>
        <v>0.37534959349593494</v>
      </c>
      <c r="F69" s="42">
        <f>SUM(F49:F68)</f>
        <v>10478</v>
      </c>
      <c r="G69" s="43">
        <f>F69/F71</f>
        <v>0.37290910385080789</v>
      </c>
      <c r="H69" s="44">
        <f>D69/F69-1</f>
        <v>0.10154609658331748</v>
      </c>
      <c r="I69" s="55"/>
      <c r="J69" s="42">
        <f>SUM(J49:J68)</f>
        <v>10827</v>
      </c>
      <c r="K69" s="43">
        <f>D69/J69-1</f>
        <v>6.6038607185739284E-2</v>
      </c>
      <c r="L69" s="42"/>
      <c r="O69" s="122" t="s">
        <v>42</v>
      </c>
      <c r="P69" s="123"/>
      <c r="Q69" s="42">
        <f>SUM(Q49:Q68)</f>
        <v>66509</v>
      </c>
      <c r="R69" s="43">
        <f>Q69/Q71</f>
        <v>0.38515082550106267</v>
      </c>
      <c r="S69" s="42">
        <f>SUM(S49:S68)</f>
        <v>58042</v>
      </c>
      <c r="T69" s="43">
        <f>S69/S71</f>
        <v>0.38858910327651541</v>
      </c>
      <c r="U69" s="44">
        <f>Q69/S69-1</f>
        <v>0.1458771234623204</v>
      </c>
      <c r="V69" s="55"/>
    </row>
    <row r="70" spans="2:22" ht="15" thickBot="1" x14ac:dyDescent="0.25">
      <c r="B70" s="122" t="s">
        <v>12</v>
      </c>
      <c r="C70" s="123"/>
      <c r="D70" s="42">
        <f>D71-SUM(D49:D68)</f>
        <v>19208</v>
      </c>
      <c r="E70" s="43">
        <f>D70/D71</f>
        <v>0.624650406504065</v>
      </c>
      <c r="F70" s="42">
        <f>F71-SUM(F49:F68)</f>
        <v>17620</v>
      </c>
      <c r="G70" s="43">
        <f>F70/F71</f>
        <v>0.62709089614919211</v>
      </c>
      <c r="H70" s="44">
        <f>D70/F70-1</f>
        <v>9.0124858115777418E-2</v>
      </c>
      <c r="I70" s="55"/>
      <c r="J70" s="42">
        <f>J71-SUM(J49:J68)</f>
        <v>18037</v>
      </c>
      <c r="K70" s="43">
        <f>D70/J70-1</f>
        <v>6.4922104562842975E-2</v>
      </c>
      <c r="L70" s="78"/>
      <c r="O70" s="122" t="s">
        <v>12</v>
      </c>
      <c r="P70" s="123"/>
      <c r="Q70" s="42">
        <f>Q71-SUM(Q49:Q68)</f>
        <v>106174</v>
      </c>
      <c r="R70" s="43">
        <f>Q70/Q71</f>
        <v>0.61484917449893739</v>
      </c>
      <c r="S70" s="42">
        <f>S71-SUM(S49:S68)</f>
        <v>91324</v>
      </c>
      <c r="T70" s="43">
        <f>S70/S71</f>
        <v>0.61141089672348459</v>
      </c>
      <c r="U70" s="44">
        <f>Q70/S70-1</f>
        <v>0.16260785773728692</v>
      </c>
      <c r="V70" s="55"/>
    </row>
    <row r="71" spans="2:22" ht="15" thickBot="1" x14ac:dyDescent="0.25">
      <c r="B71" s="124" t="s">
        <v>34</v>
      </c>
      <c r="C71" s="125"/>
      <c r="D71" s="45">
        <v>30750</v>
      </c>
      <c r="E71" s="46">
        <v>1</v>
      </c>
      <c r="F71" s="45">
        <v>28098</v>
      </c>
      <c r="G71" s="46">
        <v>1</v>
      </c>
      <c r="H71" s="47">
        <v>9.4383941917574266E-2</v>
      </c>
      <c r="I71" s="57"/>
      <c r="J71" s="45">
        <v>28864</v>
      </c>
      <c r="K71" s="47">
        <v>6.5340909090909172E-2</v>
      </c>
      <c r="L71" s="45"/>
      <c r="M71" s="48"/>
      <c r="O71" s="124" t="s">
        <v>34</v>
      </c>
      <c r="P71" s="125"/>
      <c r="Q71" s="45">
        <v>172683</v>
      </c>
      <c r="R71" s="46">
        <v>1</v>
      </c>
      <c r="S71" s="45">
        <v>149366</v>
      </c>
      <c r="T71" s="46">
        <v>1</v>
      </c>
      <c r="U71" s="47">
        <v>0.15610647670822009</v>
      </c>
      <c r="V71" s="57"/>
    </row>
    <row r="72" spans="2:22" x14ac:dyDescent="0.2">
      <c r="B72" s="49" t="s">
        <v>78</v>
      </c>
      <c r="O72" s="49" t="s">
        <v>78</v>
      </c>
    </row>
    <row r="73" spans="2:22" x14ac:dyDescent="0.2">
      <c r="B73" s="50" t="s">
        <v>77</v>
      </c>
      <c r="O73" s="50" t="s">
        <v>77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I12:I31">
    <cfRule type="cellIs" dxfId="71" priority="42" operator="lessThan">
      <formula>0</formula>
    </cfRule>
    <cfRule type="cellIs" dxfId="70" priority="43" operator="equal">
      <formula>0</formula>
    </cfRule>
    <cfRule type="cellIs" dxfId="69" priority="44" operator="greaterThan">
      <formula>0</formula>
    </cfRule>
  </conditionalFormatting>
  <conditionalFormatting sqref="H32:H33">
    <cfRule type="cellIs" dxfId="68" priority="40" operator="lessThan">
      <formula>0</formula>
    </cfRule>
  </conditionalFormatting>
  <conditionalFormatting sqref="H12:H31">
    <cfRule type="cellIs" dxfId="67" priority="39" operator="lessThan">
      <formula>0</formula>
    </cfRule>
  </conditionalFormatting>
  <conditionalFormatting sqref="D12:E31 G12:H31">
    <cfRule type="cellIs" dxfId="66" priority="38" operator="equal">
      <formula>0</formula>
    </cfRule>
  </conditionalFormatting>
  <conditionalFormatting sqref="F12:F31">
    <cfRule type="cellIs" dxfId="65" priority="37" operator="equal">
      <formula>0</formula>
    </cfRule>
  </conditionalFormatting>
  <conditionalFormatting sqref="K12:K31">
    <cfRule type="cellIs" dxfId="64" priority="35" operator="lessThan">
      <formula>0</formula>
    </cfRule>
  </conditionalFormatting>
  <conditionalFormatting sqref="J12:K31">
    <cfRule type="cellIs" dxfId="63" priority="34" operator="equal">
      <formula>0</formula>
    </cfRule>
  </conditionalFormatting>
  <conditionalFormatting sqref="L12:L31">
    <cfRule type="cellIs" dxfId="62" priority="31" operator="lessThan">
      <formula>0</formula>
    </cfRule>
    <cfRule type="cellIs" dxfId="61" priority="32" operator="equal">
      <formula>0</formula>
    </cfRule>
    <cfRule type="cellIs" dxfId="60" priority="33" operator="greaterThan">
      <formula>0</formula>
    </cfRule>
  </conditionalFormatting>
  <conditionalFormatting sqref="I49:I68">
    <cfRule type="cellIs" dxfId="59" priority="28" operator="lessThan">
      <formula>0</formula>
    </cfRule>
    <cfRule type="cellIs" dxfId="58" priority="29" operator="equal">
      <formula>0</formula>
    </cfRule>
    <cfRule type="cellIs" dxfId="57" priority="30" operator="greaterThan">
      <formula>0</formula>
    </cfRule>
  </conditionalFormatting>
  <conditionalFormatting sqref="H69:H70">
    <cfRule type="cellIs" dxfId="56" priority="26" operator="lessThan">
      <formula>0</formula>
    </cfRule>
  </conditionalFormatting>
  <conditionalFormatting sqref="H49:H68">
    <cfRule type="cellIs" dxfId="55" priority="25" operator="lessThan">
      <formula>0</formula>
    </cfRule>
  </conditionalFormatting>
  <conditionalFormatting sqref="D49:E68 G49:H68">
    <cfRule type="cellIs" dxfId="54" priority="24" operator="equal">
      <formula>0</formula>
    </cfRule>
  </conditionalFormatting>
  <conditionalFormatting sqref="F49:F68">
    <cfRule type="cellIs" dxfId="53" priority="23" operator="equal">
      <formula>0</formula>
    </cfRule>
  </conditionalFormatting>
  <conditionalFormatting sqref="K49:K68">
    <cfRule type="cellIs" dxfId="52" priority="21" operator="lessThan">
      <formula>0</formula>
    </cfRule>
  </conditionalFormatting>
  <conditionalFormatting sqref="J49:K68">
    <cfRule type="cellIs" dxfId="51" priority="20" operator="equal">
      <formula>0</formula>
    </cfRule>
  </conditionalFormatting>
  <conditionalFormatting sqref="L49:L68">
    <cfRule type="cellIs" dxfId="50" priority="17" operator="lessThan">
      <formula>0</formula>
    </cfRule>
    <cfRule type="cellIs" dxfId="49" priority="18" operator="equal">
      <formula>0</formula>
    </cfRule>
    <cfRule type="cellIs" dxfId="48" priority="19" operator="greaterThan">
      <formula>0</formula>
    </cfRule>
  </conditionalFormatting>
  <conditionalFormatting sqref="V12:V31">
    <cfRule type="cellIs" dxfId="47" priority="14" operator="lessThan">
      <formula>0</formula>
    </cfRule>
    <cfRule type="cellIs" dxfId="46" priority="15" operator="equal">
      <formula>0</formula>
    </cfRule>
    <cfRule type="cellIs" dxfId="45" priority="16" operator="greaterThan">
      <formula>0</formula>
    </cfRule>
  </conditionalFormatting>
  <conditionalFormatting sqref="U32:U33">
    <cfRule type="cellIs" dxfId="44" priority="12" operator="lessThan">
      <formula>0</formula>
    </cfRule>
  </conditionalFormatting>
  <conditionalFormatting sqref="U12:U31">
    <cfRule type="cellIs" dxfId="43" priority="11" operator="lessThan">
      <formula>0</formula>
    </cfRule>
  </conditionalFormatting>
  <conditionalFormatting sqref="Q12:R31 T12:U31">
    <cfRule type="cellIs" dxfId="42" priority="10" operator="equal">
      <formula>0</formula>
    </cfRule>
  </conditionalFormatting>
  <conditionalFormatting sqref="S12:S31">
    <cfRule type="cellIs" dxfId="41" priority="9" operator="equal">
      <formula>0</formula>
    </cfRule>
  </conditionalFormatting>
  <conditionalFormatting sqref="V49:V68">
    <cfRule type="cellIs" dxfId="40" priority="6" operator="lessThan">
      <formula>0</formula>
    </cfRule>
    <cfRule type="cellIs" dxfId="39" priority="7" operator="equal">
      <formula>0</formula>
    </cfRule>
    <cfRule type="cellIs" dxfId="38" priority="8" operator="greaterThan">
      <formula>0</formula>
    </cfRule>
  </conditionalFormatting>
  <conditionalFormatting sqref="U69:U70">
    <cfRule type="cellIs" dxfId="37" priority="4" operator="lessThan">
      <formula>0</formula>
    </cfRule>
  </conditionalFormatting>
  <conditionalFormatting sqref="U49:U68">
    <cfRule type="cellIs" dxfId="36" priority="3" operator="lessThan">
      <formula>0</formula>
    </cfRule>
  </conditionalFormatting>
  <conditionalFormatting sqref="Q49:R68 T49:U68">
    <cfRule type="cellIs" dxfId="35" priority="2" operator="equal">
      <formula>0</formula>
    </cfRule>
  </conditionalFormatting>
  <conditionalFormatting sqref="S49:S68">
    <cfRule type="cellIs" dxfId="3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/>
  </sheetViews>
  <sheetFormatPr defaultColWidth="9.140625" defaultRowHeight="14.25" x14ac:dyDescent="0.2"/>
  <cols>
    <col min="1" max="1" width="2" style="5" customWidth="1"/>
    <col min="2" max="2" width="8.140625" style="5" customWidth="1"/>
    <col min="3" max="3" width="21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6384" width="9.140625" style="5"/>
  </cols>
  <sheetData>
    <row r="1" spans="2:15" x14ac:dyDescent="0.2">
      <c r="B1" s="5" t="s">
        <v>3</v>
      </c>
      <c r="D1" s="3"/>
      <c r="O1" s="4">
        <v>45112</v>
      </c>
    </row>
    <row r="2" spans="2:15" ht="14.45" customHeight="1" x14ac:dyDescent="0.2">
      <c r="B2" s="103" t="s">
        <v>73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2:15" ht="14.45" customHeight="1" x14ac:dyDescent="0.2">
      <c r="B3" s="88" t="s">
        <v>14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04" t="s">
        <v>0</v>
      </c>
      <c r="C5" s="106" t="s">
        <v>1</v>
      </c>
      <c r="D5" s="115" t="s">
        <v>151</v>
      </c>
      <c r="E5" s="115"/>
      <c r="F5" s="115"/>
      <c r="G5" s="115"/>
      <c r="H5" s="116"/>
      <c r="I5" s="117" t="s">
        <v>139</v>
      </c>
      <c r="J5" s="116"/>
      <c r="K5" s="117" t="s">
        <v>153</v>
      </c>
      <c r="L5" s="115"/>
      <c r="M5" s="115"/>
      <c r="N5" s="115"/>
      <c r="O5" s="118"/>
    </row>
    <row r="6" spans="2:15" ht="14.45" customHeight="1" thickBot="1" x14ac:dyDescent="0.25">
      <c r="B6" s="105"/>
      <c r="C6" s="107"/>
      <c r="D6" s="113" t="s">
        <v>152</v>
      </c>
      <c r="E6" s="113"/>
      <c r="F6" s="113"/>
      <c r="G6" s="113"/>
      <c r="H6" s="114"/>
      <c r="I6" s="119" t="s">
        <v>140</v>
      </c>
      <c r="J6" s="114"/>
      <c r="K6" s="119" t="s">
        <v>154</v>
      </c>
      <c r="L6" s="113"/>
      <c r="M6" s="113"/>
      <c r="N6" s="113"/>
      <c r="O6" s="120"/>
    </row>
    <row r="7" spans="2:15" ht="14.45" customHeight="1" x14ac:dyDescent="0.2">
      <c r="B7" s="105"/>
      <c r="C7" s="107"/>
      <c r="D7" s="95">
        <v>2023</v>
      </c>
      <c r="E7" s="96"/>
      <c r="F7" s="95">
        <v>2022</v>
      </c>
      <c r="G7" s="96"/>
      <c r="H7" s="89" t="s">
        <v>5</v>
      </c>
      <c r="I7" s="93">
        <v>2022</v>
      </c>
      <c r="J7" s="93" t="s">
        <v>117</v>
      </c>
      <c r="K7" s="95">
        <v>2023</v>
      </c>
      <c r="L7" s="96"/>
      <c r="M7" s="95">
        <v>2022</v>
      </c>
      <c r="N7" s="96"/>
      <c r="O7" s="89" t="s">
        <v>5</v>
      </c>
    </row>
    <row r="8" spans="2:15" ht="14.45" customHeight="1" thickBot="1" x14ac:dyDescent="0.25">
      <c r="B8" s="108" t="s">
        <v>6</v>
      </c>
      <c r="C8" s="99" t="s">
        <v>7</v>
      </c>
      <c r="D8" s="97"/>
      <c r="E8" s="98"/>
      <c r="F8" s="97"/>
      <c r="G8" s="98"/>
      <c r="H8" s="90"/>
      <c r="I8" s="94"/>
      <c r="J8" s="94"/>
      <c r="K8" s="97"/>
      <c r="L8" s="98"/>
      <c r="M8" s="97"/>
      <c r="N8" s="98"/>
      <c r="O8" s="90"/>
    </row>
    <row r="9" spans="2:15" ht="14.45" customHeight="1" x14ac:dyDescent="0.2">
      <c r="B9" s="108"/>
      <c r="C9" s="99"/>
      <c r="D9" s="25" t="s">
        <v>8</v>
      </c>
      <c r="E9" s="26" t="s">
        <v>2</v>
      </c>
      <c r="F9" s="25" t="s">
        <v>8</v>
      </c>
      <c r="G9" s="26" t="s">
        <v>2</v>
      </c>
      <c r="H9" s="91" t="s">
        <v>9</v>
      </c>
      <c r="I9" s="27" t="s">
        <v>8</v>
      </c>
      <c r="J9" s="101" t="s">
        <v>118</v>
      </c>
      <c r="K9" s="25" t="s">
        <v>8</v>
      </c>
      <c r="L9" s="26" t="s">
        <v>2</v>
      </c>
      <c r="M9" s="25" t="s">
        <v>8</v>
      </c>
      <c r="N9" s="26" t="s">
        <v>2</v>
      </c>
      <c r="O9" s="91" t="s">
        <v>9</v>
      </c>
    </row>
    <row r="10" spans="2:15" ht="14.45" customHeight="1" thickBot="1" x14ac:dyDescent="0.25">
      <c r="B10" s="109"/>
      <c r="C10" s="100"/>
      <c r="D10" s="28" t="s">
        <v>10</v>
      </c>
      <c r="E10" s="29" t="s">
        <v>11</v>
      </c>
      <c r="F10" s="28" t="s">
        <v>10</v>
      </c>
      <c r="G10" s="29" t="s">
        <v>11</v>
      </c>
      <c r="H10" s="92"/>
      <c r="I10" s="30" t="s">
        <v>10</v>
      </c>
      <c r="J10" s="102"/>
      <c r="K10" s="28" t="s">
        <v>10</v>
      </c>
      <c r="L10" s="29" t="s">
        <v>11</v>
      </c>
      <c r="M10" s="28" t="s">
        <v>10</v>
      </c>
      <c r="N10" s="29" t="s">
        <v>11</v>
      </c>
      <c r="O10" s="92"/>
    </row>
    <row r="11" spans="2:15" ht="14.45" customHeight="1" thickBot="1" x14ac:dyDescent="0.25">
      <c r="B11" s="31">
        <v>1</v>
      </c>
      <c r="C11" s="32" t="s">
        <v>24</v>
      </c>
      <c r="D11" s="33">
        <v>1208</v>
      </c>
      <c r="E11" s="34">
        <v>0.20016570008285003</v>
      </c>
      <c r="F11" s="33">
        <v>1284</v>
      </c>
      <c r="G11" s="34">
        <v>0.23244026068066617</v>
      </c>
      <c r="H11" s="35">
        <v>-5.9190031152647982E-2</v>
      </c>
      <c r="I11" s="33">
        <v>1059</v>
      </c>
      <c r="J11" s="35">
        <v>0.14069877242681783</v>
      </c>
      <c r="K11" s="33">
        <v>6844</v>
      </c>
      <c r="L11" s="34">
        <v>0.21698053389131952</v>
      </c>
      <c r="M11" s="33">
        <v>7506</v>
      </c>
      <c r="N11" s="34">
        <v>0.23775736458663288</v>
      </c>
      <c r="O11" s="35">
        <v>-8.8196109778843623E-2</v>
      </c>
    </row>
    <row r="12" spans="2:15" ht="14.45" customHeight="1" thickBot="1" x14ac:dyDescent="0.25">
      <c r="B12" s="37">
        <v>2</v>
      </c>
      <c r="C12" s="38" t="s">
        <v>21</v>
      </c>
      <c r="D12" s="39">
        <v>752</v>
      </c>
      <c r="E12" s="40">
        <v>0.12460646230323115</v>
      </c>
      <c r="F12" s="39">
        <v>956</v>
      </c>
      <c r="G12" s="40">
        <v>0.1730629978276611</v>
      </c>
      <c r="H12" s="41">
        <v>-0.21338912133891208</v>
      </c>
      <c r="I12" s="39">
        <v>1053</v>
      </c>
      <c r="J12" s="41">
        <v>-0.28584995251661915</v>
      </c>
      <c r="K12" s="39">
        <v>4689</v>
      </c>
      <c r="L12" s="40">
        <v>0.14865893094921057</v>
      </c>
      <c r="M12" s="39">
        <v>4082</v>
      </c>
      <c r="N12" s="40">
        <v>0.12929996832435856</v>
      </c>
      <c r="O12" s="41">
        <v>0.14870161685448302</v>
      </c>
    </row>
    <row r="13" spans="2:15" ht="14.45" customHeight="1" thickBot="1" x14ac:dyDescent="0.25">
      <c r="B13" s="31">
        <v>3</v>
      </c>
      <c r="C13" s="32" t="s">
        <v>26</v>
      </c>
      <c r="D13" s="33">
        <v>736</v>
      </c>
      <c r="E13" s="34">
        <v>0.12195526097763049</v>
      </c>
      <c r="F13" s="33">
        <v>411</v>
      </c>
      <c r="G13" s="34">
        <v>7.4402606806661845E-2</v>
      </c>
      <c r="H13" s="35">
        <v>0.79075425790754261</v>
      </c>
      <c r="I13" s="33">
        <v>475</v>
      </c>
      <c r="J13" s="35">
        <v>0.54947368421052634</v>
      </c>
      <c r="K13" s="33">
        <v>3658</v>
      </c>
      <c r="L13" s="34">
        <v>0.11597235432122249</v>
      </c>
      <c r="M13" s="33">
        <v>3011</v>
      </c>
      <c r="N13" s="34">
        <v>9.5375356350966112E-2</v>
      </c>
      <c r="O13" s="35">
        <v>0.21487877781467946</v>
      </c>
    </row>
    <row r="14" spans="2:15" ht="14.45" customHeight="1" thickBot="1" x14ac:dyDescent="0.25">
      <c r="B14" s="37">
        <v>4</v>
      </c>
      <c r="C14" s="38" t="s">
        <v>19</v>
      </c>
      <c r="D14" s="39">
        <v>771</v>
      </c>
      <c r="E14" s="40">
        <v>0.12775476387738194</v>
      </c>
      <c r="F14" s="39">
        <v>304</v>
      </c>
      <c r="G14" s="40">
        <v>5.5032585083272988E-2</v>
      </c>
      <c r="H14" s="41">
        <v>1.5361842105263159</v>
      </c>
      <c r="I14" s="39">
        <v>547</v>
      </c>
      <c r="J14" s="41">
        <v>0.40950639853747717</v>
      </c>
      <c r="K14" s="39">
        <v>3205</v>
      </c>
      <c r="L14" s="40">
        <v>0.10161055101134994</v>
      </c>
      <c r="M14" s="39">
        <v>2591</v>
      </c>
      <c r="N14" s="40">
        <v>8.2071586949635733E-2</v>
      </c>
      <c r="O14" s="41">
        <v>0.23697414125820138</v>
      </c>
    </row>
    <row r="15" spans="2:15" ht="14.45" customHeight="1" thickBot="1" x14ac:dyDescent="0.25">
      <c r="B15" s="31">
        <v>5</v>
      </c>
      <c r="C15" s="32" t="s">
        <v>31</v>
      </c>
      <c r="D15" s="33">
        <v>520</v>
      </c>
      <c r="E15" s="34">
        <v>8.6164043082021538E-2</v>
      </c>
      <c r="F15" s="33">
        <v>477</v>
      </c>
      <c r="G15" s="34">
        <v>8.635047067342505E-2</v>
      </c>
      <c r="H15" s="35">
        <v>9.0146750524108921E-2</v>
      </c>
      <c r="I15" s="33">
        <v>438</v>
      </c>
      <c r="J15" s="35">
        <v>0.18721461187214605</v>
      </c>
      <c r="K15" s="33">
        <v>2747</v>
      </c>
      <c r="L15" s="34">
        <v>8.7090228901147676E-2</v>
      </c>
      <c r="M15" s="33">
        <v>2436</v>
      </c>
      <c r="N15" s="34">
        <v>7.7161862527716188E-2</v>
      </c>
      <c r="O15" s="35">
        <v>0.12766830870279144</v>
      </c>
    </row>
    <row r="16" spans="2:15" ht="14.45" customHeight="1" thickBot="1" x14ac:dyDescent="0.25">
      <c r="B16" s="37">
        <v>6</v>
      </c>
      <c r="C16" s="38" t="s">
        <v>49</v>
      </c>
      <c r="D16" s="39">
        <v>620</v>
      </c>
      <c r="E16" s="40">
        <v>0.10273405136702568</v>
      </c>
      <c r="F16" s="39">
        <v>607</v>
      </c>
      <c r="G16" s="40">
        <v>0.10988414192614047</v>
      </c>
      <c r="H16" s="41">
        <v>2.1416803953871577E-2</v>
      </c>
      <c r="I16" s="39">
        <v>481</v>
      </c>
      <c r="J16" s="41">
        <v>0.28898128898128905</v>
      </c>
      <c r="K16" s="39">
        <v>2629</v>
      </c>
      <c r="L16" s="40">
        <v>8.3349185213366303E-2</v>
      </c>
      <c r="M16" s="39">
        <v>3807</v>
      </c>
      <c r="N16" s="40">
        <v>0.12058916693063035</v>
      </c>
      <c r="O16" s="41">
        <v>-0.30942999737325982</v>
      </c>
    </row>
    <row r="17" spans="2:23" ht="14.45" customHeight="1" thickBot="1" x14ac:dyDescent="0.25">
      <c r="B17" s="31">
        <v>7</v>
      </c>
      <c r="C17" s="32" t="s">
        <v>18</v>
      </c>
      <c r="D17" s="33">
        <v>427</v>
      </c>
      <c r="E17" s="34">
        <v>7.0753935376967683E-2</v>
      </c>
      <c r="F17" s="33">
        <v>349</v>
      </c>
      <c r="G17" s="34">
        <v>6.3178855901520642E-2</v>
      </c>
      <c r="H17" s="35">
        <v>0.22349570200573066</v>
      </c>
      <c r="I17" s="33">
        <v>497</v>
      </c>
      <c r="J17" s="35">
        <v>-0.14084507042253525</v>
      </c>
      <c r="K17" s="33">
        <v>2364</v>
      </c>
      <c r="L17" s="34">
        <v>7.4947688795891199E-2</v>
      </c>
      <c r="M17" s="33">
        <v>1859</v>
      </c>
      <c r="N17" s="34">
        <v>5.8885017421602785E-2</v>
      </c>
      <c r="O17" s="35">
        <v>0.27165142549757926</v>
      </c>
    </row>
    <row r="18" spans="2:23" ht="14.45" customHeight="1" thickBot="1" x14ac:dyDescent="0.25">
      <c r="B18" s="37">
        <v>8</v>
      </c>
      <c r="C18" s="38" t="s">
        <v>20</v>
      </c>
      <c r="D18" s="39">
        <v>312</v>
      </c>
      <c r="E18" s="40">
        <v>5.1698425849212921E-2</v>
      </c>
      <c r="F18" s="39">
        <v>312</v>
      </c>
      <c r="G18" s="40">
        <v>5.6480811006517015E-2</v>
      </c>
      <c r="H18" s="41">
        <v>0</v>
      </c>
      <c r="I18" s="39">
        <v>332</v>
      </c>
      <c r="J18" s="41">
        <v>-6.0240963855421659E-2</v>
      </c>
      <c r="K18" s="39">
        <v>1512</v>
      </c>
      <c r="L18" s="40">
        <v>4.7936085219707054E-2</v>
      </c>
      <c r="M18" s="39">
        <v>1990</v>
      </c>
      <c r="N18" s="40">
        <v>6.3034526449160591E-2</v>
      </c>
      <c r="O18" s="41">
        <v>-0.24020100502512565</v>
      </c>
    </row>
    <row r="19" spans="2:23" ht="14.45" customHeight="1" thickBot="1" x14ac:dyDescent="0.25">
      <c r="B19" s="31">
        <v>9</v>
      </c>
      <c r="C19" s="32" t="s">
        <v>27</v>
      </c>
      <c r="D19" s="33">
        <v>193</v>
      </c>
      <c r="E19" s="34">
        <v>3.1980115990057997E-2</v>
      </c>
      <c r="F19" s="33">
        <v>300</v>
      </c>
      <c r="G19" s="34">
        <v>5.4308472121650977E-2</v>
      </c>
      <c r="H19" s="35">
        <v>-0.35666666666666669</v>
      </c>
      <c r="I19" s="33">
        <v>193</v>
      </c>
      <c r="J19" s="35">
        <v>0</v>
      </c>
      <c r="K19" s="33">
        <v>1186</v>
      </c>
      <c r="L19" s="34">
        <v>3.7600659438209373E-2</v>
      </c>
      <c r="M19" s="33">
        <v>1541</v>
      </c>
      <c r="N19" s="34">
        <v>4.8812163446309786E-2</v>
      </c>
      <c r="O19" s="35">
        <v>-0.23036988968202465</v>
      </c>
    </row>
    <row r="20" spans="2:23" ht="14.45" customHeight="1" thickBot="1" x14ac:dyDescent="0.25">
      <c r="B20" s="37">
        <v>10</v>
      </c>
      <c r="C20" s="38" t="s">
        <v>28</v>
      </c>
      <c r="D20" s="39">
        <v>196</v>
      </c>
      <c r="E20" s="40">
        <v>3.2477216238608123E-2</v>
      </c>
      <c r="F20" s="39">
        <v>147</v>
      </c>
      <c r="G20" s="40">
        <v>2.6611151339608979E-2</v>
      </c>
      <c r="H20" s="41">
        <v>0.33333333333333326</v>
      </c>
      <c r="I20" s="39">
        <v>201</v>
      </c>
      <c r="J20" s="41">
        <v>-2.4875621890547261E-2</v>
      </c>
      <c r="K20" s="39">
        <v>976</v>
      </c>
      <c r="L20" s="40">
        <v>3.0942869824361171E-2</v>
      </c>
      <c r="M20" s="39">
        <v>821</v>
      </c>
      <c r="N20" s="40">
        <v>2.6005701615457712E-2</v>
      </c>
      <c r="O20" s="41">
        <v>0.1887941534713764</v>
      </c>
    </row>
    <row r="21" spans="2:23" ht="14.45" customHeight="1" thickBot="1" x14ac:dyDescent="0.25">
      <c r="B21" s="31">
        <v>11</v>
      </c>
      <c r="C21" s="32" t="s">
        <v>60</v>
      </c>
      <c r="D21" s="33">
        <v>64</v>
      </c>
      <c r="E21" s="34">
        <v>1.0604805302402652E-2</v>
      </c>
      <c r="F21" s="33">
        <v>41</v>
      </c>
      <c r="G21" s="34">
        <v>7.4221578566256337E-3</v>
      </c>
      <c r="H21" s="35">
        <v>0.56097560975609762</v>
      </c>
      <c r="I21" s="33">
        <v>63</v>
      </c>
      <c r="J21" s="35">
        <v>1.5873015873015817E-2</v>
      </c>
      <c r="K21" s="33">
        <v>411</v>
      </c>
      <c r="L21" s="34">
        <v>1.303024538710291E-2</v>
      </c>
      <c r="M21" s="33">
        <v>309</v>
      </c>
      <c r="N21" s="34">
        <v>9.7877732024073492E-3</v>
      </c>
      <c r="O21" s="35">
        <v>0.33009708737864085</v>
      </c>
    </row>
    <row r="22" spans="2:23" ht="14.45" customHeight="1" thickBot="1" x14ac:dyDescent="0.25">
      <c r="B22" s="37">
        <v>12</v>
      </c>
      <c r="C22" s="38" t="s">
        <v>103</v>
      </c>
      <c r="D22" s="39">
        <v>42</v>
      </c>
      <c r="E22" s="40">
        <v>6.9594034797017396E-3</v>
      </c>
      <c r="F22" s="39">
        <v>42</v>
      </c>
      <c r="G22" s="40">
        <v>7.6031860970311371E-3</v>
      </c>
      <c r="H22" s="41">
        <v>0</v>
      </c>
      <c r="I22" s="39">
        <v>35</v>
      </c>
      <c r="J22" s="41">
        <v>0.19999999999999996</v>
      </c>
      <c r="K22" s="39">
        <v>247</v>
      </c>
      <c r="L22" s="40">
        <v>7.830828736288124E-3</v>
      </c>
      <c r="M22" s="39">
        <v>244</v>
      </c>
      <c r="N22" s="40">
        <v>7.7288565093443142E-3</v>
      </c>
      <c r="O22" s="41">
        <v>1.2295081967213184E-2</v>
      </c>
    </row>
    <row r="23" spans="2:23" ht="14.45" customHeight="1" thickBot="1" x14ac:dyDescent="0.25">
      <c r="B23" s="31">
        <v>13</v>
      </c>
      <c r="C23" s="32" t="s">
        <v>30</v>
      </c>
      <c r="D23" s="33">
        <v>22</v>
      </c>
      <c r="E23" s="34">
        <v>3.6454018227009112E-3</v>
      </c>
      <c r="F23" s="33">
        <v>29</v>
      </c>
      <c r="G23" s="34">
        <v>5.2498189717595945E-3</v>
      </c>
      <c r="H23" s="35">
        <v>-0.24137931034482762</v>
      </c>
      <c r="I23" s="33">
        <v>17</v>
      </c>
      <c r="J23" s="35">
        <v>0.29411764705882359</v>
      </c>
      <c r="K23" s="33">
        <v>168</v>
      </c>
      <c r="L23" s="34">
        <v>5.3262316910785623E-3</v>
      </c>
      <c r="M23" s="33">
        <v>108</v>
      </c>
      <c r="N23" s="34">
        <v>3.4209692746278112E-3</v>
      </c>
      <c r="O23" s="35">
        <v>0.55555555555555558</v>
      </c>
    </row>
    <row r="24" spans="2:23" ht="14.45" customHeight="1" thickBot="1" x14ac:dyDescent="0.25">
      <c r="B24" s="37">
        <v>14</v>
      </c>
      <c r="C24" s="38" t="s">
        <v>128</v>
      </c>
      <c r="D24" s="39">
        <v>40</v>
      </c>
      <c r="E24" s="40">
        <v>6.6280033140016566E-3</v>
      </c>
      <c r="F24" s="39">
        <v>0</v>
      </c>
      <c r="G24" s="40">
        <v>0</v>
      </c>
      <c r="H24" s="41"/>
      <c r="I24" s="39">
        <v>8</v>
      </c>
      <c r="J24" s="41">
        <v>4</v>
      </c>
      <c r="K24" s="39">
        <v>112</v>
      </c>
      <c r="L24" s="40">
        <v>3.5508211273857079E-3</v>
      </c>
      <c r="M24" s="39">
        <v>14</v>
      </c>
      <c r="N24" s="40">
        <v>4.434589800443459E-4</v>
      </c>
      <c r="O24" s="41">
        <v>7</v>
      </c>
    </row>
    <row r="25" spans="2:23" ht="15" thickBot="1" x14ac:dyDescent="0.25">
      <c r="B25" s="31">
        <v>15</v>
      </c>
      <c r="C25" s="32" t="s">
        <v>17</v>
      </c>
      <c r="D25" s="33">
        <v>24</v>
      </c>
      <c r="E25" s="34">
        <v>3.9768019884009942E-3</v>
      </c>
      <c r="F25" s="33">
        <v>7</v>
      </c>
      <c r="G25" s="34">
        <v>1.2671976828385228E-3</v>
      </c>
      <c r="H25" s="35">
        <v>2.4285714285714284</v>
      </c>
      <c r="I25" s="33">
        <v>17</v>
      </c>
      <c r="J25" s="35">
        <v>0.41176470588235303</v>
      </c>
      <c r="K25" s="33">
        <v>107</v>
      </c>
      <c r="L25" s="34">
        <v>3.3923023270559889E-3</v>
      </c>
      <c r="M25" s="33">
        <v>58</v>
      </c>
      <c r="N25" s="34">
        <v>1.8371872030408616E-3</v>
      </c>
      <c r="O25" s="35">
        <v>0.84482758620689657</v>
      </c>
    </row>
    <row r="26" spans="2:23" ht="15" thickBot="1" x14ac:dyDescent="0.25">
      <c r="B26" s="122" t="s">
        <v>46</v>
      </c>
      <c r="C26" s="123"/>
      <c r="D26" s="42">
        <f>SUM(D11:D25)</f>
        <v>5927</v>
      </c>
      <c r="E26" s="43">
        <f>D26/D28</f>
        <v>0.98210439105219549</v>
      </c>
      <c r="F26" s="42">
        <f>SUM(F11:F25)</f>
        <v>5266</v>
      </c>
      <c r="G26" s="43">
        <f>F26/F28</f>
        <v>0.95329471397538013</v>
      </c>
      <c r="H26" s="44">
        <f>D26/F26-1</f>
        <v>0.12552221800227881</v>
      </c>
      <c r="I26" s="42">
        <f>SUM(I11:I25)</f>
        <v>5416</v>
      </c>
      <c r="J26" s="43">
        <f>D26/I26-1</f>
        <v>9.4350073855243632E-2</v>
      </c>
      <c r="K26" s="42">
        <f>SUM(K11:K25)</f>
        <v>30855</v>
      </c>
      <c r="L26" s="43">
        <f>K26/K28</f>
        <v>0.97821951683469655</v>
      </c>
      <c r="M26" s="42">
        <f>SUM(M11:M25)</f>
        <v>30377</v>
      </c>
      <c r="N26" s="43">
        <f>M26/M28</f>
        <v>0.96221095977193538</v>
      </c>
      <c r="O26" s="44">
        <f>K26/M26-1</f>
        <v>1.5735589426210561E-2</v>
      </c>
    </row>
    <row r="27" spans="2:23" ht="15" thickBot="1" x14ac:dyDescent="0.25">
      <c r="B27" s="122" t="s">
        <v>12</v>
      </c>
      <c r="C27" s="123"/>
      <c r="D27" s="42">
        <f>D28-SUM(D11:D25)</f>
        <v>108</v>
      </c>
      <c r="E27" s="43">
        <f>D27/D28</f>
        <v>1.7895608947804474E-2</v>
      </c>
      <c r="F27" s="42">
        <f>F28-SUM(F11:F25)</f>
        <v>258</v>
      </c>
      <c r="G27" s="43">
        <f>F27/F28</f>
        <v>4.670528602461984E-2</v>
      </c>
      <c r="H27" s="44">
        <f>D27/F27-1</f>
        <v>-0.58139534883720922</v>
      </c>
      <c r="I27" s="42">
        <f>I28-SUM(I11:I25)</f>
        <v>122</v>
      </c>
      <c r="J27" s="43">
        <f>D27/I27-1</f>
        <v>-0.11475409836065575</v>
      </c>
      <c r="K27" s="42">
        <f>K28-SUM(K11:K25)</f>
        <v>687</v>
      </c>
      <c r="L27" s="43">
        <f>K27/K28</f>
        <v>2.1780483165303406E-2</v>
      </c>
      <c r="M27" s="42">
        <f>M28-SUM(M11:M25)</f>
        <v>1193</v>
      </c>
      <c r="N27" s="43">
        <f>M27/M28</f>
        <v>3.7789040228064619E-2</v>
      </c>
      <c r="O27" s="44">
        <f>K27/M27-1</f>
        <v>-0.42414082145850796</v>
      </c>
    </row>
    <row r="28" spans="2:23" ht="15" thickBot="1" x14ac:dyDescent="0.25">
      <c r="B28" s="124" t="s">
        <v>13</v>
      </c>
      <c r="C28" s="125"/>
      <c r="D28" s="45">
        <v>6035</v>
      </c>
      <c r="E28" s="46">
        <v>1</v>
      </c>
      <c r="F28" s="45">
        <v>5524</v>
      </c>
      <c r="G28" s="46">
        <v>1.0000000000000007</v>
      </c>
      <c r="H28" s="47">
        <v>9.2505430847212189E-2</v>
      </c>
      <c r="I28" s="45">
        <v>5538</v>
      </c>
      <c r="J28" s="47">
        <v>8.9743589743589647E-2</v>
      </c>
      <c r="K28" s="45">
        <v>31542</v>
      </c>
      <c r="L28" s="46">
        <v>1</v>
      </c>
      <c r="M28" s="45">
        <v>31570</v>
      </c>
      <c r="N28" s="46">
        <v>0.99999999999999922</v>
      </c>
      <c r="O28" s="47">
        <v>-8.869179600886623E-4</v>
      </c>
    </row>
    <row r="29" spans="2:23" x14ac:dyDescent="0.2">
      <c r="B29" s="5" t="s">
        <v>78</v>
      </c>
      <c r="C29" s="51"/>
    </row>
    <row r="30" spans="2:23" x14ac:dyDescent="0.2">
      <c r="B30" s="79" t="s">
        <v>77</v>
      </c>
    </row>
    <row r="31" spans="2:23" x14ac:dyDescent="0.2">
      <c r="B31" s="80"/>
    </row>
    <row r="32" spans="2:23" ht="15" customHeight="1" x14ac:dyDescent="0.2">
      <c r="B32" s="103" t="s">
        <v>162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51"/>
      <c r="P32" s="103" t="s">
        <v>125</v>
      </c>
      <c r="Q32" s="103"/>
      <c r="R32" s="103"/>
      <c r="S32" s="103"/>
      <c r="T32" s="103"/>
      <c r="U32" s="103"/>
      <c r="V32" s="103"/>
      <c r="W32" s="103"/>
    </row>
    <row r="33" spans="2:23" ht="15" customHeight="1" x14ac:dyDescent="0.2">
      <c r="B33" s="88" t="s">
        <v>163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51"/>
      <c r="P33" s="88" t="s">
        <v>126</v>
      </c>
      <c r="Q33" s="88"/>
      <c r="R33" s="88"/>
      <c r="S33" s="88"/>
      <c r="T33" s="88"/>
      <c r="U33" s="88"/>
      <c r="V33" s="88"/>
      <c r="W33" s="88"/>
    </row>
    <row r="34" spans="2:23" ht="15" customHeight="1" thickBot="1" x14ac:dyDescent="0.25">
      <c r="B34" s="52"/>
      <c r="C34" s="52"/>
      <c r="D34" s="52"/>
      <c r="E34" s="52"/>
      <c r="F34" s="52"/>
      <c r="G34" s="52"/>
      <c r="H34" s="52"/>
      <c r="I34" s="52"/>
      <c r="J34" s="52"/>
      <c r="K34" s="48"/>
      <c r="L34" s="24" t="s">
        <v>4</v>
      </c>
      <c r="P34" s="52"/>
      <c r="Q34" s="52"/>
      <c r="R34" s="52"/>
      <c r="S34" s="52"/>
      <c r="T34" s="52"/>
      <c r="U34" s="52"/>
      <c r="V34" s="52"/>
      <c r="W34" s="24" t="s">
        <v>4</v>
      </c>
    </row>
    <row r="35" spans="2:23" x14ac:dyDescent="0.2">
      <c r="B35" s="104" t="s">
        <v>0</v>
      </c>
      <c r="C35" s="106" t="s">
        <v>41</v>
      </c>
      <c r="D35" s="121" t="s">
        <v>151</v>
      </c>
      <c r="E35" s="115"/>
      <c r="F35" s="115"/>
      <c r="G35" s="115"/>
      <c r="H35" s="115"/>
      <c r="I35" s="118"/>
      <c r="J35" s="115" t="s">
        <v>139</v>
      </c>
      <c r="K35" s="115"/>
      <c r="L35" s="118"/>
      <c r="P35" s="104" t="s">
        <v>0</v>
      </c>
      <c r="Q35" s="106" t="s">
        <v>41</v>
      </c>
      <c r="R35" s="121" t="s">
        <v>159</v>
      </c>
      <c r="S35" s="115"/>
      <c r="T35" s="115"/>
      <c r="U35" s="115"/>
      <c r="V35" s="115"/>
      <c r="W35" s="118"/>
    </row>
    <row r="36" spans="2:23" ht="15" customHeight="1" thickBot="1" x14ac:dyDescent="0.25">
      <c r="B36" s="105"/>
      <c r="C36" s="107"/>
      <c r="D36" s="110" t="s">
        <v>152</v>
      </c>
      <c r="E36" s="111"/>
      <c r="F36" s="111"/>
      <c r="G36" s="111"/>
      <c r="H36" s="111"/>
      <c r="I36" s="112"/>
      <c r="J36" s="111" t="s">
        <v>140</v>
      </c>
      <c r="K36" s="111"/>
      <c r="L36" s="112"/>
      <c r="P36" s="105"/>
      <c r="Q36" s="107"/>
      <c r="R36" s="110" t="s">
        <v>154</v>
      </c>
      <c r="S36" s="111"/>
      <c r="T36" s="111"/>
      <c r="U36" s="111"/>
      <c r="V36" s="111"/>
      <c r="W36" s="112"/>
    </row>
    <row r="37" spans="2:23" ht="15" customHeight="1" x14ac:dyDescent="0.2">
      <c r="B37" s="105"/>
      <c r="C37" s="107"/>
      <c r="D37" s="95">
        <v>2023</v>
      </c>
      <c r="E37" s="96"/>
      <c r="F37" s="95">
        <v>2022</v>
      </c>
      <c r="G37" s="96"/>
      <c r="H37" s="89" t="s">
        <v>5</v>
      </c>
      <c r="I37" s="89" t="s">
        <v>47</v>
      </c>
      <c r="J37" s="89">
        <v>2022</v>
      </c>
      <c r="K37" s="89" t="s">
        <v>155</v>
      </c>
      <c r="L37" s="89" t="s">
        <v>157</v>
      </c>
      <c r="P37" s="105"/>
      <c r="Q37" s="107"/>
      <c r="R37" s="95">
        <v>2023</v>
      </c>
      <c r="S37" s="96"/>
      <c r="T37" s="95">
        <v>2022</v>
      </c>
      <c r="U37" s="96"/>
      <c r="V37" s="89" t="s">
        <v>5</v>
      </c>
      <c r="W37" s="89" t="s">
        <v>70</v>
      </c>
    </row>
    <row r="38" spans="2:23" ht="14.45" customHeight="1" thickBot="1" x14ac:dyDescent="0.25">
      <c r="B38" s="108" t="s">
        <v>6</v>
      </c>
      <c r="C38" s="99" t="s">
        <v>41</v>
      </c>
      <c r="D38" s="97"/>
      <c r="E38" s="98"/>
      <c r="F38" s="97"/>
      <c r="G38" s="98"/>
      <c r="H38" s="90"/>
      <c r="I38" s="90"/>
      <c r="J38" s="90"/>
      <c r="K38" s="90"/>
      <c r="L38" s="90"/>
      <c r="P38" s="108" t="s">
        <v>6</v>
      </c>
      <c r="Q38" s="99" t="s">
        <v>41</v>
      </c>
      <c r="R38" s="97"/>
      <c r="S38" s="98"/>
      <c r="T38" s="97"/>
      <c r="U38" s="98"/>
      <c r="V38" s="90"/>
      <c r="W38" s="90"/>
    </row>
    <row r="39" spans="2:23" ht="15" customHeight="1" x14ac:dyDescent="0.2">
      <c r="B39" s="108"/>
      <c r="C39" s="99"/>
      <c r="D39" s="25" t="s">
        <v>8</v>
      </c>
      <c r="E39" s="26" t="s">
        <v>2</v>
      </c>
      <c r="F39" s="25" t="s">
        <v>8</v>
      </c>
      <c r="G39" s="26" t="s">
        <v>2</v>
      </c>
      <c r="H39" s="91" t="s">
        <v>9</v>
      </c>
      <c r="I39" s="91" t="s">
        <v>48</v>
      </c>
      <c r="J39" s="91" t="s">
        <v>8</v>
      </c>
      <c r="K39" s="91" t="s">
        <v>156</v>
      </c>
      <c r="L39" s="91" t="s">
        <v>158</v>
      </c>
      <c r="P39" s="108"/>
      <c r="Q39" s="99"/>
      <c r="R39" s="25" t="s">
        <v>8</v>
      </c>
      <c r="S39" s="26" t="s">
        <v>2</v>
      </c>
      <c r="T39" s="25" t="s">
        <v>8</v>
      </c>
      <c r="U39" s="26" t="s">
        <v>2</v>
      </c>
      <c r="V39" s="91" t="s">
        <v>9</v>
      </c>
      <c r="W39" s="91" t="s">
        <v>71</v>
      </c>
    </row>
    <row r="40" spans="2:23" ht="14.25" customHeight="1" thickBot="1" x14ac:dyDescent="0.25">
      <c r="B40" s="109"/>
      <c r="C40" s="100"/>
      <c r="D40" s="28" t="s">
        <v>10</v>
      </c>
      <c r="E40" s="29" t="s">
        <v>11</v>
      </c>
      <c r="F40" s="28" t="s">
        <v>10</v>
      </c>
      <c r="G40" s="29" t="s">
        <v>11</v>
      </c>
      <c r="H40" s="92"/>
      <c r="I40" s="92"/>
      <c r="J40" s="92" t="s">
        <v>10</v>
      </c>
      <c r="K40" s="92"/>
      <c r="L40" s="92"/>
      <c r="P40" s="109"/>
      <c r="Q40" s="100"/>
      <c r="R40" s="28" t="s">
        <v>10</v>
      </c>
      <c r="S40" s="29" t="s">
        <v>11</v>
      </c>
      <c r="T40" s="28" t="s">
        <v>10</v>
      </c>
      <c r="U40" s="29" t="s">
        <v>11</v>
      </c>
      <c r="V40" s="92"/>
      <c r="W40" s="92"/>
    </row>
    <row r="41" spans="2:23" ht="15" thickBot="1" x14ac:dyDescent="0.25">
      <c r="B41" s="31">
        <v>1</v>
      </c>
      <c r="C41" s="32" t="s">
        <v>61</v>
      </c>
      <c r="D41" s="33">
        <v>957</v>
      </c>
      <c r="E41" s="34">
        <v>0.15857497928748965</v>
      </c>
      <c r="F41" s="33">
        <v>931</v>
      </c>
      <c r="G41" s="34">
        <v>0.16853729181752353</v>
      </c>
      <c r="H41" s="35">
        <v>2.7926960257787403E-2</v>
      </c>
      <c r="I41" s="53">
        <v>0</v>
      </c>
      <c r="J41" s="33">
        <v>792</v>
      </c>
      <c r="K41" s="35">
        <v>0.20833333333333326</v>
      </c>
      <c r="L41" s="53">
        <v>0</v>
      </c>
      <c r="P41" s="31">
        <v>1</v>
      </c>
      <c r="Q41" s="32" t="s">
        <v>61</v>
      </c>
      <c r="R41" s="33">
        <v>5358</v>
      </c>
      <c r="S41" s="34">
        <v>0.169868746433327</v>
      </c>
      <c r="T41" s="33">
        <v>5782</v>
      </c>
      <c r="U41" s="34">
        <v>0.18314855875831484</v>
      </c>
      <c r="V41" s="35">
        <v>-7.3331027326184683E-2</v>
      </c>
      <c r="W41" s="53">
        <v>0</v>
      </c>
    </row>
    <row r="42" spans="2:23" ht="15" thickBot="1" x14ac:dyDescent="0.25">
      <c r="B42" s="37">
        <v>2</v>
      </c>
      <c r="C42" s="38" t="s">
        <v>107</v>
      </c>
      <c r="D42" s="39">
        <v>635</v>
      </c>
      <c r="E42" s="40">
        <v>0.10521955260977631</v>
      </c>
      <c r="F42" s="39">
        <v>150</v>
      </c>
      <c r="G42" s="40">
        <v>2.7154236060825489E-2</v>
      </c>
      <c r="H42" s="41">
        <v>3.2333333333333334</v>
      </c>
      <c r="I42" s="54">
        <v>8</v>
      </c>
      <c r="J42" s="39">
        <v>398</v>
      </c>
      <c r="K42" s="41">
        <v>0.59547738693467345</v>
      </c>
      <c r="L42" s="54">
        <v>2</v>
      </c>
      <c r="P42" s="37">
        <v>2</v>
      </c>
      <c r="Q42" s="38" t="s">
        <v>62</v>
      </c>
      <c r="R42" s="39">
        <v>2629</v>
      </c>
      <c r="S42" s="40">
        <v>8.3349185213366303E-2</v>
      </c>
      <c r="T42" s="39">
        <v>3807</v>
      </c>
      <c r="U42" s="40">
        <v>0.12058916693063035</v>
      </c>
      <c r="V42" s="41">
        <v>-0.30942999737325982</v>
      </c>
      <c r="W42" s="54">
        <v>0</v>
      </c>
    </row>
    <row r="43" spans="2:23" ht="15" thickBot="1" x14ac:dyDescent="0.25">
      <c r="B43" s="31">
        <v>3</v>
      </c>
      <c r="C43" s="32" t="s">
        <v>62</v>
      </c>
      <c r="D43" s="33">
        <v>620</v>
      </c>
      <c r="E43" s="34">
        <v>0.10273405136702568</v>
      </c>
      <c r="F43" s="33">
        <v>607</v>
      </c>
      <c r="G43" s="34">
        <v>0.10988414192614047</v>
      </c>
      <c r="H43" s="35">
        <v>2.1416803953871577E-2</v>
      </c>
      <c r="I43" s="53">
        <v>-1</v>
      </c>
      <c r="J43" s="33">
        <v>481</v>
      </c>
      <c r="K43" s="35">
        <v>0.28898128898128905</v>
      </c>
      <c r="L43" s="53">
        <v>0</v>
      </c>
      <c r="P43" s="31">
        <v>3</v>
      </c>
      <c r="Q43" s="32" t="s">
        <v>107</v>
      </c>
      <c r="R43" s="33">
        <v>2485</v>
      </c>
      <c r="S43" s="34">
        <v>7.878384376387039E-2</v>
      </c>
      <c r="T43" s="33">
        <v>1073</v>
      </c>
      <c r="U43" s="34">
        <v>3.3987963256255936E-2</v>
      </c>
      <c r="V43" s="35">
        <v>1.315936626281454</v>
      </c>
      <c r="W43" s="53">
        <v>3</v>
      </c>
    </row>
    <row r="44" spans="2:23" ht="15" thickBot="1" x14ac:dyDescent="0.25">
      <c r="B44" s="37">
        <v>4</v>
      </c>
      <c r="C44" s="38" t="s">
        <v>75</v>
      </c>
      <c r="D44" s="39">
        <v>453</v>
      </c>
      <c r="E44" s="40">
        <v>7.5062137531068759E-2</v>
      </c>
      <c r="F44" s="39">
        <v>116</v>
      </c>
      <c r="G44" s="40">
        <v>2.0999275887038378E-2</v>
      </c>
      <c r="H44" s="41">
        <v>2.9051724137931036</v>
      </c>
      <c r="I44" s="54">
        <v>7</v>
      </c>
      <c r="J44" s="39">
        <v>267</v>
      </c>
      <c r="K44" s="41">
        <v>0.69662921348314599</v>
      </c>
      <c r="L44" s="54">
        <v>2</v>
      </c>
      <c r="P44" s="37">
        <v>4</v>
      </c>
      <c r="Q44" s="38" t="s">
        <v>66</v>
      </c>
      <c r="R44" s="39">
        <v>2176</v>
      </c>
      <c r="S44" s="40">
        <v>6.8987381903493752E-2</v>
      </c>
      <c r="T44" s="39">
        <v>1988</v>
      </c>
      <c r="U44" s="40">
        <v>6.2971175166297119E-2</v>
      </c>
      <c r="V44" s="41">
        <v>9.456740442655942E-2</v>
      </c>
      <c r="W44" s="54">
        <v>-1</v>
      </c>
    </row>
    <row r="45" spans="2:23" ht="15" thickBot="1" x14ac:dyDescent="0.25">
      <c r="B45" s="31">
        <v>5</v>
      </c>
      <c r="C45" s="32" t="s">
        <v>66</v>
      </c>
      <c r="D45" s="33">
        <v>413</v>
      </c>
      <c r="E45" s="34">
        <v>6.8434134217067108E-2</v>
      </c>
      <c r="F45" s="33">
        <v>397</v>
      </c>
      <c r="G45" s="34">
        <v>7.1868211440984792E-2</v>
      </c>
      <c r="H45" s="35">
        <v>4.0302267002518821E-2</v>
      </c>
      <c r="I45" s="53">
        <v>-1</v>
      </c>
      <c r="J45" s="33">
        <v>362</v>
      </c>
      <c r="K45" s="35">
        <v>0.1408839779005524</v>
      </c>
      <c r="L45" s="53">
        <v>0</v>
      </c>
      <c r="P45" s="31">
        <v>5</v>
      </c>
      <c r="Q45" s="32" t="s">
        <v>63</v>
      </c>
      <c r="R45" s="33">
        <v>2000</v>
      </c>
      <c r="S45" s="34">
        <v>6.3407520131887649E-2</v>
      </c>
      <c r="T45" s="33">
        <v>1613</v>
      </c>
      <c r="U45" s="34">
        <v>5.1092809629394997E-2</v>
      </c>
      <c r="V45" s="35">
        <v>0.23992560446373212</v>
      </c>
      <c r="W45" s="53">
        <v>-1</v>
      </c>
    </row>
    <row r="46" spans="2:23" ht="15" thickBot="1" x14ac:dyDescent="0.25">
      <c r="B46" s="37">
        <v>6</v>
      </c>
      <c r="C46" s="38" t="s">
        <v>63</v>
      </c>
      <c r="D46" s="39">
        <v>321</v>
      </c>
      <c r="E46" s="40">
        <v>5.3189726594863297E-2</v>
      </c>
      <c r="F46" s="39">
        <v>537</v>
      </c>
      <c r="G46" s="40">
        <v>9.7212165097755251E-2</v>
      </c>
      <c r="H46" s="41">
        <v>-0.4022346368715084</v>
      </c>
      <c r="I46" s="54">
        <v>-3</v>
      </c>
      <c r="J46" s="39">
        <v>567</v>
      </c>
      <c r="K46" s="41">
        <v>-0.43386243386243384</v>
      </c>
      <c r="L46" s="54">
        <v>-4</v>
      </c>
      <c r="P46" s="37">
        <v>6</v>
      </c>
      <c r="Q46" s="38" t="s">
        <v>75</v>
      </c>
      <c r="R46" s="39">
        <v>1753</v>
      </c>
      <c r="S46" s="40">
        <v>5.5576691395599516E-2</v>
      </c>
      <c r="T46" s="39">
        <v>1014</v>
      </c>
      <c r="U46" s="40">
        <v>3.2119100411783341E-2</v>
      </c>
      <c r="V46" s="41">
        <v>0.72879684418145962</v>
      </c>
      <c r="W46" s="54">
        <v>2</v>
      </c>
    </row>
    <row r="47" spans="2:23" ht="15" thickBot="1" x14ac:dyDescent="0.25">
      <c r="B47" s="31">
        <v>7</v>
      </c>
      <c r="C47" s="32" t="s">
        <v>111</v>
      </c>
      <c r="D47" s="33">
        <v>212</v>
      </c>
      <c r="E47" s="34">
        <v>3.5128417564208779E-2</v>
      </c>
      <c r="F47" s="33">
        <v>158</v>
      </c>
      <c r="G47" s="34">
        <v>2.8602461984069516E-2</v>
      </c>
      <c r="H47" s="35">
        <v>0.34177215189873422</v>
      </c>
      <c r="I47" s="53">
        <v>1</v>
      </c>
      <c r="J47" s="33">
        <v>202</v>
      </c>
      <c r="K47" s="35">
        <v>4.9504950495049549E-2</v>
      </c>
      <c r="L47" s="53">
        <v>1</v>
      </c>
      <c r="P47" s="31">
        <v>7</v>
      </c>
      <c r="Q47" s="32" t="s">
        <v>111</v>
      </c>
      <c r="R47" s="33">
        <v>1049</v>
      </c>
      <c r="S47" s="34">
        <v>3.3257244309175066E-2</v>
      </c>
      <c r="T47" s="33">
        <v>805</v>
      </c>
      <c r="U47" s="34">
        <v>2.5498891352549888E-2</v>
      </c>
      <c r="V47" s="35">
        <v>0.3031055900621118</v>
      </c>
      <c r="W47" s="53">
        <v>6</v>
      </c>
    </row>
    <row r="48" spans="2:23" ht="15" thickBot="1" x14ac:dyDescent="0.25">
      <c r="B48" s="37">
        <v>8</v>
      </c>
      <c r="C48" s="38" t="s">
        <v>141</v>
      </c>
      <c r="D48" s="39">
        <v>186</v>
      </c>
      <c r="E48" s="40">
        <v>3.0820215410107706E-2</v>
      </c>
      <c r="F48" s="39">
        <v>151</v>
      </c>
      <c r="G48" s="40">
        <v>2.7335264301230993E-2</v>
      </c>
      <c r="H48" s="41">
        <v>0.23178807947019875</v>
      </c>
      <c r="I48" s="54">
        <v>1</v>
      </c>
      <c r="J48" s="39">
        <v>203</v>
      </c>
      <c r="K48" s="41">
        <v>-8.3743842364532028E-2</v>
      </c>
      <c r="L48" s="54">
        <v>-1</v>
      </c>
      <c r="P48" s="37">
        <v>8</v>
      </c>
      <c r="Q48" s="38" t="s">
        <v>109</v>
      </c>
      <c r="R48" s="39">
        <v>891</v>
      </c>
      <c r="S48" s="40">
        <v>2.8248050218755944E-2</v>
      </c>
      <c r="T48" s="39">
        <v>1041</v>
      </c>
      <c r="U48" s="40">
        <v>3.2974342730440288E-2</v>
      </c>
      <c r="V48" s="41">
        <v>-0.14409221902017288</v>
      </c>
      <c r="W48" s="54">
        <v>-1</v>
      </c>
    </row>
    <row r="49" spans="2:23" ht="15" thickBot="1" x14ac:dyDescent="0.25">
      <c r="B49" s="31">
        <v>9</v>
      </c>
      <c r="C49" s="32" t="s">
        <v>109</v>
      </c>
      <c r="D49" s="33">
        <v>168</v>
      </c>
      <c r="E49" s="34">
        <v>2.7837613918806958E-2</v>
      </c>
      <c r="F49" s="33">
        <v>272</v>
      </c>
      <c r="G49" s="34">
        <v>4.9239681390296886E-2</v>
      </c>
      <c r="H49" s="35">
        <v>-0.38235294117647056</v>
      </c>
      <c r="I49" s="53">
        <v>-3</v>
      </c>
      <c r="J49" s="33">
        <v>180</v>
      </c>
      <c r="K49" s="35">
        <v>-6.6666666666666652E-2</v>
      </c>
      <c r="L49" s="53">
        <v>0</v>
      </c>
      <c r="P49" s="31">
        <v>9</v>
      </c>
      <c r="Q49" s="32" t="s">
        <v>141</v>
      </c>
      <c r="R49" s="33">
        <v>863</v>
      </c>
      <c r="S49" s="34">
        <v>2.7360344936909517E-2</v>
      </c>
      <c r="T49" s="33">
        <v>1109</v>
      </c>
      <c r="U49" s="34">
        <v>3.5128286347798542E-2</v>
      </c>
      <c r="V49" s="35">
        <v>-0.22182146077547338</v>
      </c>
      <c r="W49" s="53">
        <v>-4</v>
      </c>
    </row>
    <row r="50" spans="2:23" ht="15" thickBot="1" x14ac:dyDescent="0.25">
      <c r="B50" s="37">
        <v>10</v>
      </c>
      <c r="C50" s="38" t="s">
        <v>161</v>
      </c>
      <c r="D50" s="39">
        <v>154</v>
      </c>
      <c r="E50" s="40">
        <v>2.551781275890638E-2</v>
      </c>
      <c r="F50" s="39">
        <v>44</v>
      </c>
      <c r="G50" s="40">
        <v>7.965242577842143E-3</v>
      </c>
      <c r="H50" s="41">
        <v>2.5</v>
      </c>
      <c r="I50" s="54">
        <v>17</v>
      </c>
      <c r="J50" s="39">
        <v>134</v>
      </c>
      <c r="K50" s="41">
        <v>0.14925373134328357</v>
      </c>
      <c r="L50" s="54">
        <v>2</v>
      </c>
      <c r="P50" s="37">
        <v>10</v>
      </c>
      <c r="Q50" s="38" t="s">
        <v>113</v>
      </c>
      <c r="R50" s="39">
        <v>857</v>
      </c>
      <c r="S50" s="40">
        <v>2.7170122376513856E-2</v>
      </c>
      <c r="T50" s="39">
        <v>743</v>
      </c>
      <c r="U50" s="40">
        <v>2.3535001583782071E-2</v>
      </c>
      <c r="V50" s="41">
        <v>0.15343203230148039</v>
      </c>
      <c r="W50" s="54">
        <v>5</v>
      </c>
    </row>
    <row r="51" spans="2:23" ht="15" thickBot="1" x14ac:dyDescent="0.25">
      <c r="B51" s="122" t="s">
        <v>64</v>
      </c>
      <c r="C51" s="123"/>
      <c r="D51" s="42">
        <f>SUM(D41:D50)</f>
        <v>4119</v>
      </c>
      <c r="E51" s="43">
        <f>D51/D53</f>
        <v>0.6825186412593206</v>
      </c>
      <c r="F51" s="42">
        <f>SUM(F41:F50)</f>
        <v>3363</v>
      </c>
      <c r="G51" s="43">
        <f>F51/F53</f>
        <v>0.60879797248370748</v>
      </c>
      <c r="H51" s="44">
        <f>D51/F51-1</f>
        <v>0.22479928635147184</v>
      </c>
      <c r="I51" s="55"/>
      <c r="J51" s="42">
        <f>SUM(J41:J50)</f>
        <v>3586</v>
      </c>
      <c r="K51" s="43">
        <f>D51/J51-1</f>
        <v>0.14863357501394314</v>
      </c>
      <c r="L51" s="42"/>
      <c r="P51" s="122" t="s">
        <v>64</v>
      </c>
      <c r="Q51" s="123"/>
      <c r="R51" s="42">
        <f>SUM(R41:R50)</f>
        <v>20061</v>
      </c>
      <c r="S51" s="43">
        <f>R51/R53</f>
        <v>0.63600913068289899</v>
      </c>
      <c r="T51" s="42">
        <f>SUM(T41:T50)</f>
        <v>18975</v>
      </c>
      <c r="U51" s="43">
        <f>T51/T53</f>
        <v>0.60104529616724733</v>
      </c>
      <c r="V51" s="44">
        <f>R51/T51-1</f>
        <v>5.7233201581027737E-2</v>
      </c>
      <c r="W51" s="55"/>
    </row>
    <row r="52" spans="2:23" ht="15" thickBot="1" x14ac:dyDescent="0.25">
      <c r="B52" s="122" t="s">
        <v>12</v>
      </c>
      <c r="C52" s="123"/>
      <c r="D52" s="42">
        <f>D53-D51</f>
        <v>1916</v>
      </c>
      <c r="E52" s="43">
        <f>D52/D53</f>
        <v>0.3174813587406794</v>
      </c>
      <c r="F52" s="42">
        <f>F53-F51</f>
        <v>2161</v>
      </c>
      <c r="G52" s="43">
        <f>F52/F53</f>
        <v>0.39120202751629252</v>
      </c>
      <c r="H52" s="44">
        <f>D52/F52-1</f>
        <v>-0.11337343822304491</v>
      </c>
      <c r="I52" s="56"/>
      <c r="J52" s="42">
        <f>J53-SUM(J41:J50)</f>
        <v>1952</v>
      </c>
      <c r="K52" s="44">
        <f>D52/J52-1</f>
        <v>-1.8442622950819665E-2</v>
      </c>
      <c r="L52" s="78"/>
      <c r="P52" s="122" t="s">
        <v>12</v>
      </c>
      <c r="Q52" s="123"/>
      <c r="R52" s="42">
        <f>R53-R51</f>
        <v>11481</v>
      </c>
      <c r="S52" s="43">
        <f>R52/R53</f>
        <v>0.36399086931710101</v>
      </c>
      <c r="T52" s="42">
        <f>T53-T51</f>
        <v>12595</v>
      </c>
      <c r="U52" s="43">
        <f>T52/T53</f>
        <v>0.39895470383275261</v>
      </c>
      <c r="V52" s="44">
        <f>R52/T52-1</f>
        <v>-8.8447796744740015E-2</v>
      </c>
      <c r="W52" s="56"/>
    </row>
    <row r="53" spans="2:23" ht="15" thickBot="1" x14ac:dyDescent="0.25">
      <c r="B53" s="124" t="s">
        <v>34</v>
      </c>
      <c r="C53" s="125"/>
      <c r="D53" s="45">
        <v>6035</v>
      </c>
      <c r="E53" s="46">
        <v>1</v>
      </c>
      <c r="F53" s="45">
        <v>5524</v>
      </c>
      <c r="G53" s="46">
        <v>1</v>
      </c>
      <c r="H53" s="47">
        <v>9.2505430847212189E-2</v>
      </c>
      <c r="I53" s="57"/>
      <c r="J53" s="45">
        <v>5538</v>
      </c>
      <c r="K53" s="47">
        <v>8.9743589743589647E-2</v>
      </c>
      <c r="L53" s="45"/>
      <c r="P53" s="124" t="s">
        <v>34</v>
      </c>
      <c r="Q53" s="125"/>
      <c r="R53" s="45">
        <v>31542</v>
      </c>
      <c r="S53" s="46">
        <v>1</v>
      </c>
      <c r="T53" s="45">
        <v>31570</v>
      </c>
      <c r="U53" s="46">
        <v>1</v>
      </c>
      <c r="V53" s="47">
        <v>-8.869179600886623E-4</v>
      </c>
      <c r="W53" s="57"/>
    </row>
    <row r="54" spans="2:23" x14ac:dyDescent="0.2">
      <c r="B54" s="49" t="s">
        <v>78</v>
      </c>
      <c r="P54" s="49" t="s">
        <v>78</v>
      </c>
    </row>
    <row r="55" spans="2:23" x14ac:dyDescent="0.2">
      <c r="B55" s="50" t="s">
        <v>77</v>
      </c>
      <c r="P55" s="50" t="s">
        <v>77</v>
      </c>
    </row>
    <row r="63" spans="2:23" ht="15" customHeight="1" x14ac:dyDescent="0.2"/>
    <row r="65" ht="15" customHeight="1" x14ac:dyDescent="0.2"/>
  </sheetData>
  <mergeCells count="68">
    <mergeCell ref="P53:Q53"/>
    <mergeCell ref="P38:P40"/>
    <mergeCell ref="Q38:Q40"/>
    <mergeCell ref="V39:V40"/>
    <mergeCell ref="W39:W40"/>
    <mergeCell ref="P51:Q51"/>
    <mergeCell ref="P52:Q52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I6:J6"/>
    <mergeCell ref="K6:O6"/>
    <mergeCell ref="H7:H8"/>
    <mergeCell ref="P32:W32"/>
    <mergeCell ref="J9:J10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B26:C26"/>
    <mergeCell ref="B27:C27"/>
    <mergeCell ref="B28:C28"/>
    <mergeCell ref="B32:L32"/>
    <mergeCell ref="B33:L33"/>
    <mergeCell ref="C35:C37"/>
    <mergeCell ref="D35:I35"/>
    <mergeCell ref="J35:L35"/>
    <mergeCell ref="D37:E38"/>
    <mergeCell ref="F37:G38"/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</mergeCells>
  <conditionalFormatting sqref="J11:J25 O11:O25 H11:H25">
    <cfRule type="cellIs" dxfId="33" priority="29" operator="lessThan">
      <formula>0</formula>
    </cfRule>
  </conditionalFormatting>
  <conditionalFormatting sqref="L11:L25 N11:O25 D11:E25 G11:J25">
    <cfRule type="cellIs" dxfId="32" priority="28" operator="equal">
      <formula>0</formula>
    </cfRule>
  </conditionalFormatting>
  <conditionalFormatting sqref="F11:F25">
    <cfRule type="cellIs" dxfId="31" priority="27" operator="equal">
      <formula>0</formula>
    </cfRule>
  </conditionalFormatting>
  <conditionalFormatting sqref="K11:K25">
    <cfRule type="cellIs" dxfId="30" priority="26" operator="equal">
      <formula>0</formula>
    </cfRule>
  </conditionalFormatting>
  <conditionalFormatting sqref="M11:M25">
    <cfRule type="cellIs" dxfId="29" priority="25" operator="equal">
      <formula>0</formula>
    </cfRule>
  </conditionalFormatting>
  <conditionalFormatting sqref="H26:H27 O26:O27">
    <cfRule type="cellIs" dxfId="28" priority="23" operator="lessThan">
      <formula>0</formula>
    </cfRule>
  </conditionalFormatting>
  <conditionalFormatting sqref="I41:I50">
    <cfRule type="cellIs" dxfId="27" priority="20" operator="lessThan">
      <formula>0</formula>
    </cfRule>
    <cfRule type="cellIs" dxfId="26" priority="21" operator="equal">
      <formula>0</formula>
    </cfRule>
    <cfRule type="cellIs" dxfId="25" priority="22" operator="greaterThan">
      <formula>0</formula>
    </cfRule>
  </conditionalFormatting>
  <conditionalFormatting sqref="H41:H50">
    <cfRule type="cellIs" dxfId="24" priority="19" operator="lessThan">
      <formula>0</formula>
    </cfRule>
  </conditionalFormatting>
  <conditionalFormatting sqref="D41:E50 G41:H50">
    <cfRule type="cellIs" dxfId="23" priority="18" operator="equal">
      <formula>0</formula>
    </cfRule>
  </conditionalFormatting>
  <conditionalFormatting sqref="F41:F50">
    <cfRule type="cellIs" dxfId="22" priority="17" operator="equal">
      <formula>0</formula>
    </cfRule>
  </conditionalFormatting>
  <conditionalFormatting sqref="K41:K50">
    <cfRule type="cellIs" dxfId="21" priority="16" operator="lessThan">
      <formula>0</formula>
    </cfRule>
  </conditionalFormatting>
  <conditionalFormatting sqref="J41:K50">
    <cfRule type="cellIs" dxfId="20" priority="15" operator="equal">
      <formula>0</formula>
    </cfRule>
  </conditionalFormatting>
  <conditionalFormatting sqref="L41:L50">
    <cfRule type="cellIs" dxfId="19" priority="12" operator="lessThan">
      <formula>0</formula>
    </cfRule>
    <cfRule type="cellIs" dxfId="18" priority="13" operator="equal">
      <formula>0</formula>
    </cfRule>
    <cfRule type="cellIs" dxfId="17" priority="14" operator="greaterThan">
      <formula>0</formula>
    </cfRule>
  </conditionalFormatting>
  <conditionalFormatting sqref="H52">
    <cfRule type="cellIs" dxfId="16" priority="11" operator="lessThan">
      <formula>0</formula>
    </cfRule>
  </conditionalFormatting>
  <conditionalFormatting sqref="H51">
    <cfRule type="cellIs" dxfId="15" priority="10" operator="lessThan">
      <formula>0</formula>
    </cfRule>
  </conditionalFormatting>
  <conditionalFormatting sqref="K52">
    <cfRule type="cellIs" dxfId="14" priority="9" operator="lessThan">
      <formula>0</formula>
    </cfRule>
  </conditionalFormatting>
  <conditionalFormatting sqref="W41:W50">
    <cfRule type="cellIs" dxfId="13" priority="6" operator="lessThan">
      <formula>0</formula>
    </cfRule>
    <cfRule type="cellIs" dxfId="12" priority="7" operator="equal">
      <formula>0</formula>
    </cfRule>
    <cfRule type="cellIs" dxfId="11" priority="8" operator="greaterThan">
      <formula>0</formula>
    </cfRule>
  </conditionalFormatting>
  <conditionalFormatting sqref="V41:V50">
    <cfRule type="cellIs" dxfId="10" priority="5" operator="lessThan">
      <formula>0</formula>
    </cfRule>
  </conditionalFormatting>
  <conditionalFormatting sqref="R41:S50 U41:V50">
    <cfRule type="cellIs" dxfId="9" priority="4" operator="equal">
      <formula>0</formula>
    </cfRule>
  </conditionalFormatting>
  <conditionalFormatting sqref="T41:T50">
    <cfRule type="cellIs" dxfId="8" priority="3" operator="equal">
      <formula>0</formula>
    </cfRule>
  </conditionalFormatting>
  <conditionalFormatting sqref="V52">
    <cfRule type="cellIs" dxfId="7" priority="2" operator="lessThan">
      <formula>0</formula>
    </cfRule>
  </conditionalFormatting>
  <conditionalFormatting sqref="V51">
    <cfRule type="cellIs" dxfId="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3"/>
  <sheetViews>
    <sheetView showGridLines="0" workbookViewId="0"/>
  </sheetViews>
  <sheetFormatPr defaultColWidth="9.140625" defaultRowHeight="14.25" x14ac:dyDescent="0.2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1.7109375" style="5" customWidth="1"/>
    <col min="16" max="16" width="9.140625" style="5"/>
    <col min="17" max="17" width="17" style="5" bestFit="1" customWidth="1"/>
    <col min="18" max="16384" width="9.140625" style="5"/>
  </cols>
  <sheetData>
    <row r="1" spans="2:15" x14ac:dyDescent="0.2">
      <c r="B1" s="5" t="s">
        <v>3</v>
      </c>
      <c r="D1" s="3"/>
      <c r="O1" s="4">
        <v>45112</v>
      </c>
    </row>
    <row r="2" spans="2:15" ht="20.25" customHeight="1" thickBot="1" x14ac:dyDescent="0.25">
      <c r="B2" s="103" t="s">
        <v>15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2:15" ht="14.45" customHeight="1" x14ac:dyDescent="0.2">
      <c r="B3" s="104" t="s">
        <v>0</v>
      </c>
      <c r="C3" s="106" t="s">
        <v>1</v>
      </c>
      <c r="D3" s="115" t="s">
        <v>151</v>
      </c>
      <c r="E3" s="115"/>
      <c r="F3" s="115"/>
      <c r="G3" s="115"/>
      <c r="H3" s="116"/>
      <c r="I3" s="117" t="s">
        <v>139</v>
      </c>
      <c r="J3" s="116"/>
      <c r="K3" s="117" t="s">
        <v>153</v>
      </c>
      <c r="L3" s="115"/>
      <c r="M3" s="115"/>
      <c r="N3" s="115"/>
      <c r="O3" s="118"/>
    </row>
    <row r="4" spans="2:15" ht="14.45" customHeight="1" thickBot="1" x14ac:dyDescent="0.25">
      <c r="B4" s="105"/>
      <c r="C4" s="107"/>
      <c r="D4" s="113" t="s">
        <v>152</v>
      </c>
      <c r="E4" s="113"/>
      <c r="F4" s="113"/>
      <c r="G4" s="113"/>
      <c r="H4" s="114"/>
      <c r="I4" s="119" t="s">
        <v>140</v>
      </c>
      <c r="J4" s="114"/>
      <c r="K4" s="119" t="s">
        <v>154</v>
      </c>
      <c r="L4" s="113"/>
      <c r="M4" s="113"/>
      <c r="N4" s="113"/>
      <c r="O4" s="120"/>
    </row>
    <row r="5" spans="2:15" ht="14.45" customHeight="1" x14ac:dyDescent="0.2">
      <c r="B5" s="105"/>
      <c r="C5" s="107"/>
      <c r="D5" s="95">
        <v>2023</v>
      </c>
      <c r="E5" s="96"/>
      <c r="F5" s="95">
        <v>2022</v>
      </c>
      <c r="G5" s="96"/>
      <c r="H5" s="89" t="s">
        <v>5</v>
      </c>
      <c r="I5" s="93">
        <v>2022</v>
      </c>
      <c r="J5" s="93" t="s">
        <v>117</v>
      </c>
      <c r="K5" s="95">
        <v>2023</v>
      </c>
      <c r="L5" s="96"/>
      <c r="M5" s="95">
        <v>2022</v>
      </c>
      <c r="N5" s="96"/>
      <c r="O5" s="89" t="s">
        <v>5</v>
      </c>
    </row>
    <row r="6" spans="2:15" ht="14.45" customHeight="1" thickBot="1" x14ac:dyDescent="0.25">
      <c r="B6" s="108" t="s">
        <v>6</v>
      </c>
      <c r="C6" s="99" t="s">
        <v>7</v>
      </c>
      <c r="D6" s="97"/>
      <c r="E6" s="98"/>
      <c r="F6" s="97"/>
      <c r="G6" s="98"/>
      <c r="H6" s="90"/>
      <c r="I6" s="94"/>
      <c r="J6" s="94"/>
      <c r="K6" s="97"/>
      <c r="L6" s="98"/>
      <c r="M6" s="97"/>
      <c r="N6" s="98"/>
      <c r="O6" s="90"/>
    </row>
    <row r="7" spans="2:15" ht="14.45" customHeight="1" x14ac:dyDescent="0.2">
      <c r="B7" s="108"/>
      <c r="C7" s="99"/>
      <c r="D7" s="25" t="s">
        <v>8</v>
      </c>
      <c r="E7" s="26" t="s">
        <v>2</v>
      </c>
      <c r="F7" s="25" t="s">
        <v>8</v>
      </c>
      <c r="G7" s="26" t="s">
        <v>2</v>
      </c>
      <c r="H7" s="91" t="s">
        <v>9</v>
      </c>
      <c r="I7" s="27" t="s">
        <v>8</v>
      </c>
      <c r="J7" s="101" t="s">
        <v>118</v>
      </c>
      <c r="K7" s="25" t="s">
        <v>8</v>
      </c>
      <c r="L7" s="26" t="s">
        <v>2</v>
      </c>
      <c r="M7" s="25" t="s">
        <v>8</v>
      </c>
      <c r="N7" s="26" t="s">
        <v>2</v>
      </c>
      <c r="O7" s="91" t="s">
        <v>9</v>
      </c>
    </row>
    <row r="8" spans="2:15" ht="14.45" customHeight="1" thickBot="1" x14ac:dyDescent="0.25">
      <c r="B8" s="109"/>
      <c r="C8" s="100"/>
      <c r="D8" s="28" t="s">
        <v>10</v>
      </c>
      <c r="E8" s="29" t="s">
        <v>11</v>
      </c>
      <c r="F8" s="28" t="s">
        <v>10</v>
      </c>
      <c r="G8" s="29" t="s">
        <v>11</v>
      </c>
      <c r="H8" s="92"/>
      <c r="I8" s="30" t="s">
        <v>10</v>
      </c>
      <c r="J8" s="102"/>
      <c r="K8" s="28" t="s">
        <v>10</v>
      </c>
      <c r="L8" s="29" t="s">
        <v>11</v>
      </c>
      <c r="M8" s="28" t="s">
        <v>10</v>
      </c>
      <c r="N8" s="29" t="s">
        <v>11</v>
      </c>
      <c r="O8" s="92"/>
    </row>
    <row r="9" spans="2:15" ht="14.45" customHeight="1" thickBot="1" x14ac:dyDescent="0.25">
      <c r="B9" s="31">
        <v>1</v>
      </c>
      <c r="C9" s="32" t="s">
        <v>19</v>
      </c>
      <c r="D9" s="33">
        <v>7061</v>
      </c>
      <c r="E9" s="34">
        <v>0.14829049059139784</v>
      </c>
      <c r="F9" s="33">
        <v>7291</v>
      </c>
      <c r="G9" s="34">
        <v>0.16163071670841739</v>
      </c>
      <c r="H9" s="35">
        <v>-3.1545741324921162E-2</v>
      </c>
      <c r="I9" s="33">
        <v>6067</v>
      </c>
      <c r="J9" s="35">
        <v>0.16383715180484582</v>
      </c>
      <c r="K9" s="33">
        <v>47029</v>
      </c>
      <c r="L9" s="34">
        <v>0.17404353586416693</v>
      </c>
      <c r="M9" s="33">
        <v>40525</v>
      </c>
      <c r="N9" s="34">
        <v>0.16610308433241111</v>
      </c>
      <c r="O9" s="35">
        <v>0.1604935225169648</v>
      </c>
    </row>
    <row r="10" spans="2:15" ht="14.45" customHeight="1" thickBot="1" x14ac:dyDescent="0.25">
      <c r="B10" s="37">
        <v>2</v>
      </c>
      <c r="C10" s="38" t="s">
        <v>17</v>
      </c>
      <c r="D10" s="39">
        <v>4658</v>
      </c>
      <c r="E10" s="40">
        <v>9.7824260752688172E-2</v>
      </c>
      <c r="F10" s="39">
        <v>3901</v>
      </c>
      <c r="G10" s="40">
        <v>8.6479416524418637E-2</v>
      </c>
      <c r="H10" s="41">
        <v>0.1940528069725711</v>
      </c>
      <c r="I10" s="39">
        <v>4319</v>
      </c>
      <c r="J10" s="41">
        <v>7.8490391294281148E-2</v>
      </c>
      <c r="K10" s="39">
        <v>26017</v>
      </c>
      <c r="L10" s="40">
        <v>9.6282946109379972E-2</v>
      </c>
      <c r="M10" s="39">
        <v>18397</v>
      </c>
      <c r="N10" s="40">
        <v>7.5405266933087411E-2</v>
      </c>
      <c r="O10" s="41">
        <v>0.41419796705984679</v>
      </c>
    </row>
    <row r="11" spans="2:15" ht="14.45" customHeight="1" thickBot="1" x14ac:dyDescent="0.25">
      <c r="B11" s="31">
        <v>3</v>
      </c>
      <c r="C11" s="32" t="s">
        <v>18</v>
      </c>
      <c r="D11" s="33">
        <v>3632</v>
      </c>
      <c r="E11" s="34">
        <v>7.6276881720430109E-2</v>
      </c>
      <c r="F11" s="33">
        <v>3714</v>
      </c>
      <c r="G11" s="34">
        <v>8.2333902325478284E-2</v>
      </c>
      <c r="H11" s="35">
        <v>-2.20786214324179E-2</v>
      </c>
      <c r="I11" s="33">
        <v>4072</v>
      </c>
      <c r="J11" s="35">
        <v>-0.10805500982318272</v>
      </c>
      <c r="K11" s="33">
        <v>20039</v>
      </c>
      <c r="L11" s="34">
        <v>7.415974005788005E-2</v>
      </c>
      <c r="M11" s="33">
        <v>17100</v>
      </c>
      <c r="N11" s="34">
        <v>7.0089148478327701E-2</v>
      </c>
      <c r="O11" s="35">
        <v>0.17187134502923973</v>
      </c>
    </row>
    <row r="12" spans="2:15" ht="14.45" customHeight="1" thickBot="1" x14ac:dyDescent="0.25">
      <c r="B12" s="37">
        <v>4</v>
      </c>
      <c r="C12" s="38" t="s">
        <v>22</v>
      </c>
      <c r="D12" s="39">
        <v>3508</v>
      </c>
      <c r="E12" s="40">
        <v>7.3672715053763438E-2</v>
      </c>
      <c r="F12" s="39">
        <v>2673</v>
      </c>
      <c r="G12" s="40">
        <v>5.9256467667206103E-2</v>
      </c>
      <c r="H12" s="41">
        <v>0.31238309016086796</v>
      </c>
      <c r="I12" s="39">
        <v>3338</v>
      </c>
      <c r="J12" s="41">
        <v>5.0928699820251611E-2</v>
      </c>
      <c r="K12" s="39">
        <v>18652</v>
      </c>
      <c r="L12" s="40">
        <v>6.9026771373800019E-2</v>
      </c>
      <c r="M12" s="39">
        <v>18197</v>
      </c>
      <c r="N12" s="40">
        <v>7.458551081053387E-2</v>
      </c>
      <c r="O12" s="41">
        <v>2.5004121558498626E-2</v>
      </c>
    </row>
    <row r="13" spans="2:15" ht="14.45" customHeight="1" thickBot="1" x14ac:dyDescent="0.25">
      <c r="B13" s="31">
        <v>5</v>
      </c>
      <c r="C13" s="32" t="s">
        <v>24</v>
      </c>
      <c r="D13" s="33">
        <v>3336</v>
      </c>
      <c r="E13" s="34">
        <v>7.0060483870967735E-2</v>
      </c>
      <c r="F13" s="33">
        <v>2280</v>
      </c>
      <c r="G13" s="34">
        <v>5.0544237291892967E-2</v>
      </c>
      <c r="H13" s="35">
        <v>0.46315789473684221</v>
      </c>
      <c r="I13" s="33">
        <v>2567</v>
      </c>
      <c r="J13" s="35">
        <v>0.29957148422282831</v>
      </c>
      <c r="K13" s="33">
        <v>15738</v>
      </c>
      <c r="L13" s="34">
        <v>5.824272613558143E-2</v>
      </c>
      <c r="M13" s="33">
        <v>14692</v>
      </c>
      <c r="N13" s="34">
        <v>6.0219284762783071E-2</v>
      </c>
      <c r="O13" s="35">
        <v>7.1195208276613187E-2</v>
      </c>
    </row>
    <row r="14" spans="2:15" ht="14.45" customHeight="1" thickBot="1" x14ac:dyDescent="0.25">
      <c r="B14" s="37">
        <v>6</v>
      </c>
      <c r="C14" s="38" t="s">
        <v>32</v>
      </c>
      <c r="D14" s="39">
        <v>2334</v>
      </c>
      <c r="E14" s="40">
        <v>4.9017137096774195E-2</v>
      </c>
      <c r="F14" s="39">
        <v>1715</v>
      </c>
      <c r="G14" s="40">
        <v>3.8019020594559846E-2</v>
      </c>
      <c r="H14" s="41">
        <v>0.36093294460641401</v>
      </c>
      <c r="I14" s="39">
        <v>2325</v>
      </c>
      <c r="J14" s="41">
        <v>3.870967741935516E-3</v>
      </c>
      <c r="K14" s="39">
        <v>12778</v>
      </c>
      <c r="L14" s="40">
        <v>4.7288445454343596E-2</v>
      </c>
      <c r="M14" s="39">
        <v>9372</v>
      </c>
      <c r="N14" s="40">
        <v>3.8413771902858898E-2</v>
      </c>
      <c r="O14" s="41">
        <v>0.3634229620145113</v>
      </c>
    </row>
    <row r="15" spans="2:15" ht="14.45" customHeight="1" thickBot="1" x14ac:dyDescent="0.25">
      <c r="B15" s="31">
        <v>7</v>
      </c>
      <c r="C15" s="32" t="s">
        <v>23</v>
      </c>
      <c r="D15" s="33">
        <v>2357</v>
      </c>
      <c r="E15" s="34">
        <v>4.9500168010752688E-2</v>
      </c>
      <c r="F15" s="33">
        <v>2631</v>
      </c>
      <c r="G15" s="34">
        <v>5.8325389611829127E-2</v>
      </c>
      <c r="H15" s="35">
        <v>-0.10414291144051691</v>
      </c>
      <c r="I15" s="33">
        <v>2405</v>
      </c>
      <c r="J15" s="35">
        <v>-1.995841995841996E-2</v>
      </c>
      <c r="K15" s="33">
        <v>12711</v>
      </c>
      <c r="L15" s="34">
        <v>4.7040493830815579E-2</v>
      </c>
      <c r="M15" s="33">
        <v>14594</v>
      </c>
      <c r="N15" s="34">
        <v>5.981760426273184E-2</v>
      </c>
      <c r="O15" s="35">
        <v>-0.12902562696998765</v>
      </c>
    </row>
    <row r="16" spans="2:15" ht="14.45" customHeight="1" thickBot="1" x14ac:dyDescent="0.25">
      <c r="B16" s="37">
        <v>8</v>
      </c>
      <c r="C16" s="38" t="s">
        <v>31</v>
      </c>
      <c r="D16" s="39">
        <v>2553</v>
      </c>
      <c r="E16" s="40">
        <v>5.3616431451612906E-2</v>
      </c>
      <c r="F16" s="39">
        <v>2691</v>
      </c>
      <c r="G16" s="40">
        <v>5.9655501119510519E-2</v>
      </c>
      <c r="H16" s="41">
        <v>-5.1282051282051322E-2</v>
      </c>
      <c r="I16" s="39">
        <v>1977</v>
      </c>
      <c r="J16" s="41">
        <v>0.2913505311077389</v>
      </c>
      <c r="K16" s="39">
        <v>12220</v>
      </c>
      <c r="L16" s="40">
        <v>4.5223415515110249E-2</v>
      </c>
      <c r="M16" s="39">
        <v>13886</v>
      </c>
      <c r="N16" s="40">
        <v>5.6915667588892306E-2</v>
      </c>
      <c r="O16" s="41">
        <v>-0.11997695520668294</v>
      </c>
    </row>
    <row r="17" spans="2:16" ht="14.45" customHeight="1" thickBot="1" x14ac:dyDescent="0.25">
      <c r="B17" s="31">
        <v>9</v>
      </c>
      <c r="C17" s="32" t="s">
        <v>16</v>
      </c>
      <c r="D17" s="33">
        <v>2089</v>
      </c>
      <c r="E17" s="34">
        <v>4.3871807795698922E-2</v>
      </c>
      <c r="F17" s="33">
        <v>2333</v>
      </c>
      <c r="G17" s="34">
        <v>5.1719169123678202E-2</v>
      </c>
      <c r="H17" s="35">
        <v>-0.10458636948135447</v>
      </c>
      <c r="I17" s="33">
        <v>2252</v>
      </c>
      <c r="J17" s="35">
        <v>-7.2380106571936054E-2</v>
      </c>
      <c r="K17" s="33">
        <v>11668</v>
      </c>
      <c r="L17" s="34">
        <v>4.3180590198879404E-2</v>
      </c>
      <c r="M17" s="33">
        <v>12369</v>
      </c>
      <c r="N17" s="34">
        <v>5.0697817399323698E-2</v>
      </c>
      <c r="O17" s="35">
        <v>-5.6673942921820708E-2</v>
      </c>
    </row>
    <row r="18" spans="2:16" ht="14.45" customHeight="1" thickBot="1" x14ac:dyDescent="0.25">
      <c r="B18" s="37">
        <v>10</v>
      </c>
      <c r="C18" s="38" t="s">
        <v>21</v>
      </c>
      <c r="D18" s="39">
        <v>1997</v>
      </c>
      <c r="E18" s="40">
        <v>4.1939684139784945E-2</v>
      </c>
      <c r="F18" s="39">
        <v>2292</v>
      </c>
      <c r="G18" s="40">
        <v>5.0810259593429247E-2</v>
      </c>
      <c r="H18" s="41">
        <v>-0.12870855148342064</v>
      </c>
      <c r="I18" s="39">
        <v>2091</v>
      </c>
      <c r="J18" s="41">
        <v>-4.4954567192730721E-2</v>
      </c>
      <c r="K18" s="39">
        <v>11595</v>
      </c>
      <c r="L18" s="40">
        <v>4.2910433952348878E-2</v>
      </c>
      <c r="M18" s="39">
        <v>13950</v>
      </c>
      <c r="N18" s="40">
        <v>5.7177989548109438E-2</v>
      </c>
      <c r="O18" s="41">
        <v>-0.16881720430107527</v>
      </c>
    </row>
    <row r="19" spans="2:16" ht="14.45" customHeight="1" thickBot="1" x14ac:dyDescent="0.25">
      <c r="B19" s="31">
        <v>11</v>
      </c>
      <c r="C19" s="32" t="s">
        <v>29</v>
      </c>
      <c r="D19" s="33">
        <v>1650</v>
      </c>
      <c r="E19" s="34">
        <v>3.4652217741935484E-2</v>
      </c>
      <c r="F19" s="33">
        <v>2514</v>
      </c>
      <c r="G19" s="34">
        <v>5.5731672171850405E-2</v>
      </c>
      <c r="H19" s="35">
        <v>-0.34367541766109788</v>
      </c>
      <c r="I19" s="33">
        <v>1389</v>
      </c>
      <c r="J19" s="35">
        <v>0.1879049676025919</v>
      </c>
      <c r="K19" s="33">
        <v>9901</v>
      </c>
      <c r="L19" s="34">
        <v>3.6641328724640473E-2</v>
      </c>
      <c r="M19" s="33">
        <v>9889</v>
      </c>
      <c r="N19" s="34">
        <v>4.0532841479659798E-2</v>
      </c>
      <c r="O19" s="35">
        <v>1.2134695115784133E-3</v>
      </c>
    </row>
    <row r="20" spans="2:16" ht="14.45" customHeight="1" thickBot="1" x14ac:dyDescent="0.25">
      <c r="B20" s="37">
        <v>12</v>
      </c>
      <c r="C20" s="38" t="s">
        <v>20</v>
      </c>
      <c r="D20" s="39">
        <v>964</v>
      </c>
      <c r="E20" s="40">
        <v>2.0245295698924731E-2</v>
      </c>
      <c r="F20" s="39">
        <v>1160</v>
      </c>
      <c r="G20" s="40">
        <v>2.5715489148506951E-2</v>
      </c>
      <c r="H20" s="41">
        <v>-0.16896551724137931</v>
      </c>
      <c r="I20" s="39">
        <v>926</v>
      </c>
      <c r="J20" s="41">
        <v>4.1036717062634898E-2</v>
      </c>
      <c r="K20" s="39">
        <v>6872</v>
      </c>
      <c r="L20" s="40">
        <v>2.5431694878873781E-2</v>
      </c>
      <c r="M20" s="39">
        <v>7374</v>
      </c>
      <c r="N20" s="40">
        <v>3.0224408238549032E-2</v>
      </c>
      <c r="O20" s="41">
        <v>-6.8077027393544931E-2</v>
      </c>
    </row>
    <row r="21" spans="2:16" ht="14.45" customHeight="1" thickBot="1" x14ac:dyDescent="0.25">
      <c r="B21" s="31">
        <v>13</v>
      </c>
      <c r="C21" s="32" t="s">
        <v>33</v>
      </c>
      <c r="D21" s="33">
        <v>999</v>
      </c>
      <c r="E21" s="34">
        <v>2.0980342741935484E-2</v>
      </c>
      <c r="F21" s="33">
        <v>664</v>
      </c>
      <c r="G21" s="34">
        <v>1.4719900685007427E-2</v>
      </c>
      <c r="H21" s="35">
        <v>0.50451807228915668</v>
      </c>
      <c r="I21" s="33">
        <v>1154</v>
      </c>
      <c r="J21" s="35">
        <v>-0.13431542461005197</v>
      </c>
      <c r="K21" s="33">
        <v>6683</v>
      </c>
      <c r="L21" s="34">
        <v>2.4732249254294743E-2</v>
      </c>
      <c r="M21" s="33">
        <v>5911</v>
      </c>
      <c r="N21" s="34">
        <v>2.4227892202069883E-2</v>
      </c>
      <c r="O21" s="35">
        <v>0.13060395872102859</v>
      </c>
    </row>
    <row r="22" spans="2:16" ht="14.45" customHeight="1" thickBot="1" x14ac:dyDescent="0.25">
      <c r="B22" s="37">
        <v>14</v>
      </c>
      <c r="C22" s="38" t="s">
        <v>26</v>
      </c>
      <c r="D22" s="39">
        <v>1005</v>
      </c>
      <c r="E22" s="40">
        <v>2.1106350806451613E-2</v>
      </c>
      <c r="F22" s="39">
        <v>1206</v>
      </c>
      <c r="G22" s="40">
        <v>2.6735241304396019E-2</v>
      </c>
      <c r="H22" s="41">
        <v>-0.16666666666666663</v>
      </c>
      <c r="I22" s="39">
        <v>720</v>
      </c>
      <c r="J22" s="41">
        <v>0.39583333333333326</v>
      </c>
      <c r="K22" s="39">
        <v>6493</v>
      </c>
      <c r="L22" s="40">
        <v>2.4029102859215289E-2</v>
      </c>
      <c r="M22" s="39">
        <v>5957</v>
      </c>
      <c r="N22" s="40">
        <v>2.4416436110257199E-2</v>
      </c>
      <c r="O22" s="41">
        <v>8.9978176934698784E-2</v>
      </c>
    </row>
    <row r="23" spans="2:16" ht="14.45" customHeight="1" thickBot="1" x14ac:dyDescent="0.25">
      <c r="B23" s="31">
        <v>15</v>
      </c>
      <c r="C23" s="32" t="s">
        <v>27</v>
      </c>
      <c r="D23" s="33">
        <v>851</v>
      </c>
      <c r="E23" s="34">
        <v>1.7872143817204301E-2</v>
      </c>
      <c r="F23" s="33">
        <v>1054</v>
      </c>
      <c r="G23" s="34">
        <v>2.3365625484936488E-2</v>
      </c>
      <c r="H23" s="35">
        <v>-0.19259962049335866</v>
      </c>
      <c r="I23" s="33">
        <v>1051</v>
      </c>
      <c r="J23" s="35">
        <v>-0.19029495718363465</v>
      </c>
      <c r="K23" s="33">
        <v>6102</v>
      </c>
      <c r="L23" s="34">
        <v>2.2582101593551777E-2</v>
      </c>
      <c r="M23" s="33">
        <v>6794</v>
      </c>
      <c r="N23" s="34">
        <v>2.7847115483143763E-2</v>
      </c>
      <c r="O23" s="35">
        <v>-0.10185457756844274</v>
      </c>
    </row>
    <row r="24" spans="2:16" ht="14.45" customHeight="1" thickBot="1" x14ac:dyDescent="0.25">
      <c r="B24" s="37">
        <v>16</v>
      </c>
      <c r="C24" s="38" t="s">
        <v>39</v>
      </c>
      <c r="D24" s="39">
        <v>1096</v>
      </c>
      <c r="E24" s="40">
        <v>2.301747311827957E-2</v>
      </c>
      <c r="F24" s="39">
        <v>467</v>
      </c>
      <c r="G24" s="40">
        <v>1.035270123478685E-2</v>
      </c>
      <c r="H24" s="41">
        <v>1.3468950749464668</v>
      </c>
      <c r="I24" s="39">
        <v>956</v>
      </c>
      <c r="J24" s="41">
        <v>0.14644351464435146</v>
      </c>
      <c r="K24" s="39">
        <v>5862</v>
      </c>
      <c r="L24" s="40">
        <v>2.1693916673451413E-2</v>
      </c>
      <c r="M24" s="39">
        <v>3098</v>
      </c>
      <c r="N24" s="40">
        <v>1.2698022338354339E-2</v>
      </c>
      <c r="O24" s="41">
        <v>0.89218850871530009</v>
      </c>
    </row>
    <row r="25" spans="2:16" ht="14.45" customHeight="1" thickBot="1" x14ac:dyDescent="0.25">
      <c r="B25" s="31">
        <v>17</v>
      </c>
      <c r="C25" s="32" t="s">
        <v>68</v>
      </c>
      <c r="D25" s="33">
        <v>1005</v>
      </c>
      <c r="E25" s="34">
        <v>2.1106350806451613E-2</v>
      </c>
      <c r="F25" s="33">
        <v>369</v>
      </c>
      <c r="G25" s="34">
        <v>8.1801857722405731E-3</v>
      </c>
      <c r="H25" s="35">
        <v>1.7235772357723578</v>
      </c>
      <c r="I25" s="33">
        <v>1076</v>
      </c>
      <c r="J25" s="35">
        <v>-6.5985130111524182E-2</v>
      </c>
      <c r="K25" s="33">
        <v>5616</v>
      </c>
      <c r="L25" s="34">
        <v>2.0783527130348537E-2</v>
      </c>
      <c r="M25" s="33">
        <v>2145</v>
      </c>
      <c r="N25" s="34">
        <v>8.7918844143867192E-3</v>
      </c>
      <c r="O25" s="35">
        <v>1.6181818181818182</v>
      </c>
    </row>
    <row r="26" spans="2:16" ht="14.45" customHeight="1" thickBot="1" x14ac:dyDescent="0.25">
      <c r="B26" s="37">
        <v>18</v>
      </c>
      <c r="C26" s="38" t="s">
        <v>129</v>
      </c>
      <c r="D26" s="39">
        <v>874</v>
      </c>
      <c r="E26" s="40">
        <v>1.8355174731182797E-2</v>
      </c>
      <c r="F26" s="39">
        <v>366</v>
      </c>
      <c r="G26" s="40">
        <v>8.1136801968565032E-3</v>
      </c>
      <c r="H26" s="41">
        <v>1.3879781420765029</v>
      </c>
      <c r="I26" s="39">
        <v>813</v>
      </c>
      <c r="J26" s="41">
        <v>7.5030750307503169E-2</v>
      </c>
      <c r="K26" s="39">
        <v>4041</v>
      </c>
      <c r="L26" s="40">
        <v>1.4954813592189893E-2</v>
      </c>
      <c r="M26" s="39">
        <v>1725</v>
      </c>
      <c r="N26" s="40">
        <v>7.0703965570242857E-3</v>
      </c>
      <c r="O26" s="41">
        <v>1.3426086956521739</v>
      </c>
    </row>
    <row r="27" spans="2:16" ht="14.45" customHeight="1" thickBot="1" x14ac:dyDescent="0.25">
      <c r="B27" s="31">
        <v>19</v>
      </c>
      <c r="C27" s="32" t="s">
        <v>30</v>
      </c>
      <c r="D27" s="33">
        <v>615</v>
      </c>
      <c r="E27" s="34">
        <v>1.2915826612903226E-2</v>
      </c>
      <c r="F27" s="33">
        <v>607</v>
      </c>
      <c r="G27" s="34">
        <v>1.3456294752710101E-2</v>
      </c>
      <c r="H27" s="35">
        <v>1.3179571663920919E-2</v>
      </c>
      <c r="I27" s="33">
        <v>513</v>
      </c>
      <c r="J27" s="35">
        <v>0.19883040935672525</v>
      </c>
      <c r="K27" s="33">
        <v>3884</v>
      </c>
      <c r="L27" s="34">
        <v>1.4373792623624239E-2</v>
      </c>
      <c r="M27" s="33">
        <v>2196</v>
      </c>
      <c r="N27" s="34">
        <v>9.0009222256378727E-3</v>
      </c>
      <c r="O27" s="35">
        <v>0.76867030965391625</v>
      </c>
    </row>
    <row r="28" spans="2:16" ht="14.45" customHeight="1" thickBot="1" x14ac:dyDescent="0.25">
      <c r="B28" s="37">
        <v>20</v>
      </c>
      <c r="C28" s="38" t="s">
        <v>28</v>
      </c>
      <c r="D28" s="39">
        <v>514</v>
      </c>
      <c r="E28" s="40">
        <v>1.0794690860215055E-2</v>
      </c>
      <c r="F28" s="39">
        <v>830</v>
      </c>
      <c r="G28" s="40">
        <v>1.8399875856259282E-2</v>
      </c>
      <c r="H28" s="41">
        <v>-0.38072289156626504</v>
      </c>
      <c r="I28" s="39">
        <v>522</v>
      </c>
      <c r="J28" s="41">
        <v>-1.5325670498084309E-2</v>
      </c>
      <c r="K28" s="39">
        <v>3599</v>
      </c>
      <c r="L28" s="40">
        <v>1.3319073031005055E-2</v>
      </c>
      <c r="M28" s="39">
        <v>3468</v>
      </c>
      <c r="N28" s="40">
        <v>1.4214571165078389E-2</v>
      </c>
      <c r="O28" s="41">
        <v>3.7773933102652757E-2</v>
      </c>
    </row>
    <row r="29" spans="2:16" ht="14.45" customHeight="1" thickBot="1" x14ac:dyDescent="0.25">
      <c r="B29" s="122" t="s">
        <v>42</v>
      </c>
      <c r="C29" s="123"/>
      <c r="D29" s="42">
        <f>SUM(D9:D28)</f>
        <v>43098</v>
      </c>
      <c r="E29" s="43">
        <f>D29/D31</f>
        <v>0.90511592741935487</v>
      </c>
      <c r="F29" s="42">
        <f>SUM(F9:F28)</f>
        <v>40758</v>
      </c>
      <c r="G29" s="43">
        <f>F29/F31</f>
        <v>0.90354474716797095</v>
      </c>
      <c r="H29" s="44">
        <f>D29/F29-1</f>
        <v>5.7412041807743286E-2</v>
      </c>
      <c r="I29" s="42">
        <f>SUM(I9:I28)</f>
        <v>40533</v>
      </c>
      <c r="J29" s="43">
        <f>D29/I29-1</f>
        <v>6.3281770409296056E-2</v>
      </c>
      <c r="K29" s="42">
        <f>SUM(K9:K28)</f>
        <v>247500</v>
      </c>
      <c r="L29" s="43">
        <f>K29/K31</f>
        <v>0.91594069885350127</v>
      </c>
      <c r="M29" s="42">
        <f>SUM(M9:M28)</f>
        <v>221639</v>
      </c>
      <c r="N29" s="43">
        <f>M29/M31</f>
        <v>0.90844963623322061</v>
      </c>
      <c r="O29" s="44">
        <f>K29/M29-1</f>
        <v>0.11668072857213763</v>
      </c>
    </row>
    <row r="30" spans="2:16" ht="14.45" customHeight="1" thickBot="1" x14ac:dyDescent="0.25">
      <c r="B30" s="122" t="s">
        <v>12</v>
      </c>
      <c r="C30" s="123"/>
      <c r="D30" s="42">
        <f>D31-SUM(D9:D28)</f>
        <v>4518</v>
      </c>
      <c r="E30" s="43">
        <f>D30/D31</f>
        <v>9.4884072580645157E-2</v>
      </c>
      <c r="F30" s="42">
        <f>F31-SUM(F9:F28)</f>
        <v>4351</v>
      </c>
      <c r="G30" s="43">
        <f>F30/F31</f>
        <v>9.645525283202909E-2</v>
      </c>
      <c r="H30" s="44">
        <f>D30/F30-1</f>
        <v>3.8381981153757794E-2</v>
      </c>
      <c r="I30" s="42">
        <f>I31-SUM(I9:I28)</f>
        <v>3580</v>
      </c>
      <c r="J30" s="43">
        <f>D30/I30-1</f>
        <v>0.26201117318435752</v>
      </c>
      <c r="K30" s="42">
        <f>K31-SUM(K9:K28)</f>
        <v>22714</v>
      </c>
      <c r="L30" s="43">
        <f>K30/K31</f>
        <v>8.4059301146498705E-2</v>
      </c>
      <c r="M30" s="42">
        <f>M31-SUM(M9:M28)</f>
        <v>22336</v>
      </c>
      <c r="N30" s="43">
        <f>M30/M31</f>
        <v>9.1550363766779386E-2</v>
      </c>
      <c r="O30" s="44">
        <f>K30/M30-1</f>
        <v>1.6923352435530115E-2</v>
      </c>
    </row>
    <row r="31" spans="2:16" ht="14.45" customHeight="1" thickBot="1" x14ac:dyDescent="0.25">
      <c r="B31" s="124" t="s">
        <v>13</v>
      </c>
      <c r="C31" s="125"/>
      <c r="D31" s="45">
        <v>47616</v>
      </c>
      <c r="E31" s="46">
        <v>1</v>
      </c>
      <c r="F31" s="45">
        <v>45109</v>
      </c>
      <c r="G31" s="46">
        <v>1.0000000000000004</v>
      </c>
      <c r="H31" s="47">
        <v>5.5576492495954311E-2</v>
      </c>
      <c r="I31" s="45">
        <v>44113</v>
      </c>
      <c r="J31" s="47">
        <v>7.9409697821503755E-2</v>
      </c>
      <c r="K31" s="45">
        <v>270214</v>
      </c>
      <c r="L31" s="46">
        <v>1</v>
      </c>
      <c r="M31" s="45">
        <v>243975</v>
      </c>
      <c r="N31" s="46">
        <v>0.99999999999999978</v>
      </c>
      <c r="O31" s="47">
        <v>0.10754790449841178</v>
      </c>
      <c r="P31" s="48"/>
    </row>
    <row r="32" spans="2:16" ht="14.45" customHeight="1" x14ac:dyDescent="0.2">
      <c r="B32" s="49" t="s">
        <v>78</v>
      </c>
    </row>
    <row r="33" spans="2:2" x14ac:dyDescent="0.2">
      <c r="B33" s="50" t="s">
        <v>77</v>
      </c>
    </row>
  </sheetData>
  <mergeCells count="25">
    <mergeCell ref="B29:C29"/>
    <mergeCell ref="B30:C30"/>
    <mergeCell ref="B31:C31"/>
    <mergeCell ref="B6:B8"/>
    <mergeCell ref="C6:C8"/>
    <mergeCell ref="B2:O2"/>
    <mergeCell ref="O5:O6"/>
    <mergeCell ref="H5:H6"/>
    <mergeCell ref="I5:I6"/>
    <mergeCell ref="J5:J6"/>
    <mergeCell ref="B3:B5"/>
    <mergeCell ref="D3:H3"/>
    <mergeCell ref="I3:J3"/>
    <mergeCell ref="K3:O3"/>
    <mergeCell ref="C3:C5"/>
    <mergeCell ref="D4:H4"/>
    <mergeCell ref="I4:J4"/>
    <mergeCell ref="K4:O4"/>
    <mergeCell ref="O7:O8"/>
    <mergeCell ref="K5:L6"/>
    <mergeCell ref="M5:N6"/>
    <mergeCell ref="J7:J8"/>
    <mergeCell ref="D5:E6"/>
    <mergeCell ref="F5:G6"/>
    <mergeCell ref="H7:H8"/>
  </mergeCells>
  <conditionalFormatting sqref="H29:H30 O29:O30">
    <cfRule type="cellIs" dxfId="5" priority="6" operator="lessThan">
      <formula>0</formula>
    </cfRule>
  </conditionalFormatting>
  <conditionalFormatting sqref="J9:J28 O9:O28 H9:H28">
    <cfRule type="cellIs" dxfId="4" priority="5" operator="lessThan">
      <formula>0</formula>
    </cfRule>
  </conditionalFormatting>
  <conditionalFormatting sqref="L9:L28 N9:O28 D9:E28 G9:J28">
    <cfRule type="cellIs" dxfId="3" priority="4" operator="equal">
      <formula>0</formula>
    </cfRule>
  </conditionalFormatting>
  <conditionalFormatting sqref="F9:F28">
    <cfRule type="cellIs" dxfId="2" priority="3" operator="equal">
      <formula>0</formula>
    </cfRule>
  </conditionalFormatting>
  <conditionalFormatting sqref="K9:K28">
    <cfRule type="cellIs" dxfId="1" priority="2" operator="equal">
      <formula>0</formula>
    </cfRule>
  </conditionalFormatting>
  <conditionalFormatting sqref="M9:M2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2022-11-16T14:23:11Z</cp:lastPrinted>
  <dcterms:created xsi:type="dcterms:W3CDTF">2011-02-07T09:02:19Z</dcterms:created>
  <dcterms:modified xsi:type="dcterms:W3CDTF">2023-07-05T09:33:07Z</dcterms:modified>
</cp:coreProperties>
</file>