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4\SOiSD\"/>
    </mc:Choice>
  </mc:AlternateContent>
  <xr:revisionPtr revIDLastSave="0" documentId="13_ncr:1_{19E3EAF9-D63C-40F9-A73C-020ECFEC1A58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1" l="1"/>
  <c r="E70" i="11" s="1"/>
  <c r="F70" i="11"/>
  <c r="G70" i="11" s="1"/>
  <c r="J70" i="11"/>
  <c r="K70" i="11" s="1"/>
  <c r="J52" i="7"/>
  <c r="H70" i="11" l="1"/>
  <c r="G7" i="9"/>
  <c r="F7" i="9"/>
  <c r="D7" i="9"/>
  <c r="C7" i="9"/>
  <c r="R51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29" i="1"/>
  <c r="E29" i="1" s="1"/>
  <c r="F29" i="1"/>
  <c r="G29" i="1" s="1"/>
  <c r="I29" i="1"/>
  <c r="K29" i="1"/>
  <c r="L29" i="1" s="1"/>
  <c r="M29" i="1"/>
  <c r="N29" i="1" s="1"/>
  <c r="D30" i="1"/>
  <c r="F30" i="1"/>
  <c r="G30" i="1" s="1"/>
  <c r="I30" i="1"/>
  <c r="K30" i="1"/>
  <c r="L30" i="1" s="1"/>
  <c r="M30" i="1"/>
  <c r="N30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H70" i="12" s="1"/>
  <c r="J70" i="12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29" i="4"/>
  <c r="F29" i="4"/>
  <c r="G29" i="4" s="1"/>
  <c r="I29" i="4"/>
  <c r="K29" i="4"/>
  <c r="L29" i="4" s="1"/>
  <c r="M29" i="4"/>
  <c r="N29" i="4" s="1"/>
  <c r="D30" i="4"/>
  <c r="F30" i="4"/>
  <c r="G30" i="4" s="1"/>
  <c r="I30" i="4"/>
  <c r="K30" i="4"/>
  <c r="L30" i="4" s="1"/>
  <c r="M30" i="4"/>
  <c r="N30" i="4" s="1"/>
  <c r="D63" i="4"/>
  <c r="E63" i="4" s="1"/>
  <c r="F63" i="4"/>
  <c r="G63" i="4" s="1"/>
  <c r="J63" i="4"/>
  <c r="Q63" i="4"/>
  <c r="R63" i="4" s="1"/>
  <c r="S63" i="4"/>
  <c r="T63" i="4" s="1"/>
  <c r="D64" i="4"/>
  <c r="E64" i="4" s="1"/>
  <c r="F64" i="4"/>
  <c r="G64" i="4" s="1"/>
  <c r="J64" i="4"/>
  <c r="Q64" i="4"/>
  <c r="R64" i="4" s="1"/>
  <c r="S64" i="4"/>
  <c r="T64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K70" i="12"/>
  <c r="U32" i="12"/>
  <c r="H30" i="1"/>
  <c r="K69" i="12"/>
  <c r="K32" i="12"/>
  <c r="E30" i="1"/>
  <c r="J29" i="1"/>
  <c r="O29" i="1"/>
  <c r="J30" i="1"/>
  <c r="J26" i="7"/>
  <c r="H26" i="7"/>
  <c r="R70" i="12"/>
  <c r="G70" i="12"/>
  <c r="E69" i="12"/>
  <c r="E70" i="12"/>
  <c r="R32" i="12"/>
  <c r="H32" i="12"/>
  <c r="E33" i="11"/>
  <c r="U63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29" i="1"/>
  <c r="O30" i="1"/>
  <c r="L26" i="7"/>
  <c r="U64" i="4"/>
  <c r="J30" i="4"/>
  <c r="J29" i="4"/>
  <c r="K63" i="4"/>
  <c r="E29" i="4"/>
  <c r="H29" i="4"/>
  <c r="O30" i="4"/>
  <c r="H30" i="4"/>
  <c r="K64" i="4"/>
  <c r="H63" i="4"/>
  <c r="H64" i="4"/>
  <c r="O29" i="4"/>
  <c r="E30" i="4"/>
  <c r="V52" i="7" l="1"/>
  <c r="H52" i="7"/>
  <c r="E52" i="7"/>
  <c r="K52" i="7"/>
</calcChain>
</file>

<file path=xl/sharedStrings.xml><?xml version="1.0" encoding="utf-8"?>
<sst xmlns="http://schemas.openxmlformats.org/spreadsheetml/2006/main" count="827" uniqueCount="197">
  <si>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</si>
  <si>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</si>
  <si>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</si>
  <si>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</si>
  <si>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</si>
  <si>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</si>
  <si>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</si>
  <si>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</si>
  <si>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</si>
  <si>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</si>
  <si>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</si>
  <si>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</si>
  <si>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</si>
  <si>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</si>
  <si>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</si>
  <si>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</si>
  <si>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</si>
  <si>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</si>
  <si>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</si>
  <si>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</si>
  <si>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</si>
  <si>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</si>
  <si>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</si>
  <si>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</si>
  <si>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</si>
  <si>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</si>
  <si>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</si>
  <si>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</si>
  <si>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</si>
  <si>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</si>
  <si>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</si>
  <si>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</si>
  <si>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</si>
  <si>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</si>
  <si>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</si>
  <si>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</si>
  <si>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</si>
  <si>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</si>
  <si>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</si>
  <si>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</si>
  <si>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</si>
  <si>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</si>
  <si>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</si>
  <si>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</si>
  <si>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</si>
  <si>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</si>
  <si>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</si>
  <si>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</si>
  <si>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</si>
  <si>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</si>
  <si>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</si>
  <si>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</si>
  <si>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</si>
  <si>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</si>
  <si>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</si>
  <si>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</si>
  <si>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</si>
  <si>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</si>
  <si>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</si>
  <si>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</si>
  <si>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</si>
  <si>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</si>
  <si>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</si>
  <si>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</si>
  <si>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</si>
  <si>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</si>
  <si>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</si>
  <si>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</si>
  <si>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</si>
  <si>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</si>
  <si>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</si>
  <si>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</si>
  <si>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</si>
  <si>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</si>
  <si>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</si>
  <si>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</si>
  <si>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</si>
  <si>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</si>
  <si>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</si>
  <si>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</si>
  <si>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</si>
  <si>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</si>
  <si>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</si>
  <si>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</si>
  <si>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</si>
  <si>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</si>
  <si>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</si>
  <si>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</si>
  <si>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</si>
  <si>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</si>
  <si>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</si>
  <si>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</si>
  <si>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</si>
  <si>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</si>
  <si>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</si>
  <si>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</si>
  <si>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</si>
  <si>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</si>
  <si>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</si>
  <si>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</si>
  <si>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</si>
  <si>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</si>
  <si>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</si>
  <si>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</si>
  <si>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</si>
  <si>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Skoda Kodiaq</t>
  </si>
  <si>
    <t>Volkswagen Passat</t>
  </si>
  <si>
    <t>Fiat Ducato</t>
  </si>
  <si>
    <t>Kia Ceed</t>
  </si>
  <si>
    <t>Ford Transit Custom</t>
  </si>
  <si>
    <t>Toyota Aygo X</t>
  </si>
  <si>
    <t>Volkswagen Crafter</t>
  </si>
  <si>
    <t>Hyundai i30</t>
  </si>
  <si>
    <t>Fiat Doblo</t>
  </si>
  <si>
    <t>Pierwsze rejestracje nowych samochodów osobowych i dostwczych do 3,5T</t>
  </si>
  <si>
    <t>Suzuki Vitara</t>
  </si>
  <si>
    <t>Toyota Corolla Cross</t>
  </si>
  <si>
    <t>Peugeot Boxer</t>
  </si>
  <si>
    <t>Lut/Sty
Zmiana %</t>
  </si>
  <si>
    <t>Feb/Jan Ch %</t>
  </si>
  <si>
    <t>Rejestracje nowych samochodów osobowych na KLIENTÓW INDYWIDUALNYCH,
ranking marek - 2023 narastająco</t>
  </si>
  <si>
    <t>Registrations of New PC For Indywidual Customers, Top Makes - 2023 YTD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</si>
  <si>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</si>
  <si>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</si>
  <si>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</si>
  <si>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</si>
  <si>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</si>
  <si>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</si>
  <si>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</si>
  <si>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</si>
  <si>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</si>
  <si>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</si>
  <si>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</si>
  <si>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Marzec</t>
  </si>
  <si>
    <t>March</t>
  </si>
  <si>
    <t>TESLA</t>
  </si>
  <si>
    <t>Volkswagen Golf</t>
  </si>
  <si>
    <t>Renault Captur</t>
  </si>
  <si>
    <t>+1,1 pp</t>
  </si>
  <si>
    <t>+1,0 pp</t>
  </si>
  <si>
    <t>Cupra Formentor</t>
  </si>
  <si>
    <t>2023
Kwi</t>
  </si>
  <si>
    <t>2022
Kwi</t>
  </si>
  <si>
    <t>2023
Sty - Kwi</t>
  </si>
  <si>
    <t>2022
Sty - Kwi</t>
  </si>
  <si>
    <t>Match</t>
  </si>
  <si>
    <t>Kwiecień</t>
  </si>
  <si>
    <t>April</t>
  </si>
  <si>
    <t>Rok narastająco Styczeń - Kwiecień</t>
  </si>
  <si>
    <t>YTD January - April</t>
  </si>
  <si>
    <t>Rejestracje nowych samochodów osobowych OGÓŁEM, ranking modeli -Kwiecień 2023</t>
  </si>
  <si>
    <t>Kwi/Mar
Zmiana %</t>
  </si>
  <si>
    <t>Apr/Mar Ch %</t>
  </si>
  <si>
    <t>Kwi/Mar
Zmiana poz</t>
  </si>
  <si>
    <t>Apr/Mar Ch position</t>
  </si>
  <si>
    <t>Rok narastająco Styczeń -Kwiecień</t>
  </si>
  <si>
    <t xml:space="preserve">YTD January - April </t>
  </si>
  <si>
    <t>Toyota Hilux</t>
  </si>
  <si>
    <t>Renault Trafic</t>
  </si>
  <si>
    <t>Rejestracje nowych samochodów dostawczych do 3,5T, ranking modeli - Kwiecień 2023</t>
  </si>
  <si>
    <t>Registrations of new LCV up to 3.5T, Top Models - April 2023</t>
  </si>
  <si>
    <t>Volkswagen Tiguan</t>
  </si>
  <si>
    <t>Rejestracje nowych samochodów osobowych na KLIENTÓW INDYWIDUALNYCH, ranking marek - Kwiecień 2023</t>
  </si>
  <si>
    <t>Registrations of New PC For Individual Customers, Top Makes - April 2023</t>
  </si>
  <si>
    <t>Rejestracje nowych samochodów osobowych na KLIENTÓW INDYWIDUALNYCH, ranking modeli - Kwiecień 2023</t>
  </si>
  <si>
    <t>Registrations of New PC For Individual Customers, Top Models - April 2023</t>
  </si>
  <si>
    <t>Lexus NX</t>
  </si>
  <si>
    <t>Suzuki S-Cross</t>
  </si>
  <si>
    <t>Rejestracje nowych samochodów osobowych na REGON, ranking marek - Kwiecień 2023</t>
  </si>
  <si>
    <t>Registrations of New PC For Business Activity, Top Makes - April 2023</t>
  </si>
  <si>
    <t>PORSCHE</t>
  </si>
  <si>
    <t>Rejestracje nowych samochodów osobowych na REGON, ranking modeli - Kwiecień 2023</t>
  </si>
  <si>
    <t>Registrations of New PC For Business Activity, Top Models - April 2023</t>
  </si>
  <si>
    <t>Skoda Scala</t>
  </si>
  <si>
    <t>66,3</t>
  </si>
  <si>
    <t>71,1</t>
  </si>
  <si>
    <t>-3,5 pp</t>
  </si>
  <si>
    <t>13,6</t>
  </si>
  <si>
    <t>15,1</t>
  </si>
  <si>
    <t>-0,4 pp</t>
  </si>
  <si>
    <t>57,0</t>
  </si>
  <si>
    <t>72,2</t>
  </si>
  <si>
    <t>+3,9 pp</t>
  </si>
  <si>
    <t>3,0</t>
  </si>
  <si>
    <t>5,3</t>
  </si>
  <si>
    <t>3,4</t>
  </si>
  <si>
    <t>4,2</t>
  </si>
  <si>
    <t>+0,2 pp</t>
  </si>
  <si>
    <t>22,7</t>
  </si>
  <si>
    <t>30,0</t>
  </si>
  <si>
    <t>+2,4 pp</t>
  </si>
  <si>
    <t>23,2</t>
  </si>
  <si>
    <t>28,4</t>
  </si>
  <si>
    <t>4,6</t>
  </si>
  <si>
    <t>-0,7 pp</t>
  </si>
  <si>
    <t>Sty-Kwi 2022</t>
  </si>
  <si>
    <t>Sty-Kwi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</si>
</sst>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9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10" fontId="7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8" fillId="0" borderId="5" xfId="0" applyFont="1" applyBorder="1" applyAlignment="1">
      <alignment horizontal="left"/>
    </xf>
    <xf numFmtId="0" fontId="18" fillId="0" borderId="6" xfId="22" applyNumberFormat="1" applyFont="1" applyBorder="1" applyAlignment="1">
      <alignment horizontal="right"/>
    </xf>
    <xf numFmtId="165" fontId="18" fillId="0" borderId="12" xfId="22" applyNumberFormat="1" applyFont="1" applyBorder="1" applyAlignment="1">
      <alignment horizontal="right"/>
    </xf>
    <xf numFmtId="170" fontId="18" fillId="0" borderId="15" xfId="18" applyNumberFormat="1" applyFont="1" applyBorder="1"/>
    <xf numFmtId="170" fontId="23" fillId="0" borderId="5" xfId="18" applyNumberFormat="1" applyFont="1" applyBorder="1" applyAlignment="1">
      <alignment horizontal="right"/>
    </xf>
    <xf numFmtId="171" fontId="18" fillId="0" borderId="6" xfId="22" applyNumberFormat="1" applyFont="1" applyBorder="1" applyAlignment="1">
      <alignment horizontal="right"/>
    </xf>
    <xf numFmtId="170" fontId="18" fillId="0" borderId="5" xfId="18" applyNumberFormat="1" applyFont="1" applyBorder="1"/>
    <xf numFmtId="170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70" fontId="11" fillId="0" borderId="5" xfId="18" applyNumberFormat="1" applyFont="1" applyBorder="1"/>
    <xf numFmtId="170" fontId="11" fillId="0" borderId="5" xfId="18" applyNumberFormat="1" applyFont="1" applyBorder="1" applyAlignment="1">
      <alignment horizontal="right"/>
    </xf>
    <xf numFmtId="168" fontId="18" fillId="0" borderId="6" xfId="22" applyNumberFormat="1" applyFont="1" applyBorder="1" applyAlignment="1">
      <alignment horizontal="right"/>
    </xf>
    <xf numFmtId="169" fontId="18" fillId="0" borderId="6" xfId="22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2" applyNumberFormat="1" applyFont="1" applyBorder="1" applyAlignment="1">
      <alignment horizontal="right"/>
    </xf>
    <xf numFmtId="170" fontId="18" fillId="0" borderId="8" xfId="18" applyNumberFormat="1" applyFont="1" applyBorder="1"/>
    <xf numFmtId="170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7" fillId="2" borderId="3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0" fillId="2" borderId="32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6" fillId="2" borderId="17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wrapText="1"/>
    </xf>
    <xf numFmtId="0" fontId="12" fillId="3" borderId="32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15" fillId="2" borderId="34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2" fillId="0" borderId="0" xfId="8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0" fillId="2" borderId="33" xfId="8" applyFont="1" applyFill="1" applyBorder="1" applyAlignment="1">
      <alignment horizontal="center" vertical="center"/>
    </xf>
    <xf numFmtId="0" fontId="10" fillId="2" borderId="27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7" fillId="2" borderId="31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10" fillId="2" borderId="33" xfId="8" applyFont="1" applyFill="1" applyBorder="1" applyAlignment="1">
      <alignment horizontal="center" wrapText="1"/>
    </xf>
    <xf numFmtId="0" fontId="10" fillId="2" borderId="34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5" fillId="2" borderId="23" xfId="8" applyFont="1" applyFill="1" applyBorder="1" applyAlignment="1">
      <alignment horizontal="center" vertical="center"/>
    </xf>
    <xf numFmtId="0" fontId="15" fillId="2" borderId="30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15" fillId="2" borderId="31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5" fillId="2" borderId="0" xfId="8" applyFont="1" applyFill="1" applyAlignment="1">
      <alignment horizontal="center" vertical="center"/>
    </xf>
    <xf numFmtId="0" fontId="15" fillId="2" borderId="25" xfId="8" applyFont="1" applyFill="1" applyBorder="1" applyAlignment="1">
      <alignment horizontal="center" vertical="center"/>
    </xf>
    <xf numFmtId="0" fontId="10" fillId="2" borderId="28" xfId="8" applyFont="1" applyFill="1" applyBorder="1" applyAlignment="1">
      <alignment horizontal="center" vertical="center"/>
    </xf>
    <xf numFmtId="0" fontId="10" fillId="2" borderId="26" xfId="8" applyFont="1" applyFill="1" applyBorder="1" applyAlignment="1">
      <alignment horizontal="center" vertical="center"/>
    </xf>
    <xf numFmtId="0" fontId="15" fillId="2" borderId="24" xfId="8" applyFont="1" applyFill="1" applyBorder="1" applyAlignment="1">
      <alignment horizontal="center" vertical="center"/>
    </xf>
    <xf numFmtId="0" fontId="15" fillId="2" borderId="29" xfId="8" applyFont="1" applyFill="1" applyBorder="1" applyAlignment="1">
      <alignment horizontal="center" vertical="center"/>
    </xf>
    <xf numFmtId="0" fontId="16" fillId="2" borderId="17" xfId="8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" fontId="18" fillId="0" borderId="9" xfId="22" applyNumberFormat="1" applyFont="1" applyBorder="1" applyAlignment="1">
      <alignment horizontal="right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1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733425</xdr:colOff>
      <xdr:row>19</xdr:row>
      <xdr:rowOff>114300</xdr:rowOff>
    </xdr:from>
    <xdr:to>
      <xdr:col>17</xdr:col>
      <xdr:colOff>19050</xdr:colOff>
      <xdr:row>38</xdr:row>
      <xdr:rowOff>168914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5FC270D-D3CE-8735-0BC1-A996BE0BA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3724275"/>
          <a:ext cx="5534025" cy="349313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20</xdr:row>
      <xdr:rowOff>19050</xdr:rowOff>
    </xdr:from>
    <xdr:to>
      <xdr:col>7</xdr:col>
      <xdr:colOff>204663</xdr:colOff>
      <xdr:row>40</xdr:row>
      <xdr:rowOff>161108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B4D0112-6B47-3535-CB1B-47D0792C3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3810000"/>
          <a:ext cx="5157663" cy="37615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workbookViewId="0"/>
  </sheetViews>
  <sheetFormatPr defaultColWidth="9.140625" defaultRowHeight="14.25" x14ac:dyDescent="0.2"/>
  <cols>
    <col min="1" max="1" width="1.140625" style="2" customWidth="1"/>
    <col min="2" max="2" width="41" style="2" customWidth="1"/>
    <col min="3" max="5" width="11.140625" style="2" customWidth="1"/>
    <col min="6" max="7" width="14.42578125" style="2" customWidth="1"/>
    <col min="8" max="8" width="11.710937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4">
        <v>45054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76</v>
      </c>
      <c r="H2" s="6" t="s">
        <v>72</v>
      </c>
    </row>
    <row r="3" spans="1:256" ht="24.75" customHeight="1" x14ac:dyDescent="0.2">
      <c r="B3" s="82" t="s">
        <v>114</v>
      </c>
      <c r="C3" s="83"/>
      <c r="D3" s="83"/>
      <c r="E3" s="83"/>
      <c r="F3" s="83"/>
      <c r="G3" s="83"/>
      <c r="H3" s="84"/>
    </row>
    <row r="4" spans="1:256" ht="24.75" customHeight="1" x14ac:dyDescent="0.2">
      <c r="B4" s="7"/>
      <c r="C4" s="8" t="s">
        <v>141</v>
      </c>
      <c r="D4" s="8" t="s">
        <v>142</v>
      </c>
      <c r="E4" s="9" t="s">
        <v>58</v>
      </c>
      <c r="F4" s="8" t="s">
        <v>143</v>
      </c>
      <c r="G4" s="8" t="s">
        <v>144</v>
      </c>
      <c r="H4" s="9" t="s">
        <v>58</v>
      </c>
    </row>
    <row r="5" spans="1:256" ht="24.75" customHeight="1" x14ac:dyDescent="0.2">
      <c r="B5" s="10" t="s">
        <v>52</v>
      </c>
      <c r="C5" s="11">
        <v>35485</v>
      </c>
      <c r="D5" s="11">
        <v>34882</v>
      </c>
      <c r="E5" s="12">
        <v>1.7286852818072296E-2</v>
      </c>
      <c r="F5" s="11">
        <v>158516</v>
      </c>
      <c r="G5" s="11">
        <v>136923</v>
      </c>
      <c r="H5" s="12">
        <v>0.1577017739897606</v>
      </c>
    </row>
    <row r="6" spans="1:256" ht="24.75" customHeight="1" x14ac:dyDescent="0.2">
      <c r="B6" s="10" t="s">
        <v>53</v>
      </c>
      <c r="C6" s="11">
        <v>4141</v>
      </c>
      <c r="D6" s="11">
        <v>4881</v>
      </c>
      <c r="E6" s="12">
        <v>-0.15160827699241963</v>
      </c>
      <c r="F6" s="11">
        <v>19969</v>
      </c>
      <c r="G6" s="11">
        <v>20744</v>
      </c>
      <c r="H6" s="12">
        <v>-3.7360200539915178E-2</v>
      </c>
    </row>
    <row r="7" spans="1:256" ht="24.75" customHeight="1" x14ac:dyDescent="0.2">
      <c r="B7" s="13" t="s">
        <v>54</v>
      </c>
      <c r="C7" s="14">
        <f>C6-C8</f>
        <v>3986</v>
      </c>
      <c r="D7" s="14">
        <f>D6-D8</f>
        <v>4634</v>
      </c>
      <c r="E7" s="15">
        <f>C7/D7-1</f>
        <v>-0.13983599482088904</v>
      </c>
      <c r="F7" s="14">
        <f>F6-F8</f>
        <v>19413</v>
      </c>
      <c r="G7" s="14">
        <f>G6-G8</f>
        <v>19939</v>
      </c>
      <c r="H7" s="15">
        <f>F7/G7-1</f>
        <v>-2.6380460404232919E-2</v>
      </c>
    </row>
    <row r="8" spans="1:256" ht="24.75" customHeight="1" x14ac:dyDescent="0.2">
      <c r="B8" s="16" t="s">
        <v>55</v>
      </c>
      <c r="C8" s="14">
        <v>155</v>
      </c>
      <c r="D8" s="14">
        <v>247</v>
      </c>
      <c r="E8" s="17">
        <v>-0.37246963562753033</v>
      </c>
      <c r="F8" s="14">
        <v>556</v>
      </c>
      <c r="G8" s="14">
        <v>805</v>
      </c>
      <c r="H8" s="17">
        <v>-0.30931677018633541</v>
      </c>
    </row>
    <row r="9" spans="1:256" ht="25.5" customHeight="1" x14ac:dyDescent="0.2">
      <c r="B9" s="81" t="s">
        <v>56</v>
      </c>
      <c r="C9" s="18">
        <v>39626</v>
      </c>
      <c r="D9" s="18">
        <v>39763</v>
      </c>
      <c r="E9" s="19">
        <v>-3.4454140784145881E-3</v>
      </c>
      <c r="F9" s="18">
        <v>178485</v>
      </c>
      <c r="G9" s="18">
        <v>157667</v>
      </c>
      <c r="H9" s="19">
        <v>0.13203777581865572</v>
      </c>
    </row>
    <row r="10" spans="1:256" x14ac:dyDescent="0.2">
      <c r="B10" s="20" t="s">
        <v>57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7 H7">
    <cfRule type="cellIs" dxfId="133" priority="108" operator="lessThan">
      <formula>0</formula>
    </cfRule>
  </conditionalFormatting>
  <conditionalFormatting sqref="E5 H5">
    <cfRule type="cellIs" dxfId="132" priority="3" operator="lessThan">
      <formula>0</formula>
    </cfRule>
  </conditionalFormatting>
  <conditionalFormatting sqref="H6 E6">
    <cfRule type="cellIs" dxfId="131" priority="2" operator="lessThan">
      <formula>0</formula>
    </cfRule>
  </conditionalFormatting>
  <conditionalFormatting sqref="H8:H9 E8:E9">
    <cfRule type="cellIs" dxfId="130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67"/>
  <sheetViews>
    <sheetView showGridLines="0" zoomScale="90" zoomScaleNormal="90" workbookViewId="0"/>
  </sheetViews>
  <sheetFormatPr defaultColWidth="9.140625" defaultRowHeight="14.25" x14ac:dyDescent="0.2"/>
  <cols>
    <col min="1" max="1" width="1.7109375" style="5" customWidth="1"/>
    <col min="2" max="2" width="8.140625" style="5" customWidth="1"/>
    <col min="3" max="3" width="19.28515625" style="5" customWidth="1"/>
    <col min="4" max="14" width="10.28515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16" x14ac:dyDescent="0.2">
      <c r="B1" s="5" t="s">
        <v>3</v>
      </c>
      <c r="D1" s="3"/>
      <c r="O1" s="4">
        <v>45054</v>
      </c>
    </row>
    <row r="2" spans="2:16" ht="14.45" customHeight="1" thickBot="1" x14ac:dyDescent="0.25">
      <c r="B2" s="99" t="s">
        <v>45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6" ht="14.45" customHeight="1" x14ac:dyDescent="0.2">
      <c r="B3" s="106" t="s">
        <v>0</v>
      </c>
      <c r="C3" s="108" t="s">
        <v>1</v>
      </c>
      <c r="D3" s="102" t="s">
        <v>146</v>
      </c>
      <c r="E3" s="102"/>
      <c r="F3" s="102"/>
      <c r="G3" s="102"/>
      <c r="H3" s="117"/>
      <c r="I3" s="118" t="s">
        <v>133</v>
      </c>
      <c r="J3" s="117"/>
      <c r="K3" s="118" t="s">
        <v>148</v>
      </c>
      <c r="L3" s="102"/>
      <c r="M3" s="102"/>
      <c r="N3" s="102"/>
      <c r="O3" s="103"/>
    </row>
    <row r="4" spans="2:16" ht="14.45" customHeight="1" thickBot="1" x14ac:dyDescent="0.25">
      <c r="B4" s="107"/>
      <c r="C4" s="109"/>
      <c r="D4" s="115" t="s">
        <v>147</v>
      </c>
      <c r="E4" s="115"/>
      <c r="F4" s="115"/>
      <c r="G4" s="115"/>
      <c r="H4" s="116"/>
      <c r="I4" s="119" t="s">
        <v>145</v>
      </c>
      <c r="J4" s="116"/>
      <c r="K4" s="119" t="s">
        <v>149</v>
      </c>
      <c r="L4" s="115"/>
      <c r="M4" s="115"/>
      <c r="N4" s="115"/>
      <c r="O4" s="120"/>
    </row>
    <row r="5" spans="2:16" ht="14.45" customHeight="1" x14ac:dyDescent="0.2">
      <c r="B5" s="107"/>
      <c r="C5" s="109"/>
      <c r="D5" s="93">
        <v>2023</v>
      </c>
      <c r="E5" s="94"/>
      <c r="F5" s="93">
        <v>2022</v>
      </c>
      <c r="G5" s="94"/>
      <c r="H5" s="89" t="s">
        <v>5</v>
      </c>
      <c r="I5" s="121">
        <v>2022</v>
      </c>
      <c r="J5" s="121" t="s">
        <v>118</v>
      </c>
      <c r="K5" s="93">
        <v>2023</v>
      </c>
      <c r="L5" s="94"/>
      <c r="M5" s="93">
        <v>2022</v>
      </c>
      <c r="N5" s="94"/>
      <c r="O5" s="89" t="s">
        <v>5</v>
      </c>
    </row>
    <row r="6" spans="2:16" ht="14.45" customHeight="1" thickBot="1" x14ac:dyDescent="0.25">
      <c r="B6" s="97" t="s">
        <v>6</v>
      </c>
      <c r="C6" s="113" t="s">
        <v>7</v>
      </c>
      <c r="D6" s="95"/>
      <c r="E6" s="96"/>
      <c r="F6" s="95"/>
      <c r="G6" s="96"/>
      <c r="H6" s="90"/>
      <c r="I6" s="122"/>
      <c r="J6" s="122"/>
      <c r="K6" s="95"/>
      <c r="L6" s="96"/>
      <c r="M6" s="95"/>
      <c r="N6" s="96"/>
      <c r="O6" s="90"/>
    </row>
    <row r="7" spans="2:16" ht="14.45" customHeight="1" x14ac:dyDescent="0.2">
      <c r="B7" s="97"/>
      <c r="C7" s="113"/>
      <c r="D7" s="25" t="s">
        <v>8</v>
      </c>
      <c r="E7" s="26" t="s">
        <v>2</v>
      </c>
      <c r="F7" s="25" t="s">
        <v>8</v>
      </c>
      <c r="G7" s="26" t="s">
        <v>2</v>
      </c>
      <c r="H7" s="85" t="s">
        <v>9</v>
      </c>
      <c r="I7" s="27" t="s">
        <v>8</v>
      </c>
      <c r="J7" s="104" t="s">
        <v>119</v>
      </c>
      <c r="K7" s="25" t="s">
        <v>8</v>
      </c>
      <c r="L7" s="26" t="s">
        <v>2</v>
      </c>
      <c r="M7" s="25" t="s">
        <v>8</v>
      </c>
      <c r="N7" s="26" t="s">
        <v>2</v>
      </c>
      <c r="O7" s="85" t="s">
        <v>9</v>
      </c>
    </row>
    <row r="8" spans="2:16" ht="14.45" customHeight="1" thickBot="1" x14ac:dyDescent="0.25">
      <c r="B8" s="98"/>
      <c r="C8" s="114"/>
      <c r="D8" s="28" t="s">
        <v>10</v>
      </c>
      <c r="E8" s="29" t="s">
        <v>11</v>
      </c>
      <c r="F8" s="28" t="s">
        <v>10</v>
      </c>
      <c r="G8" s="29" t="s">
        <v>11</v>
      </c>
      <c r="H8" s="86"/>
      <c r="I8" s="30" t="s">
        <v>10</v>
      </c>
      <c r="J8" s="105"/>
      <c r="K8" s="28" t="s">
        <v>10</v>
      </c>
      <c r="L8" s="29" t="s">
        <v>11</v>
      </c>
      <c r="M8" s="28" t="s">
        <v>10</v>
      </c>
      <c r="N8" s="29" t="s">
        <v>11</v>
      </c>
      <c r="O8" s="86"/>
    </row>
    <row r="9" spans="2:16" ht="14.25" customHeight="1" thickBot="1" x14ac:dyDescent="0.25">
      <c r="B9" s="31">
        <v>1</v>
      </c>
      <c r="C9" s="32" t="s">
        <v>19</v>
      </c>
      <c r="D9" s="33">
        <v>5875</v>
      </c>
      <c r="E9" s="34">
        <v>0.16556291390728478</v>
      </c>
      <c r="F9" s="33">
        <v>6388</v>
      </c>
      <c r="G9" s="34">
        <v>0.18313170116392408</v>
      </c>
      <c r="H9" s="35">
        <v>-8.0306825297432716E-2</v>
      </c>
      <c r="I9" s="33">
        <v>9426</v>
      </c>
      <c r="J9" s="35">
        <v>-0.37672395501803524</v>
      </c>
      <c r="K9" s="33">
        <v>32014</v>
      </c>
      <c r="L9" s="34">
        <v>0.20196068535668324</v>
      </c>
      <c r="M9" s="33">
        <v>24867</v>
      </c>
      <c r="N9" s="34">
        <v>0.18161302337810303</v>
      </c>
      <c r="O9" s="35">
        <v>0.2874090159649334</v>
      </c>
      <c r="P9" s="36"/>
    </row>
    <row r="10" spans="2:16" ht="14.45" customHeight="1" thickBot="1" x14ac:dyDescent="0.25">
      <c r="B10" s="37">
        <v>2</v>
      </c>
      <c r="C10" s="38" t="s">
        <v>17</v>
      </c>
      <c r="D10" s="39">
        <v>4292</v>
      </c>
      <c r="E10" s="40">
        <v>0.12095251514724531</v>
      </c>
      <c r="F10" s="39">
        <v>2821</v>
      </c>
      <c r="G10" s="40">
        <v>8.0872656384381625E-2</v>
      </c>
      <c r="H10" s="41">
        <v>0.52144629563984402</v>
      </c>
      <c r="I10" s="39">
        <v>5281</v>
      </c>
      <c r="J10" s="41">
        <v>-0.18727513728460521</v>
      </c>
      <c r="K10" s="39">
        <v>16974</v>
      </c>
      <c r="L10" s="40">
        <v>0.10708067324434127</v>
      </c>
      <c r="M10" s="39">
        <v>11479</v>
      </c>
      <c r="N10" s="40">
        <v>8.3835440356988963E-2</v>
      </c>
      <c r="O10" s="41">
        <v>0.47870023521212657</v>
      </c>
      <c r="P10" s="36"/>
    </row>
    <row r="11" spans="2:16" ht="14.45" customHeight="1" thickBot="1" x14ac:dyDescent="0.25">
      <c r="B11" s="31">
        <v>3</v>
      </c>
      <c r="C11" s="32" t="s">
        <v>22</v>
      </c>
      <c r="D11" s="33">
        <v>2752</v>
      </c>
      <c r="E11" s="34">
        <v>7.7553896012399606E-2</v>
      </c>
      <c r="F11" s="33">
        <v>2654</v>
      </c>
      <c r="G11" s="34">
        <v>7.6085086864285306E-2</v>
      </c>
      <c r="H11" s="35">
        <v>3.69253956292388E-2</v>
      </c>
      <c r="I11" s="33">
        <v>3500</v>
      </c>
      <c r="J11" s="35">
        <v>-0.21371428571428575</v>
      </c>
      <c r="K11" s="33">
        <v>11803</v>
      </c>
      <c r="L11" s="34">
        <v>7.445936056928007E-2</v>
      </c>
      <c r="M11" s="33">
        <v>12439</v>
      </c>
      <c r="N11" s="34">
        <v>9.0846680250943959E-2</v>
      </c>
      <c r="O11" s="35">
        <v>-5.1129512018651013E-2</v>
      </c>
      <c r="P11" s="36"/>
    </row>
    <row r="12" spans="2:16" ht="14.45" customHeight="1" thickBot="1" x14ac:dyDescent="0.25">
      <c r="B12" s="37">
        <v>4</v>
      </c>
      <c r="C12" s="38" t="s">
        <v>18</v>
      </c>
      <c r="D12" s="39">
        <v>3024</v>
      </c>
      <c r="E12" s="40">
        <v>8.5219106664787936E-2</v>
      </c>
      <c r="F12" s="39">
        <v>1982</v>
      </c>
      <c r="G12" s="40">
        <v>5.6820136460065361E-2</v>
      </c>
      <c r="H12" s="41">
        <v>0.525731584258325</v>
      </c>
      <c r="I12" s="39">
        <v>3536</v>
      </c>
      <c r="J12" s="41">
        <v>-0.14479638009049778</v>
      </c>
      <c r="K12" s="39">
        <v>10894</v>
      </c>
      <c r="L12" s="40">
        <v>6.8724923667011537E-2</v>
      </c>
      <c r="M12" s="39">
        <v>8684</v>
      </c>
      <c r="N12" s="40">
        <v>6.3422507540734571E-2</v>
      </c>
      <c r="O12" s="41">
        <v>0.25449101796407181</v>
      </c>
      <c r="P12" s="36"/>
    </row>
    <row r="13" spans="2:16" ht="14.45" customHeight="1" thickBot="1" x14ac:dyDescent="0.25">
      <c r="B13" s="31">
        <v>5</v>
      </c>
      <c r="C13" s="32" t="s">
        <v>32</v>
      </c>
      <c r="D13" s="33">
        <v>2073</v>
      </c>
      <c r="E13" s="34">
        <v>5.8419050302944905E-2</v>
      </c>
      <c r="F13" s="33">
        <v>1368</v>
      </c>
      <c r="G13" s="34">
        <v>3.921793475144774E-2</v>
      </c>
      <c r="H13" s="35">
        <v>0.51535087719298245</v>
      </c>
      <c r="I13" s="33">
        <v>2405</v>
      </c>
      <c r="J13" s="35">
        <v>-0.13804573804573805</v>
      </c>
      <c r="K13" s="33">
        <v>8119</v>
      </c>
      <c r="L13" s="34">
        <v>5.1218804410911201E-2</v>
      </c>
      <c r="M13" s="33">
        <v>5960</v>
      </c>
      <c r="N13" s="34">
        <v>4.3528114341637274E-2</v>
      </c>
      <c r="O13" s="35">
        <v>0.3622483221476509</v>
      </c>
      <c r="P13" s="36"/>
    </row>
    <row r="14" spans="2:16" ht="14.45" customHeight="1" thickBot="1" x14ac:dyDescent="0.25">
      <c r="B14" s="37">
        <v>6</v>
      </c>
      <c r="C14" s="38" t="s">
        <v>23</v>
      </c>
      <c r="D14" s="39">
        <v>1900</v>
      </c>
      <c r="E14" s="40">
        <v>5.3543750880653794E-2</v>
      </c>
      <c r="F14" s="39">
        <v>2765</v>
      </c>
      <c r="G14" s="40">
        <v>7.9267243850696639E-2</v>
      </c>
      <c r="H14" s="41">
        <v>-0.31283905967450276</v>
      </c>
      <c r="I14" s="39">
        <v>2052</v>
      </c>
      <c r="J14" s="41">
        <v>-7.407407407407407E-2</v>
      </c>
      <c r="K14" s="39">
        <v>7949</v>
      </c>
      <c r="L14" s="40">
        <v>5.0146357465492446E-2</v>
      </c>
      <c r="M14" s="39">
        <v>9389</v>
      </c>
      <c r="N14" s="40">
        <v>6.8571386837857767E-2</v>
      </c>
      <c r="O14" s="41">
        <v>-0.15337096602407074</v>
      </c>
    </row>
    <row r="15" spans="2:16" ht="14.45" customHeight="1" thickBot="1" x14ac:dyDescent="0.25">
      <c r="B15" s="31">
        <v>7</v>
      </c>
      <c r="C15" s="32" t="s">
        <v>16</v>
      </c>
      <c r="D15" s="33">
        <v>1770</v>
      </c>
      <c r="E15" s="34">
        <v>4.988023108355643E-2</v>
      </c>
      <c r="F15" s="33">
        <v>2561</v>
      </c>
      <c r="G15" s="34">
        <v>7.3418955335129862E-2</v>
      </c>
      <c r="H15" s="35">
        <v>-0.30886372510737992</v>
      </c>
      <c r="I15" s="33">
        <v>2275</v>
      </c>
      <c r="J15" s="35">
        <v>-0.22197802197802197</v>
      </c>
      <c r="K15" s="33">
        <v>7327</v>
      </c>
      <c r="L15" s="34">
        <v>4.6222463347548509E-2</v>
      </c>
      <c r="M15" s="33">
        <v>8077</v>
      </c>
      <c r="N15" s="34">
        <v>5.8989358982785949E-2</v>
      </c>
      <c r="O15" s="35">
        <v>-9.2856258511823664E-2</v>
      </c>
    </row>
    <row r="16" spans="2:16" ht="14.45" customHeight="1" thickBot="1" x14ac:dyDescent="0.25">
      <c r="B16" s="37">
        <v>8</v>
      </c>
      <c r="C16" s="38" t="s">
        <v>29</v>
      </c>
      <c r="D16" s="39">
        <v>1488</v>
      </c>
      <c r="E16" s="40">
        <v>4.1933211216006766E-2</v>
      </c>
      <c r="F16" s="39">
        <v>1252</v>
      </c>
      <c r="G16" s="40">
        <v>3.5892437360243105E-2</v>
      </c>
      <c r="H16" s="41">
        <v>0.18849840255591044</v>
      </c>
      <c r="I16" s="39">
        <v>1908</v>
      </c>
      <c r="J16" s="41">
        <v>-0.22012578616352196</v>
      </c>
      <c r="K16" s="39">
        <v>6857</v>
      </c>
      <c r="L16" s="40">
        <v>4.3257462969037826E-2</v>
      </c>
      <c r="M16" s="39">
        <v>6283</v>
      </c>
      <c r="N16" s="40">
        <v>4.5887104430957545E-2</v>
      </c>
      <c r="O16" s="41">
        <v>9.1357631704599651E-2</v>
      </c>
    </row>
    <row r="17" spans="2:17" ht="14.45" customHeight="1" thickBot="1" x14ac:dyDescent="0.25">
      <c r="B17" s="31">
        <v>9</v>
      </c>
      <c r="C17" s="32" t="s">
        <v>31</v>
      </c>
      <c r="D17" s="33">
        <v>1610</v>
      </c>
      <c r="E17" s="34">
        <v>4.5371283640975063E-2</v>
      </c>
      <c r="F17" s="33">
        <v>2024</v>
      </c>
      <c r="G17" s="34">
        <v>5.8024195860329107E-2</v>
      </c>
      <c r="H17" s="35">
        <v>-0.20454545454545459</v>
      </c>
      <c r="I17" s="33">
        <v>1772</v>
      </c>
      <c r="J17" s="35">
        <v>-9.14221218961625E-2</v>
      </c>
      <c r="K17" s="33">
        <v>5901</v>
      </c>
      <c r="L17" s="34">
        <v>3.7226526028918218E-2</v>
      </c>
      <c r="M17" s="33">
        <v>7236</v>
      </c>
      <c r="N17" s="34">
        <v>5.2847220700685787E-2</v>
      </c>
      <c r="O17" s="35">
        <v>-0.18449419568822556</v>
      </c>
    </row>
    <row r="18" spans="2:17" ht="14.45" customHeight="1" thickBot="1" x14ac:dyDescent="0.25">
      <c r="B18" s="37">
        <v>10</v>
      </c>
      <c r="C18" s="38" t="s">
        <v>24</v>
      </c>
      <c r="D18" s="39">
        <v>1246</v>
      </c>
      <c r="E18" s="40">
        <v>3.5113428209102439E-2</v>
      </c>
      <c r="F18" s="39">
        <v>1386</v>
      </c>
      <c r="G18" s="40">
        <v>3.9733960208703629E-2</v>
      </c>
      <c r="H18" s="41">
        <v>-0.10101010101010099</v>
      </c>
      <c r="I18" s="39">
        <v>1692</v>
      </c>
      <c r="J18" s="41">
        <v>-0.2635933806146572</v>
      </c>
      <c r="K18" s="39">
        <v>5258</v>
      </c>
      <c r="L18" s="40">
        <v>3.317015317065785E-2</v>
      </c>
      <c r="M18" s="39">
        <v>5028</v>
      </c>
      <c r="N18" s="40">
        <v>3.6721368944589293E-2</v>
      </c>
      <c r="O18" s="41">
        <v>4.5743834526650762E-2</v>
      </c>
    </row>
    <row r="19" spans="2:17" ht="14.45" customHeight="1" thickBot="1" x14ac:dyDescent="0.25">
      <c r="B19" s="31">
        <v>11</v>
      </c>
      <c r="C19" s="32" t="s">
        <v>21</v>
      </c>
      <c r="D19" s="33">
        <v>1153</v>
      </c>
      <c r="E19" s="34">
        <v>3.2492602508102014E-2</v>
      </c>
      <c r="F19" s="33">
        <v>1798</v>
      </c>
      <c r="G19" s="34">
        <v>5.1545209563671805E-2</v>
      </c>
      <c r="H19" s="35">
        <v>-0.35873192436040047</v>
      </c>
      <c r="I19" s="33">
        <v>1319</v>
      </c>
      <c r="J19" s="35">
        <v>-0.12585291887793781</v>
      </c>
      <c r="K19" s="33">
        <v>4620</v>
      </c>
      <c r="L19" s="34">
        <v>2.9145322869615686E-2</v>
      </c>
      <c r="M19" s="33">
        <v>6625</v>
      </c>
      <c r="N19" s="34">
        <v>4.8384858643179013E-2</v>
      </c>
      <c r="O19" s="35">
        <v>-0.30264150943396229</v>
      </c>
    </row>
    <row r="20" spans="2:17" ht="14.45" customHeight="1" thickBot="1" x14ac:dyDescent="0.25">
      <c r="B20" s="37">
        <v>12</v>
      </c>
      <c r="C20" s="38" t="s">
        <v>33</v>
      </c>
      <c r="D20" s="39">
        <v>1120</v>
      </c>
      <c r="E20" s="40">
        <v>3.1562632098069608E-2</v>
      </c>
      <c r="F20" s="39">
        <v>1137</v>
      </c>
      <c r="G20" s="40">
        <v>3.2595608049997137E-2</v>
      </c>
      <c r="H20" s="41">
        <v>-1.4951627088830244E-2</v>
      </c>
      <c r="I20" s="39">
        <v>1483</v>
      </c>
      <c r="J20" s="41">
        <v>-0.24477410654079568</v>
      </c>
      <c r="K20" s="39">
        <v>4530</v>
      </c>
      <c r="L20" s="40">
        <v>2.8577556839688108E-2</v>
      </c>
      <c r="M20" s="39">
        <v>4326</v>
      </c>
      <c r="N20" s="40">
        <v>3.1594399772134706E-2</v>
      </c>
      <c r="O20" s="41">
        <v>4.7156726768377233E-2</v>
      </c>
    </row>
    <row r="21" spans="2:17" ht="14.25" customHeight="1" thickBot="1" x14ac:dyDescent="0.25">
      <c r="B21" s="31">
        <v>13</v>
      </c>
      <c r="C21" s="32" t="s">
        <v>20</v>
      </c>
      <c r="D21" s="33">
        <v>368</v>
      </c>
      <c r="E21" s="34">
        <v>1.0370579117937156E-2</v>
      </c>
      <c r="F21" s="33">
        <v>1060</v>
      </c>
      <c r="G21" s="34">
        <v>3.0388165816180264E-2</v>
      </c>
      <c r="H21" s="35">
        <v>-0.65283018867924536</v>
      </c>
      <c r="I21" s="33">
        <v>1924</v>
      </c>
      <c r="J21" s="35">
        <v>-0.80873180873180872</v>
      </c>
      <c r="K21" s="33">
        <v>4114</v>
      </c>
      <c r="L21" s="34">
        <v>2.5953216079133968E-2</v>
      </c>
      <c r="M21" s="33">
        <v>3953</v>
      </c>
      <c r="N21" s="34">
        <v>2.8870240938337607E-2</v>
      </c>
      <c r="O21" s="35">
        <v>4.0728560586896112E-2</v>
      </c>
    </row>
    <row r="22" spans="2:17" ht="14.25" customHeight="1" thickBot="1" x14ac:dyDescent="0.25">
      <c r="B22" s="37">
        <v>14</v>
      </c>
      <c r="C22" s="38" t="s">
        <v>39</v>
      </c>
      <c r="D22" s="39">
        <v>1049</v>
      </c>
      <c r="E22" s="40">
        <v>2.9561786670424122E-2</v>
      </c>
      <c r="F22" s="39">
        <v>653</v>
      </c>
      <c r="G22" s="40">
        <v>1.872025686600539E-2</v>
      </c>
      <c r="H22" s="41">
        <v>0.60643185298621738</v>
      </c>
      <c r="I22" s="39">
        <v>1152</v>
      </c>
      <c r="J22" s="41">
        <v>-8.940972222222221E-2</v>
      </c>
      <c r="K22" s="39">
        <v>3810</v>
      </c>
      <c r="L22" s="40">
        <v>2.4035428600267483E-2</v>
      </c>
      <c r="M22" s="39">
        <v>2233</v>
      </c>
      <c r="N22" s="40">
        <v>1.6308436128334904E-2</v>
      </c>
      <c r="O22" s="41">
        <v>0.70622480967308543</v>
      </c>
    </row>
    <row r="23" spans="2:17" ht="14.25" customHeight="1" thickBot="1" x14ac:dyDescent="0.25">
      <c r="B23" s="31">
        <v>15</v>
      </c>
      <c r="C23" s="32" t="s">
        <v>68</v>
      </c>
      <c r="D23" s="33">
        <v>914</v>
      </c>
      <c r="E23" s="34">
        <v>2.5757362265746091E-2</v>
      </c>
      <c r="F23" s="33">
        <v>403</v>
      </c>
      <c r="G23" s="34">
        <v>1.1553236626340233E-2</v>
      </c>
      <c r="H23" s="35">
        <v>1.2679900744416872</v>
      </c>
      <c r="I23" s="33">
        <v>833</v>
      </c>
      <c r="J23" s="35">
        <v>9.7238895558223293E-2</v>
      </c>
      <c r="K23" s="33">
        <v>3535</v>
      </c>
      <c r="L23" s="34">
        <v>2.2300587953266546E-2</v>
      </c>
      <c r="M23" s="33">
        <v>1354</v>
      </c>
      <c r="N23" s="34">
        <v>9.8887696004323605E-3</v>
      </c>
      <c r="O23" s="35">
        <v>1.6107828655834564</v>
      </c>
    </row>
    <row r="24" spans="2:17" ht="14.45" customHeight="1" thickBot="1" x14ac:dyDescent="0.25">
      <c r="B24" s="37">
        <v>16</v>
      </c>
      <c r="C24" s="38" t="s">
        <v>27</v>
      </c>
      <c r="D24" s="39">
        <v>513</v>
      </c>
      <c r="E24" s="40">
        <v>1.4456812737776525E-2</v>
      </c>
      <c r="F24" s="39">
        <v>984</v>
      </c>
      <c r="G24" s="40">
        <v>2.8209391663322057E-2</v>
      </c>
      <c r="H24" s="41">
        <v>-0.47865853658536583</v>
      </c>
      <c r="I24" s="39">
        <v>1204</v>
      </c>
      <c r="J24" s="41">
        <v>-0.57392026578073096</v>
      </c>
      <c r="K24" s="39">
        <v>3398</v>
      </c>
      <c r="L24" s="40">
        <v>2.14363218854879E-2</v>
      </c>
      <c r="M24" s="39">
        <v>3599</v>
      </c>
      <c r="N24" s="40">
        <v>2.6284846227441701E-2</v>
      </c>
      <c r="O24" s="41">
        <v>-5.584884690191716E-2</v>
      </c>
    </row>
    <row r="25" spans="2:17" ht="14.45" customHeight="1" thickBot="1" x14ac:dyDescent="0.25">
      <c r="B25" s="31">
        <v>17</v>
      </c>
      <c r="C25" s="32" t="s">
        <v>30</v>
      </c>
      <c r="D25" s="33">
        <v>548</v>
      </c>
      <c r="E25" s="34">
        <v>1.54431449908412E-2</v>
      </c>
      <c r="F25" s="33">
        <v>140</v>
      </c>
      <c r="G25" s="34">
        <v>4.0135313342124874E-3</v>
      </c>
      <c r="H25" s="35">
        <v>2.9142857142857141</v>
      </c>
      <c r="I25" s="33">
        <v>824</v>
      </c>
      <c r="J25" s="35">
        <v>-0.33495145631067957</v>
      </c>
      <c r="K25" s="33">
        <v>2627</v>
      </c>
      <c r="L25" s="34">
        <v>1.6572459562441647E-2</v>
      </c>
      <c r="M25" s="33">
        <v>1090</v>
      </c>
      <c r="N25" s="34">
        <v>7.9606786295947363E-3</v>
      </c>
      <c r="O25" s="35">
        <v>1.4100917431192661</v>
      </c>
    </row>
    <row r="26" spans="2:17" ht="14.45" customHeight="1" thickBot="1" x14ac:dyDescent="0.25">
      <c r="B26" s="37">
        <v>18</v>
      </c>
      <c r="C26" s="38" t="s">
        <v>131</v>
      </c>
      <c r="D26" s="39">
        <v>701</v>
      </c>
      <c r="E26" s="40">
        <v>1.9754825982809639E-2</v>
      </c>
      <c r="F26" s="39">
        <v>205</v>
      </c>
      <c r="G26" s="40">
        <v>5.8769565965254289E-3</v>
      </c>
      <c r="H26" s="41">
        <v>2.4195121951219511</v>
      </c>
      <c r="I26" s="39">
        <v>908</v>
      </c>
      <c r="J26" s="41">
        <v>-0.22797356828193838</v>
      </c>
      <c r="K26" s="39">
        <v>2354</v>
      </c>
      <c r="L26" s="40">
        <v>1.4850235938327992E-2</v>
      </c>
      <c r="M26" s="39">
        <v>899</v>
      </c>
      <c r="N26" s="40">
        <v>6.5657340256932732E-3</v>
      </c>
      <c r="O26" s="41">
        <v>1.6184649610678532</v>
      </c>
    </row>
    <row r="27" spans="2:17" ht="14.45" customHeight="1" thickBot="1" x14ac:dyDescent="0.25">
      <c r="B27" s="31">
        <v>19</v>
      </c>
      <c r="C27" s="32" t="s">
        <v>26</v>
      </c>
      <c r="D27" s="33">
        <v>301</v>
      </c>
      <c r="E27" s="34">
        <v>8.4824573763562072E-3</v>
      </c>
      <c r="F27" s="33">
        <v>487</v>
      </c>
      <c r="G27" s="34">
        <v>1.3961355426867725E-2</v>
      </c>
      <c r="H27" s="35">
        <v>-0.38193018480492813</v>
      </c>
      <c r="I27" s="33">
        <v>1052</v>
      </c>
      <c r="J27" s="35">
        <v>-0.71387832699619769</v>
      </c>
      <c r="K27" s="33">
        <v>2321</v>
      </c>
      <c r="L27" s="34">
        <v>1.4642055060687879E-2</v>
      </c>
      <c r="M27" s="33">
        <v>1465</v>
      </c>
      <c r="N27" s="34">
        <v>1.0699444213170907E-2</v>
      </c>
      <c r="O27" s="35">
        <v>0.58430034129692832</v>
      </c>
      <c r="P27" s="4"/>
    </row>
    <row r="28" spans="2:17" ht="14.45" customHeight="1" thickBot="1" x14ac:dyDescent="0.25">
      <c r="B28" s="37">
        <v>20</v>
      </c>
      <c r="C28" s="38" t="s">
        <v>25</v>
      </c>
      <c r="D28" s="39">
        <v>500</v>
      </c>
      <c r="E28" s="40">
        <v>1.4090460758066789E-2</v>
      </c>
      <c r="F28" s="39">
        <v>396</v>
      </c>
      <c r="G28" s="40">
        <v>1.1352560059629608E-2</v>
      </c>
      <c r="H28" s="41">
        <v>0.26262626262626254</v>
      </c>
      <c r="I28" s="39">
        <v>965</v>
      </c>
      <c r="J28" s="41">
        <v>-0.48186528497409331</v>
      </c>
      <c r="K28" s="39">
        <v>2256</v>
      </c>
      <c r="L28" s="40">
        <v>1.4232001816851296E-2</v>
      </c>
      <c r="M28" s="39">
        <v>1632</v>
      </c>
      <c r="N28" s="40">
        <v>1.1919107819723494E-2</v>
      </c>
      <c r="O28" s="41">
        <v>0.38235294117647056</v>
      </c>
      <c r="P28" s="4"/>
    </row>
    <row r="29" spans="2:17" ht="14.45" customHeight="1" thickBot="1" x14ac:dyDescent="0.25">
      <c r="B29" s="91" t="s">
        <v>42</v>
      </c>
      <c r="C29" s="92"/>
      <c r="D29" s="42">
        <f>SUM(D9:D28)</f>
        <v>33197</v>
      </c>
      <c r="E29" s="43">
        <f>D29/D31</f>
        <v>0.93552205157108637</v>
      </c>
      <c r="F29" s="42">
        <f>SUM(F9:F28)</f>
        <v>32464</v>
      </c>
      <c r="G29" s="43">
        <f>F29/F31</f>
        <v>0.93068058024195865</v>
      </c>
      <c r="H29" s="44">
        <f>D29/F29-1</f>
        <v>2.2578856579595907E-2</v>
      </c>
      <c r="I29" s="42">
        <f>SUM(I9:I28)</f>
        <v>45511</v>
      </c>
      <c r="J29" s="43">
        <f>D29/I29-1</f>
        <v>-0.27057194963854891</v>
      </c>
      <c r="K29" s="42">
        <f>SUM(K9:K28)</f>
        <v>146661</v>
      </c>
      <c r="L29" s="43">
        <f>K29/K31</f>
        <v>0.92521259683565071</v>
      </c>
      <c r="M29" s="42">
        <f>SUM(M9:M28)</f>
        <v>126618</v>
      </c>
      <c r="N29" s="43">
        <f>M29/M31</f>
        <v>0.92473872176332683</v>
      </c>
      <c r="O29" s="44">
        <f>K29/M29-1</f>
        <v>0.15829502914277582</v>
      </c>
    </row>
    <row r="30" spans="2:17" ht="14.45" customHeight="1" thickBot="1" x14ac:dyDescent="0.25">
      <c r="B30" s="91" t="s">
        <v>12</v>
      </c>
      <c r="C30" s="92"/>
      <c r="D30" s="42">
        <f>D31-SUM(D9:D28)</f>
        <v>2288</v>
      </c>
      <c r="E30" s="43">
        <f>D30/D31</f>
        <v>6.447794842891362E-2</v>
      </c>
      <c r="F30" s="42">
        <f>F31-SUM(F9:F28)</f>
        <v>2418</v>
      </c>
      <c r="G30" s="43">
        <f>F30/F31</f>
        <v>6.9319419758041401E-2</v>
      </c>
      <c r="H30" s="44">
        <f>D30/F30-1</f>
        <v>-5.3763440860215006E-2</v>
      </c>
      <c r="I30" s="42">
        <f>I31-SUM(I9:I28)</f>
        <v>3949</v>
      </c>
      <c r="J30" s="43">
        <f>D30/I30-1</f>
        <v>-0.42061281337047352</v>
      </c>
      <c r="K30" s="42">
        <f>K31-SUM(K9:K28)</f>
        <v>11855</v>
      </c>
      <c r="L30" s="43">
        <f>K30/K31</f>
        <v>7.4787403164349342E-2</v>
      </c>
      <c r="M30" s="42">
        <f>M31-SUM(M9:M28)</f>
        <v>10305</v>
      </c>
      <c r="N30" s="43">
        <f>M30/M31</f>
        <v>7.5261278236673168E-2</v>
      </c>
      <c r="O30" s="44">
        <f>K30/M30-1</f>
        <v>0.15041242115477926</v>
      </c>
    </row>
    <row r="31" spans="2:17" ht="14.45" customHeight="1" thickBot="1" x14ac:dyDescent="0.25">
      <c r="B31" s="87" t="s">
        <v>13</v>
      </c>
      <c r="C31" s="88"/>
      <c r="D31" s="45">
        <v>35485</v>
      </c>
      <c r="E31" s="46">
        <v>1</v>
      </c>
      <c r="F31" s="45">
        <v>34882</v>
      </c>
      <c r="G31" s="46">
        <v>1.0000000000000002</v>
      </c>
      <c r="H31" s="47">
        <v>1.7286852818072296E-2</v>
      </c>
      <c r="I31" s="45">
        <v>49460</v>
      </c>
      <c r="J31" s="47">
        <v>-0.28255155681358679</v>
      </c>
      <c r="K31" s="45">
        <v>158516</v>
      </c>
      <c r="L31" s="46">
        <v>1</v>
      </c>
      <c r="M31" s="45">
        <v>136923</v>
      </c>
      <c r="N31" s="46">
        <v>0.99999999999999967</v>
      </c>
      <c r="O31" s="47">
        <v>0.1577017739897606</v>
      </c>
      <c r="P31" s="48"/>
      <c r="Q31" s="48"/>
    </row>
    <row r="32" spans="2:17" ht="14.45" customHeight="1" x14ac:dyDescent="0.2">
      <c r="B32" s="49" t="s">
        <v>78</v>
      </c>
    </row>
    <row r="33" spans="2:22" x14ac:dyDescent="0.2">
      <c r="B33" s="50" t="s">
        <v>77</v>
      </c>
    </row>
    <row r="35" spans="2:22" x14ac:dyDescent="0.2"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2:22" ht="15" thickBot="1" x14ac:dyDescent="0.25">
      <c r="B36" s="99" t="s">
        <v>150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51"/>
      <c r="N36" s="51"/>
      <c r="O36" s="99" t="s">
        <v>129</v>
      </c>
      <c r="P36" s="99"/>
      <c r="Q36" s="99"/>
      <c r="R36" s="99"/>
      <c r="S36" s="99"/>
      <c r="T36" s="99"/>
      <c r="U36" s="99"/>
      <c r="V36" s="99"/>
    </row>
    <row r="37" spans="2:22" x14ac:dyDescent="0.2">
      <c r="B37" s="106" t="s">
        <v>0</v>
      </c>
      <c r="C37" s="108" t="s">
        <v>41</v>
      </c>
      <c r="D37" s="101" t="s">
        <v>146</v>
      </c>
      <c r="E37" s="102"/>
      <c r="F37" s="102"/>
      <c r="G37" s="102"/>
      <c r="H37" s="102"/>
      <c r="I37" s="103"/>
      <c r="J37" s="102" t="s">
        <v>133</v>
      </c>
      <c r="K37" s="102"/>
      <c r="L37" s="103"/>
      <c r="O37" s="106" t="s">
        <v>0</v>
      </c>
      <c r="P37" s="108" t="s">
        <v>41</v>
      </c>
      <c r="Q37" s="101" t="s">
        <v>155</v>
      </c>
      <c r="R37" s="102"/>
      <c r="S37" s="102"/>
      <c r="T37" s="102"/>
      <c r="U37" s="102"/>
      <c r="V37" s="103"/>
    </row>
    <row r="38" spans="2:22" ht="15" customHeight="1" thickBot="1" x14ac:dyDescent="0.25">
      <c r="B38" s="107"/>
      <c r="C38" s="109"/>
      <c r="D38" s="110" t="s">
        <v>147</v>
      </c>
      <c r="E38" s="111"/>
      <c r="F38" s="111"/>
      <c r="G38" s="111"/>
      <c r="H38" s="111"/>
      <c r="I38" s="112"/>
      <c r="J38" s="111" t="s">
        <v>134</v>
      </c>
      <c r="K38" s="111"/>
      <c r="L38" s="112"/>
      <c r="O38" s="107"/>
      <c r="P38" s="109"/>
      <c r="Q38" s="110" t="s">
        <v>156</v>
      </c>
      <c r="R38" s="111"/>
      <c r="S38" s="111"/>
      <c r="T38" s="111"/>
      <c r="U38" s="111"/>
      <c r="V38" s="112"/>
    </row>
    <row r="39" spans="2:22" ht="15" customHeight="1" x14ac:dyDescent="0.2">
      <c r="B39" s="107"/>
      <c r="C39" s="109"/>
      <c r="D39" s="93">
        <v>2023</v>
      </c>
      <c r="E39" s="94"/>
      <c r="F39" s="93">
        <v>2022</v>
      </c>
      <c r="G39" s="94"/>
      <c r="H39" s="89" t="s">
        <v>5</v>
      </c>
      <c r="I39" s="89" t="s">
        <v>47</v>
      </c>
      <c r="J39" s="89">
        <v>2022</v>
      </c>
      <c r="K39" s="89" t="s">
        <v>151</v>
      </c>
      <c r="L39" s="89" t="s">
        <v>153</v>
      </c>
      <c r="O39" s="107"/>
      <c r="P39" s="109"/>
      <c r="Q39" s="93">
        <v>2023</v>
      </c>
      <c r="R39" s="94"/>
      <c r="S39" s="93">
        <v>2022</v>
      </c>
      <c r="T39" s="94"/>
      <c r="U39" s="89" t="s">
        <v>5</v>
      </c>
      <c r="V39" s="89" t="s">
        <v>70</v>
      </c>
    </row>
    <row r="40" spans="2:22" ht="15" customHeight="1" thickBot="1" x14ac:dyDescent="0.25">
      <c r="B40" s="97" t="s">
        <v>6</v>
      </c>
      <c r="C40" s="113" t="s">
        <v>41</v>
      </c>
      <c r="D40" s="95"/>
      <c r="E40" s="96"/>
      <c r="F40" s="95"/>
      <c r="G40" s="96"/>
      <c r="H40" s="90"/>
      <c r="I40" s="90"/>
      <c r="J40" s="90"/>
      <c r="K40" s="90"/>
      <c r="L40" s="90"/>
      <c r="O40" s="97" t="s">
        <v>6</v>
      </c>
      <c r="P40" s="113" t="s">
        <v>41</v>
      </c>
      <c r="Q40" s="95"/>
      <c r="R40" s="96"/>
      <c r="S40" s="95"/>
      <c r="T40" s="96"/>
      <c r="U40" s="90"/>
      <c r="V40" s="90"/>
    </row>
    <row r="41" spans="2:22" ht="15" customHeight="1" x14ac:dyDescent="0.2">
      <c r="B41" s="97"/>
      <c r="C41" s="113"/>
      <c r="D41" s="25" t="s">
        <v>8</v>
      </c>
      <c r="E41" s="26" t="s">
        <v>2</v>
      </c>
      <c r="F41" s="25" t="s">
        <v>8</v>
      </c>
      <c r="G41" s="26" t="s">
        <v>2</v>
      </c>
      <c r="H41" s="85" t="s">
        <v>9</v>
      </c>
      <c r="I41" s="85" t="s">
        <v>48</v>
      </c>
      <c r="J41" s="85" t="s">
        <v>8</v>
      </c>
      <c r="K41" s="85" t="s">
        <v>152</v>
      </c>
      <c r="L41" s="85" t="s">
        <v>154</v>
      </c>
      <c r="O41" s="97"/>
      <c r="P41" s="113"/>
      <c r="Q41" s="25" t="s">
        <v>8</v>
      </c>
      <c r="R41" s="26" t="s">
        <v>2</v>
      </c>
      <c r="S41" s="25" t="s">
        <v>8</v>
      </c>
      <c r="T41" s="26" t="s">
        <v>2</v>
      </c>
      <c r="U41" s="85" t="s">
        <v>9</v>
      </c>
      <c r="V41" s="85" t="s">
        <v>71</v>
      </c>
    </row>
    <row r="42" spans="2:22" ht="15" customHeight="1" thickBot="1" x14ac:dyDescent="0.25">
      <c r="B42" s="98"/>
      <c r="C42" s="114"/>
      <c r="D42" s="28" t="s">
        <v>10</v>
      </c>
      <c r="E42" s="29" t="s">
        <v>11</v>
      </c>
      <c r="F42" s="28" t="s">
        <v>10</v>
      </c>
      <c r="G42" s="29" t="s">
        <v>11</v>
      </c>
      <c r="H42" s="86"/>
      <c r="I42" s="86"/>
      <c r="J42" s="86" t="s">
        <v>10</v>
      </c>
      <c r="K42" s="86"/>
      <c r="L42" s="86"/>
      <c r="O42" s="98"/>
      <c r="P42" s="114"/>
      <c r="Q42" s="28" t="s">
        <v>10</v>
      </c>
      <c r="R42" s="29" t="s">
        <v>11</v>
      </c>
      <c r="S42" s="28" t="s">
        <v>10</v>
      </c>
      <c r="T42" s="29" t="s">
        <v>11</v>
      </c>
      <c r="U42" s="86"/>
      <c r="V42" s="86"/>
    </row>
    <row r="43" spans="2:22" ht="15" thickBot="1" x14ac:dyDescent="0.25">
      <c r="B43" s="31">
        <v>1</v>
      </c>
      <c r="C43" s="32" t="s">
        <v>50</v>
      </c>
      <c r="D43" s="33">
        <v>1865</v>
      </c>
      <c r="E43" s="34">
        <v>5.2557418627589121E-2</v>
      </c>
      <c r="F43" s="33">
        <v>2212</v>
      </c>
      <c r="G43" s="34">
        <v>6.3413795080557306E-2</v>
      </c>
      <c r="H43" s="35">
        <v>-0.15687160940325495</v>
      </c>
      <c r="I43" s="53">
        <v>0</v>
      </c>
      <c r="J43" s="33">
        <v>1810</v>
      </c>
      <c r="K43" s="35">
        <v>3.0386740331491691E-2</v>
      </c>
      <c r="L43" s="53">
        <v>2</v>
      </c>
      <c r="O43" s="31">
        <v>1</v>
      </c>
      <c r="P43" s="32" t="s">
        <v>50</v>
      </c>
      <c r="Q43" s="33">
        <v>6863</v>
      </c>
      <c r="R43" s="34">
        <v>4.3295314037699664E-2</v>
      </c>
      <c r="S43" s="33">
        <v>7394</v>
      </c>
      <c r="T43" s="34">
        <v>5.400115393323255E-2</v>
      </c>
      <c r="U43" s="35">
        <v>-7.1814985123072717E-2</v>
      </c>
      <c r="V43" s="53">
        <v>0</v>
      </c>
    </row>
    <row r="44" spans="2:22" ht="15" customHeight="1" thickBot="1" x14ac:dyDescent="0.25">
      <c r="B44" s="37">
        <v>2</v>
      </c>
      <c r="C44" s="38" t="s">
        <v>35</v>
      </c>
      <c r="D44" s="39">
        <v>1258</v>
      </c>
      <c r="E44" s="40">
        <v>3.545159926729604E-2</v>
      </c>
      <c r="F44" s="39">
        <v>488</v>
      </c>
      <c r="G44" s="40">
        <v>1.3990023507826386E-2</v>
      </c>
      <c r="H44" s="41">
        <v>1.5778688524590163</v>
      </c>
      <c r="I44" s="54">
        <v>13</v>
      </c>
      <c r="J44" s="39">
        <v>1682</v>
      </c>
      <c r="K44" s="41">
        <v>-0.25208085612366227</v>
      </c>
      <c r="L44" s="54">
        <v>2</v>
      </c>
      <c r="O44" s="37">
        <v>2</v>
      </c>
      <c r="P44" s="38" t="s">
        <v>101</v>
      </c>
      <c r="Q44" s="39">
        <v>6302</v>
      </c>
      <c r="R44" s="40">
        <v>3.9756239117817761E-2</v>
      </c>
      <c r="S44" s="39">
        <v>2385</v>
      </c>
      <c r="T44" s="40">
        <v>1.7418549111544446E-2</v>
      </c>
      <c r="U44" s="41">
        <v>1.6423480083857442</v>
      </c>
      <c r="V44" s="54">
        <v>10</v>
      </c>
    </row>
    <row r="45" spans="2:22" ht="15" customHeight="1" thickBot="1" x14ac:dyDescent="0.25">
      <c r="B45" s="31">
        <v>3</v>
      </c>
      <c r="C45" s="32" t="s">
        <v>101</v>
      </c>
      <c r="D45" s="33">
        <v>1092</v>
      </c>
      <c r="E45" s="34">
        <v>3.0773566295617866E-2</v>
      </c>
      <c r="F45" s="33">
        <v>582</v>
      </c>
      <c r="G45" s="34">
        <v>1.6684823117940485E-2</v>
      </c>
      <c r="H45" s="35">
        <v>0.87628865979381443</v>
      </c>
      <c r="I45" s="53">
        <v>6</v>
      </c>
      <c r="J45" s="33">
        <v>1859</v>
      </c>
      <c r="K45" s="35">
        <v>-0.41258741258741261</v>
      </c>
      <c r="L45" s="53">
        <v>-2</v>
      </c>
      <c r="O45" s="31">
        <v>3</v>
      </c>
      <c r="P45" s="32" t="s">
        <v>38</v>
      </c>
      <c r="Q45" s="33">
        <v>5952</v>
      </c>
      <c r="R45" s="34">
        <v>3.7548260112543842E-2</v>
      </c>
      <c r="S45" s="33">
        <v>4552</v>
      </c>
      <c r="T45" s="34">
        <v>3.324496249716994E-2</v>
      </c>
      <c r="U45" s="35">
        <v>0.30755711775043926</v>
      </c>
      <c r="V45" s="53">
        <v>-1</v>
      </c>
    </row>
    <row r="46" spans="2:22" ht="15" thickBot="1" x14ac:dyDescent="0.25">
      <c r="B46" s="37">
        <v>4</v>
      </c>
      <c r="C46" s="38" t="s">
        <v>37</v>
      </c>
      <c r="D46" s="39">
        <v>1011</v>
      </c>
      <c r="E46" s="40">
        <v>2.8490911652811046E-2</v>
      </c>
      <c r="F46" s="39">
        <v>581</v>
      </c>
      <c r="G46" s="40">
        <v>1.6656155036981823E-2</v>
      </c>
      <c r="H46" s="41">
        <v>0.74010327022375222</v>
      </c>
      <c r="I46" s="54">
        <v>6</v>
      </c>
      <c r="J46" s="39">
        <v>1147</v>
      </c>
      <c r="K46" s="41">
        <v>-0.11857018308631206</v>
      </c>
      <c r="L46" s="54">
        <v>3</v>
      </c>
      <c r="O46" s="37">
        <v>4</v>
      </c>
      <c r="P46" s="38" t="s">
        <v>35</v>
      </c>
      <c r="Q46" s="39">
        <v>4484</v>
      </c>
      <c r="R46" s="40">
        <v>2.8287365313280678E-2</v>
      </c>
      <c r="S46" s="39">
        <v>2505</v>
      </c>
      <c r="T46" s="40">
        <v>1.829495409828882E-2</v>
      </c>
      <c r="U46" s="41">
        <v>0.79001996007984032</v>
      </c>
      <c r="V46" s="54">
        <v>6</v>
      </c>
    </row>
    <row r="47" spans="2:22" ht="15" customHeight="1" thickBot="1" x14ac:dyDescent="0.25">
      <c r="B47" s="31">
        <v>5</v>
      </c>
      <c r="C47" s="32" t="s">
        <v>40</v>
      </c>
      <c r="D47" s="33">
        <v>971</v>
      </c>
      <c r="E47" s="34">
        <v>2.7363674792165702E-2</v>
      </c>
      <c r="F47" s="33">
        <v>1134</v>
      </c>
      <c r="G47" s="34">
        <v>3.2509603807121153E-2</v>
      </c>
      <c r="H47" s="35">
        <v>-0.14373897707231043</v>
      </c>
      <c r="I47" s="53">
        <v>-3</v>
      </c>
      <c r="J47" s="33">
        <v>1152</v>
      </c>
      <c r="K47" s="35">
        <v>-0.15711805555555558</v>
      </c>
      <c r="L47" s="53">
        <v>1</v>
      </c>
      <c r="O47" s="31">
        <v>5</v>
      </c>
      <c r="P47" s="32" t="s">
        <v>59</v>
      </c>
      <c r="Q47" s="33">
        <v>4152</v>
      </c>
      <c r="R47" s="34">
        <v>2.6192939513992278E-2</v>
      </c>
      <c r="S47" s="33">
        <v>2635</v>
      </c>
      <c r="T47" s="34">
        <v>1.9244392833928557E-2</v>
      </c>
      <c r="U47" s="35">
        <v>0.57571157495256164</v>
      </c>
      <c r="V47" s="53">
        <v>4</v>
      </c>
    </row>
    <row r="48" spans="2:22" ht="15" thickBot="1" x14ac:dyDescent="0.25">
      <c r="B48" s="37">
        <v>6</v>
      </c>
      <c r="C48" s="38" t="s">
        <v>59</v>
      </c>
      <c r="D48" s="39">
        <v>936</v>
      </c>
      <c r="E48" s="40">
        <v>2.6377342539101029E-2</v>
      </c>
      <c r="F48" s="39">
        <v>1054</v>
      </c>
      <c r="G48" s="40">
        <v>3.02161573304283E-2</v>
      </c>
      <c r="H48" s="41">
        <v>-0.11195445920303604</v>
      </c>
      <c r="I48" s="54">
        <v>-2</v>
      </c>
      <c r="J48" s="39">
        <v>1387</v>
      </c>
      <c r="K48" s="41">
        <v>-0.3251622206200433</v>
      </c>
      <c r="L48" s="54">
        <v>-1</v>
      </c>
      <c r="O48" s="37">
        <v>6</v>
      </c>
      <c r="P48" s="38" t="s">
        <v>37</v>
      </c>
      <c r="Q48" s="39">
        <v>3679</v>
      </c>
      <c r="R48" s="40">
        <v>2.3209013601150671E-2</v>
      </c>
      <c r="S48" s="39">
        <v>2787</v>
      </c>
      <c r="T48" s="40">
        <v>2.0354505817138099E-2</v>
      </c>
      <c r="U48" s="41">
        <v>0.32005740940078931</v>
      </c>
      <c r="V48" s="54">
        <v>1</v>
      </c>
    </row>
    <row r="49" spans="2:22" ht="15" thickBot="1" x14ac:dyDescent="0.25">
      <c r="B49" s="31">
        <v>7</v>
      </c>
      <c r="C49" s="32" t="s">
        <v>51</v>
      </c>
      <c r="D49" s="33">
        <v>717</v>
      </c>
      <c r="E49" s="34">
        <v>2.0205720727067774E-2</v>
      </c>
      <c r="F49" s="33">
        <v>911</v>
      </c>
      <c r="G49" s="34">
        <v>2.6116621753339831E-2</v>
      </c>
      <c r="H49" s="35">
        <v>-0.21295279912184417</v>
      </c>
      <c r="I49" s="53">
        <v>-1</v>
      </c>
      <c r="J49" s="33">
        <v>850</v>
      </c>
      <c r="K49" s="35">
        <v>-0.15647058823529414</v>
      </c>
      <c r="L49" s="53">
        <v>3</v>
      </c>
      <c r="O49" s="31">
        <v>7</v>
      </c>
      <c r="P49" s="32" t="s">
        <v>40</v>
      </c>
      <c r="Q49" s="33">
        <v>3588</v>
      </c>
      <c r="R49" s="34">
        <v>2.2634939059779455E-2</v>
      </c>
      <c r="S49" s="33">
        <v>4084</v>
      </c>
      <c r="T49" s="34">
        <v>2.9826983048866881E-2</v>
      </c>
      <c r="U49" s="35">
        <v>-0.12144955925563172</v>
      </c>
      <c r="V49" s="53">
        <v>-3</v>
      </c>
    </row>
    <row r="50" spans="2:22" ht="15" thickBot="1" x14ac:dyDescent="0.25">
      <c r="B50" s="37">
        <v>8</v>
      </c>
      <c r="C50" s="38" t="s">
        <v>36</v>
      </c>
      <c r="D50" s="39">
        <v>691</v>
      </c>
      <c r="E50" s="40">
        <v>1.9473016767648302E-2</v>
      </c>
      <c r="F50" s="39">
        <v>505</v>
      </c>
      <c r="G50" s="40">
        <v>1.4477380884123616E-2</v>
      </c>
      <c r="H50" s="41">
        <v>0.36831683168316842</v>
      </c>
      <c r="I50" s="54">
        <v>4</v>
      </c>
      <c r="J50" s="39">
        <v>682</v>
      </c>
      <c r="K50" s="41">
        <v>1.3196480938416411E-2</v>
      </c>
      <c r="L50" s="54">
        <v>8</v>
      </c>
      <c r="O50" s="37">
        <v>8</v>
      </c>
      <c r="P50" s="38" t="s">
        <v>51</v>
      </c>
      <c r="Q50" s="39">
        <v>2833</v>
      </c>
      <c r="R50" s="40">
        <v>1.7872012919831436E-2</v>
      </c>
      <c r="S50" s="39">
        <v>3603</v>
      </c>
      <c r="T50" s="40">
        <v>2.6314059726999846E-2</v>
      </c>
      <c r="U50" s="41">
        <v>-0.21371079655842351</v>
      </c>
      <c r="V50" s="54">
        <v>-3</v>
      </c>
    </row>
    <row r="51" spans="2:22" ht="15" thickBot="1" x14ac:dyDescent="0.25">
      <c r="B51" s="31">
        <v>9</v>
      </c>
      <c r="C51" s="32" t="s">
        <v>74</v>
      </c>
      <c r="D51" s="33">
        <v>659</v>
      </c>
      <c r="E51" s="34">
        <v>1.8571227279132029E-2</v>
      </c>
      <c r="F51" s="33">
        <v>552</v>
      </c>
      <c r="G51" s="34">
        <v>1.5824780689180667E-2</v>
      </c>
      <c r="H51" s="35">
        <v>0.19384057971014501</v>
      </c>
      <c r="I51" s="53">
        <v>2</v>
      </c>
      <c r="J51" s="33">
        <v>858</v>
      </c>
      <c r="K51" s="35">
        <v>-0.23193473193473191</v>
      </c>
      <c r="L51" s="53">
        <v>-1</v>
      </c>
      <c r="O51" s="31">
        <v>9</v>
      </c>
      <c r="P51" s="32" t="s">
        <v>65</v>
      </c>
      <c r="Q51" s="33">
        <v>2615</v>
      </c>
      <c r="R51" s="34">
        <v>1.6496757425117969E-2</v>
      </c>
      <c r="S51" s="33">
        <v>4166</v>
      </c>
      <c r="T51" s="34">
        <v>3.0425859789808871E-2</v>
      </c>
      <c r="U51" s="35">
        <v>-0.37229956793086894</v>
      </c>
      <c r="V51" s="53">
        <v>-6</v>
      </c>
    </row>
    <row r="52" spans="2:22" ht="15" thickBot="1" x14ac:dyDescent="0.25">
      <c r="B52" s="37">
        <v>10</v>
      </c>
      <c r="C52" s="38" t="s">
        <v>43</v>
      </c>
      <c r="D52" s="39">
        <v>607</v>
      </c>
      <c r="E52" s="40">
        <v>1.7105819360293081E-2</v>
      </c>
      <c r="F52" s="39">
        <v>491</v>
      </c>
      <c r="G52" s="40">
        <v>1.4076027750702368E-2</v>
      </c>
      <c r="H52" s="41">
        <v>0.23625254582484723</v>
      </c>
      <c r="I52" s="54">
        <v>4</v>
      </c>
      <c r="J52" s="39">
        <v>663</v>
      </c>
      <c r="K52" s="41">
        <v>-8.446455505279038E-2</v>
      </c>
      <c r="L52" s="54">
        <v>7</v>
      </c>
      <c r="O52" s="37">
        <v>10</v>
      </c>
      <c r="P52" s="38" t="s">
        <v>36</v>
      </c>
      <c r="Q52" s="39">
        <v>2594</v>
      </c>
      <c r="R52" s="40">
        <v>1.6364278684801534E-2</v>
      </c>
      <c r="S52" s="39">
        <v>1996</v>
      </c>
      <c r="T52" s="40">
        <v>1.4577536279514764E-2</v>
      </c>
      <c r="U52" s="41">
        <v>0.29959919839679361</v>
      </c>
      <c r="V52" s="54">
        <v>5</v>
      </c>
    </row>
    <row r="53" spans="2:22" ht="15" thickBot="1" x14ac:dyDescent="0.25">
      <c r="B53" s="31">
        <v>11</v>
      </c>
      <c r="C53" s="32" t="s">
        <v>38</v>
      </c>
      <c r="D53" s="33">
        <v>587</v>
      </c>
      <c r="E53" s="34">
        <v>1.654220092997041E-2</v>
      </c>
      <c r="F53" s="33">
        <v>1100</v>
      </c>
      <c r="G53" s="34">
        <v>3.1534889054526692E-2</v>
      </c>
      <c r="H53" s="35">
        <v>-0.46636363636363631</v>
      </c>
      <c r="I53" s="53">
        <v>-8</v>
      </c>
      <c r="J53" s="33">
        <v>1825</v>
      </c>
      <c r="K53" s="35">
        <v>-0.67835616438356161</v>
      </c>
      <c r="L53" s="53">
        <v>-9</v>
      </c>
      <c r="O53" s="31">
        <v>11</v>
      </c>
      <c r="P53" s="32" t="s">
        <v>116</v>
      </c>
      <c r="Q53" s="33">
        <v>2569</v>
      </c>
      <c r="R53" s="34">
        <v>1.6206565898710539E-2</v>
      </c>
      <c r="S53" s="33">
        <v>0</v>
      </c>
      <c r="T53" s="34">
        <v>0</v>
      </c>
      <c r="U53" s="35"/>
      <c r="V53" s="53"/>
    </row>
    <row r="54" spans="2:22" ht="15" thickBot="1" x14ac:dyDescent="0.25">
      <c r="B54" s="37">
        <v>12</v>
      </c>
      <c r="C54" s="38" t="s">
        <v>140</v>
      </c>
      <c r="D54" s="39">
        <v>521</v>
      </c>
      <c r="E54" s="40">
        <v>1.4682260109905594E-2</v>
      </c>
      <c r="F54" s="39">
        <v>189</v>
      </c>
      <c r="G54" s="40">
        <v>5.4182673011868585E-3</v>
      </c>
      <c r="H54" s="41">
        <v>1.7566137566137567</v>
      </c>
      <c r="I54" s="54">
        <v>42</v>
      </c>
      <c r="J54" s="39">
        <v>594</v>
      </c>
      <c r="K54" s="41">
        <v>-0.12289562289562295</v>
      </c>
      <c r="L54" s="54">
        <v>8</v>
      </c>
      <c r="O54" s="37">
        <v>12</v>
      </c>
      <c r="P54" s="38" t="s">
        <v>74</v>
      </c>
      <c r="Q54" s="39">
        <v>2528</v>
      </c>
      <c r="R54" s="40">
        <v>1.594791692952131E-2</v>
      </c>
      <c r="S54" s="39">
        <v>2474</v>
      </c>
      <c r="T54" s="40">
        <v>1.8068549476713189E-2</v>
      </c>
      <c r="U54" s="41">
        <v>2.1827000808407382E-2</v>
      </c>
      <c r="V54" s="54">
        <v>-1</v>
      </c>
    </row>
    <row r="55" spans="2:22" ht="15" thickBot="1" x14ac:dyDescent="0.25">
      <c r="B55" s="31">
        <v>13</v>
      </c>
      <c r="C55" s="32" t="s">
        <v>104</v>
      </c>
      <c r="D55" s="33">
        <v>504</v>
      </c>
      <c r="E55" s="34">
        <v>1.4203184444131323E-2</v>
      </c>
      <c r="F55" s="33">
        <v>596</v>
      </c>
      <c r="G55" s="34">
        <v>1.7086176251361735E-2</v>
      </c>
      <c r="H55" s="35">
        <v>-0.15436241610738255</v>
      </c>
      <c r="I55" s="53">
        <v>-5</v>
      </c>
      <c r="J55" s="33">
        <v>723</v>
      </c>
      <c r="K55" s="35">
        <v>-0.30290456431535273</v>
      </c>
      <c r="L55" s="53">
        <v>-1</v>
      </c>
      <c r="O55" s="31">
        <v>13</v>
      </c>
      <c r="P55" s="32" t="s">
        <v>67</v>
      </c>
      <c r="Q55" s="33">
        <v>2417</v>
      </c>
      <c r="R55" s="34">
        <v>1.5247672159277297E-2</v>
      </c>
      <c r="S55" s="33">
        <v>1376</v>
      </c>
      <c r="T55" s="34">
        <v>1.0049443848002161E-2</v>
      </c>
      <c r="U55" s="35">
        <v>0.75654069767441867</v>
      </c>
      <c r="V55" s="53">
        <v>8</v>
      </c>
    </row>
    <row r="56" spans="2:22" x14ac:dyDescent="0.2">
      <c r="B56" s="37">
        <v>14</v>
      </c>
      <c r="C56" s="38" t="s">
        <v>108</v>
      </c>
      <c r="D56" s="39">
        <v>500</v>
      </c>
      <c r="E56" s="40">
        <v>1.4090460758066789E-2</v>
      </c>
      <c r="F56" s="39">
        <v>496</v>
      </c>
      <c r="G56" s="40">
        <v>1.4219368155495671E-2</v>
      </c>
      <c r="H56" s="41">
        <v>8.0645161290322509E-3</v>
      </c>
      <c r="I56" s="54">
        <v>-1</v>
      </c>
      <c r="J56" s="39">
        <v>701</v>
      </c>
      <c r="K56" s="41">
        <v>-0.28673323823109842</v>
      </c>
      <c r="L56" s="54">
        <v>-1</v>
      </c>
      <c r="O56" s="37">
        <v>14</v>
      </c>
      <c r="P56" s="38" t="s">
        <v>43</v>
      </c>
      <c r="Q56" s="39">
        <v>2329</v>
      </c>
      <c r="R56" s="40">
        <v>1.4692523152236998E-2</v>
      </c>
      <c r="S56" s="39">
        <v>1569</v>
      </c>
      <c r="T56" s="40">
        <v>1.1458995201682698E-2</v>
      </c>
      <c r="U56" s="41">
        <v>0.48438495857233899</v>
      </c>
      <c r="V56" s="54">
        <v>4</v>
      </c>
    </row>
    <row r="57" spans="2:22" ht="15" thickBot="1" x14ac:dyDescent="0.25">
      <c r="B57" s="31">
        <v>15</v>
      </c>
      <c r="C57" s="32" t="s">
        <v>65</v>
      </c>
      <c r="D57" s="33">
        <v>490</v>
      </c>
      <c r="E57" s="34">
        <v>1.3808651542905453E-2</v>
      </c>
      <c r="F57" s="33">
        <v>705</v>
      </c>
      <c r="G57" s="34">
        <v>2.0210997075855743E-2</v>
      </c>
      <c r="H57" s="35">
        <v>-0.30496453900709219</v>
      </c>
      <c r="I57" s="53">
        <v>-8</v>
      </c>
      <c r="J57" s="33">
        <v>701</v>
      </c>
      <c r="K57" s="35">
        <v>-0.30099857346647652</v>
      </c>
      <c r="L57" s="53">
        <v>-2</v>
      </c>
      <c r="O57" s="31">
        <v>15</v>
      </c>
      <c r="P57" s="32" t="s">
        <v>104</v>
      </c>
      <c r="Q57" s="33">
        <v>2286</v>
      </c>
      <c r="R57" s="34">
        <v>1.4421257160160489E-2</v>
      </c>
      <c r="S57" s="33">
        <v>1968</v>
      </c>
      <c r="T57" s="34">
        <v>1.4373041782607744E-2</v>
      </c>
      <c r="U57" s="35">
        <v>0.16158536585365857</v>
      </c>
      <c r="V57" s="53">
        <v>1</v>
      </c>
    </row>
    <row r="58" spans="2:22" ht="15" thickBot="1" x14ac:dyDescent="0.25">
      <c r="B58" s="37">
        <v>16</v>
      </c>
      <c r="C58" s="38" t="s">
        <v>102</v>
      </c>
      <c r="D58" s="39">
        <v>466</v>
      </c>
      <c r="E58" s="40">
        <v>1.3132309426518248E-2</v>
      </c>
      <c r="F58" s="39">
        <v>180</v>
      </c>
      <c r="G58" s="40">
        <v>5.160254572558913E-3</v>
      </c>
      <c r="H58" s="41">
        <v>1.588888888888889</v>
      </c>
      <c r="I58" s="54">
        <v>40</v>
      </c>
      <c r="J58" s="39">
        <v>605</v>
      </c>
      <c r="K58" s="41">
        <v>-0.22975206611570242</v>
      </c>
      <c r="L58" s="54">
        <v>3</v>
      </c>
      <c r="O58" s="37">
        <v>16</v>
      </c>
      <c r="P58" s="38" t="s">
        <v>108</v>
      </c>
      <c r="Q58" s="39">
        <v>2132</v>
      </c>
      <c r="R58" s="40">
        <v>1.3449746397839966E-2</v>
      </c>
      <c r="S58" s="39">
        <v>2767</v>
      </c>
      <c r="T58" s="40">
        <v>2.020843831934737E-2</v>
      </c>
      <c r="U58" s="41">
        <v>-0.2294904228406216</v>
      </c>
      <c r="V58" s="54">
        <v>-8</v>
      </c>
    </row>
    <row r="59" spans="2:22" ht="15" thickBot="1" x14ac:dyDescent="0.25">
      <c r="B59" s="31">
        <v>17</v>
      </c>
      <c r="C59" s="32" t="s">
        <v>67</v>
      </c>
      <c r="D59" s="33">
        <v>461</v>
      </c>
      <c r="E59" s="34">
        <v>1.2991404818937579E-2</v>
      </c>
      <c r="F59" s="33">
        <v>304</v>
      </c>
      <c r="G59" s="34">
        <v>8.71509661143283E-3</v>
      </c>
      <c r="H59" s="35">
        <v>0.51644736842105265</v>
      </c>
      <c r="I59" s="53">
        <v>13</v>
      </c>
      <c r="J59" s="33">
        <v>647</v>
      </c>
      <c r="K59" s="35">
        <v>-0.28748068006182381</v>
      </c>
      <c r="L59" s="53">
        <v>1</v>
      </c>
      <c r="O59" s="31">
        <v>17</v>
      </c>
      <c r="P59" s="32" t="s">
        <v>79</v>
      </c>
      <c r="Q59" s="33">
        <v>2039</v>
      </c>
      <c r="R59" s="34">
        <v>1.2863054833581468E-2</v>
      </c>
      <c r="S59" s="33">
        <v>2305</v>
      </c>
      <c r="T59" s="34">
        <v>1.6834279120381528E-2</v>
      </c>
      <c r="U59" s="35">
        <v>-0.11540130151843819</v>
      </c>
      <c r="V59" s="53">
        <v>-4</v>
      </c>
    </row>
    <row r="60" spans="2:22" ht="15" thickBot="1" x14ac:dyDescent="0.25">
      <c r="B60" s="37">
        <v>18</v>
      </c>
      <c r="C60" s="38" t="s">
        <v>106</v>
      </c>
      <c r="D60" s="39">
        <v>443</v>
      </c>
      <c r="E60" s="40">
        <v>1.2484148231647174E-2</v>
      </c>
      <c r="F60" s="39">
        <v>359</v>
      </c>
      <c r="G60" s="40">
        <v>1.0291841064159165E-2</v>
      </c>
      <c r="H60" s="41">
        <v>0.23398328690807801</v>
      </c>
      <c r="I60" s="54">
        <v>8</v>
      </c>
      <c r="J60" s="39">
        <v>429</v>
      </c>
      <c r="K60" s="41">
        <v>3.2634032634032639E-2</v>
      </c>
      <c r="L60" s="54">
        <v>10</v>
      </c>
      <c r="O60" s="37">
        <v>18</v>
      </c>
      <c r="P60" s="38" t="s">
        <v>102</v>
      </c>
      <c r="Q60" s="39">
        <v>1858</v>
      </c>
      <c r="R60" s="40">
        <v>1.1721214262282672E-2</v>
      </c>
      <c r="S60" s="39">
        <v>1123</v>
      </c>
      <c r="T60" s="40">
        <v>8.2016900009494395E-3</v>
      </c>
      <c r="U60" s="41">
        <v>0.65449688334817457</v>
      </c>
      <c r="V60" s="54">
        <v>12</v>
      </c>
    </row>
    <row r="61" spans="2:22" ht="15" thickBot="1" x14ac:dyDescent="0.25">
      <c r="B61" s="31">
        <v>19</v>
      </c>
      <c r="C61" s="32" t="s">
        <v>161</v>
      </c>
      <c r="D61" s="33">
        <v>437</v>
      </c>
      <c r="E61" s="34">
        <v>1.2315062702550374E-2</v>
      </c>
      <c r="F61" s="33">
        <v>158</v>
      </c>
      <c r="G61" s="34">
        <v>4.5295567914683792E-3</v>
      </c>
      <c r="H61" s="35">
        <v>1.7658227848101267</v>
      </c>
      <c r="I61" s="53">
        <v>45</v>
      </c>
      <c r="J61" s="33">
        <v>389</v>
      </c>
      <c r="K61" s="35">
        <v>0.12339331619537286</v>
      </c>
      <c r="L61" s="53">
        <v>17</v>
      </c>
      <c r="O61" s="31">
        <v>19</v>
      </c>
      <c r="P61" s="32" t="s">
        <v>112</v>
      </c>
      <c r="Q61" s="33">
        <v>1854</v>
      </c>
      <c r="R61" s="34">
        <v>1.1695980216508113E-2</v>
      </c>
      <c r="S61" s="33">
        <v>2800</v>
      </c>
      <c r="T61" s="34">
        <v>2.0449449690702073E-2</v>
      </c>
      <c r="U61" s="35">
        <v>-0.33785714285714286</v>
      </c>
      <c r="V61" s="53">
        <v>-13</v>
      </c>
    </row>
    <row r="62" spans="2:22" ht="15" thickBot="1" x14ac:dyDescent="0.25">
      <c r="B62" s="37">
        <v>20</v>
      </c>
      <c r="C62" s="38" t="s">
        <v>112</v>
      </c>
      <c r="D62" s="39">
        <v>434</v>
      </c>
      <c r="E62" s="40">
        <v>1.2230519938001973E-2</v>
      </c>
      <c r="F62" s="39">
        <v>965</v>
      </c>
      <c r="G62" s="40">
        <v>2.7664698125107506E-2</v>
      </c>
      <c r="H62" s="41">
        <v>-0.55025906735751295</v>
      </c>
      <c r="I62" s="54">
        <v>-15</v>
      </c>
      <c r="J62" s="39">
        <v>424</v>
      </c>
      <c r="K62" s="41">
        <v>2.3584905660377409E-2</v>
      </c>
      <c r="L62" s="54">
        <v>11</v>
      </c>
      <c r="O62" s="37">
        <v>20</v>
      </c>
      <c r="P62" s="38" t="s">
        <v>80</v>
      </c>
      <c r="Q62" s="39">
        <v>1736</v>
      </c>
      <c r="R62" s="40">
        <v>1.095157586615862E-2</v>
      </c>
      <c r="S62" s="39">
        <v>2139</v>
      </c>
      <c r="T62" s="40">
        <v>1.5621918888718478E-2</v>
      </c>
      <c r="U62" s="41">
        <v>-0.18840579710144922</v>
      </c>
      <c r="V62" s="54">
        <v>-6</v>
      </c>
    </row>
    <row r="63" spans="2:22" ht="15" thickBot="1" x14ac:dyDescent="0.25">
      <c r="B63" s="91" t="s">
        <v>42</v>
      </c>
      <c r="C63" s="92"/>
      <c r="D63" s="42">
        <f>SUM(D43:D62)</f>
        <v>14650</v>
      </c>
      <c r="E63" s="43">
        <f>D63/D65</f>
        <v>0.41285050021135689</v>
      </c>
      <c r="F63" s="42">
        <f>SUM(F43:F62)</f>
        <v>13562</v>
      </c>
      <c r="G63" s="43">
        <f>F63/F65</f>
        <v>0.38879651396135545</v>
      </c>
      <c r="H63" s="44">
        <f>D63/F63-1</f>
        <v>8.0224155729243574E-2</v>
      </c>
      <c r="I63" s="55"/>
      <c r="J63" s="42">
        <f>SUM(J43:J62)</f>
        <v>19128</v>
      </c>
      <c r="K63" s="43">
        <f>E63/J63-1</f>
        <v>-0.9999784164313984</v>
      </c>
      <c r="L63" s="42"/>
      <c r="O63" s="91" t="s">
        <v>42</v>
      </c>
      <c r="P63" s="92"/>
      <c r="Q63" s="42">
        <f>SUM(Q43:Q62)</f>
        <v>64810</v>
      </c>
      <c r="R63" s="43">
        <f>Q63/Q65</f>
        <v>0.40885462666229277</v>
      </c>
      <c r="S63" s="42">
        <f>SUM(S43:S62)</f>
        <v>54628</v>
      </c>
      <c r="T63" s="43">
        <f>S63/S65</f>
        <v>0.39896876346559745</v>
      </c>
      <c r="U63" s="44">
        <f>Q63/S63-1</f>
        <v>0.1863879329281688</v>
      </c>
      <c r="V63" s="55"/>
    </row>
    <row r="64" spans="2:22" ht="15" thickBot="1" x14ac:dyDescent="0.25">
      <c r="B64" s="91" t="s">
        <v>12</v>
      </c>
      <c r="C64" s="92"/>
      <c r="D64" s="42">
        <f>D65-SUM(D43:D62)</f>
        <v>20835</v>
      </c>
      <c r="E64" s="43">
        <f>D64/D65</f>
        <v>0.58714949978864306</v>
      </c>
      <c r="F64" s="42">
        <f>F65-SUM(F43:F62)</f>
        <v>21320</v>
      </c>
      <c r="G64" s="43">
        <f>F64/F65</f>
        <v>0.61120348603864461</v>
      </c>
      <c r="H64" s="44">
        <f>D64/F64-1</f>
        <v>-2.2748592870544093E-2</v>
      </c>
      <c r="I64" s="55"/>
      <c r="J64" s="42">
        <f>J65-SUM(J43:J62)</f>
        <v>30332</v>
      </c>
      <c r="K64" s="43">
        <f>E64/J64-1</f>
        <v>-0.99998064257220798</v>
      </c>
      <c r="L64" s="42"/>
      <c r="O64" s="91" t="s">
        <v>12</v>
      </c>
      <c r="P64" s="92"/>
      <c r="Q64" s="42">
        <f>Q65-SUM(Q43:Q62)</f>
        <v>93706</v>
      </c>
      <c r="R64" s="43">
        <f>Q64/Q65</f>
        <v>0.59114537333770723</v>
      </c>
      <c r="S64" s="42">
        <f>S65-SUM(S43:S62)</f>
        <v>82295</v>
      </c>
      <c r="T64" s="43">
        <f>S64/S65</f>
        <v>0.6010312365344026</v>
      </c>
      <c r="U64" s="44">
        <f>Q64/S64-1</f>
        <v>0.13865969986025872</v>
      </c>
      <c r="V64" s="56"/>
    </row>
    <row r="65" spans="2:22" ht="15" thickBot="1" x14ac:dyDescent="0.25">
      <c r="B65" s="87" t="s">
        <v>34</v>
      </c>
      <c r="C65" s="88"/>
      <c r="D65" s="45">
        <v>35485</v>
      </c>
      <c r="E65" s="46">
        <v>1</v>
      </c>
      <c r="F65" s="45">
        <v>34882</v>
      </c>
      <c r="G65" s="46">
        <v>1</v>
      </c>
      <c r="H65" s="47">
        <v>1.7286852818072296E-2</v>
      </c>
      <c r="I65" s="57"/>
      <c r="J65" s="45">
        <v>49460</v>
      </c>
      <c r="K65" s="47">
        <v>-0.28255155681358679</v>
      </c>
      <c r="L65" s="45"/>
      <c r="M65" s="48"/>
      <c r="O65" s="87" t="s">
        <v>34</v>
      </c>
      <c r="P65" s="88"/>
      <c r="Q65" s="45">
        <v>158516</v>
      </c>
      <c r="R65" s="46">
        <v>1</v>
      </c>
      <c r="S65" s="45">
        <v>136923</v>
      </c>
      <c r="T65" s="46">
        <v>1</v>
      </c>
      <c r="U65" s="47">
        <v>0.1577017739897606</v>
      </c>
      <c r="V65" s="57"/>
    </row>
    <row r="66" spans="2:22" x14ac:dyDescent="0.2">
      <c r="B66" s="49" t="s">
        <v>78</v>
      </c>
      <c r="O66" s="49" t="s">
        <v>78</v>
      </c>
    </row>
    <row r="67" spans="2:22" x14ac:dyDescent="0.2">
      <c r="B67" s="50" t="s">
        <v>77</v>
      </c>
      <c r="O67" s="50" t="s">
        <v>77</v>
      </c>
    </row>
  </sheetData>
  <mergeCells count="65">
    <mergeCell ref="H5:H6"/>
    <mergeCell ref="J41:J42"/>
    <mergeCell ref="B63:C63"/>
    <mergeCell ref="J38:L38"/>
    <mergeCell ref="J37:L37"/>
    <mergeCell ref="L39:L40"/>
    <mergeCell ref="L41:L42"/>
    <mergeCell ref="D38:I38"/>
    <mergeCell ref="D39:E40"/>
    <mergeCell ref="C40:C42"/>
    <mergeCell ref="H41:H42"/>
    <mergeCell ref="B40:B42"/>
    <mergeCell ref="B37:B39"/>
    <mergeCell ref="C37:C39"/>
    <mergeCell ref="I5:I6"/>
    <mergeCell ref="J5:J6"/>
    <mergeCell ref="B2:O2"/>
    <mergeCell ref="D4:H4"/>
    <mergeCell ref="D5:E6"/>
    <mergeCell ref="F5:G6"/>
    <mergeCell ref="C6:C8"/>
    <mergeCell ref="B3:B5"/>
    <mergeCell ref="C3:C5"/>
    <mergeCell ref="B6:B8"/>
    <mergeCell ref="D3:H3"/>
    <mergeCell ref="I3:J3"/>
    <mergeCell ref="K3:O3"/>
    <mergeCell ref="H7:H8"/>
    <mergeCell ref="O7:O8"/>
    <mergeCell ref="I4:J4"/>
    <mergeCell ref="K4:O4"/>
    <mergeCell ref="K5:L6"/>
    <mergeCell ref="M5:N6"/>
    <mergeCell ref="O5:O6"/>
    <mergeCell ref="U39:U40"/>
    <mergeCell ref="P40:P42"/>
    <mergeCell ref="U41:U42"/>
    <mergeCell ref="J7:J8"/>
    <mergeCell ref="O36:V36"/>
    <mergeCell ref="O37:O39"/>
    <mergeCell ref="P37:P39"/>
    <mergeCell ref="Q37:V37"/>
    <mergeCell ref="Q38:V38"/>
    <mergeCell ref="B29:C29"/>
    <mergeCell ref="B30:C30"/>
    <mergeCell ref="B31:C31"/>
    <mergeCell ref="F39:G40"/>
    <mergeCell ref="J39:J40"/>
    <mergeCell ref="B36:L36"/>
    <mergeCell ref="D37:I37"/>
    <mergeCell ref="V41:V42"/>
    <mergeCell ref="B65:C65"/>
    <mergeCell ref="I39:I40"/>
    <mergeCell ref="B64:C64"/>
    <mergeCell ref="H39:H40"/>
    <mergeCell ref="K41:K42"/>
    <mergeCell ref="I41:I42"/>
    <mergeCell ref="K39:K40"/>
    <mergeCell ref="O63:P63"/>
    <mergeCell ref="O64:P64"/>
    <mergeCell ref="O65:P65"/>
    <mergeCell ref="Q39:R40"/>
    <mergeCell ref="S39:T40"/>
    <mergeCell ref="V39:V40"/>
    <mergeCell ref="O40:O42"/>
  </mergeCells>
  <conditionalFormatting sqref="H29:H30 O29:O30">
    <cfRule type="cellIs" dxfId="129" priority="1594" operator="lessThan">
      <formula>0</formula>
    </cfRule>
  </conditionalFormatting>
  <conditionalFormatting sqref="J9:J28 O9:O28 H9:H28">
    <cfRule type="cellIs" dxfId="128" priority="67" operator="lessThan">
      <formula>0</formula>
    </cfRule>
  </conditionalFormatting>
  <conditionalFormatting sqref="L9:L28 N9:O28 D9:E28 G9:J28">
    <cfRule type="cellIs" dxfId="127" priority="65" operator="equal">
      <formula>0</formula>
    </cfRule>
  </conditionalFormatting>
  <conditionalFormatting sqref="F9:F28">
    <cfRule type="cellIs" dxfId="126" priority="64" operator="equal">
      <formula>0</formula>
    </cfRule>
  </conditionalFormatting>
  <conditionalFormatting sqref="K9:K28">
    <cfRule type="cellIs" dxfId="125" priority="63" operator="equal">
      <formula>0</formula>
    </cfRule>
  </conditionalFormatting>
  <conditionalFormatting sqref="M9:M28">
    <cfRule type="cellIs" dxfId="124" priority="62" operator="equal">
      <formula>0</formula>
    </cfRule>
  </conditionalFormatting>
  <conditionalFormatting sqref="I43:I62">
    <cfRule type="cellIs" dxfId="123" priority="24" operator="lessThan">
      <formula>0</formula>
    </cfRule>
    <cfRule type="cellIs" dxfId="122" priority="25" operator="equal">
      <formula>0</formula>
    </cfRule>
    <cfRule type="cellIs" dxfId="121" priority="26" operator="greaterThan">
      <formula>0</formula>
    </cfRule>
  </conditionalFormatting>
  <conditionalFormatting sqref="H63:H64">
    <cfRule type="cellIs" dxfId="120" priority="18" operator="lessThan">
      <formula>0</formula>
    </cfRule>
  </conditionalFormatting>
  <conditionalFormatting sqref="H43:H62">
    <cfRule type="cellIs" dxfId="119" priority="17" operator="lessThan">
      <formula>0</formula>
    </cfRule>
  </conditionalFormatting>
  <conditionalFormatting sqref="D43:E62 G43:H62">
    <cfRule type="cellIs" dxfId="118" priority="16" operator="equal">
      <formula>0</formula>
    </cfRule>
  </conditionalFormatting>
  <conditionalFormatting sqref="F43:F62">
    <cfRule type="cellIs" dxfId="117" priority="15" operator="equal">
      <formula>0</formula>
    </cfRule>
  </conditionalFormatting>
  <conditionalFormatting sqref="K43:K62">
    <cfRule type="cellIs" dxfId="116" priority="13" operator="lessThan">
      <formula>0</formula>
    </cfRule>
  </conditionalFormatting>
  <conditionalFormatting sqref="J43:K62">
    <cfRule type="cellIs" dxfId="115" priority="12" operator="equal">
      <formula>0</formula>
    </cfRule>
  </conditionalFormatting>
  <conditionalFormatting sqref="L43:L62">
    <cfRule type="cellIs" dxfId="114" priority="9" operator="lessThan">
      <formula>0</formula>
    </cfRule>
    <cfRule type="cellIs" dxfId="113" priority="10" operator="equal">
      <formula>0</formula>
    </cfRule>
    <cfRule type="cellIs" dxfId="112" priority="11" operator="greaterThan">
      <formula>0</formula>
    </cfRule>
  </conditionalFormatting>
  <conditionalFormatting sqref="V43:V62">
    <cfRule type="cellIs" dxfId="111" priority="6" operator="lessThan">
      <formula>0</formula>
    </cfRule>
    <cfRule type="cellIs" dxfId="110" priority="7" operator="equal">
      <formula>0</formula>
    </cfRule>
    <cfRule type="cellIs" dxfId="109" priority="8" operator="greaterThan">
      <formula>0</formula>
    </cfRule>
  </conditionalFormatting>
  <conditionalFormatting sqref="U63:U64">
    <cfRule type="cellIs" dxfId="108" priority="4" operator="lessThan">
      <formula>0</formula>
    </cfRule>
  </conditionalFormatting>
  <conditionalFormatting sqref="U43:U62">
    <cfRule type="cellIs" dxfId="107" priority="3" operator="lessThan">
      <formula>0</formula>
    </cfRule>
  </conditionalFormatting>
  <conditionalFormatting sqref="Q43:R62 T43:U62">
    <cfRule type="cellIs" dxfId="106" priority="2" operator="equal">
      <formula>0</formula>
    </cfRule>
  </conditionalFormatting>
  <conditionalFormatting sqref="S43:S62">
    <cfRule type="cellIs" dxfId="10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tabSelected="1" workbookViewId="0">
      <selection activeCell="C7" sqref="C7:H18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1"/>
      <c r="C1" s="51"/>
      <c r="D1" s="51"/>
      <c r="E1" s="51"/>
      <c r="F1" s="51"/>
      <c r="G1" s="51"/>
      <c r="H1" s="4">
        <v>45054</v>
      </c>
    </row>
    <row r="2" spans="1:8" x14ac:dyDescent="0.2">
      <c r="A2" s="51"/>
      <c r="B2" s="51"/>
      <c r="C2" s="51"/>
      <c r="D2" s="51"/>
      <c r="E2" s="51"/>
      <c r="F2" s="51"/>
      <c r="G2" s="51"/>
      <c r="H2" s="58" t="s">
        <v>94</v>
      </c>
    </row>
    <row r="3" spans="1:8" ht="14.45" customHeight="1" x14ac:dyDescent="0.2">
      <c r="A3" s="51"/>
      <c r="B3" s="123" t="s">
        <v>81</v>
      </c>
      <c r="C3" s="124"/>
      <c r="D3" s="124"/>
      <c r="E3" s="124"/>
      <c r="F3" s="124"/>
      <c r="G3" s="124"/>
      <c r="H3" s="125"/>
    </row>
    <row r="4" spans="1:8" x14ac:dyDescent="0.2">
      <c r="A4" s="51"/>
      <c r="B4" s="126"/>
      <c r="C4" s="127"/>
      <c r="D4" s="127"/>
      <c r="E4" s="127"/>
      <c r="F4" s="127"/>
      <c r="G4" s="127"/>
      <c r="H4" s="128"/>
    </row>
    <row r="5" spans="1:8" ht="21" customHeight="1" x14ac:dyDescent="0.2">
      <c r="A5" s="51"/>
      <c r="B5" s="129" t="s">
        <v>82</v>
      </c>
      <c r="C5" s="134" t="s">
        <v>195</v>
      </c>
      <c r="D5" s="135"/>
      <c r="E5" s="134" t="s">
        <v>196</v>
      </c>
      <c r="F5" s="135"/>
      <c r="G5" s="131" t="s">
        <v>95</v>
      </c>
      <c r="H5" s="131" t="s">
        <v>96</v>
      </c>
    </row>
    <row r="6" spans="1:8" ht="21" customHeight="1" x14ac:dyDescent="0.2">
      <c r="A6" s="51"/>
      <c r="B6" s="130"/>
      <c r="C6" s="136" t="s">
        <v>97</v>
      </c>
      <c r="D6" s="137" t="s">
        <v>83</v>
      </c>
      <c r="E6" s="136" t="s">
        <v>97</v>
      </c>
      <c r="F6" s="137" t="s">
        <v>83</v>
      </c>
      <c r="G6" s="132"/>
      <c r="H6" s="132"/>
    </row>
    <row r="7" spans="1:8" x14ac:dyDescent="0.2">
      <c r="A7" s="51"/>
      <c r="B7" s="59" t="s">
        <v>84</v>
      </c>
      <c r="C7" s="60" t="s">
        <v>174</v>
      </c>
      <c r="D7" s="61">
        <v>0.48413341805248206</v>
      </c>
      <c r="E7" s="60" t="s">
        <v>175</v>
      </c>
      <c r="F7" s="61">
        <v>0.44876227005475788</v>
      </c>
      <c r="G7" s="62">
        <v>7.2398190045248834E-2</v>
      </c>
      <c r="H7" s="63" t="s">
        <v>176</v>
      </c>
    </row>
    <row r="8" spans="1:8" x14ac:dyDescent="0.2">
      <c r="A8" s="51"/>
      <c r="B8" s="59" t="s">
        <v>85</v>
      </c>
      <c r="C8" s="64" t="s">
        <v>177</v>
      </c>
      <c r="D8" s="61">
        <v>9.9566909869050493E-2</v>
      </c>
      <c r="E8" s="60" t="s">
        <v>178</v>
      </c>
      <c r="F8" s="61">
        <v>9.5529788791036865E-2</v>
      </c>
      <c r="G8" s="65">
        <v>0.11029411764705888</v>
      </c>
      <c r="H8" s="63" t="s">
        <v>179</v>
      </c>
    </row>
    <row r="9" spans="1:8" x14ac:dyDescent="0.2">
      <c r="A9" s="51"/>
      <c r="B9" s="59" t="s">
        <v>98</v>
      </c>
      <c r="C9" s="60" t="s">
        <v>180</v>
      </c>
      <c r="D9" s="61">
        <v>0.41629967207846741</v>
      </c>
      <c r="E9" s="60" t="s">
        <v>181</v>
      </c>
      <c r="F9" s="61">
        <v>0.45570794115420521</v>
      </c>
      <c r="G9" s="65">
        <v>0.26666666666666661</v>
      </c>
      <c r="H9" s="66" t="s">
        <v>182</v>
      </c>
    </row>
    <row r="10" spans="1:8" x14ac:dyDescent="0.2">
      <c r="A10" s="51"/>
      <c r="B10" s="67" t="s">
        <v>86</v>
      </c>
      <c r="C10" s="68"/>
      <c r="D10" s="61"/>
      <c r="E10" s="68"/>
      <c r="F10" s="61"/>
      <c r="G10" s="69"/>
      <c r="H10" s="70"/>
    </row>
    <row r="11" spans="1:8" x14ac:dyDescent="0.2">
      <c r="A11" s="51"/>
      <c r="B11" s="67" t="s">
        <v>87</v>
      </c>
      <c r="C11" s="71" t="s">
        <v>183</v>
      </c>
      <c r="D11" s="61">
        <v>2.224607991352804E-2</v>
      </c>
      <c r="E11" s="71" t="s">
        <v>184</v>
      </c>
      <c r="F11" s="61">
        <v>3.3592823437381715E-2</v>
      </c>
      <c r="G11" s="65">
        <v>0.76666666666666661</v>
      </c>
      <c r="H11" s="66" t="s">
        <v>138</v>
      </c>
    </row>
    <row r="12" spans="1:8" x14ac:dyDescent="0.2">
      <c r="A12" s="51"/>
      <c r="B12" s="67" t="s">
        <v>88</v>
      </c>
      <c r="C12" s="71" t="s">
        <v>185</v>
      </c>
      <c r="D12" s="61">
        <v>2.5057879245999577E-2</v>
      </c>
      <c r="E12" s="71" t="s">
        <v>186</v>
      </c>
      <c r="F12" s="61">
        <v>2.6602992757828861E-2</v>
      </c>
      <c r="G12" s="65">
        <v>0.23529411764705888</v>
      </c>
      <c r="H12" s="66" t="s">
        <v>187</v>
      </c>
    </row>
    <row r="13" spans="1:8" x14ac:dyDescent="0.2">
      <c r="A13" s="51"/>
      <c r="B13" s="67" t="s">
        <v>89</v>
      </c>
      <c r="C13" s="71">
        <v>3.6999999999999998E-2</v>
      </c>
      <c r="D13" s="61">
        <v>2.7022487091284884E-4</v>
      </c>
      <c r="E13" s="71">
        <v>5.0999999999999997E-2</v>
      </c>
      <c r="F13" s="61">
        <v>3.217340836256277E-4</v>
      </c>
      <c r="G13" s="65">
        <v>0.37837837837837829</v>
      </c>
      <c r="H13" s="66" t="s">
        <v>100</v>
      </c>
    </row>
    <row r="14" spans="1:8" x14ac:dyDescent="0.2">
      <c r="A14" s="51"/>
      <c r="B14" s="67" t="s">
        <v>90</v>
      </c>
      <c r="C14" s="71" t="s">
        <v>188</v>
      </c>
      <c r="D14" s="61">
        <v>0.1655821154955705</v>
      </c>
      <c r="E14" s="71" t="s">
        <v>189</v>
      </c>
      <c r="F14" s="61">
        <v>0.18939413056095283</v>
      </c>
      <c r="G14" s="65">
        <v>0.3215859030837005</v>
      </c>
      <c r="H14" s="66" t="s">
        <v>190</v>
      </c>
    </row>
    <row r="15" spans="1:8" x14ac:dyDescent="0.2">
      <c r="A15" s="51"/>
      <c r="B15" s="67" t="s">
        <v>91</v>
      </c>
      <c r="C15" s="71" t="s">
        <v>191</v>
      </c>
      <c r="D15" s="61">
        <v>0.16935065693857132</v>
      </c>
      <c r="E15" s="71" t="s">
        <v>192</v>
      </c>
      <c r="F15" s="61">
        <v>0.17924373564813648</v>
      </c>
      <c r="G15" s="65">
        <v>0.22413793103448265</v>
      </c>
      <c r="H15" s="66" t="s">
        <v>139</v>
      </c>
    </row>
    <row r="16" spans="1:8" x14ac:dyDescent="0.2">
      <c r="A16" s="51"/>
      <c r="B16" s="67" t="s">
        <v>92</v>
      </c>
      <c r="C16" s="72" t="s">
        <v>193</v>
      </c>
      <c r="D16" s="61">
        <v>3.37781088641061E-2</v>
      </c>
      <c r="E16" s="72" t="s">
        <v>186</v>
      </c>
      <c r="F16" s="61">
        <v>2.6552524666279744E-2</v>
      </c>
      <c r="G16" s="65">
        <v>-8.6956521739130377E-2</v>
      </c>
      <c r="H16" s="63" t="s">
        <v>194</v>
      </c>
    </row>
    <row r="17" spans="1:8" x14ac:dyDescent="0.2">
      <c r="A17" s="51"/>
      <c r="B17" s="67" t="s">
        <v>93</v>
      </c>
      <c r="C17" s="68">
        <v>0</v>
      </c>
      <c r="D17" s="61">
        <v>0</v>
      </c>
      <c r="E17" s="68">
        <v>0</v>
      </c>
      <c r="F17" s="61">
        <v>0</v>
      </c>
      <c r="G17" s="65" t="s">
        <v>132</v>
      </c>
      <c r="H17" s="66" t="s">
        <v>100</v>
      </c>
    </row>
    <row r="18" spans="1:8" x14ac:dyDescent="0.2">
      <c r="A18" s="51"/>
      <c r="B18" s="73" t="s">
        <v>99</v>
      </c>
      <c r="C18" s="138">
        <v>0</v>
      </c>
      <c r="D18" s="74">
        <v>1.4606749779044748E-5</v>
      </c>
      <c r="E18" s="138">
        <v>0</v>
      </c>
      <c r="F18" s="74">
        <v>0</v>
      </c>
      <c r="G18" s="75"/>
      <c r="H18" s="76" t="s">
        <v>100</v>
      </c>
    </row>
    <row r="19" spans="1:8" x14ac:dyDescent="0.2">
      <c r="A19" s="51"/>
      <c r="B19" s="51" t="s">
        <v>78</v>
      </c>
      <c r="C19" s="51"/>
      <c r="D19" s="51"/>
      <c r="E19" s="51"/>
      <c r="F19" s="51"/>
      <c r="G19" s="51"/>
      <c r="H19" s="51"/>
    </row>
    <row r="20" spans="1:8" x14ac:dyDescent="0.2">
      <c r="B20" s="5" t="s">
        <v>77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3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45021</v>
      </c>
    </row>
    <row r="2" spans="2:22" x14ac:dyDescent="0.2">
      <c r="D2" s="3"/>
      <c r="L2" s="4"/>
      <c r="O2" s="133" t="s">
        <v>120</v>
      </c>
      <c r="P2" s="133"/>
      <c r="Q2" s="133"/>
      <c r="R2" s="133"/>
      <c r="S2" s="133"/>
      <c r="T2" s="133"/>
      <c r="U2" s="133"/>
      <c r="V2" s="133"/>
    </row>
    <row r="3" spans="2:22" ht="14.45" customHeight="1" x14ac:dyDescent="0.2">
      <c r="B3" s="99" t="s">
        <v>162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48"/>
      <c r="N3" s="51"/>
      <c r="O3" s="133"/>
      <c r="P3" s="133"/>
      <c r="Q3" s="133"/>
      <c r="R3" s="133"/>
      <c r="S3" s="133"/>
      <c r="T3" s="133"/>
      <c r="U3" s="133"/>
      <c r="V3" s="133"/>
    </row>
    <row r="4" spans="2:22" ht="14.45" customHeight="1" x14ac:dyDescent="0.2">
      <c r="B4" s="100" t="s">
        <v>163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48"/>
      <c r="N4" s="51"/>
      <c r="O4" s="100" t="s">
        <v>121</v>
      </c>
      <c r="P4" s="100"/>
      <c r="Q4" s="100"/>
      <c r="R4" s="100"/>
      <c r="S4" s="100"/>
      <c r="T4" s="100"/>
      <c r="U4" s="100"/>
      <c r="V4" s="100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7"/>
      <c r="P5" s="77"/>
      <c r="Q5" s="77"/>
      <c r="R5" s="77"/>
      <c r="S5" s="77"/>
      <c r="T5" s="77"/>
      <c r="U5" s="77"/>
      <c r="V5" s="24" t="s">
        <v>4</v>
      </c>
    </row>
    <row r="6" spans="2:22" ht="14.45" customHeight="1" x14ac:dyDescent="0.2">
      <c r="B6" s="106" t="s">
        <v>0</v>
      </c>
      <c r="C6" s="108" t="s">
        <v>1</v>
      </c>
      <c r="D6" s="101" t="s">
        <v>146</v>
      </c>
      <c r="E6" s="102"/>
      <c r="F6" s="102"/>
      <c r="G6" s="102"/>
      <c r="H6" s="102"/>
      <c r="I6" s="103"/>
      <c r="J6" s="102" t="s">
        <v>133</v>
      </c>
      <c r="K6" s="102"/>
      <c r="L6" s="103"/>
      <c r="M6" s="48"/>
      <c r="N6" s="48"/>
      <c r="O6" s="106" t="s">
        <v>0</v>
      </c>
      <c r="P6" s="108" t="s">
        <v>1</v>
      </c>
      <c r="Q6" s="101" t="s">
        <v>155</v>
      </c>
      <c r="R6" s="102"/>
      <c r="S6" s="102"/>
      <c r="T6" s="102"/>
      <c r="U6" s="102"/>
      <c r="V6" s="103"/>
    </row>
    <row r="7" spans="2:22" ht="14.45" customHeight="1" thickBot="1" x14ac:dyDescent="0.25">
      <c r="B7" s="107"/>
      <c r="C7" s="109"/>
      <c r="D7" s="110" t="s">
        <v>147</v>
      </c>
      <c r="E7" s="111"/>
      <c r="F7" s="111"/>
      <c r="G7" s="111"/>
      <c r="H7" s="111"/>
      <c r="I7" s="112"/>
      <c r="J7" s="111" t="s">
        <v>134</v>
      </c>
      <c r="K7" s="111"/>
      <c r="L7" s="112"/>
      <c r="M7" s="48"/>
      <c r="N7" s="48"/>
      <c r="O7" s="107"/>
      <c r="P7" s="109"/>
      <c r="Q7" s="110" t="s">
        <v>156</v>
      </c>
      <c r="R7" s="111"/>
      <c r="S7" s="111"/>
      <c r="T7" s="111"/>
      <c r="U7" s="111"/>
      <c r="V7" s="112"/>
    </row>
    <row r="8" spans="2:22" ht="14.45" customHeight="1" x14ac:dyDescent="0.2">
      <c r="B8" s="107"/>
      <c r="C8" s="109"/>
      <c r="D8" s="93">
        <v>2023</v>
      </c>
      <c r="E8" s="94"/>
      <c r="F8" s="93">
        <v>2022</v>
      </c>
      <c r="G8" s="94"/>
      <c r="H8" s="89" t="s">
        <v>5</v>
      </c>
      <c r="I8" s="89" t="s">
        <v>47</v>
      </c>
      <c r="J8" s="89">
        <v>2022</v>
      </c>
      <c r="K8" s="89" t="s">
        <v>151</v>
      </c>
      <c r="L8" s="89" t="s">
        <v>153</v>
      </c>
      <c r="M8" s="48"/>
      <c r="N8" s="48"/>
      <c r="O8" s="107"/>
      <c r="P8" s="109"/>
      <c r="Q8" s="93">
        <v>2023</v>
      </c>
      <c r="R8" s="94"/>
      <c r="S8" s="93">
        <v>2022</v>
      </c>
      <c r="T8" s="94"/>
      <c r="U8" s="89" t="s">
        <v>5</v>
      </c>
      <c r="V8" s="89" t="s">
        <v>70</v>
      </c>
    </row>
    <row r="9" spans="2:22" ht="14.45" customHeight="1" thickBot="1" x14ac:dyDescent="0.25">
      <c r="B9" s="97" t="s">
        <v>6</v>
      </c>
      <c r="C9" s="113" t="s">
        <v>7</v>
      </c>
      <c r="D9" s="95"/>
      <c r="E9" s="96"/>
      <c r="F9" s="95"/>
      <c r="G9" s="96"/>
      <c r="H9" s="90"/>
      <c r="I9" s="90"/>
      <c r="J9" s="90"/>
      <c r="K9" s="90"/>
      <c r="L9" s="90"/>
      <c r="M9" s="48"/>
      <c r="N9" s="48"/>
      <c r="O9" s="97" t="s">
        <v>6</v>
      </c>
      <c r="P9" s="113" t="s">
        <v>7</v>
      </c>
      <c r="Q9" s="95"/>
      <c r="R9" s="96"/>
      <c r="S9" s="95"/>
      <c r="T9" s="96"/>
      <c r="U9" s="90"/>
      <c r="V9" s="90"/>
    </row>
    <row r="10" spans="2:22" ht="14.45" customHeight="1" x14ac:dyDescent="0.2">
      <c r="B10" s="97"/>
      <c r="C10" s="113"/>
      <c r="D10" s="25" t="s">
        <v>8</v>
      </c>
      <c r="E10" s="26" t="s">
        <v>2</v>
      </c>
      <c r="F10" s="25" t="s">
        <v>8</v>
      </c>
      <c r="G10" s="26" t="s">
        <v>2</v>
      </c>
      <c r="H10" s="85" t="s">
        <v>9</v>
      </c>
      <c r="I10" s="85" t="s">
        <v>48</v>
      </c>
      <c r="J10" s="85" t="s">
        <v>8</v>
      </c>
      <c r="K10" s="85" t="s">
        <v>152</v>
      </c>
      <c r="L10" s="85" t="s">
        <v>154</v>
      </c>
      <c r="M10" s="48"/>
      <c r="N10" s="48"/>
      <c r="O10" s="97"/>
      <c r="P10" s="113"/>
      <c r="Q10" s="25" t="s">
        <v>8</v>
      </c>
      <c r="R10" s="26" t="s">
        <v>2</v>
      </c>
      <c r="S10" s="25" t="s">
        <v>8</v>
      </c>
      <c r="T10" s="26" t="s">
        <v>2</v>
      </c>
      <c r="U10" s="85" t="s">
        <v>9</v>
      </c>
      <c r="V10" s="85" t="s">
        <v>71</v>
      </c>
    </row>
    <row r="11" spans="2:22" ht="14.45" customHeight="1" thickBot="1" x14ac:dyDescent="0.25">
      <c r="B11" s="98"/>
      <c r="C11" s="114"/>
      <c r="D11" s="28" t="s">
        <v>10</v>
      </c>
      <c r="E11" s="29" t="s">
        <v>11</v>
      </c>
      <c r="F11" s="28" t="s">
        <v>10</v>
      </c>
      <c r="G11" s="29" t="s">
        <v>11</v>
      </c>
      <c r="H11" s="86"/>
      <c r="I11" s="86"/>
      <c r="J11" s="86" t="s">
        <v>10</v>
      </c>
      <c r="K11" s="86"/>
      <c r="L11" s="86"/>
      <c r="M11" s="48"/>
      <c r="N11" s="48"/>
      <c r="O11" s="98"/>
      <c r="P11" s="114"/>
      <c r="Q11" s="28" t="s">
        <v>10</v>
      </c>
      <c r="R11" s="29" t="s">
        <v>11</v>
      </c>
      <c r="S11" s="28" t="s">
        <v>10</v>
      </c>
      <c r="T11" s="29" t="s">
        <v>11</v>
      </c>
      <c r="U11" s="86"/>
      <c r="V11" s="86"/>
    </row>
    <row r="12" spans="2:22" ht="14.45" customHeight="1" thickBot="1" x14ac:dyDescent="0.25">
      <c r="B12" s="31">
        <v>1</v>
      </c>
      <c r="C12" s="32" t="s">
        <v>19</v>
      </c>
      <c r="D12" s="33">
        <v>1448</v>
      </c>
      <c r="E12" s="34">
        <v>0.15687973997833152</v>
      </c>
      <c r="F12" s="33">
        <v>1954</v>
      </c>
      <c r="G12" s="34">
        <v>0.19701552732405728</v>
      </c>
      <c r="H12" s="35">
        <v>-0.25895598771750261</v>
      </c>
      <c r="I12" s="53">
        <v>0</v>
      </c>
      <c r="J12" s="33">
        <v>2910</v>
      </c>
      <c r="K12" s="35">
        <v>-0.50240549828178693</v>
      </c>
      <c r="L12" s="53">
        <v>0</v>
      </c>
      <c r="M12" s="48"/>
      <c r="N12" s="48"/>
      <c r="O12" s="31">
        <v>1</v>
      </c>
      <c r="P12" s="32" t="s">
        <v>19</v>
      </c>
      <c r="Q12" s="33">
        <v>10071</v>
      </c>
      <c r="R12" s="34">
        <v>0.22159878539837613</v>
      </c>
      <c r="S12" s="33">
        <v>7824</v>
      </c>
      <c r="T12" s="34">
        <v>0.19015676266861101</v>
      </c>
      <c r="U12" s="35">
        <v>0.28719325153374231</v>
      </c>
      <c r="V12" s="53">
        <v>0</v>
      </c>
    </row>
    <row r="13" spans="2:22" ht="14.45" customHeight="1" thickBot="1" x14ac:dyDescent="0.25">
      <c r="B13" s="37">
        <v>2</v>
      </c>
      <c r="C13" s="38" t="s">
        <v>22</v>
      </c>
      <c r="D13" s="39">
        <v>1028</v>
      </c>
      <c r="E13" s="40">
        <v>0.1113759479956663</v>
      </c>
      <c r="F13" s="39">
        <v>1057</v>
      </c>
      <c r="G13" s="40">
        <v>0.10657390602944142</v>
      </c>
      <c r="H13" s="41">
        <v>-2.7436140018921473E-2</v>
      </c>
      <c r="I13" s="54">
        <v>0</v>
      </c>
      <c r="J13" s="39">
        <v>1356</v>
      </c>
      <c r="K13" s="41">
        <v>-0.24188790560471973</v>
      </c>
      <c r="L13" s="54">
        <v>0</v>
      </c>
      <c r="M13" s="48"/>
      <c r="N13" s="48"/>
      <c r="O13" s="37">
        <v>2</v>
      </c>
      <c r="P13" s="38" t="s">
        <v>22</v>
      </c>
      <c r="Q13" s="39">
        <v>5038</v>
      </c>
      <c r="R13" s="40">
        <v>0.1108544018307039</v>
      </c>
      <c r="S13" s="39">
        <v>5376</v>
      </c>
      <c r="T13" s="40">
        <v>0.13065986146554867</v>
      </c>
      <c r="U13" s="41">
        <v>-6.2872023809523836E-2</v>
      </c>
      <c r="V13" s="54">
        <v>0</v>
      </c>
    </row>
    <row r="14" spans="2:22" ht="14.45" customHeight="1" thickBot="1" x14ac:dyDescent="0.25">
      <c r="B14" s="31">
        <v>3</v>
      </c>
      <c r="C14" s="32" t="s">
        <v>17</v>
      </c>
      <c r="D14" s="33">
        <v>1000</v>
      </c>
      <c r="E14" s="34">
        <v>0.10834236186348863</v>
      </c>
      <c r="F14" s="33">
        <v>752</v>
      </c>
      <c r="G14" s="34">
        <v>7.5821738253680174E-2</v>
      </c>
      <c r="H14" s="35">
        <v>0.32978723404255317</v>
      </c>
      <c r="I14" s="53">
        <v>1</v>
      </c>
      <c r="J14" s="33">
        <v>1309</v>
      </c>
      <c r="K14" s="35">
        <v>-0.23605805958747139</v>
      </c>
      <c r="L14" s="53">
        <v>0</v>
      </c>
      <c r="M14" s="48"/>
      <c r="N14" s="48"/>
      <c r="O14" s="31">
        <v>3</v>
      </c>
      <c r="P14" s="32" t="s">
        <v>17</v>
      </c>
      <c r="Q14" s="33">
        <v>4259</v>
      </c>
      <c r="R14" s="34">
        <v>9.3713556450370758E-2</v>
      </c>
      <c r="S14" s="33">
        <v>3249</v>
      </c>
      <c r="T14" s="34">
        <v>7.896463725847612E-2</v>
      </c>
      <c r="U14" s="35">
        <v>0.31086488150200053</v>
      </c>
      <c r="V14" s="53">
        <v>2</v>
      </c>
    </row>
    <row r="15" spans="2:22" ht="14.45" customHeight="1" thickBot="1" x14ac:dyDescent="0.25">
      <c r="B15" s="37">
        <v>4</v>
      </c>
      <c r="C15" s="38" t="s">
        <v>18</v>
      </c>
      <c r="D15" s="39">
        <v>753</v>
      </c>
      <c r="E15" s="40">
        <v>8.158179848320693E-2</v>
      </c>
      <c r="F15" s="39">
        <v>510</v>
      </c>
      <c r="G15" s="40">
        <v>5.1421657592256503E-2</v>
      </c>
      <c r="H15" s="41">
        <v>0.4764705882352942</v>
      </c>
      <c r="I15" s="54">
        <v>2</v>
      </c>
      <c r="J15" s="39">
        <v>957</v>
      </c>
      <c r="K15" s="41">
        <v>-0.21316614420062696</v>
      </c>
      <c r="L15" s="54">
        <v>0</v>
      </c>
      <c r="M15" s="48"/>
      <c r="N15" s="48"/>
      <c r="O15" s="37">
        <v>4</v>
      </c>
      <c r="P15" s="38" t="s">
        <v>29</v>
      </c>
      <c r="Q15" s="39">
        <v>3195</v>
      </c>
      <c r="R15" s="40">
        <v>7.0301670077232814E-2</v>
      </c>
      <c r="S15" s="39">
        <v>3626</v>
      </c>
      <c r="T15" s="40">
        <v>8.8127354478065384E-2</v>
      </c>
      <c r="U15" s="41">
        <v>-0.11886376172090463</v>
      </c>
      <c r="V15" s="54">
        <v>-1</v>
      </c>
    </row>
    <row r="16" spans="2:22" ht="14.45" customHeight="1" thickBot="1" x14ac:dyDescent="0.25">
      <c r="B16" s="31">
        <v>5</v>
      </c>
      <c r="C16" s="32" t="s">
        <v>29</v>
      </c>
      <c r="D16" s="33">
        <v>728</v>
      </c>
      <c r="E16" s="34">
        <v>7.8873239436619724E-2</v>
      </c>
      <c r="F16" s="33">
        <v>654</v>
      </c>
      <c r="G16" s="34">
        <v>6.5940713853599522E-2</v>
      </c>
      <c r="H16" s="35">
        <v>0.11314984709480114</v>
      </c>
      <c r="I16" s="53">
        <v>0</v>
      </c>
      <c r="J16" s="33">
        <v>914</v>
      </c>
      <c r="K16" s="35">
        <v>-0.20350109409190376</v>
      </c>
      <c r="L16" s="53">
        <v>0</v>
      </c>
      <c r="M16" s="48"/>
      <c r="N16" s="48"/>
      <c r="O16" s="31">
        <v>5</v>
      </c>
      <c r="P16" s="32" t="s">
        <v>23</v>
      </c>
      <c r="Q16" s="33">
        <v>3031</v>
      </c>
      <c r="R16" s="34">
        <v>6.6693071049794272E-2</v>
      </c>
      <c r="S16" s="33">
        <v>3532</v>
      </c>
      <c r="T16" s="34">
        <v>8.5842751245594845E-2</v>
      </c>
      <c r="U16" s="35">
        <v>-0.14184597961494905</v>
      </c>
      <c r="V16" s="53">
        <v>-1</v>
      </c>
    </row>
    <row r="17" spans="2:22" ht="14.45" customHeight="1" thickBot="1" x14ac:dyDescent="0.25">
      <c r="B17" s="37">
        <v>6</v>
      </c>
      <c r="C17" s="38" t="s">
        <v>23</v>
      </c>
      <c r="D17" s="39">
        <v>686</v>
      </c>
      <c r="E17" s="40">
        <v>7.4322860238353203E-2</v>
      </c>
      <c r="F17" s="39">
        <v>1044</v>
      </c>
      <c r="G17" s="40">
        <v>0.10526315789473684</v>
      </c>
      <c r="H17" s="41">
        <v>-0.34291187739463602</v>
      </c>
      <c r="I17" s="54">
        <v>-3</v>
      </c>
      <c r="J17" s="39">
        <v>786</v>
      </c>
      <c r="K17" s="41">
        <v>-0.12722646310432573</v>
      </c>
      <c r="L17" s="54">
        <v>0</v>
      </c>
      <c r="M17" s="48"/>
      <c r="N17" s="48"/>
      <c r="O17" s="37">
        <v>6</v>
      </c>
      <c r="P17" s="38" t="s">
        <v>18</v>
      </c>
      <c r="Q17" s="39">
        <v>2905</v>
      </c>
      <c r="R17" s="40">
        <v>6.3920610821396356E-2</v>
      </c>
      <c r="S17" s="39">
        <v>2457</v>
      </c>
      <c r="T17" s="40">
        <v>5.9715639810426539E-2</v>
      </c>
      <c r="U17" s="41">
        <v>0.18233618233618243</v>
      </c>
      <c r="V17" s="54">
        <v>0</v>
      </c>
    </row>
    <row r="18" spans="2:22" ht="14.45" customHeight="1" thickBot="1" x14ac:dyDescent="0.25">
      <c r="B18" s="31">
        <v>7</v>
      </c>
      <c r="C18" s="32" t="s">
        <v>24</v>
      </c>
      <c r="D18" s="33">
        <v>390</v>
      </c>
      <c r="E18" s="34">
        <v>4.2253521126760563E-2</v>
      </c>
      <c r="F18" s="33">
        <v>444</v>
      </c>
      <c r="G18" s="34">
        <v>4.4767090139140958E-2</v>
      </c>
      <c r="H18" s="35">
        <v>-0.1216216216216216</v>
      </c>
      <c r="I18" s="53">
        <v>0</v>
      </c>
      <c r="J18" s="33">
        <v>503</v>
      </c>
      <c r="K18" s="35">
        <v>-0.22465208747514909</v>
      </c>
      <c r="L18" s="53">
        <v>0</v>
      </c>
      <c r="M18" s="48"/>
      <c r="N18" s="48"/>
      <c r="O18" s="31">
        <v>7</v>
      </c>
      <c r="P18" s="32" t="s">
        <v>30</v>
      </c>
      <c r="Q18" s="33">
        <v>1619</v>
      </c>
      <c r="R18" s="34">
        <v>3.5623913569652561E-2</v>
      </c>
      <c r="S18" s="33">
        <v>730</v>
      </c>
      <c r="T18" s="34">
        <v>1.7742131486207315E-2</v>
      </c>
      <c r="U18" s="35">
        <v>1.2178082191780821</v>
      </c>
      <c r="V18" s="53">
        <v>8</v>
      </c>
    </row>
    <row r="19" spans="2:22" ht="14.45" customHeight="1" thickBot="1" x14ac:dyDescent="0.25">
      <c r="B19" s="37">
        <v>8</v>
      </c>
      <c r="C19" s="38" t="s">
        <v>30</v>
      </c>
      <c r="D19" s="39">
        <v>340</v>
      </c>
      <c r="E19" s="40">
        <v>3.6836403033586131E-2</v>
      </c>
      <c r="F19" s="39">
        <v>93</v>
      </c>
      <c r="G19" s="40">
        <v>9.3768905021173622E-3</v>
      </c>
      <c r="H19" s="41">
        <v>2.6559139784946235</v>
      </c>
      <c r="I19" s="54">
        <v>12</v>
      </c>
      <c r="J19" s="39">
        <v>488</v>
      </c>
      <c r="K19" s="41">
        <v>-0.30327868852459017</v>
      </c>
      <c r="L19" s="54">
        <v>0</v>
      </c>
      <c r="M19" s="48"/>
      <c r="N19" s="48"/>
      <c r="O19" s="37">
        <v>8</v>
      </c>
      <c r="P19" s="38" t="s">
        <v>24</v>
      </c>
      <c r="Q19" s="39">
        <v>1603</v>
      </c>
      <c r="R19" s="40">
        <v>3.5271855127951238E-2</v>
      </c>
      <c r="S19" s="39">
        <v>1674</v>
      </c>
      <c r="T19" s="40">
        <v>4.0685380969741163E-2</v>
      </c>
      <c r="U19" s="41">
        <v>-4.2413381123058591E-2</v>
      </c>
      <c r="V19" s="54">
        <v>-1</v>
      </c>
    </row>
    <row r="20" spans="2:22" ht="14.45" customHeight="1" thickBot="1" x14ac:dyDescent="0.25">
      <c r="B20" s="31">
        <v>9</v>
      </c>
      <c r="C20" s="32" t="s">
        <v>39</v>
      </c>
      <c r="D20" s="33">
        <v>323</v>
      </c>
      <c r="E20" s="34">
        <v>3.4994582881906829E-2</v>
      </c>
      <c r="F20" s="33">
        <v>341</v>
      </c>
      <c r="G20" s="34">
        <v>3.4381931841096995E-2</v>
      </c>
      <c r="H20" s="35">
        <v>-5.2785923753665642E-2</v>
      </c>
      <c r="I20" s="53">
        <v>1</v>
      </c>
      <c r="J20" s="33">
        <v>415</v>
      </c>
      <c r="K20" s="35">
        <v>-0.22168674698795177</v>
      </c>
      <c r="L20" s="53">
        <v>0</v>
      </c>
      <c r="M20" s="48"/>
      <c r="N20" s="48"/>
      <c r="O20" s="31">
        <v>9</v>
      </c>
      <c r="P20" s="32" t="s">
        <v>39</v>
      </c>
      <c r="Q20" s="33">
        <v>1419</v>
      </c>
      <c r="R20" s="34">
        <v>3.1223183048386033E-2</v>
      </c>
      <c r="S20" s="33">
        <v>1128</v>
      </c>
      <c r="T20" s="34">
        <v>2.7415238789646374E-2</v>
      </c>
      <c r="U20" s="35">
        <v>0.25797872340425543</v>
      </c>
      <c r="V20" s="53">
        <v>1</v>
      </c>
    </row>
    <row r="21" spans="2:22" ht="14.45" customHeight="1" thickBot="1" x14ac:dyDescent="0.25">
      <c r="B21" s="37">
        <v>10</v>
      </c>
      <c r="C21" s="38" t="s">
        <v>32</v>
      </c>
      <c r="D21" s="39">
        <v>315</v>
      </c>
      <c r="E21" s="40">
        <v>3.4127843986998918E-2</v>
      </c>
      <c r="F21" s="39">
        <v>177</v>
      </c>
      <c r="G21" s="40">
        <v>1.7846339987900785E-2</v>
      </c>
      <c r="H21" s="41">
        <v>0.77966101694915246</v>
      </c>
      <c r="I21" s="54">
        <v>6</v>
      </c>
      <c r="J21" s="39">
        <v>338</v>
      </c>
      <c r="K21" s="41">
        <v>-6.8047337278106523E-2</v>
      </c>
      <c r="L21" s="54">
        <v>2</v>
      </c>
      <c r="M21" s="48"/>
      <c r="N21" s="48"/>
      <c r="O21" s="37">
        <v>10</v>
      </c>
      <c r="P21" s="38" t="s">
        <v>32</v>
      </c>
      <c r="Q21" s="39">
        <v>1279</v>
      </c>
      <c r="R21" s="40">
        <v>2.8142671683499459E-2</v>
      </c>
      <c r="S21" s="39">
        <v>713</v>
      </c>
      <c r="T21" s="40">
        <v>1.7328958561186051E-2</v>
      </c>
      <c r="U21" s="41">
        <v>0.79382889200561002</v>
      </c>
      <c r="V21" s="54">
        <v>6</v>
      </c>
    </row>
    <row r="22" spans="2:22" ht="14.45" customHeight="1" thickBot="1" x14ac:dyDescent="0.25">
      <c r="B22" s="31">
        <v>11</v>
      </c>
      <c r="C22" s="32" t="s">
        <v>68</v>
      </c>
      <c r="D22" s="33">
        <v>297</v>
      </c>
      <c r="E22" s="34">
        <v>3.2177681473456121E-2</v>
      </c>
      <c r="F22" s="33">
        <v>126</v>
      </c>
      <c r="G22" s="34">
        <v>1.2704174228675136E-2</v>
      </c>
      <c r="H22" s="35">
        <v>1.3571428571428572</v>
      </c>
      <c r="I22" s="53">
        <v>8</v>
      </c>
      <c r="J22" s="33">
        <v>277</v>
      </c>
      <c r="K22" s="35">
        <v>7.2202166064981865E-2</v>
      </c>
      <c r="L22" s="53">
        <v>5</v>
      </c>
      <c r="M22" s="48"/>
      <c r="N22" s="48"/>
      <c r="O22" s="31">
        <v>11</v>
      </c>
      <c r="P22" s="32" t="s">
        <v>31</v>
      </c>
      <c r="Q22" s="33">
        <v>1125</v>
      </c>
      <c r="R22" s="34">
        <v>2.4754109182124232E-2</v>
      </c>
      <c r="S22" s="33">
        <v>1272</v>
      </c>
      <c r="T22" s="34">
        <v>3.091505650747357E-2</v>
      </c>
      <c r="U22" s="35">
        <v>-0.11556603773584906</v>
      </c>
      <c r="V22" s="53">
        <v>-2</v>
      </c>
    </row>
    <row r="23" spans="2:22" ht="14.45" customHeight="1" thickBot="1" x14ac:dyDescent="0.25">
      <c r="B23" s="37">
        <v>12</v>
      </c>
      <c r="C23" s="38" t="s">
        <v>31</v>
      </c>
      <c r="D23" s="39">
        <v>269</v>
      </c>
      <c r="E23" s="40">
        <v>2.9144095341278441E-2</v>
      </c>
      <c r="F23" s="39">
        <v>368</v>
      </c>
      <c r="G23" s="40">
        <v>3.710425489009881E-2</v>
      </c>
      <c r="H23" s="41">
        <v>-0.26902173913043481</v>
      </c>
      <c r="I23" s="54">
        <v>-3</v>
      </c>
      <c r="J23" s="39">
        <v>331</v>
      </c>
      <c r="K23" s="41">
        <v>-0.18731117824773413</v>
      </c>
      <c r="L23" s="54">
        <v>1</v>
      </c>
      <c r="M23" s="48"/>
      <c r="N23" s="48"/>
      <c r="O23" s="37">
        <v>12</v>
      </c>
      <c r="P23" s="38" t="s">
        <v>68</v>
      </c>
      <c r="Q23" s="39">
        <v>1088</v>
      </c>
      <c r="R23" s="40">
        <v>2.3939974035689926E-2</v>
      </c>
      <c r="S23" s="39">
        <v>325</v>
      </c>
      <c r="T23" s="40">
        <v>7.8988941548183249E-3</v>
      </c>
      <c r="U23" s="41">
        <v>2.3476923076923075</v>
      </c>
      <c r="V23" s="54">
        <v>11</v>
      </c>
    </row>
    <row r="24" spans="2:22" ht="14.45" customHeight="1" thickBot="1" x14ac:dyDescent="0.25">
      <c r="B24" s="31">
        <v>13</v>
      </c>
      <c r="C24" s="32" t="s">
        <v>16</v>
      </c>
      <c r="D24" s="33">
        <v>224</v>
      </c>
      <c r="E24" s="34">
        <v>2.4268689057421453E-2</v>
      </c>
      <c r="F24" s="33">
        <v>300</v>
      </c>
      <c r="G24" s="34">
        <v>3.0248033877797943E-2</v>
      </c>
      <c r="H24" s="35">
        <v>-0.2533333333333333</v>
      </c>
      <c r="I24" s="53">
        <v>-2</v>
      </c>
      <c r="J24" s="33">
        <v>314</v>
      </c>
      <c r="K24" s="35">
        <v>-0.2866242038216561</v>
      </c>
      <c r="L24" s="53">
        <v>1</v>
      </c>
      <c r="M24" s="48"/>
      <c r="N24" s="48"/>
      <c r="O24" s="31">
        <v>13</v>
      </c>
      <c r="P24" s="32" t="s">
        <v>16</v>
      </c>
      <c r="Q24" s="33">
        <v>1012</v>
      </c>
      <c r="R24" s="34">
        <v>2.2267696437608644E-2</v>
      </c>
      <c r="S24" s="33">
        <v>848</v>
      </c>
      <c r="T24" s="34">
        <v>2.0610037671649047E-2</v>
      </c>
      <c r="U24" s="35">
        <v>0.19339622641509435</v>
      </c>
      <c r="V24" s="53">
        <v>-1</v>
      </c>
    </row>
    <row r="25" spans="2:22" ht="14.45" customHeight="1" thickBot="1" x14ac:dyDescent="0.25">
      <c r="B25" s="37">
        <v>14</v>
      </c>
      <c r="C25" s="38" t="s">
        <v>21</v>
      </c>
      <c r="D25" s="39">
        <v>183</v>
      </c>
      <c r="E25" s="40">
        <v>1.9826652221018419E-2</v>
      </c>
      <c r="F25" s="39">
        <v>399</v>
      </c>
      <c r="G25" s="40">
        <v>4.0229885057471264E-2</v>
      </c>
      <c r="H25" s="41">
        <v>-0.54135338345864659</v>
      </c>
      <c r="I25" s="54">
        <v>-6</v>
      </c>
      <c r="J25" s="39">
        <v>225</v>
      </c>
      <c r="K25" s="41">
        <v>-0.18666666666666665</v>
      </c>
      <c r="L25" s="54">
        <v>5</v>
      </c>
      <c r="M25" s="48"/>
      <c r="N25" s="48"/>
      <c r="O25" s="37">
        <v>14</v>
      </c>
      <c r="P25" s="38" t="s">
        <v>20</v>
      </c>
      <c r="Q25" s="39">
        <v>800</v>
      </c>
      <c r="R25" s="40">
        <v>1.7602922085066121E-2</v>
      </c>
      <c r="S25" s="39">
        <v>564</v>
      </c>
      <c r="T25" s="40">
        <v>1.3707619394823187E-2</v>
      </c>
      <c r="U25" s="41">
        <v>0.41843971631205679</v>
      </c>
      <c r="V25" s="54">
        <v>5</v>
      </c>
    </row>
    <row r="26" spans="2:22" ht="14.45" customHeight="1" thickBot="1" x14ac:dyDescent="0.25">
      <c r="B26" s="31">
        <v>15</v>
      </c>
      <c r="C26" s="32" t="s">
        <v>131</v>
      </c>
      <c r="D26" s="33">
        <v>161</v>
      </c>
      <c r="E26" s="34">
        <v>1.7443120260021667E-2</v>
      </c>
      <c r="F26" s="33">
        <v>52</v>
      </c>
      <c r="G26" s="34">
        <v>5.2429925388183104E-3</v>
      </c>
      <c r="H26" s="35">
        <v>2.0961538461538463</v>
      </c>
      <c r="I26" s="53">
        <v>10</v>
      </c>
      <c r="J26" s="33">
        <v>237</v>
      </c>
      <c r="K26" s="35">
        <v>-0.32067510548523204</v>
      </c>
      <c r="L26" s="53">
        <v>3</v>
      </c>
      <c r="M26" s="48"/>
      <c r="N26" s="48"/>
      <c r="O26" s="31">
        <v>15</v>
      </c>
      <c r="P26" s="32" t="s">
        <v>26</v>
      </c>
      <c r="Q26" s="33">
        <v>798</v>
      </c>
      <c r="R26" s="34">
        <v>1.7558914779853455E-2</v>
      </c>
      <c r="S26" s="33">
        <v>623</v>
      </c>
      <c r="T26" s="34">
        <v>1.5141572487544051E-2</v>
      </c>
      <c r="U26" s="35">
        <v>0.2808988764044944</v>
      </c>
      <c r="V26" s="53">
        <v>2</v>
      </c>
    </row>
    <row r="27" spans="2:22" ht="14.45" customHeight="1" thickBot="1" x14ac:dyDescent="0.25">
      <c r="B27" s="37">
        <v>16</v>
      </c>
      <c r="C27" s="38" t="s">
        <v>33</v>
      </c>
      <c r="D27" s="39">
        <v>157</v>
      </c>
      <c r="E27" s="40">
        <v>1.7009750812567715E-2</v>
      </c>
      <c r="F27" s="39">
        <v>229</v>
      </c>
      <c r="G27" s="40">
        <v>2.3089332526719096E-2</v>
      </c>
      <c r="H27" s="41">
        <v>-0.31441048034934493</v>
      </c>
      <c r="I27" s="54">
        <v>-4</v>
      </c>
      <c r="J27" s="39">
        <v>253</v>
      </c>
      <c r="K27" s="41">
        <v>-0.37944664031620556</v>
      </c>
      <c r="L27" s="54">
        <v>1</v>
      </c>
      <c r="M27" s="48"/>
      <c r="N27" s="48"/>
      <c r="O27" s="37">
        <v>16</v>
      </c>
      <c r="P27" s="38" t="s">
        <v>21</v>
      </c>
      <c r="Q27" s="39">
        <v>749</v>
      </c>
      <c r="R27" s="40">
        <v>1.6480735802143157E-2</v>
      </c>
      <c r="S27" s="39">
        <v>1564</v>
      </c>
      <c r="T27" s="40">
        <v>3.8011909101956495E-2</v>
      </c>
      <c r="U27" s="41">
        <v>-0.5210997442455243</v>
      </c>
      <c r="V27" s="54">
        <v>-8</v>
      </c>
    </row>
    <row r="28" spans="2:22" ht="14.45" customHeight="1" thickBot="1" x14ac:dyDescent="0.25">
      <c r="B28" s="31">
        <v>17</v>
      </c>
      <c r="C28" s="32" t="s">
        <v>25</v>
      </c>
      <c r="D28" s="33">
        <v>127</v>
      </c>
      <c r="E28" s="34">
        <v>1.3759479956663056E-2</v>
      </c>
      <c r="F28" s="33">
        <v>164</v>
      </c>
      <c r="G28" s="34">
        <v>1.653559185319621E-2</v>
      </c>
      <c r="H28" s="35">
        <v>-0.22560975609756095</v>
      </c>
      <c r="I28" s="53">
        <v>0</v>
      </c>
      <c r="J28" s="33">
        <v>304</v>
      </c>
      <c r="K28" s="35">
        <v>-0.58223684210526316</v>
      </c>
      <c r="L28" s="53">
        <v>-2</v>
      </c>
      <c r="M28" s="48"/>
      <c r="N28" s="48"/>
      <c r="O28" s="31">
        <v>17</v>
      </c>
      <c r="P28" s="32" t="s">
        <v>33</v>
      </c>
      <c r="Q28" s="33">
        <v>738</v>
      </c>
      <c r="R28" s="34">
        <v>1.6238695623473496E-2</v>
      </c>
      <c r="S28" s="33">
        <v>827</v>
      </c>
      <c r="T28" s="34">
        <v>2.0099647587799245E-2</v>
      </c>
      <c r="U28" s="35">
        <v>-0.10761789600967353</v>
      </c>
      <c r="V28" s="53">
        <v>-4</v>
      </c>
    </row>
    <row r="29" spans="2:22" ht="14.45" customHeight="1" thickBot="1" x14ac:dyDescent="0.25">
      <c r="B29" s="37">
        <v>18</v>
      </c>
      <c r="C29" s="38" t="s">
        <v>44</v>
      </c>
      <c r="D29" s="39">
        <v>122</v>
      </c>
      <c r="E29" s="40">
        <v>1.3217768147345613E-2</v>
      </c>
      <c r="F29" s="39">
        <v>89</v>
      </c>
      <c r="G29" s="40">
        <v>8.9735833837467239E-3</v>
      </c>
      <c r="H29" s="41">
        <v>0.3707865168539326</v>
      </c>
      <c r="I29" s="54">
        <v>3</v>
      </c>
      <c r="J29" s="39">
        <v>213</v>
      </c>
      <c r="K29" s="41">
        <v>-0.42723004694835676</v>
      </c>
      <c r="L29" s="54">
        <v>2</v>
      </c>
      <c r="M29" s="48"/>
      <c r="N29" s="48"/>
      <c r="O29" s="37">
        <v>18</v>
      </c>
      <c r="P29" s="38" t="s">
        <v>25</v>
      </c>
      <c r="Q29" s="39">
        <v>728</v>
      </c>
      <c r="R29" s="40">
        <v>1.6018659097410171E-2</v>
      </c>
      <c r="S29" s="39">
        <v>766</v>
      </c>
      <c r="T29" s="40">
        <v>1.8617085915664116E-2</v>
      </c>
      <c r="U29" s="41">
        <v>-4.9608355091383838E-2</v>
      </c>
      <c r="V29" s="54">
        <v>-4</v>
      </c>
    </row>
    <row r="30" spans="2:22" ht="14.45" customHeight="1" thickBot="1" x14ac:dyDescent="0.25">
      <c r="B30" s="31">
        <v>19</v>
      </c>
      <c r="C30" s="32" t="s">
        <v>26</v>
      </c>
      <c r="D30" s="33">
        <v>119</v>
      </c>
      <c r="E30" s="34">
        <v>1.2892741061755147E-2</v>
      </c>
      <c r="F30" s="33">
        <v>200</v>
      </c>
      <c r="G30" s="34">
        <v>2.0165355918531962E-2</v>
      </c>
      <c r="H30" s="35">
        <v>-0.40500000000000003</v>
      </c>
      <c r="I30" s="53">
        <v>-5</v>
      </c>
      <c r="J30" s="33">
        <v>375</v>
      </c>
      <c r="K30" s="35">
        <v>-0.68266666666666664</v>
      </c>
      <c r="L30" s="53">
        <v>-8</v>
      </c>
      <c r="O30" s="31">
        <v>19</v>
      </c>
      <c r="P30" s="32" t="s">
        <v>131</v>
      </c>
      <c r="Q30" s="33">
        <v>609</v>
      </c>
      <c r="R30" s="34">
        <v>1.3400224437256584E-2</v>
      </c>
      <c r="S30" s="33">
        <v>237</v>
      </c>
      <c r="T30" s="34">
        <v>5.7601166605905944E-3</v>
      </c>
      <c r="U30" s="35">
        <v>1.5696202531645569</v>
      </c>
      <c r="V30" s="53">
        <v>5</v>
      </c>
    </row>
    <row r="31" spans="2:22" ht="14.45" customHeight="1" thickBot="1" x14ac:dyDescent="0.25">
      <c r="B31" s="37">
        <v>20</v>
      </c>
      <c r="C31" s="38" t="s">
        <v>130</v>
      </c>
      <c r="D31" s="39">
        <v>73</v>
      </c>
      <c r="E31" s="40">
        <v>7.9089924160346704E-3</v>
      </c>
      <c r="F31" s="39">
        <v>73</v>
      </c>
      <c r="G31" s="40">
        <v>7.3603549102641665E-3</v>
      </c>
      <c r="H31" s="41">
        <v>0</v>
      </c>
      <c r="I31" s="54">
        <v>3</v>
      </c>
      <c r="J31" s="39">
        <v>101</v>
      </c>
      <c r="K31" s="41">
        <v>-0.27722772277227725</v>
      </c>
      <c r="L31" s="54">
        <v>4</v>
      </c>
      <c r="O31" s="37">
        <v>20</v>
      </c>
      <c r="P31" s="38" t="s">
        <v>44</v>
      </c>
      <c r="Q31" s="39">
        <v>596</v>
      </c>
      <c r="R31" s="40">
        <v>1.311417695337426E-2</v>
      </c>
      <c r="S31" s="39">
        <v>382</v>
      </c>
      <c r="T31" s="40">
        <v>9.2842386681249237E-3</v>
      </c>
      <c r="U31" s="41">
        <v>0.56020942408376961</v>
      </c>
      <c r="V31" s="54">
        <v>1</v>
      </c>
    </row>
    <row r="32" spans="2:22" ht="14.45" customHeight="1" thickBot="1" x14ac:dyDescent="0.25">
      <c r="B32" s="91" t="s">
        <v>42</v>
      </c>
      <c r="C32" s="92"/>
      <c r="D32" s="42">
        <f>SUM(D12:D31)</f>
        <v>8743</v>
      </c>
      <c r="E32" s="43">
        <f>D32/D34</f>
        <v>0.94723726977248102</v>
      </c>
      <c r="F32" s="42">
        <f>SUM(F12:F31)</f>
        <v>9026</v>
      </c>
      <c r="G32" s="43">
        <f>F32/F34</f>
        <v>0.91006251260334747</v>
      </c>
      <c r="H32" s="44">
        <f>D32/F32-1</f>
        <v>-3.1353866607578107E-2</v>
      </c>
      <c r="I32" s="55"/>
      <c r="J32" s="42">
        <f>SUM(J12:J31)</f>
        <v>12606</v>
      </c>
      <c r="K32" s="43">
        <f>D32/J32-1</f>
        <v>-0.30644137712200537</v>
      </c>
      <c r="L32" s="42"/>
      <c r="O32" s="91" t="s">
        <v>42</v>
      </c>
      <c r="P32" s="92"/>
      <c r="Q32" s="42">
        <f>SUM(Q12:Q31)</f>
        <v>42662</v>
      </c>
      <c r="R32" s="43">
        <f>Q32/Q34</f>
        <v>0.93871982749136351</v>
      </c>
      <c r="S32" s="42">
        <f>SUM(S12:S31)</f>
        <v>37717</v>
      </c>
      <c r="T32" s="43">
        <f>S32/S34</f>
        <v>0.916684894883947</v>
      </c>
      <c r="U32" s="44">
        <f>Q32/S32-1</f>
        <v>0.13110798844022598</v>
      </c>
      <c r="V32" s="55"/>
    </row>
    <row r="33" spans="2:23" ht="14.45" customHeight="1" thickBot="1" x14ac:dyDescent="0.25">
      <c r="B33" s="91" t="s">
        <v>12</v>
      </c>
      <c r="C33" s="92"/>
      <c r="D33" s="42">
        <f>D34-SUM(D12:D31)</f>
        <v>487</v>
      </c>
      <c r="E33" s="43">
        <f>D33/D34</f>
        <v>5.2762730227518963E-2</v>
      </c>
      <c r="F33" s="42">
        <f>F34-SUM(F12:F31)</f>
        <v>892</v>
      </c>
      <c r="G33" s="43">
        <f>F33/F34</f>
        <v>8.9937487396652555E-2</v>
      </c>
      <c r="H33" s="44">
        <f>D33/F33-1</f>
        <v>-0.45403587443946192</v>
      </c>
      <c r="I33" s="55"/>
      <c r="J33" s="42">
        <f>J34-SUM(J12:J31)</f>
        <v>1246</v>
      </c>
      <c r="K33" s="43">
        <f>D33/J33-1</f>
        <v>-0.60914927768860361</v>
      </c>
      <c r="L33" s="42"/>
      <c r="O33" s="91" t="s">
        <v>12</v>
      </c>
      <c r="P33" s="92"/>
      <c r="Q33" s="42">
        <f>Q34-SUM(Q12:Q31)</f>
        <v>2785</v>
      </c>
      <c r="R33" s="43">
        <f>Q33/Q34</f>
        <v>6.1280172508636432E-2</v>
      </c>
      <c r="S33" s="42">
        <f>S34-SUM(S12:S31)</f>
        <v>3428</v>
      </c>
      <c r="T33" s="43">
        <f>S33/S34</f>
        <v>8.3315105116052987E-2</v>
      </c>
      <c r="U33" s="44">
        <f>Q33/S33-1</f>
        <v>-0.18757292882147025</v>
      </c>
      <c r="V33" s="55"/>
    </row>
    <row r="34" spans="2:23" ht="14.45" customHeight="1" thickBot="1" x14ac:dyDescent="0.25">
      <c r="B34" s="87" t="s">
        <v>34</v>
      </c>
      <c r="C34" s="88"/>
      <c r="D34" s="45">
        <v>9230</v>
      </c>
      <c r="E34" s="46">
        <v>1</v>
      </c>
      <c r="F34" s="45">
        <v>9918</v>
      </c>
      <c r="G34" s="46">
        <v>0.99899173220407333</v>
      </c>
      <c r="H34" s="47">
        <v>-6.9368824359750003E-2</v>
      </c>
      <c r="I34" s="57"/>
      <c r="J34" s="45">
        <v>13852</v>
      </c>
      <c r="K34" s="47">
        <v>-0.33367022812590241</v>
      </c>
      <c r="L34" s="45"/>
      <c r="M34" s="48"/>
      <c r="N34" s="48"/>
      <c r="O34" s="87" t="s">
        <v>34</v>
      </c>
      <c r="P34" s="88"/>
      <c r="Q34" s="45">
        <v>45447</v>
      </c>
      <c r="R34" s="46">
        <v>1</v>
      </c>
      <c r="S34" s="45">
        <v>41145</v>
      </c>
      <c r="T34" s="46">
        <v>1</v>
      </c>
      <c r="U34" s="47">
        <v>0.10455705432008755</v>
      </c>
      <c r="V34" s="57"/>
    </row>
    <row r="35" spans="2:23" ht="14.45" customHeight="1" x14ac:dyDescent="0.2">
      <c r="B35" s="49" t="s">
        <v>78</v>
      </c>
      <c r="O35" s="49" t="s">
        <v>78</v>
      </c>
    </row>
    <row r="36" spans="2:23" x14ac:dyDescent="0.2">
      <c r="B36" s="50" t="s">
        <v>77</v>
      </c>
      <c r="O36" s="50" t="s">
        <v>77</v>
      </c>
    </row>
    <row r="38" spans="2:23" x14ac:dyDescent="0.2">
      <c r="W38" s="4"/>
    </row>
    <row r="39" spans="2:23" ht="15" customHeight="1" x14ac:dyDescent="0.2">
      <c r="O39" s="133" t="s">
        <v>122</v>
      </c>
      <c r="P39" s="133"/>
      <c r="Q39" s="133"/>
      <c r="R39" s="133"/>
      <c r="S39" s="133"/>
      <c r="T39" s="133"/>
      <c r="U39" s="133"/>
      <c r="V39" s="133"/>
    </row>
    <row r="40" spans="2:23" ht="15" customHeight="1" x14ac:dyDescent="0.2">
      <c r="B40" s="99" t="s">
        <v>164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48"/>
      <c r="N40" s="51"/>
      <c r="O40" s="133"/>
      <c r="P40" s="133"/>
      <c r="Q40" s="133"/>
      <c r="R40" s="133"/>
      <c r="S40" s="133"/>
      <c r="T40" s="133"/>
      <c r="U40" s="133"/>
      <c r="V40" s="133"/>
    </row>
    <row r="41" spans="2:23" x14ac:dyDescent="0.2">
      <c r="B41" s="100" t="s">
        <v>165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48"/>
      <c r="N41" s="51"/>
      <c r="O41" s="100" t="s">
        <v>123</v>
      </c>
      <c r="P41" s="100"/>
      <c r="Q41" s="100"/>
      <c r="R41" s="100"/>
      <c r="S41" s="100"/>
      <c r="T41" s="100"/>
      <c r="U41" s="100"/>
      <c r="V41" s="100"/>
    </row>
    <row r="42" spans="2:23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7"/>
      <c r="P42" s="77"/>
      <c r="Q42" s="77"/>
      <c r="R42" s="77"/>
      <c r="S42" s="77"/>
      <c r="T42" s="77"/>
      <c r="U42" s="77"/>
      <c r="V42" s="24" t="s">
        <v>4</v>
      </c>
    </row>
    <row r="43" spans="2:23" x14ac:dyDescent="0.2">
      <c r="B43" s="106" t="s">
        <v>0</v>
      </c>
      <c r="C43" s="108" t="s">
        <v>41</v>
      </c>
      <c r="D43" s="101" t="s">
        <v>146</v>
      </c>
      <c r="E43" s="102"/>
      <c r="F43" s="102"/>
      <c r="G43" s="102"/>
      <c r="H43" s="102"/>
      <c r="I43" s="103"/>
      <c r="J43" s="102" t="s">
        <v>133</v>
      </c>
      <c r="K43" s="102"/>
      <c r="L43" s="103"/>
      <c r="M43" s="48"/>
      <c r="N43" s="48"/>
      <c r="O43" s="106" t="s">
        <v>0</v>
      </c>
      <c r="P43" s="108" t="s">
        <v>41</v>
      </c>
      <c r="Q43" s="101" t="s">
        <v>155</v>
      </c>
      <c r="R43" s="102"/>
      <c r="S43" s="102"/>
      <c r="T43" s="102"/>
      <c r="U43" s="102"/>
      <c r="V43" s="103"/>
    </row>
    <row r="44" spans="2:23" ht="15" thickBot="1" x14ac:dyDescent="0.25">
      <c r="B44" s="107"/>
      <c r="C44" s="109"/>
      <c r="D44" s="110" t="s">
        <v>147</v>
      </c>
      <c r="E44" s="111"/>
      <c r="F44" s="111"/>
      <c r="G44" s="111"/>
      <c r="H44" s="111"/>
      <c r="I44" s="112"/>
      <c r="J44" s="111" t="s">
        <v>134</v>
      </c>
      <c r="K44" s="111"/>
      <c r="L44" s="112"/>
      <c r="M44" s="48"/>
      <c r="N44" s="48"/>
      <c r="O44" s="107"/>
      <c r="P44" s="109"/>
      <c r="Q44" s="110" t="s">
        <v>156</v>
      </c>
      <c r="R44" s="111"/>
      <c r="S44" s="111"/>
      <c r="T44" s="111"/>
      <c r="U44" s="111"/>
      <c r="V44" s="112"/>
    </row>
    <row r="45" spans="2:23" ht="15" customHeight="1" x14ac:dyDescent="0.2">
      <c r="B45" s="107"/>
      <c r="C45" s="109"/>
      <c r="D45" s="93">
        <v>2023</v>
      </c>
      <c r="E45" s="94"/>
      <c r="F45" s="93">
        <v>2022</v>
      </c>
      <c r="G45" s="94"/>
      <c r="H45" s="89" t="s">
        <v>5</v>
      </c>
      <c r="I45" s="89" t="s">
        <v>47</v>
      </c>
      <c r="J45" s="89">
        <v>2022</v>
      </c>
      <c r="K45" s="89" t="s">
        <v>151</v>
      </c>
      <c r="L45" s="89" t="s">
        <v>153</v>
      </c>
      <c r="M45" s="48"/>
      <c r="N45" s="48"/>
      <c r="O45" s="107"/>
      <c r="P45" s="109"/>
      <c r="Q45" s="93">
        <v>2023</v>
      </c>
      <c r="R45" s="94"/>
      <c r="S45" s="93">
        <v>2022</v>
      </c>
      <c r="T45" s="94"/>
      <c r="U45" s="89" t="s">
        <v>5</v>
      </c>
      <c r="V45" s="89" t="s">
        <v>70</v>
      </c>
    </row>
    <row r="46" spans="2:23" ht="15" customHeight="1" thickBot="1" x14ac:dyDescent="0.25">
      <c r="B46" s="97" t="s">
        <v>6</v>
      </c>
      <c r="C46" s="113" t="s">
        <v>41</v>
      </c>
      <c r="D46" s="95"/>
      <c r="E46" s="96"/>
      <c r="F46" s="95"/>
      <c r="G46" s="96"/>
      <c r="H46" s="90"/>
      <c r="I46" s="90"/>
      <c r="J46" s="90"/>
      <c r="K46" s="90"/>
      <c r="L46" s="90"/>
      <c r="M46" s="48"/>
      <c r="N46" s="48"/>
      <c r="O46" s="97" t="s">
        <v>6</v>
      </c>
      <c r="P46" s="113" t="s">
        <v>41</v>
      </c>
      <c r="Q46" s="95"/>
      <c r="R46" s="96"/>
      <c r="S46" s="95"/>
      <c r="T46" s="96"/>
      <c r="U46" s="90"/>
      <c r="V46" s="90"/>
    </row>
    <row r="47" spans="2:23" ht="15" customHeight="1" x14ac:dyDescent="0.2">
      <c r="B47" s="97"/>
      <c r="C47" s="113"/>
      <c r="D47" s="25" t="s">
        <v>8</v>
      </c>
      <c r="E47" s="26" t="s">
        <v>2</v>
      </c>
      <c r="F47" s="25" t="s">
        <v>8</v>
      </c>
      <c r="G47" s="26" t="s">
        <v>2</v>
      </c>
      <c r="H47" s="85" t="s">
        <v>9</v>
      </c>
      <c r="I47" s="85" t="s">
        <v>48</v>
      </c>
      <c r="J47" s="85" t="s">
        <v>8</v>
      </c>
      <c r="K47" s="85" t="s">
        <v>152</v>
      </c>
      <c r="L47" s="85" t="s">
        <v>154</v>
      </c>
      <c r="M47" s="48"/>
      <c r="N47" s="48"/>
      <c r="O47" s="97"/>
      <c r="P47" s="113"/>
      <c r="Q47" s="25" t="s">
        <v>8</v>
      </c>
      <c r="R47" s="26" t="s">
        <v>2</v>
      </c>
      <c r="S47" s="25" t="s">
        <v>8</v>
      </c>
      <c r="T47" s="26" t="s">
        <v>2</v>
      </c>
      <c r="U47" s="85" t="s">
        <v>9</v>
      </c>
      <c r="V47" s="85" t="s">
        <v>71</v>
      </c>
    </row>
    <row r="48" spans="2:23" ht="15" customHeight="1" thickBot="1" x14ac:dyDescent="0.25">
      <c r="B48" s="98"/>
      <c r="C48" s="114"/>
      <c r="D48" s="28" t="s">
        <v>10</v>
      </c>
      <c r="E48" s="29" t="s">
        <v>11</v>
      </c>
      <c r="F48" s="28" t="s">
        <v>10</v>
      </c>
      <c r="G48" s="29" t="s">
        <v>11</v>
      </c>
      <c r="H48" s="86"/>
      <c r="I48" s="86"/>
      <c r="J48" s="86" t="s">
        <v>10</v>
      </c>
      <c r="K48" s="86"/>
      <c r="L48" s="86"/>
      <c r="M48" s="48"/>
      <c r="N48" s="48"/>
      <c r="O48" s="98"/>
      <c r="P48" s="114"/>
      <c r="Q48" s="28" t="s">
        <v>10</v>
      </c>
      <c r="R48" s="29" t="s">
        <v>11</v>
      </c>
      <c r="S48" s="28" t="s">
        <v>10</v>
      </c>
      <c r="T48" s="29" t="s">
        <v>11</v>
      </c>
      <c r="U48" s="86"/>
      <c r="V48" s="86"/>
    </row>
    <row r="49" spans="2:22" ht="15" thickBot="1" x14ac:dyDescent="0.25">
      <c r="B49" s="31">
        <v>1</v>
      </c>
      <c r="C49" s="32" t="s">
        <v>101</v>
      </c>
      <c r="D49" s="33">
        <v>491</v>
      </c>
      <c r="E49" s="34">
        <v>5.3196099674972915E-2</v>
      </c>
      <c r="F49" s="33">
        <v>435</v>
      </c>
      <c r="G49" s="34">
        <v>4.3859649122807015E-2</v>
      </c>
      <c r="H49" s="35">
        <v>0.12873563218390816</v>
      </c>
      <c r="I49" s="53">
        <v>0</v>
      </c>
      <c r="J49" s="33">
        <v>847</v>
      </c>
      <c r="K49" s="35">
        <v>-0.42030696576151116</v>
      </c>
      <c r="L49" s="53">
        <v>0</v>
      </c>
      <c r="M49" s="48"/>
      <c r="N49" s="48"/>
      <c r="O49" s="31">
        <v>1</v>
      </c>
      <c r="P49" s="32" t="s">
        <v>101</v>
      </c>
      <c r="Q49" s="33">
        <v>3010</v>
      </c>
      <c r="R49" s="34">
        <v>6.6230994345061286E-2</v>
      </c>
      <c r="S49" s="33">
        <v>1630</v>
      </c>
      <c r="T49" s="34">
        <v>3.9615992222627294E-2</v>
      </c>
      <c r="U49" s="35">
        <v>0.84662576687116564</v>
      </c>
      <c r="V49" s="53">
        <v>3</v>
      </c>
    </row>
    <row r="50" spans="2:22" ht="15" thickBot="1" x14ac:dyDescent="0.25">
      <c r="B50" s="37">
        <v>2</v>
      </c>
      <c r="C50" s="38" t="s">
        <v>37</v>
      </c>
      <c r="D50" s="39">
        <v>483</v>
      </c>
      <c r="E50" s="40">
        <v>5.2329360780065004E-2</v>
      </c>
      <c r="F50" s="39">
        <v>306</v>
      </c>
      <c r="G50" s="40">
        <v>3.0852994555353903E-2</v>
      </c>
      <c r="H50" s="41">
        <v>0.57843137254901955</v>
      </c>
      <c r="I50" s="54">
        <v>5</v>
      </c>
      <c r="J50" s="39">
        <v>561</v>
      </c>
      <c r="K50" s="41">
        <v>-0.13903743315508021</v>
      </c>
      <c r="L50" s="54">
        <v>1</v>
      </c>
      <c r="M50" s="48"/>
      <c r="N50" s="48"/>
      <c r="O50" s="37">
        <v>2</v>
      </c>
      <c r="P50" s="38" t="s">
        <v>38</v>
      </c>
      <c r="Q50" s="39">
        <v>1938</v>
      </c>
      <c r="R50" s="40">
        <v>4.2643078751072677E-2</v>
      </c>
      <c r="S50" s="39">
        <v>2061</v>
      </c>
      <c r="T50" s="40">
        <v>5.0091141086401753E-2</v>
      </c>
      <c r="U50" s="41">
        <v>-5.967976710334788E-2</v>
      </c>
      <c r="V50" s="54">
        <v>-1</v>
      </c>
    </row>
    <row r="51" spans="2:22" ht="15" thickBot="1" x14ac:dyDescent="0.25">
      <c r="B51" s="31">
        <v>3</v>
      </c>
      <c r="C51" s="32" t="s">
        <v>40</v>
      </c>
      <c r="D51" s="33">
        <v>382</v>
      </c>
      <c r="E51" s="34">
        <v>4.1386782231852652E-2</v>
      </c>
      <c r="F51" s="33">
        <v>431</v>
      </c>
      <c r="G51" s="34">
        <v>4.3456342004436377E-2</v>
      </c>
      <c r="H51" s="35">
        <v>-0.11368909512761016</v>
      </c>
      <c r="I51" s="53">
        <v>-1</v>
      </c>
      <c r="J51" s="33">
        <v>471</v>
      </c>
      <c r="K51" s="35">
        <v>-0.18895966029723987</v>
      </c>
      <c r="L51" s="53">
        <v>2</v>
      </c>
      <c r="M51" s="48"/>
      <c r="N51" s="48"/>
      <c r="O51" s="31">
        <v>3</v>
      </c>
      <c r="P51" s="32" t="s">
        <v>37</v>
      </c>
      <c r="Q51" s="33">
        <v>1792</v>
      </c>
      <c r="R51" s="34">
        <v>3.9430545470548112E-2</v>
      </c>
      <c r="S51" s="33">
        <v>1647</v>
      </c>
      <c r="T51" s="34">
        <v>4.0029165147648559E-2</v>
      </c>
      <c r="U51" s="35">
        <v>8.8038858530661734E-2</v>
      </c>
      <c r="V51" s="53">
        <v>0</v>
      </c>
    </row>
    <row r="52" spans="2:22" ht="15" thickBot="1" x14ac:dyDescent="0.25">
      <c r="B52" s="37">
        <v>4</v>
      </c>
      <c r="C52" s="38" t="s">
        <v>74</v>
      </c>
      <c r="D52" s="39">
        <v>294</v>
      </c>
      <c r="E52" s="40">
        <v>3.1852654387865657E-2</v>
      </c>
      <c r="F52" s="39">
        <v>286</v>
      </c>
      <c r="G52" s="40">
        <v>2.8836458963500705E-2</v>
      </c>
      <c r="H52" s="41">
        <v>2.7972027972027913E-2</v>
      </c>
      <c r="I52" s="54">
        <v>4</v>
      </c>
      <c r="J52" s="39">
        <v>414</v>
      </c>
      <c r="K52" s="41">
        <v>-0.28985507246376807</v>
      </c>
      <c r="L52" s="54">
        <v>2</v>
      </c>
      <c r="M52" s="48"/>
      <c r="N52" s="48"/>
      <c r="O52" s="37">
        <v>4</v>
      </c>
      <c r="P52" s="38" t="s">
        <v>40</v>
      </c>
      <c r="Q52" s="39">
        <v>1600</v>
      </c>
      <c r="R52" s="40">
        <v>3.5205844170132242E-2</v>
      </c>
      <c r="S52" s="39">
        <v>1838</v>
      </c>
      <c r="T52" s="40">
        <v>4.4671284481711024E-2</v>
      </c>
      <c r="U52" s="41">
        <v>-0.12948857453754081</v>
      </c>
      <c r="V52" s="54">
        <v>-2</v>
      </c>
    </row>
    <row r="53" spans="2:22" ht="15" thickBot="1" x14ac:dyDescent="0.25">
      <c r="B53" s="31">
        <v>5</v>
      </c>
      <c r="C53" s="32" t="s">
        <v>51</v>
      </c>
      <c r="D53" s="33">
        <v>285</v>
      </c>
      <c r="E53" s="34">
        <v>3.0877573131094259E-2</v>
      </c>
      <c r="F53" s="33">
        <v>399</v>
      </c>
      <c r="G53" s="34">
        <v>4.0229885057471264E-2</v>
      </c>
      <c r="H53" s="35">
        <v>-0.2857142857142857</v>
      </c>
      <c r="I53" s="53">
        <v>0</v>
      </c>
      <c r="J53" s="33">
        <v>362</v>
      </c>
      <c r="K53" s="35">
        <v>-0.21270718232044195</v>
      </c>
      <c r="L53" s="53">
        <v>2</v>
      </c>
      <c r="M53" s="48"/>
      <c r="N53" s="48"/>
      <c r="O53" s="31">
        <v>5</v>
      </c>
      <c r="P53" s="32" t="s">
        <v>59</v>
      </c>
      <c r="Q53" s="33">
        <v>1581</v>
      </c>
      <c r="R53" s="34">
        <v>3.4787774770611922E-2</v>
      </c>
      <c r="S53" s="33">
        <v>1088</v>
      </c>
      <c r="T53" s="34">
        <v>2.644306720136104E-2</v>
      </c>
      <c r="U53" s="35">
        <v>0.453125</v>
      </c>
      <c r="V53" s="53">
        <v>5</v>
      </c>
    </row>
    <row r="54" spans="2:22" ht="15" thickBot="1" x14ac:dyDescent="0.25">
      <c r="B54" s="37">
        <v>6</v>
      </c>
      <c r="C54" s="38" t="s">
        <v>59</v>
      </c>
      <c r="D54" s="39">
        <v>261</v>
      </c>
      <c r="E54" s="40">
        <v>2.8277356446370531E-2</v>
      </c>
      <c r="F54" s="39">
        <v>431</v>
      </c>
      <c r="G54" s="40">
        <v>4.3456342004436377E-2</v>
      </c>
      <c r="H54" s="41">
        <v>-0.39443155452436196</v>
      </c>
      <c r="I54" s="54">
        <v>-4</v>
      </c>
      <c r="J54" s="39">
        <v>524</v>
      </c>
      <c r="K54" s="41">
        <v>-0.50190839694656486</v>
      </c>
      <c r="L54" s="54">
        <v>-2</v>
      </c>
      <c r="M54" s="48"/>
      <c r="N54" s="48"/>
      <c r="O54" s="37">
        <v>6</v>
      </c>
      <c r="P54" s="38" t="s">
        <v>74</v>
      </c>
      <c r="Q54" s="39">
        <v>1199</v>
      </c>
      <c r="R54" s="40">
        <v>2.6382379474992848E-2</v>
      </c>
      <c r="S54" s="39">
        <v>1201</v>
      </c>
      <c r="T54" s="40">
        <v>2.9189451938267105E-2</v>
      </c>
      <c r="U54" s="41">
        <v>-1.6652789342215257E-3</v>
      </c>
      <c r="V54" s="54">
        <v>2</v>
      </c>
    </row>
    <row r="55" spans="2:22" ht="15" thickBot="1" x14ac:dyDescent="0.25">
      <c r="B55" s="31">
        <v>7</v>
      </c>
      <c r="C55" s="32" t="s">
        <v>67</v>
      </c>
      <c r="D55" s="33">
        <v>217</v>
      </c>
      <c r="E55" s="34">
        <v>2.351029252437703E-2</v>
      </c>
      <c r="F55" s="33">
        <v>191</v>
      </c>
      <c r="G55" s="34">
        <v>1.9257914902198022E-2</v>
      </c>
      <c r="H55" s="35">
        <v>0.13612565445026181</v>
      </c>
      <c r="I55" s="53">
        <v>6</v>
      </c>
      <c r="J55" s="33">
        <v>285</v>
      </c>
      <c r="K55" s="35">
        <v>-0.23859649122807014</v>
      </c>
      <c r="L55" s="53">
        <v>2</v>
      </c>
      <c r="M55" s="48"/>
      <c r="N55" s="48"/>
      <c r="O55" s="31">
        <v>7</v>
      </c>
      <c r="P55" s="32" t="s">
        <v>51</v>
      </c>
      <c r="Q55" s="33">
        <v>1184</v>
      </c>
      <c r="R55" s="34">
        <v>2.6052324685897858E-2</v>
      </c>
      <c r="S55" s="33">
        <v>1557</v>
      </c>
      <c r="T55" s="34">
        <v>3.7841779074006564E-2</v>
      </c>
      <c r="U55" s="35">
        <v>-0.23956326268465</v>
      </c>
      <c r="V55" s="53">
        <v>-2</v>
      </c>
    </row>
    <row r="56" spans="2:22" ht="15" thickBot="1" x14ac:dyDescent="0.25">
      <c r="B56" s="37">
        <v>8</v>
      </c>
      <c r="C56" s="38" t="s">
        <v>102</v>
      </c>
      <c r="D56" s="39">
        <v>212</v>
      </c>
      <c r="E56" s="40">
        <v>2.2968580715059587E-2</v>
      </c>
      <c r="F56" s="39">
        <v>63</v>
      </c>
      <c r="G56" s="40">
        <v>6.3520871143375682E-3</v>
      </c>
      <c r="H56" s="41">
        <v>2.3650793650793651</v>
      </c>
      <c r="I56" s="54">
        <v>37</v>
      </c>
      <c r="J56" s="39">
        <v>271</v>
      </c>
      <c r="K56" s="41">
        <v>-0.21771217712177127</v>
      </c>
      <c r="L56" s="54">
        <v>2</v>
      </c>
      <c r="M56" s="48"/>
      <c r="N56" s="48"/>
      <c r="O56" s="37">
        <v>8</v>
      </c>
      <c r="P56" s="38" t="s">
        <v>67</v>
      </c>
      <c r="Q56" s="39">
        <v>1067</v>
      </c>
      <c r="R56" s="40">
        <v>2.347789733095694E-2</v>
      </c>
      <c r="S56" s="39">
        <v>855</v>
      </c>
      <c r="T56" s="40">
        <v>2.0780167699598978E-2</v>
      </c>
      <c r="U56" s="41">
        <v>0.24795321637426904</v>
      </c>
      <c r="V56" s="54">
        <v>4</v>
      </c>
    </row>
    <row r="57" spans="2:22" ht="15" thickBot="1" x14ac:dyDescent="0.25">
      <c r="B57" s="31">
        <v>9</v>
      </c>
      <c r="C57" s="32" t="s">
        <v>36</v>
      </c>
      <c r="D57" s="33">
        <v>196</v>
      </c>
      <c r="E57" s="34">
        <v>2.1235102925243769E-2</v>
      </c>
      <c r="F57" s="33">
        <v>216</v>
      </c>
      <c r="G57" s="34">
        <v>2.1778584392014518E-2</v>
      </c>
      <c r="H57" s="35">
        <v>-9.259259259259256E-2</v>
      </c>
      <c r="I57" s="53">
        <v>1</v>
      </c>
      <c r="J57" s="33">
        <v>244</v>
      </c>
      <c r="K57" s="35">
        <v>-0.19672131147540983</v>
      </c>
      <c r="L57" s="53">
        <v>2</v>
      </c>
      <c r="M57" s="48"/>
      <c r="N57" s="48"/>
      <c r="O57" s="31">
        <v>9</v>
      </c>
      <c r="P57" s="32" t="s">
        <v>116</v>
      </c>
      <c r="Q57" s="33">
        <v>1047</v>
      </c>
      <c r="R57" s="34">
        <v>2.3037824278830287E-2</v>
      </c>
      <c r="S57" s="33">
        <v>0</v>
      </c>
      <c r="T57" s="34">
        <v>0</v>
      </c>
      <c r="U57" s="35"/>
      <c r="V57" s="53"/>
    </row>
    <row r="58" spans="2:22" ht="15" thickBot="1" x14ac:dyDescent="0.25">
      <c r="B58" s="37">
        <v>10</v>
      </c>
      <c r="C58" s="38" t="s">
        <v>50</v>
      </c>
      <c r="D58" s="39">
        <v>190</v>
      </c>
      <c r="E58" s="40">
        <v>2.0585048754062838E-2</v>
      </c>
      <c r="F58" s="39">
        <v>244</v>
      </c>
      <c r="G58" s="40">
        <v>2.4601734220608993E-2</v>
      </c>
      <c r="H58" s="41">
        <v>-0.22131147540983609</v>
      </c>
      <c r="I58" s="54">
        <v>-1</v>
      </c>
      <c r="J58" s="39">
        <v>229</v>
      </c>
      <c r="K58" s="41">
        <v>-0.17030567685589515</v>
      </c>
      <c r="L58" s="54">
        <v>8</v>
      </c>
      <c r="M58" s="48"/>
      <c r="N58" s="48"/>
      <c r="O58" s="37">
        <v>10</v>
      </c>
      <c r="P58" s="38" t="s">
        <v>79</v>
      </c>
      <c r="Q58" s="39">
        <v>972</v>
      </c>
      <c r="R58" s="40">
        <v>2.1387550333355338E-2</v>
      </c>
      <c r="S58" s="39">
        <v>1555</v>
      </c>
      <c r="T58" s="40">
        <v>3.7793170494592299E-2</v>
      </c>
      <c r="U58" s="41">
        <v>-0.37491961414790997</v>
      </c>
      <c r="V58" s="54">
        <v>-4</v>
      </c>
    </row>
    <row r="59" spans="2:22" ht="15" thickBot="1" x14ac:dyDescent="0.25">
      <c r="B59" s="31">
        <v>11</v>
      </c>
      <c r="C59" s="32" t="s">
        <v>38</v>
      </c>
      <c r="D59" s="33">
        <v>167</v>
      </c>
      <c r="E59" s="34">
        <v>1.8093174431202601E-2</v>
      </c>
      <c r="F59" s="33">
        <v>412</v>
      </c>
      <c r="G59" s="34">
        <v>4.1540633192175845E-2</v>
      </c>
      <c r="H59" s="35">
        <v>-0.59466019417475735</v>
      </c>
      <c r="I59" s="53">
        <v>-7</v>
      </c>
      <c r="J59" s="33">
        <v>581</v>
      </c>
      <c r="K59" s="35">
        <v>-0.71256454388984514</v>
      </c>
      <c r="L59" s="53">
        <v>-9</v>
      </c>
      <c r="M59" s="48"/>
      <c r="N59" s="48"/>
      <c r="O59" s="31">
        <v>11</v>
      </c>
      <c r="P59" s="32" t="s">
        <v>69</v>
      </c>
      <c r="Q59" s="33">
        <v>926</v>
      </c>
      <c r="R59" s="34">
        <v>2.0375382313464033E-2</v>
      </c>
      <c r="S59" s="33">
        <v>614</v>
      </c>
      <c r="T59" s="34">
        <v>1.4922833880179853E-2</v>
      </c>
      <c r="U59" s="35">
        <v>0.50814332247557004</v>
      </c>
      <c r="V59" s="53">
        <v>3</v>
      </c>
    </row>
    <row r="60" spans="2:22" ht="15" thickBot="1" x14ac:dyDescent="0.25">
      <c r="B60" s="37">
        <v>12</v>
      </c>
      <c r="C60" s="38" t="s">
        <v>79</v>
      </c>
      <c r="D60" s="39">
        <v>161</v>
      </c>
      <c r="E60" s="40">
        <v>1.7443120260021667E-2</v>
      </c>
      <c r="F60" s="39">
        <v>194</v>
      </c>
      <c r="G60" s="40">
        <v>1.9560395240976004E-2</v>
      </c>
      <c r="H60" s="41">
        <v>-0.17010309278350511</v>
      </c>
      <c r="I60" s="54">
        <v>0</v>
      </c>
      <c r="J60" s="39">
        <v>232</v>
      </c>
      <c r="K60" s="41">
        <v>-0.30603448275862066</v>
      </c>
      <c r="L60" s="54">
        <v>4</v>
      </c>
      <c r="M60" s="48"/>
      <c r="N60" s="48"/>
      <c r="O60" s="37">
        <v>12</v>
      </c>
      <c r="P60" s="38" t="s">
        <v>65</v>
      </c>
      <c r="Q60" s="39">
        <v>856</v>
      </c>
      <c r="R60" s="40">
        <v>1.883512663102075E-2</v>
      </c>
      <c r="S60" s="39">
        <v>1407</v>
      </c>
      <c r="T60" s="40">
        <v>3.4196135617936566E-2</v>
      </c>
      <c r="U60" s="41">
        <v>-0.39161336176261552</v>
      </c>
      <c r="V60" s="54">
        <v>-5</v>
      </c>
    </row>
    <row r="61" spans="2:22" ht="15" thickBot="1" x14ac:dyDescent="0.25">
      <c r="B61" s="31">
        <v>13</v>
      </c>
      <c r="C61" s="32" t="s">
        <v>35</v>
      </c>
      <c r="D61" s="33">
        <v>159</v>
      </c>
      <c r="E61" s="34">
        <v>1.7226435536294691E-2</v>
      </c>
      <c r="F61" s="33">
        <v>47</v>
      </c>
      <c r="G61" s="34">
        <v>4.7388586408550109E-3</v>
      </c>
      <c r="H61" s="35">
        <v>2.3829787234042552</v>
      </c>
      <c r="I61" s="53">
        <v>46</v>
      </c>
      <c r="J61" s="33">
        <v>227</v>
      </c>
      <c r="K61" s="35">
        <v>-0.29955947136563876</v>
      </c>
      <c r="L61" s="53">
        <v>6</v>
      </c>
      <c r="M61" s="48"/>
      <c r="N61" s="48"/>
      <c r="O61" s="31">
        <v>13</v>
      </c>
      <c r="P61" s="32" t="s">
        <v>36</v>
      </c>
      <c r="Q61" s="33">
        <v>822</v>
      </c>
      <c r="R61" s="34">
        <v>1.808700244240544E-2</v>
      </c>
      <c r="S61" s="33">
        <v>725</v>
      </c>
      <c r="T61" s="34">
        <v>1.7620610037671649E-2</v>
      </c>
      <c r="U61" s="35">
        <v>0.13379310344827577</v>
      </c>
      <c r="V61" s="53">
        <v>0</v>
      </c>
    </row>
    <row r="62" spans="2:22" ht="15" thickBot="1" x14ac:dyDescent="0.25">
      <c r="B62" s="37">
        <v>14</v>
      </c>
      <c r="C62" s="38" t="s">
        <v>115</v>
      </c>
      <c r="D62" s="39">
        <v>158</v>
      </c>
      <c r="E62" s="40">
        <v>1.7118093174431203E-2</v>
      </c>
      <c r="F62" s="39">
        <v>65</v>
      </c>
      <c r="G62" s="40">
        <v>6.5537406735228874E-3</v>
      </c>
      <c r="H62" s="41">
        <v>1.4307692307692306</v>
      </c>
      <c r="I62" s="54">
        <v>29</v>
      </c>
      <c r="J62" s="39">
        <v>239</v>
      </c>
      <c r="K62" s="41">
        <v>-0.33891213389121344</v>
      </c>
      <c r="L62" s="54">
        <v>-1</v>
      </c>
      <c r="M62" s="48"/>
      <c r="N62" s="48"/>
      <c r="O62" s="37">
        <v>14</v>
      </c>
      <c r="P62" s="38" t="s">
        <v>80</v>
      </c>
      <c r="Q62" s="39">
        <v>813</v>
      </c>
      <c r="R62" s="40">
        <v>1.7888969568948445E-2</v>
      </c>
      <c r="S62" s="39">
        <v>1042</v>
      </c>
      <c r="T62" s="40">
        <v>2.532506987483291E-2</v>
      </c>
      <c r="U62" s="41">
        <v>-0.21976967370441458</v>
      </c>
      <c r="V62" s="54">
        <v>-3</v>
      </c>
    </row>
    <row r="63" spans="2:22" ht="15" thickBot="1" x14ac:dyDescent="0.25">
      <c r="B63" s="31">
        <v>15</v>
      </c>
      <c r="C63" s="32" t="s">
        <v>80</v>
      </c>
      <c r="D63" s="33">
        <v>156</v>
      </c>
      <c r="E63" s="34">
        <v>1.6901408450704224E-2</v>
      </c>
      <c r="F63" s="33">
        <v>171</v>
      </c>
      <c r="G63" s="34">
        <v>1.7241379310344827E-2</v>
      </c>
      <c r="H63" s="35">
        <v>-8.7719298245614086E-2</v>
      </c>
      <c r="I63" s="53">
        <v>0</v>
      </c>
      <c r="J63" s="33">
        <v>204</v>
      </c>
      <c r="K63" s="35">
        <v>-0.23529411764705888</v>
      </c>
      <c r="L63" s="53">
        <v>5</v>
      </c>
      <c r="M63" s="48"/>
      <c r="N63" s="48"/>
      <c r="O63" s="31">
        <v>15</v>
      </c>
      <c r="P63" s="32" t="s">
        <v>102</v>
      </c>
      <c r="Q63" s="33">
        <v>812</v>
      </c>
      <c r="R63" s="34">
        <v>1.7866965916342112E-2</v>
      </c>
      <c r="S63" s="33">
        <v>521</v>
      </c>
      <c r="T63" s="34">
        <v>1.2662534937416455E-2</v>
      </c>
      <c r="U63" s="35">
        <v>0.55854126679462568</v>
      </c>
      <c r="V63" s="53">
        <v>1</v>
      </c>
    </row>
    <row r="64" spans="2:22" ht="15" thickBot="1" x14ac:dyDescent="0.25">
      <c r="B64" s="37">
        <v>16</v>
      </c>
      <c r="C64" s="38" t="s">
        <v>69</v>
      </c>
      <c r="D64" s="39">
        <v>155</v>
      </c>
      <c r="E64" s="40">
        <v>1.6793066088840736E-2</v>
      </c>
      <c r="F64" s="39">
        <v>101</v>
      </c>
      <c r="G64" s="40">
        <v>1.018350473885864E-2</v>
      </c>
      <c r="H64" s="41">
        <v>0.53465346534653468</v>
      </c>
      <c r="I64" s="54">
        <v>8</v>
      </c>
      <c r="J64" s="39">
        <v>233</v>
      </c>
      <c r="K64" s="41">
        <v>-0.33476394849785407</v>
      </c>
      <c r="L64" s="54">
        <v>-1</v>
      </c>
      <c r="M64" s="48"/>
      <c r="N64" s="48"/>
      <c r="O64" s="37">
        <v>16</v>
      </c>
      <c r="P64" s="38" t="s">
        <v>115</v>
      </c>
      <c r="Q64" s="39">
        <v>753</v>
      </c>
      <c r="R64" s="40">
        <v>1.6568750412568486E-2</v>
      </c>
      <c r="S64" s="39">
        <v>365</v>
      </c>
      <c r="T64" s="40">
        <v>8.8710657431036576E-3</v>
      </c>
      <c r="U64" s="41">
        <v>1.0630136986301371</v>
      </c>
      <c r="V64" s="54">
        <v>14</v>
      </c>
    </row>
    <row r="65" spans="2:22" ht="15" thickBot="1" x14ac:dyDescent="0.25">
      <c r="B65" s="31">
        <v>17</v>
      </c>
      <c r="C65" s="32" t="s">
        <v>137</v>
      </c>
      <c r="D65" s="33">
        <v>150</v>
      </c>
      <c r="E65" s="34">
        <v>1.6251354279523293E-2</v>
      </c>
      <c r="F65" s="33">
        <v>106</v>
      </c>
      <c r="G65" s="34">
        <v>1.068763863682194E-2</v>
      </c>
      <c r="H65" s="35">
        <v>0.41509433962264142</v>
      </c>
      <c r="I65" s="53">
        <v>4</v>
      </c>
      <c r="J65" s="33">
        <v>231</v>
      </c>
      <c r="K65" s="35">
        <v>-0.35064935064935066</v>
      </c>
      <c r="L65" s="53">
        <v>0</v>
      </c>
      <c r="M65" s="48"/>
      <c r="N65" s="48"/>
      <c r="O65" s="31">
        <v>17</v>
      </c>
      <c r="P65" s="32" t="s">
        <v>50</v>
      </c>
      <c r="Q65" s="33">
        <v>732</v>
      </c>
      <c r="R65" s="34">
        <v>1.61066737078355E-2</v>
      </c>
      <c r="S65" s="33">
        <v>1109</v>
      </c>
      <c r="T65" s="34">
        <v>2.6953457285210841E-2</v>
      </c>
      <c r="U65" s="35">
        <v>-0.33994589720468893</v>
      </c>
      <c r="V65" s="53">
        <v>-8</v>
      </c>
    </row>
    <row r="66" spans="2:22" ht="15" thickBot="1" x14ac:dyDescent="0.25">
      <c r="B66" s="37">
        <v>18</v>
      </c>
      <c r="C66" s="38" t="s">
        <v>166</v>
      </c>
      <c r="D66" s="39">
        <v>144</v>
      </c>
      <c r="E66" s="40">
        <v>1.5601300108342361E-2</v>
      </c>
      <c r="F66" s="39">
        <v>27</v>
      </c>
      <c r="G66" s="40">
        <v>2.7223230490018148E-3</v>
      </c>
      <c r="H66" s="41">
        <v>4.333333333333333</v>
      </c>
      <c r="I66" s="54">
        <v>61</v>
      </c>
      <c r="J66" s="39">
        <v>87</v>
      </c>
      <c r="K66" s="41">
        <v>0.65517241379310343</v>
      </c>
      <c r="L66" s="54">
        <v>22</v>
      </c>
      <c r="M66" s="48"/>
      <c r="N66" s="48"/>
      <c r="O66" s="37">
        <v>18</v>
      </c>
      <c r="P66" s="38" t="s">
        <v>137</v>
      </c>
      <c r="Q66" s="39">
        <v>673</v>
      </c>
      <c r="R66" s="40">
        <v>1.4808458204061875E-2</v>
      </c>
      <c r="S66" s="39">
        <v>473</v>
      </c>
      <c r="T66" s="40">
        <v>1.1495929031474054E-2</v>
      </c>
      <c r="U66" s="41">
        <v>0.42283298097251576</v>
      </c>
      <c r="V66" s="54">
        <v>2</v>
      </c>
    </row>
    <row r="67" spans="2:22" ht="15" thickBot="1" x14ac:dyDescent="0.25">
      <c r="B67" s="31">
        <v>19</v>
      </c>
      <c r="C67" s="32" t="s">
        <v>167</v>
      </c>
      <c r="D67" s="33">
        <v>125</v>
      </c>
      <c r="E67" s="34">
        <v>1.3542795232936078E-2</v>
      </c>
      <c r="F67" s="33">
        <v>5</v>
      </c>
      <c r="G67" s="34">
        <v>5.0413389796329902E-4</v>
      </c>
      <c r="H67" s="35">
        <v>24</v>
      </c>
      <c r="I67" s="53">
        <v>145</v>
      </c>
      <c r="J67" s="33">
        <v>204</v>
      </c>
      <c r="K67" s="35">
        <v>-0.38725490196078427</v>
      </c>
      <c r="L67" s="53">
        <v>1</v>
      </c>
      <c r="O67" s="31">
        <v>19</v>
      </c>
      <c r="P67" s="32" t="s">
        <v>35</v>
      </c>
      <c r="Q67" s="33">
        <v>576</v>
      </c>
      <c r="R67" s="34">
        <v>1.2674103901247607E-2</v>
      </c>
      <c r="S67" s="33">
        <v>255</v>
      </c>
      <c r="T67" s="34">
        <v>6.1975938753189939E-3</v>
      </c>
      <c r="U67" s="35">
        <v>1.2588235294117647</v>
      </c>
      <c r="V67" s="53">
        <v>26</v>
      </c>
    </row>
    <row r="68" spans="2:22" ht="15" thickBot="1" x14ac:dyDescent="0.25">
      <c r="B68" s="37">
        <v>20</v>
      </c>
      <c r="C68" s="38" t="s">
        <v>140</v>
      </c>
      <c r="D68" s="39">
        <v>124</v>
      </c>
      <c r="E68" s="40">
        <v>1.3434452871072589E-2</v>
      </c>
      <c r="F68" s="39">
        <v>50</v>
      </c>
      <c r="G68" s="40">
        <v>5.0413389796329904E-3</v>
      </c>
      <c r="H68" s="41">
        <v>1.48</v>
      </c>
      <c r="I68" s="54">
        <v>35</v>
      </c>
      <c r="J68" s="39">
        <v>182</v>
      </c>
      <c r="K68" s="41">
        <v>-0.31868131868131866</v>
      </c>
      <c r="L68" s="54">
        <v>3</v>
      </c>
      <c r="O68" s="37">
        <v>20</v>
      </c>
      <c r="P68" s="38" t="s">
        <v>110</v>
      </c>
      <c r="Q68" s="39">
        <v>574</v>
      </c>
      <c r="R68" s="40">
        <v>1.2630096596034942E-2</v>
      </c>
      <c r="S68" s="39">
        <v>1</v>
      </c>
      <c r="T68" s="40">
        <v>2.430428970713331E-5</v>
      </c>
      <c r="U68" s="41">
        <v>573</v>
      </c>
      <c r="V68" s="54">
        <v>253</v>
      </c>
    </row>
    <row r="69" spans="2:22" ht="15" thickBot="1" x14ac:dyDescent="0.25">
      <c r="B69" s="91" t="s">
        <v>42</v>
      </c>
      <c r="C69" s="92"/>
      <c r="D69" s="42">
        <f>SUM(D49:D68)</f>
        <v>4510</v>
      </c>
      <c r="E69" s="43">
        <f>D69/D71</f>
        <v>0.48862405200433368</v>
      </c>
      <c r="F69" s="42">
        <f>SUM(F49:F68)</f>
        <v>4180</v>
      </c>
      <c r="G69" s="43">
        <f>F69/F71</f>
        <v>0.42145593869731801</v>
      </c>
      <c r="H69" s="44">
        <f>D69/F69-1</f>
        <v>7.8947368421052655E-2</v>
      </c>
      <c r="I69" s="55"/>
      <c r="J69" s="42">
        <f>SUM(J49:J68)</f>
        <v>6628</v>
      </c>
      <c r="K69" s="43">
        <f>D69/J69-1</f>
        <v>-0.31955340977670488</v>
      </c>
      <c r="L69" s="42"/>
      <c r="O69" s="91" t="s">
        <v>42</v>
      </c>
      <c r="P69" s="92"/>
      <c r="Q69" s="42">
        <f>SUM(Q49:Q68)</f>
        <v>22927</v>
      </c>
      <c r="R69" s="43">
        <f>Q69/Q71</f>
        <v>0.50447774330538875</v>
      </c>
      <c r="S69" s="42">
        <f>SUM(S49:S68)</f>
        <v>19944</v>
      </c>
      <c r="T69" s="43">
        <f>S69/S71</f>
        <v>0.48472475391906672</v>
      </c>
      <c r="U69" s="44">
        <f>Q69/S69-1</f>
        <v>0.14956879261933409</v>
      </c>
      <c r="V69" s="55"/>
    </row>
    <row r="70" spans="2:22" ht="15" thickBot="1" x14ac:dyDescent="0.25">
      <c r="B70" s="91" t="s">
        <v>12</v>
      </c>
      <c r="C70" s="92"/>
      <c r="D70" s="42">
        <f>D71-SUM(D49:D68)</f>
        <v>4720</v>
      </c>
      <c r="E70" s="43">
        <f>D70/D71</f>
        <v>0.51137594799566632</v>
      </c>
      <c r="F70" s="42">
        <f>F71-SUM(F49:F68)</f>
        <v>5738</v>
      </c>
      <c r="G70" s="43">
        <f>F70/F71</f>
        <v>0.57854406130268199</v>
      </c>
      <c r="H70" s="44">
        <f>D70/F70-1</f>
        <v>-0.17741373300801677</v>
      </c>
      <c r="I70" s="55"/>
      <c r="J70" s="42">
        <f>J71-SUM(J49:J68)</f>
        <v>7224</v>
      </c>
      <c r="K70" s="43">
        <f>D70/J70-1</f>
        <v>-0.34662236987818384</v>
      </c>
      <c r="L70" s="42"/>
      <c r="O70" s="91" t="s">
        <v>12</v>
      </c>
      <c r="P70" s="92"/>
      <c r="Q70" s="42">
        <f>Q71-SUM(Q49:Q68)</f>
        <v>22520</v>
      </c>
      <c r="R70" s="43">
        <f>Q70/Q71</f>
        <v>0.49552225669461131</v>
      </c>
      <c r="S70" s="42">
        <f>S71-SUM(S49:S68)</f>
        <v>21201</v>
      </c>
      <c r="T70" s="43">
        <f>S70/S71</f>
        <v>0.51527524608093334</v>
      </c>
      <c r="U70" s="44">
        <f>Q70/S70-1</f>
        <v>6.2214046507240273E-2</v>
      </c>
      <c r="V70" s="55"/>
    </row>
    <row r="71" spans="2:22" ht="15" thickBot="1" x14ac:dyDescent="0.25">
      <c r="B71" s="87" t="s">
        <v>34</v>
      </c>
      <c r="C71" s="88"/>
      <c r="D71" s="45">
        <v>9230</v>
      </c>
      <c r="E71" s="46">
        <v>1</v>
      </c>
      <c r="F71" s="45">
        <v>9918</v>
      </c>
      <c r="G71" s="46">
        <v>1</v>
      </c>
      <c r="H71" s="47">
        <v>-6.9368824359750003E-2</v>
      </c>
      <c r="I71" s="57"/>
      <c r="J71" s="45">
        <v>13852</v>
      </c>
      <c r="K71" s="47">
        <v>-0.33367022812590241</v>
      </c>
      <c r="L71" s="45"/>
      <c r="M71" s="48"/>
      <c r="O71" s="87" t="s">
        <v>34</v>
      </c>
      <c r="P71" s="88"/>
      <c r="Q71" s="45">
        <v>45447</v>
      </c>
      <c r="R71" s="46">
        <v>1</v>
      </c>
      <c r="S71" s="45">
        <v>41145</v>
      </c>
      <c r="T71" s="46">
        <v>1</v>
      </c>
      <c r="U71" s="47">
        <v>0.10455705432008755</v>
      </c>
      <c r="V71" s="57"/>
    </row>
    <row r="72" spans="2:22" x14ac:dyDescent="0.2">
      <c r="B72" s="49" t="s">
        <v>78</v>
      </c>
    </row>
    <row r="73" spans="2:22" ht="15" customHeight="1" x14ac:dyDescent="0.2">
      <c r="B73" s="50" t="s">
        <v>77</v>
      </c>
      <c r="O73" s="49" t="s">
        <v>78</v>
      </c>
    </row>
    <row r="74" spans="2:22" x14ac:dyDescent="0.2">
      <c r="O74" s="50" t="s">
        <v>77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I12:I31 V49:V68">
    <cfRule type="cellIs" dxfId="104" priority="42" operator="lessThan">
      <formula>0</formula>
    </cfRule>
    <cfRule type="cellIs" dxfId="103" priority="43" operator="equal">
      <formula>0</formula>
    </cfRule>
    <cfRule type="cellIs" dxfId="102" priority="44" operator="greaterThan">
      <formula>0</formula>
    </cfRule>
  </conditionalFormatting>
  <conditionalFormatting sqref="U49:U68">
    <cfRule type="cellIs" dxfId="101" priority="41" operator="lessThan">
      <formula>0</formula>
    </cfRule>
  </conditionalFormatting>
  <conditionalFormatting sqref="H32:H33">
    <cfRule type="cellIs" dxfId="100" priority="40" operator="lessThan">
      <formula>0</formula>
    </cfRule>
  </conditionalFormatting>
  <conditionalFormatting sqref="H12:H31">
    <cfRule type="cellIs" dxfId="99" priority="39" operator="lessThan">
      <formula>0</formula>
    </cfRule>
  </conditionalFormatting>
  <conditionalFormatting sqref="D12:E31 G12:H31 Q49:U68">
    <cfRule type="cellIs" dxfId="98" priority="38" operator="equal">
      <formula>0</formula>
    </cfRule>
  </conditionalFormatting>
  <conditionalFormatting sqref="F12:F31">
    <cfRule type="cellIs" dxfId="97" priority="37" operator="equal">
      <formula>0</formula>
    </cfRule>
  </conditionalFormatting>
  <conditionalFormatting sqref="K12:K31">
    <cfRule type="cellIs" dxfId="96" priority="35" operator="lessThan">
      <formula>0</formula>
    </cfRule>
  </conditionalFormatting>
  <conditionalFormatting sqref="J12:K31">
    <cfRule type="cellIs" dxfId="95" priority="34" operator="equal">
      <formula>0</formula>
    </cfRule>
  </conditionalFormatting>
  <conditionalFormatting sqref="L12:L31">
    <cfRule type="cellIs" dxfId="94" priority="31" operator="lessThan">
      <formula>0</formula>
    </cfRule>
    <cfRule type="cellIs" dxfId="93" priority="32" operator="equal">
      <formula>0</formula>
    </cfRule>
    <cfRule type="cellIs" dxfId="92" priority="33" operator="greaterThan">
      <formula>0</formula>
    </cfRule>
  </conditionalFormatting>
  <conditionalFormatting sqref="I49:I68">
    <cfRule type="cellIs" dxfId="91" priority="28" operator="lessThan">
      <formula>0</formula>
    </cfRule>
    <cfRule type="cellIs" dxfId="90" priority="29" operator="equal">
      <formula>0</formula>
    </cfRule>
    <cfRule type="cellIs" dxfId="89" priority="30" operator="greaterThan">
      <formula>0</formula>
    </cfRule>
  </conditionalFormatting>
  <conditionalFormatting sqref="H69:H70">
    <cfRule type="cellIs" dxfId="88" priority="26" operator="lessThan">
      <formula>0</formula>
    </cfRule>
  </conditionalFormatting>
  <conditionalFormatting sqref="H49:H68">
    <cfRule type="cellIs" dxfId="87" priority="25" operator="lessThan">
      <formula>0</formula>
    </cfRule>
  </conditionalFormatting>
  <conditionalFormatting sqref="D49:E68 G49:H68">
    <cfRule type="cellIs" dxfId="86" priority="24" operator="equal">
      <formula>0</formula>
    </cfRule>
  </conditionalFormatting>
  <conditionalFormatting sqref="F49:F68">
    <cfRule type="cellIs" dxfId="85" priority="23" operator="equal">
      <formula>0</formula>
    </cfRule>
  </conditionalFormatting>
  <conditionalFormatting sqref="K49:K68">
    <cfRule type="cellIs" dxfId="84" priority="21" operator="lessThan">
      <formula>0</formula>
    </cfRule>
  </conditionalFormatting>
  <conditionalFormatting sqref="J49:K68">
    <cfRule type="cellIs" dxfId="83" priority="20" operator="equal">
      <formula>0</formula>
    </cfRule>
  </conditionalFormatting>
  <conditionalFormatting sqref="L49:L68">
    <cfRule type="cellIs" dxfId="82" priority="17" operator="lessThan">
      <formula>0</formula>
    </cfRule>
    <cfRule type="cellIs" dxfId="81" priority="18" operator="equal">
      <formula>0</formula>
    </cfRule>
    <cfRule type="cellIs" dxfId="80" priority="19" operator="greaterThan">
      <formula>0</formula>
    </cfRule>
  </conditionalFormatting>
  <conditionalFormatting sqref="V12:V31">
    <cfRule type="cellIs" dxfId="79" priority="14" operator="lessThan">
      <formula>0</formula>
    </cfRule>
    <cfRule type="cellIs" dxfId="78" priority="15" operator="equal">
      <formula>0</formula>
    </cfRule>
    <cfRule type="cellIs" dxfId="77" priority="16" operator="greaterThan">
      <formula>0</formula>
    </cfRule>
  </conditionalFormatting>
  <conditionalFormatting sqref="U32:U33">
    <cfRule type="cellIs" dxfId="76" priority="12" operator="lessThan">
      <formula>0</formula>
    </cfRule>
  </conditionalFormatting>
  <conditionalFormatting sqref="U12:U31">
    <cfRule type="cellIs" dxfId="75" priority="11" operator="lessThan">
      <formula>0</formula>
    </cfRule>
  </conditionalFormatting>
  <conditionalFormatting sqref="Q12:R31 T12:U31">
    <cfRule type="cellIs" dxfId="74" priority="10" operator="equal">
      <formula>0</formula>
    </cfRule>
  </conditionalFormatting>
  <conditionalFormatting sqref="S12:S31">
    <cfRule type="cellIs" dxfId="73" priority="9" operator="equal">
      <formula>0</formula>
    </cfRule>
  </conditionalFormatting>
  <conditionalFormatting sqref="U69:U70">
    <cfRule type="cellIs" dxfId="72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3.28515625" style="5" customWidth="1"/>
    <col min="2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45021</v>
      </c>
    </row>
    <row r="2" spans="2:22" ht="15" customHeight="1" x14ac:dyDescent="0.2">
      <c r="D2" s="3"/>
      <c r="L2" s="4"/>
      <c r="O2" s="133" t="s">
        <v>124</v>
      </c>
      <c r="P2" s="133"/>
      <c r="Q2" s="133"/>
      <c r="R2" s="133"/>
      <c r="S2" s="133"/>
      <c r="T2" s="133"/>
      <c r="U2" s="133"/>
      <c r="V2" s="133"/>
    </row>
    <row r="3" spans="2:22" ht="14.45" customHeight="1" x14ac:dyDescent="0.2">
      <c r="B3" s="99" t="s">
        <v>168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48"/>
      <c r="N3" s="51"/>
      <c r="O3" s="133"/>
      <c r="P3" s="133"/>
      <c r="Q3" s="133"/>
      <c r="R3" s="133"/>
      <c r="S3" s="133"/>
      <c r="T3" s="133"/>
      <c r="U3" s="133"/>
      <c r="V3" s="133"/>
    </row>
    <row r="4" spans="2:22" ht="14.45" customHeight="1" x14ac:dyDescent="0.2">
      <c r="B4" s="100" t="s">
        <v>169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48"/>
      <c r="N4" s="51"/>
      <c r="O4" s="100" t="s">
        <v>125</v>
      </c>
      <c r="P4" s="100"/>
      <c r="Q4" s="100"/>
      <c r="R4" s="100"/>
      <c r="S4" s="100"/>
      <c r="T4" s="100"/>
      <c r="U4" s="100"/>
      <c r="V4" s="100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7"/>
      <c r="P5" s="77"/>
      <c r="Q5" s="77"/>
      <c r="R5" s="77"/>
      <c r="S5" s="77"/>
      <c r="T5" s="77"/>
      <c r="U5" s="77"/>
      <c r="V5" s="24" t="s">
        <v>4</v>
      </c>
    </row>
    <row r="6" spans="2:22" ht="14.45" customHeight="1" x14ac:dyDescent="0.2">
      <c r="B6" s="106" t="s">
        <v>0</v>
      </c>
      <c r="C6" s="108" t="s">
        <v>1</v>
      </c>
      <c r="D6" s="101" t="s">
        <v>146</v>
      </c>
      <c r="E6" s="102"/>
      <c r="F6" s="102"/>
      <c r="G6" s="102"/>
      <c r="H6" s="102"/>
      <c r="I6" s="103"/>
      <c r="J6" s="102" t="s">
        <v>133</v>
      </c>
      <c r="K6" s="102"/>
      <c r="L6" s="103"/>
      <c r="M6" s="48"/>
      <c r="N6" s="48"/>
      <c r="O6" s="106" t="s">
        <v>0</v>
      </c>
      <c r="P6" s="108" t="s">
        <v>1</v>
      </c>
      <c r="Q6" s="101" t="s">
        <v>155</v>
      </c>
      <c r="R6" s="102"/>
      <c r="S6" s="102"/>
      <c r="T6" s="102"/>
      <c r="U6" s="102"/>
      <c r="V6" s="103"/>
    </row>
    <row r="7" spans="2:22" ht="14.45" customHeight="1" thickBot="1" x14ac:dyDescent="0.25">
      <c r="B7" s="107"/>
      <c r="C7" s="109"/>
      <c r="D7" s="110" t="s">
        <v>147</v>
      </c>
      <c r="E7" s="111"/>
      <c r="F7" s="111"/>
      <c r="G7" s="111"/>
      <c r="H7" s="111"/>
      <c r="I7" s="112"/>
      <c r="J7" s="111" t="s">
        <v>134</v>
      </c>
      <c r="K7" s="111"/>
      <c r="L7" s="112"/>
      <c r="M7" s="48"/>
      <c r="N7" s="48"/>
      <c r="O7" s="107"/>
      <c r="P7" s="109"/>
      <c r="Q7" s="110" t="s">
        <v>156</v>
      </c>
      <c r="R7" s="111"/>
      <c r="S7" s="111"/>
      <c r="T7" s="111"/>
      <c r="U7" s="111"/>
      <c r="V7" s="112"/>
    </row>
    <row r="8" spans="2:22" ht="14.45" customHeight="1" x14ac:dyDescent="0.2">
      <c r="B8" s="107"/>
      <c r="C8" s="109"/>
      <c r="D8" s="93">
        <v>2023</v>
      </c>
      <c r="E8" s="94"/>
      <c r="F8" s="93">
        <v>2022</v>
      </c>
      <c r="G8" s="94"/>
      <c r="H8" s="89" t="s">
        <v>5</v>
      </c>
      <c r="I8" s="89" t="s">
        <v>47</v>
      </c>
      <c r="J8" s="89">
        <v>2022</v>
      </c>
      <c r="K8" s="89" t="s">
        <v>151</v>
      </c>
      <c r="L8" s="89" t="s">
        <v>153</v>
      </c>
      <c r="M8" s="48"/>
      <c r="N8" s="48"/>
      <c r="O8" s="107"/>
      <c r="P8" s="109"/>
      <c r="Q8" s="93">
        <v>2023</v>
      </c>
      <c r="R8" s="94"/>
      <c r="S8" s="93">
        <v>2022</v>
      </c>
      <c r="T8" s="94"/>
      <c r="U8" s="89" t="s">
        <v>5</v>
      </c>
      <c r="V8" s="89" t="s">
        <v>70</v>
      </c>
    </row>
    <row r="9" spans="2:22" ht="14.45" customHeight="1" thickBot="1" x14ac:dyDescent="0.25">
      <c r="B9" s="97" t="s">
        <v>6</v>
      </c>
      <c r="C9" s="113" t="s">
        <v>7</v>
      </c>
      <c r="D9" s="95"/>
      <c r="E9" s="96"/>
      <c r="F9" s="95"/>
      <c r="G9" s="96"/>
      <c r="H9" s="90"/>
      <c r="I9" s="90"/>
      <c r="J9" s="90"/>
      <c r="K9" s="90"/>
      <c r="L9" s="90"/>
      <c r="M9" s="48"/>
      <c r="N9" s="48"/>
      <c r="O9" s="97" t="s">
        <v>6</v>
      </c>
      <c r="P9" s="113" t="s">
        <v>7</v>
      </c>
      <c r="Q9" s="95"/>
      <c r="R9" s="96"/>
      <c r="S9" s="95"/>
      <c r="T9" s="96"/>
      <c r="U9" s="90"/>
      <c r="V9" s="90"/>
    </row>
    <row r="10" spans="2:22" ht="14.45" customHeight="1" x14ac:dyDescent="0.2">
      <c r="B10" s="97"/>
      <c r="C10" s="113"/>
      <c r="D10" s="25" t="s">
        <v>8</v>
      </c>
      <c r="E10" s="26" t="s">
        <v>2</v>
      </c>
      <c r="F10" s="25" t="s">
        <v>8</v>
      </c>
      <c r="G10" s="26" t="s">
        <v>2</v>
      </c>
      <c r="H10" s="85" t="s">
        <v>9</v>
      </c>
      <c r="I10" s="85" t="s">
        <v>48</v>
      </c>
      <c r="J10" s="85" t="s">
        <v>8</v>
      </c>
      <c r="K10" s="85" t="s">
        <v>152</v>
      </c>
      <c r="L10" s="85" t="s">
        <v>154</v>
      </c>
      <c r="M10" s="48"/>
      <c r="N10" s="48"/>
      <c r="O10" s="97"/>
      <c r="P10" s="113"/>
      <c r="Q10" s="25" t="s">
        <v>8</v>
      </c>
      <c r="R10" s="26" t="s">
        <v>2</v>
      </c>
      <c r="S10" s="25" t="s">
        <v>8</v>
      </c>
      <c r="T10" s="26" t="s">
        <v>2</v>
      </c>
      <c r="U10" s="85" t="s">
        <v>9</v>
      </c>
      <c r="V10" s="85" t="s">
        <v>71</v>
      </c>
    </row>
    <row r="11" spans="2:22" ht="14.45" customHeight="1" thickBot="1" x14ac:dyDescent="0.25">
      <c r="B11" s="98"/>
      <c r="C11" s="114"/>
      <c r="D11" s="28" t="s">
        <v>10</v>
      </c>
      <c r="E11" s="29" t="s">
        <v>11</v>
      </c>
      <c r="F11" s="28" t="s">
        <v>10</v>
      </c>
      <c r="G11" s="29" t="s">
        <v>11</v>
      </c>
      <c r="H11" s="86"/>
      <c r="I11" s="86"/>
      <c r="J11" s="86" t="s">
        <v>10</v>
      </c>
      <c r="K11" s="86"/>
      <c r="L11" s="86"/>
      <c r="M11" s="48"/>
      <c r="N11" s="48"/>
      <c r="O11" s="98"/>
      <c r="P11" s="114"/>
      <c r="Q11" s="28" t="s">
        <v>10</v>
      </c>
      <c r="R11" s="29" t="s">
        <v>11</v>
      </c>
      <c r="S11" s="28" t="s">
        <v>10</v>
      </c>
      <c r="T11" s="29" t="s">
        <v>11</v>
      </c>
      <c r="U11" s="86"/>
      <c r="V11" s="86"/>
    </row>
    <row r="12" spans="2:22" ht="14.45" customHeight="1" thickBot="1" x14ac:dyDescent="0.25">
      <c r="B12" s="31">
        <v>1</v>
      </c>
      <c r="C12" s="32" t="s">
        <v>19</v>
      </c>
      <c r="D12" s="33">
        <v>4427</v>
      </c>
      <c r="E12" s="34">
        <v>0.1686155018091792</v>
      </c>
      <c r="F12" s="33">
        <v>4434</v>
      </c>
      <c r="G12" s="34">
        <v>0.17761576670405385</v>
      </c>
      <c r="H12" s="35">
        <v>-1.5787099684257955E-3</v>
      </c>
      <c r="I12" s="53">
        <v>0</v>
      </c>
      <c r="J12" s="33">
        <v>6516</v>
      </c>
      <c r="K12" s="35">
        <v>-0.32059545733578887</v>
      </c>
      <c r="L12" s="53">
        <v>0</v>
      </c>
      <c r="M12" s="48"/>
      <c r="N12" s="48"/>
      <c r="O12" s="31">
        <v>1</v>
      </c>
      <c r="P12" s="32" t="s">
        <v>19</v>
      </c>
      <c r="Q12" s="33">
        <v>21943</v>
      </c>
      <c r="R12" s="34">
        <v>0.19406733941221732</v>
      </c>
      <c r="S12" s="33">
        <v>17043</v>
      </c>
      <c r="T12" s="34">
        <v>0.17794274259224457</v>
      </c>
      <c r="U12" s="35">
        <v>0.28750806782843386</v>
      </c>
      <c r="V12" s="53">
        <v>0</v>
      </c>
    </row>
    <row r="13" spans="2:22" ht="14.45" customHeight="1" thickBot="1" x14ac:dyDescent="0.25">
      <c r="B13" s="37">
        <v>2</v>
      </c>
      <c r="C13" s="38" t="s">
        <v>17</v>
      </c>
      <c r="D13" s="39">
        <v>3292</v>
      </c>
      <c r="E13" s="40">
        <v>0.12538564083031803</v>
      </c>
      <c r="F13" s="39">
        <v>2069</v>
      </c>
      <c r="G13" s="40">
        <v>8.2879346258612402E-2</v>
      </c>
      <c r="H13" s="41">
        <v>0.59110681488641847</v>
      </c>
      <c r="I13" s="54">
        <v>1</v>
      </c>
      <c r="J13" s="39">
        <v>3972</v>
      </c>
      <c r="K13" s="41">
        <v>-0.17119838872104731</v>
      </c>
      <c r="L13" s="54">
        <v>0</v>
      </c>
      <c r="M13" s="48"/>
      <c r="N13" s="48"/>
      <c r="O13" s="37">
        <v>2</v>
      </c>
      <c r="P13" s="38" t="s">
        <v>17</v>
      </c>
      <c r="Q13" s="39">
        <v>12715</v>
      </c>
      <c r="R13" s="40">
        <v>0.11245345762322122</v>
      </c>
      <c r="S13" s="39">
        <v>8230</v>
      </c>
      <c r="T13" s="40">
        <v>8.5927874877320468E-2</v>
      </c>
      <c r="U13" s="41">
        <v>0.54495747266099626</v>
      </c>
      <c r="V13" s="54">
        <v>0</v>
      </c>
    </row>
    <row r="14" spans="2:22" ht="14.45" customHeight="1" thickBot="1" x14ac:dyDescent="0.25">
      <c r="B14" s="31">
        <v>3</v>
      </c>
      <c r="C14" s="32" t="s">
        <v>18</v>
      </c>
      <c r="D14" s="33">
        <v>2271</v>
      </c>
      <c r="E14" s="34">
        <v>8.6497809940963621E-2</v>
      </c>
      <c r="F14" s="33">
        <v>1472</v>
      </c>
      <c r="G14" s="34">
        <v>5.8964909469636277E-2</v>
      </c>
      <c r="H14" s="35">
        <v>0.54279891304347827</v>
      </c>
      <c r="I14" s="53">
        <v>4</v>
      </c>
      <c r="J14" s="33">
        <v>2579</v>
      </c>
      <c r="K14" s="35">
        <v>-0.11942613416052739</v>
      </c>
      <c r="L14" s="53">
        <v>0</v>
      </c>
      <c r="M14" s="48"/>
      <c r="N14" s="48"/>
      <c r="O14" s="31">
        <v>3</v>
      </c>
      <c r="P14" s="32" t="s">
        <v>18</v>
      </c>
      <c r="Q14" s="33">
        <v>7989</v>
      </c>
      <c r="R14" s="34">
        <v>7.0655971132671205E-2</v>
      </c>
      <c r="S14" s="33">
        <v>6227</v>
      </c>
      <c r="T14" s="34">
        <v>6.5014930359790349E-2</v>
      </c>
      <c r="U14" s="35">
        <v>0.28296129757507638</v>
      </c>
      <c r="V14" s="53">
        <v>2</v>
      </c>
    </row>
    <row r="15" spans="2:22" ht="14.45" customHeight="1" thickBot="1" x14ac:dyDescent="0.25">
      <c r="B15" s="37">
        <v>4</v>
      </c>
      <c r="C15" s="38" t="s">
        <v>32</v>
      </c>
      <c r="D15" s="39">
        <v>1758</v>
      </c>
      <c r="E15" s="40">
        <v>6.6958674538183202E-2</v>
      </c>
      <c r="F15" s="39">
        <v>1191</v>
      </c>
      <c r="G15" s="40">
        <v>4.7708700528761416E-2</v>
      </c>
      <c r="H15" s="41">
        <v>0.47607052896725444</v>
      </c>
      <c r="I15" s="54">
        <v>5</v>
      </c>
      <c r="J15" s="39">
        <v>2067</v>
      </c>
      <c r="K15" s="41">
        <v>-0.14949201741654572</v>
      </c>
      <c r="L15" s="54">
        <v>1</v>
      </c>
      <c r="M15" s="48"/>
      <c r="N15" s="48"/>
      <c r="O15" s="37">
        <v>4</v>
      </c>
      <c r="P15" s="38" t="s">
        <v>32</v>
      </c>
      <c r="Q15" s="39">
        <v>6840</v>
      </c>
      <c r="R15" s="40">
        <v>6.0494034616030916E-2</v>
      </c>
      <c r="S15" s="39">
        <v>5247</v>
      </c>
      <c r="T15" s="40">
        <v>5.4782935538432623E-2</v>
      </c>
      <c r="U15" s="41">
        <v>0.30360205831903953</v>
      </c>
      <c r="V15" s="54">
        <v>4</v>
      </c>
    </row>
    <row r="16" spans="2:22" ht="14.45" customHeight="1" thickBot="1" x14ac:dyDescent="0.25">
      <c r="B16" s="31">
        <v>5</v>
      </c>
      <c r="C16" s="32" t="s">
        <v>22</v>
      </c>
      <c r="D16" s="33">
        <v>1724</v>
      </c>
      <c r="E16" s="34">
        <v>6.5663683107979431E-2</v>
      </c>
      <c r="F16" s="33">
        <v>1597</v>
      </c>
      <c r="G16" s="34">
        <v>6.397211985258773E-2</v>
      </c>
      <c r="H16" s="35">
        <v>7.9524107701941071E-2</v>
      </c>
      <c r="I16" s="53">
        <v>1</v>
      </c>
      <c r="J16" s="33">
        <v>2144</v>
      </c>
      <c r="K16" s="35">
        <v>-0.19589552238805974</v>
      </c>
      <c r="L16" s="53">
        <v>-1</v>
      </c>
      <c r="M16" s="48"/>
      <c r="N16" s="48"/>
      <c r="O16" s="31">
        <v>5</v>
      </c>
      <c r="P16" s="32" t="s">
        <v>22</v>
      </c>
      <c r="Q16" s="33">
        <v>6765</v>
      </c>
      <c r="R16" s="34">
        <v>5.9830722832960405E-2</v>
      </c>
      <c r="S16" s="33">
        <v>7063</v>
      </c>
      <c r="T16" s="34">
        <v>7.3743448391071012E-2</v>
      </c>
      <c r="U16" s="35">
        <v>-4.2191703242248302E-2</v>
      </c>
      <c r="V16" s="53">
        <v>-1</v>
      </c>
    </row>
    <row r="17" spans="2:22" ht="14.45" customHeight="1" thickBot="1" x14ac:dyDescent="0.25">
      <c r="B17" s="37">
        <v>6</v>
      </c>
      <c r="C17" s="38" t="s">
        <v>16</v>
      </c>
      <c r="D17" s="39">
        <v>1546</v>
      </c>
      <c r="E17" s="40">
        <v>5.8884022091030282E-2</v>
      </c>
      <c r="F17" s="39">
        <v>2261</v>
      </c>
      <c r="G17" s="40">
        <v>9.0570421406825835E-2</v>
      </c>
      <c r="H17" s="41">
        <v>-0.31623175586023888</v>
      </c>
      <c r="I17" s="54">
        <v>-4</v>
      </c>
      <c r="J17" s="39">
        <v>1961</v>
      </c>
      <c r="K17" s="41">
        <v>-0.21162672106068336</v>
      </c>
      <c r="L17" s="54">
        <v>0</v>
      </c>
      <c r="M17" s="48"/>
      <c r="N17" s="48"/>
      <c r="O17" s="37">
        <v>6</v>
      </c>
      <c r="P17" s="38" t="s">
        <v>16</v>
      </c>
      <c r="Q17" s="39">
        <v>6315</v>
      </c>
      <c r="R17" s="40">
        <v>5.5850852134537318E-2</v>
      </c>
      <c r="S17" s="39">
        <v>7229</v>
      </c>
      <c r="T17" s="40">
        <v>7.5476623024076511E-2</v>
      </c>
      <c r="U17" s="41">
        <v>-0.12643519158943151</v>
      </c>
      <c r="V17" s="54">
        <v>-3</v>
      </c>
    </row>
    <row r="18" spans="2:22" ht="14.45" customHeight="1" thickBot="1" x14ac:dyDescent="0.25">
      <c r="B18" s="31">
        <v>7</v>
      </c>
      <c r="C18" s="32" t="s">
        <v>31</v>
      </c>
      <c r="D18" s="33">
        <v>1341</v>
      </c>
      <c r="E18" s="34">
        <v>5.1075985526566371E-2</v>
      </c>
      <c r="F18" s="33">
        <v>1656</v>
      </c>
      <c r="G18" s="34">
        <v>6.6335523153340806E-2</v>
      </c>
      <c r="H18" s="35">
        <v>-0.19021739130434778</v>
      </c>
      <c r="I18" s="53">
        <v>-2</v>
      </c>
      <c r="J18" s="33">
        <v>1441</v>
      </c>
      <c r="K18" s="35">
        <v>-6.9396252602359487E-2</v>
      </c>
      <c r="L18" s="53">
        <v>1</v>
      </c>
      <c r="M18" s="48"/>
      <c r="N18" s="48"/>
      <c r="O18" s="31">
        <v>7</v>
      </c>
      <c r="P18" s="32" t="s">
        <v>23</v>
      </c>
      <c r="Q18" s="33">
        <v>4918</v>
      </c>
      <c r="R18" s="34">
        <v>4.3495564655210532E-2</v>
      </c>
      <c r="S18" s="33">
        <v>5857</v>
      </c>
      <c r="T18" s="34">
        <v>6.11518302741757E-2</v>
      </c>
      <c r="U18" s="35">
        <v>-0.16032098343862045</v>
      </c>
      <c r="V18" s="53">
        <v>0</v>
      </c>
    </row>
    <row r="19" spans="2:22" ht="14.45" customHeight="1" thickBot="1" x14ac:dyDescent="0.25">
      <c r="B19" s="37">
        <v>8</v>
      </c>
      <c r="C19" s="38" t="s">
        <v>23</v>
      </c>
      <c r="D19" s="39">
        <v>1214</v>
      </c>
      <c r="E19" s="40">
        <v>4.6238811654922871E-2</v>
      </c>
      <c r="F19" s="39">
        <v>1721</v>
      </c>
      <c r="G19" s="40">
        <v>6.8939272552475561E-2</v>
      </c>
      <c r="H19" s="41">
        <v>-0.29459616502033703</v>
      </c>
      <c r="I19" s="54">
        <v>-4</v>
      </c>
      <c r="J19" s="39">
        <v>1266</v>
      </c>
      <c r="K19" s="41">
        <v>-4.1074249605055346E-2</v>
      </c>
      <c r="L19" s="54">
        <v>1</v>
      </c>
      <c r="M19" s="48"/>
      <c r="N19" s="48"/>
      <c r="O19" s="37">
        <v>8</v>
      </c>
      <c r="P19" s="38" t="s">
        <v>31</v>
      </c>
      <c r="Q19" s="39">
        <v>4776</v>
      </c>
      <c r="R19" s="40">
        <v>4.2239694345930362E-2</v>
      </c>
      <c r="S19" s="39">
        <v>5964</v>
      </c>
      <c r="T19" s="40">
        <v>6.2268997055691284E-2</v>
      </c>
      <c r="U19" s="41">
        <v>-0.19919517102615691</v>
      </c>
      <c r="V19" s="54">
        <v>-2</v>
      </c>
    </row>
    <row r="20" spans="2:22" ht="14.45" customHeight="1" thickBot="1" x14ac:dyDescent="0.25">
      <c r="B20" s="31">
        <v>9</v>
      </c>
      <c r="C20" s="32" t="s">
        <v>21</v>
      </c>
      <c r="D20" s="33">
        <v>970</v>
      </c>
      <c r="E20" s="34">
        <v>3.6945343744048752E-2</v>
      </c>
      <c r="F20" s="33">
        <v>1399</v>
      </c>
      <c r="G20" s="34">
        <v>5.6040698605992631E-2</v>
      </c>
      <c r="H20" s="35">
        <v>-0.30664760543245173</v>
      </c>
      <c r="I20" s="53">
        <v>-1</v>
      </c>
      <c r="J20" s="33">
        <v>1094</v>
      </c>
      <c r="K20" s="35">
        <v>-0.11334552102376605</v>
      </c>
      <c r="L20" s="53">
        <v>3</v>
      </c>
      <c r="M20" s="48"/>
      <c r="N20" s="48"/>
      <c r="O20" s="31">
        <v>9</v>
      </c>
      <c r="P20" s="32" t="s">
        <v>21</v>
      </c>
      <c r="Q20" s="33">
        <v>3871</v>
      </c>
      <c r="R20" s="34">
        <v>3.4235732163546154E-2</v>
      </c>
      <c r="S20" s="33">
        <v>5061</v>
      </c>
      <c r="T20" s="34">
        <v>5.2840944684583099E-2</v>
      </c>
      <c r="U20" s="35">
        <v>-0.23513139695712315</v>
      </c>
      <c r="V20" s="53">
        <v>0</v>
      </c>
    </row>
    <row r="21" spans="2:22" ht="14.45" customHeight="1" thickBot="1" x14ac:dyDescent="0.25">
      <c r="B21" s="37">
        <v>10</v>
      </c>
      <c r="C21" s="38" t="s">
        <v>33</v>
      </c>
      <c r="D21" s="39">
        <v>963</v>
      </c>
      <c r="E21" s="40">
        <v>3.6678727861359742E-2</v>
      </c>
      <c r="F21" s="39">
        <v>908</v>
      </c>
      <c r="G21" s="40">
        <v>3.6372376221759331E-2</v>
      </c>
      <c r="H21" s="41">
        <v>6.0572687224669686E-2</v>
      </c>
      <c r="I21" s="54">
        <v>1</v>
      </c>
      <c r="J21" s="39">
        <v>1230</v>
      </c>
      <c r="K21" s="41">
        <v>-0.21707317073170729</v>
      </c>
      <c r="L21" s="54">
        <v>0</v>
      </c>
      <c r="M21" s="48"/>
      <c r="N21" s="48"/>
      <c r="O21" s="37">
        <v>10</v>
      </c>
      <c r="P21" s="38" t="s">
        <v>33</v>
      </c>
      <c r="Q21" s="39">
        <v>3792</v>
      </c>
      <c r="R21" s="40">
        <v>3.3537043752045213E-2</v>
      </c>
      <c r="S21" s="39">
        <v>3499</v>
      </c>
      <c r="T21" s="40">
        <v>3.6532397836663955E-2</v>
      </c>
      <c r="U21" s="41">
        <v>8.3738210917404965E-2</v>
      </c>
      <c r="V21" s="54">
        <v>0</v>
      </c>
    </row>
    <row r="22" spans="2:22" ht="14.45" customHeight="1" thickBot="1" x14ac:dyDescent="0.25">
      <c r="B22" s="31">
        <v>11</v>
      </c>
      <c r="C22" s="32" t="s">
        <v>24</v>
      </c>
      <c r="D22" s="33">
        <v>856</v>
      </c>
      <c r="E22" s="34">
        <v>3.2603313654541992E-2</v>
      </c>
      <c r="F22" s="33">
        <v>942</v>
      </c>
      <c r="G22" s="34">
        <v>3.7734337445922125E-2</v>
      </c>
      <c r="H22" s="35">
        <v>-9.1295116772823759E-2</v>
      </c>
      <c r="I22" s="53">
        <v>-1</v>
      </c>
      <c r="J22" s="33">
        <v>1189</v>
      </c>
      <c r="K22" s="35">
        <v>-0.28006728343145504</v>
      </c>
      <c r="L22" s="53">
        <v>0</v>
      </c>
      <c r="M22" s="48"/>
      <c r="N22" s="48"/>
      <c r="O22" s="31">
        <v>11</v>
      </c>
      <c r="P22" s="32" t="s">
        <v>29</v>
      </c>
      <c r="Q22" s="33">
        <v>3662</v>
      </c>
      <c r="R22" s="34">
        <v>3.2387303328056317E-2</v>
      </c>
      <c r="S22" s="33">
        <v>2657</v>
      </c>
      <c r="T22" s="34">
        <v>2.7741234939130072E-2</v>
      </c>
      <c r="U22" s="35">
        <v>0.37824614226571329</v>
      </c>
      <c r="V22" s="53">
        <v>2</v>
      </c>
    </row>
    <row r="23" spans="2:22" ht="14.45" customHeight="1" thickBot="1" x14ac:dyDescent="0.25">
      <c r="B23" s="37">
        <v>12</v>
      </c>
      <c r="C23" s="38" t="s">
        <v>29</v>
      </c>
      <c r="D23" s="39">
        <v>760</v>
      </c>
      <c r="E23" s="40">
        <v>2.8946867263378404E-2</v>
      </c>
      <c r="F23" s="39">
        <v>598</v>
      </c>
      <c r="G23" s="40">
        <v>2.3954494472039737E-2</v>
      </c>
      <c r="H23" s="41">
        <v>0.27090301003344486</v>
      </c>
      <c r="I23" s="54">
        <v>2</v>
      </c>
      <c r="J23" s="39">
        <v>994</v>
      </c>
      <c r="K23" s="41">
        <v>-0.23541247484909456</v>
      </c>
      <c r="L23" s="54">
        <v>2</v>
      </c>
      <c r="M23" s="48"/>
      <c r="N23" s="48"/>
      <c r="O23" s="37">
        <v>12</v>
      </c>
      <c r="P23" s="38" t="s">
        <v>24</v>
      </c>
      <c r="Q23" s="39">
        <v>3655</v>
      </c>
      <c r="R23" s="40">
        <v>3.2325394228303071E-2</v>
      </c>
      <c r="S23" s="39">
        <v>3354</v>
      </c>
      <c r="T23" s="40">
        <v>3.5018480235544699E-2</v>
      </c>
      <c r="U23" s="41">
        <v>8.9743589743589647E-2</v>
      </c>
      <c r="V23" s="54">
        <v>0</v>
      </c>
    </row>
    <row r="24" spans="2:22" ht="14.45" customHeight="1" thickBot="1" x14ac:dyDescent="0.25">
      <c r="B24" s="31">
        <v>13</v>
      </c>
      <c r="C24" s="32" t="s">
        <v>39</v>
      </c>
      <c r="D24" s="33">
        <v>726</v>
      </c>
      <c r="E24" s="34">
        <v>2.7651875833174633E-2</v>
      </c>
      <c r="F24" s="33">
        <v>312</v>
      </c>
      <c r="G24" s="34">
        <v>1.249799711584682E-2</v>
      </c>
      <c r="H24" s="35">
        <v>1.3269230769230771</v>
      </c>
      <c r="I24" s="53">
        <v>2</v>
      </c>
      <c r="J24" s="33">
        <v>737</v>
      </c>
      <c r="K24" s="35">
        <v>-1.4925373134328401E-2</v>
      </c>
      <c r="L24" s="53">
        <v>2</v>
      </c>
      <c r="M24" s="48"/>
      <c r="N24" s="48"/>
      <c r="O24" s="31">
        <v>13</v>
      </c>
      <c r="P24" s="32" t="s">
        <v>20</v>
      </c>
      <c r="Q24" s="33">
        <v>3314</v>
      </c>
      <c r="R24" s="34">
        <v>2.9309536654609131E-2</v>
      </c>
      <c r="S24" s="33">
        <v>3389</v>
      </c>
      <c r="T24" s="34">
        <v>3.5383908622021759E-2</v>
      </c>
      <c r="U24" s="35">
        <v>-2.2130421953378554E-2</v>
      </c>
      <c r="V24" s="53">
        <v>-2</v>
      </c>
    </row>
    <row r="25" spans="2:22" ht="14.45" customHeight="1" thickBot="1" x14ac:dyDescent="0.25">
      <c r="B25" s="37">
        <v>14</v>
      </c>
      <c r="C25" s="38" t="s">
        <v>68</v>
      </c>
      <c r="D25" s="39">
        <v>617</v>
      </c>
      <c r="E25" s="40">
        <v>2.3500285659874311E-2</v>
      </c>
      <c r="F25" s="39">
        <v>277</v>
      </c>
      <c r="G25" s="40">
        <v>1.1095978208620414E-2</v>
      </c>
      <c r="H25" s="41">
        <v>1.2274368231046933</v>
      </c>
      <c r="I25" s="54">
        <v>4</v>
      </c>
      <c r="J25" s="39">
        <v>556</v>
      </c>
      <c r="K25" s="41">
        <v>0.10971223021582732</v>
      </c>
      <c r="L25" s="54">
        <v>7</v>
      </c>
      <c r="M25" s="48"/>
      <c r="N25" s="48"/>
      <c r="O25" s="37">
        <v>14</v>
      </c>
      <c r="P25" s="38" t="s">
        <v>27</v>
      </c>
      <c r="Q25" s="39">
        <v>3063</v>
      </c>
      <c r="R25" s="40">
        <v>2.7089653220599811E-2</v>
      </c>
      <c r="S25" s="39">
        <v>2618</v>
      </c>
      <c r="T25" s="40">
        <v>2.7334043308484202E-2</v>
      </c>
      <c r="U25" s="41">
        <v>0.16997708174178761</v>
      </c>
      <c r="V25" s="54">
        <v>0</v>
      </c>
    </row>
    <row r="26" spans="2:22" ht="14.45" customHeight="1" thickBot="1" x14ac:dyDescent="0.25">
      <c r="B26" s="31">
        <v>15</v>
      </c>
      <c r="C26" s="32" t="s">
        <v>131</v>
      </c>
      <c r="D26" s="33">
        <v>540</v>
      </c>
      <c r="E26" s="34">
        <v>2.0567510950295183E-2</v>
      </c>
      <c r="F26" s="33">
        <v>153</v>
      </c>
      <c r="G26" s="34">
        <v>6.1288255087325752E-3</v>
      </c>
      <c r="H26" s="35">
        <v>2.5294117647058822</v>
      </c>
      <c r="I26" s="53">
        <v>9</v>
      </c>
      <c r="J26" s="33">
        <v>671</v>
      </c>
      <c r="K26" s="35">
        <v>-0.19523099850968706</v>
      </c>
      <c r="L26" s="53">
        <v>2</v>
      </c>
      <c r="M26" s="48"/>
      <c r="N26" s="48"/>
      <c r="O26" s="31">
        <v>15</v>
      </c>
      <c r="P26" s="32" t="s">
        <v>68</v>
      </c>
      <c r="Q26" s="33">
        <v>2447</v>
      </c>
      <c r="R26" s="34">
        <v>2.1641652442313985E-2</v>
      </c>
      <c r="S26" s="33">
        <v>1029</v>
      </c>
      <c r="T26" s="34">
        <v>1.074359456242561E-2</v>
      </c>
      <c r="U26" s="35">
        <v>1.3780369290573371</v>
      </c>
      <c r="V26" s="53">
        <v>3</v>
      </c>
    </row>
    <row r="27" spans="2:22" ht="14.45" customHeight="1" thickBot="1" x14ac:dyDescent="0.25">
      <c r="B27" s="37">
        <v>16</v>
      </c>
      <c r="C27" s="38" t="s">
        <v>27</v>
      </c>
      <c r="D27" s="39">
        <v>485</v>
      </c>
      <c r="E27" s="40">
        <v>1.8472671872024376E-2</v>
      </c>
      <c r="F27" s="39">
        <v>771</v>
      </c>
      <c r="G27" s="40">
        <v>3.0884473642044545E-2</v>
      </c>
      <c r="H27" s="41">
        <v>-0.37094682230869003</v>
      </c>
      <c r="I27" s="54">
        <v>-3</v>
      </c>
      <c r="J27" s="39">
        <v>1089</v>
      </c>
      <c r="K27" s="41">
        <v>-0.55463728191000916</v>
      </c>
      <c r="L27" s="54">
        <v>-3</v>
      </c>
      <c r="M27" s="48"/>
      <c r="N27" s="48"/>
      <c r="O27" s="37">
        <v>16</v>
      </c>
      <c r="P27" s="38" t="s">
        <v>39</v>
      </c>
      <c r="Q27" s="39">
        <v>2391</v>
      </c>
      <c r="R27" s="40">
        <v>2.1146379644288001E-2</v>
      </c>
      <c r="S27" s="39">
        <v>1105</v>
      </c>
      <c r="T27" s="40">
        <v>1.1537096201632943E-2</v>
      </c>
      <c r="U27" s="41">
        <v>1.1638009049773754</v>
      </c>
      <c r="V27" s="54">
        <v>1</v>
      </c>
    </row>
    <row r="28" spans="2:22" ht="14.45" customHeight="1" thickBot="1" x14ac:dyDescent="0.25">
      <c r="B28" s="31">
        <v>17</v>
      </c>
      <c r="C28" s="32" t="s">
        <v>25</v>
      </c>
      <c r="D28" s="33">
        <v>373</v>
      </c>
      <c r="E28" s="34">
        <v>1.420681774900019E-2</v>
      </c>
      <c r="F28" s="33">
        <v>232</v>
      </c>
      <c r="G28" s="34">
        <v>9.2933824707578921E-3</v>
      </c>
      <c r="H28" s="35">
        <v>0.60775862068965525</v>
      </c>
      <c r="I28" s="53">
        <v>3</v>
      </c>
      <c r="J28" s="33">
        <v>661</v>
      </c>
      <c r="K28" s="35">
        <v>-0.43570347957639943</v>
      </c>
      <c r="L28" s="53">
        <v>1</v>
      </c>
      <c r="M28" s="48"/>
      <c r="N28" s="48"/>
      <c r="O28" s="31">
        <v>17</v>
      </c>
      <c r="P28" s="32" t="s">
        <v>131</v>
      </c>
      <c r="Q28" s="33">
        <v>1745</v>
      </c>
      <c r="R28" s="34">
        <v>1.543305415277397E-2</v>
      </c>
      <c r="S28" s="33">
        <v>662</v>
      </c>
      <c r="T28" s="34">
        <v>6.911816909937564E-3</v>
      </c>
      <c r="U28" s="35">
        <v>1.6359516616314198</v>
      </c>
      <c r="V28" s="53">
        <v>7</v>
      </c>
    </row>
    <row r="29" spans="2:22" ht="14.45" customHeight="1" thickBot="1" x14ac:dyDescent="0.25">
      <c r="B29" s="37">
        <v>18</v>
      </c>
      <c r="C29" s="38" t="s">
        <v>20</v>
      </c>
      <c r="D29" s="39">
        <v>316</v>
      </c>
      <c r="E29" s="40">
        <v>1.203580270424681E-2</v>
      </c>
      <c r="F29" s="39">
        <v>879</v>
      </c>
      <c r="G29" s="40">
        <v>3.5210703412914594E-2</v>
      </c>
      <c r="H29" s="41">
        <v>-0.64050056882821393</v>
      </c>
      <c r="I29" s="54">
        <v>-6</v>
      </c>
      <c r="J29" s="39">
        <v>1530</v>
      </c>
      <c r="K29" s="41">
        <v>-0.79346405228758177</v>
      </c>
      <c r="L29" s="54">
        <v>-11</v>
      </c>
      <c r="M29" s="48"/>
      <c r="N29" s="48"/>
      <c r="O29" s="37">
        <v>18</v>
      </c>
      <c r="P29" s="38" t="s">
        <v>28</v>
      </c>
      <c r="Q29" s="39">
        <v>1716</v>
      </c>
      <c r="R29" s="40">
        <v>1.5176573596653371E-2</v>
      </c>
      <c r="S29" s="39">
        <v>1113</v>
      </c>
      <c r="T29" s="40">
        <v>1.1620622689970557E-2</v>
      </c>
      <c r="U29" s="41">
        <v>0.5417789757412399</v>
      </c>
      <c r="V29" s="54">
        <v>-2</v>
      </c>
    </row>
    <row r="30" spans="2:22" ht="14.45" customHeight="1" thickBot="1" x14ac:dyDescent="0.25">
      <c r="B30" s="31">
        <v>19</v>
      </c>
      <c r="C30" s="32" t="s">
        <v>170</v>
      </c>
      <c r="D30" s="33">
        <v>264</v>
      </c>
      <c r="E30" s="34">
        <v>1.0055227575699866E-2</v>
      </c>
      <c r="F30" s="33">
        <v>155</v>
      </c>
      <c r="G30" s="34">
        <v>6.2089408748597979E-3</v>
      </c>
      <c r="H30" s="35">
        <v>0.70322580645161281</v>
      </c>
      <c r="I30" s="53">
        <v>4</v>
      </c>
      <c r="J30" s="33">
        <v>305</v>
      </c>
      <c r="K30" s="35">
        <v>-0.13442622950819672</v>
      </c>
      <c r="L30" s="53">
        <v>4</v>
      </c>
      <c r="O30" s="31">
        <v>19</v>
      </c>
      <c r="P30" s="32" t="s">
        <v>25</v>
      </c>
      <c r="Q30" s="33">
        <v>1528</v>
      </c>
      <c r="R30" s="34">
        <v>1.3513872060423281E-2</v>
      </c>
      <c r="S30" s="33">
        <v>866</v>
      </c>
      <c r="T30" s="34">
        <v>9.041742362546722E-3</v>
      </c>
      <c r="U30" s="35">
        <v>0.76443418013856812</v>
      </c>
      <c r="V30" s="53">
        <v>1</v>
      </c>
    </row>
    <row r="31" spans="2:22" ht="14.45" customHeight="1" thickBot="1" x14ac:dyDescent="0.25">
      <c r="B31" s="37">
        <v>20</v>
      </c>
      <c r="C31" s="38" t="s">
        <v>135</v>
      </c>
      <c r="D31" s="39">
        <v>259</v>
      </c>
      <c r="E31" s="40">
        <v>9.8647876594934302E-3</v>
      </c>
      <c r="F31" s="39">
        <v>5</v>
      </c>
      <c r="G31" s="40">
        <v>2.0028841531805801E-4</v>
      </c>
      <c r="H31" s="41">
        <v>50.8</v>
      </c>
      <c r="I31" s="54">
        <v>18</v>
      </c>
      <c r="J31" s="39">
        <v>568</v>
      </c>
      <c r="K31" s="41">
        <v>-0.54401408450704225</v>
      </c>
      <c r="L31" s="54">
        <v>0</v>
      </c>
      <c r="O31" s="37">
        <v>20</v>
      </c>
      <c r="P31" s="38" t="s">
        <v>26</v>
      </c>
      <c r="Q31" s="39">
        <v>1523</v>
      </c>
      <c r="R31" s="40">
        <v>1.3469651274885247E-2</v>
      </c>
      <c r="S31" s="39">
        <v>842</v>
      </c>
      <c r="T31" s="40">
        <v>8.7911628975338805E-3</v>
      </c>
      <c r="U31" s="41">
        <v>0.80878859857482177</v>
      </c>
      <c r="V31" s="54">
        <v>1</v>
      </c>
    </row>
    <row r="32" spans="2:22" ht="14.45" customHeight="1" thickBot="1" x14ac:dyDescent="0.25">
      <c r="B32" s="91" t="s">
        <v>42</v>
      </c>
      <c r="C32" s="92"/>
      <c r="D32" s="42">
        <f>SUM(D12:D31)</f>
        <v>24702</v>
      </c>
      <c r="E32" s="43">
        <f>D32/D34</f>
        <v>0.94084936202628067</v>
      </c>
      <c r="F32" s="42">
        <f>SUM(F12:F31)</f>
        <v>23032</v>
      </c>
      <c r="G32" s="43">
        <f>F32/F34</f>
        <v>0.92260855632110239</v>
      </c>
      <c r="H32" s="44">
        <f>D32/F32-1</f>
        <v>7.2507815213615823E-2</v>
      </c>
      <c r="I32" s="55"/>
      <c r="J32" s="42">
        <f>SUM(J12:J31)</f>
        <v>32570</v>
      </c>
      <c r="K32" s="43">
        <f>D32/J32-1</f>
        <v>-0.24157199877187596</v>
      </c>
      <c r="L32" s="42"/>
      <c r="O32" s="91" t="s">
        <v>42</v>
      </c>
      <c r="P32" s="92"/>
      <c r="Q32" s="42">
        <f>SUM(Q12:Q31)</f>
        <v>104968</v>
      </c>
      <c r="R32" s="43">
        <f>Q32/Q34</f>
        <v>0.92835348327127687</v>
      </c>
      <c r="S32" s="42">
        <f>SUM(S12:S31)</f>
        <v>89055</v>
      </c>
      <c r="T32" s="43">
        <f>S32/S34</f>
        <v>0.92980642736327757</v>
      </c>
      <c r="U32" s="44">
        <f>Q32/S32-1</f>
        <v>0.17868732805569598</v>
      </c>
      <c r="V32" s="55"/>
    </row>
    <row r="33" spans="2:22" ht="14.45" customHeight="1" thickBot="1" x14ac:dyDescent="0.25">
      <c r="B33" s="91" t="s">
        <v>12</v>
      </c>
      <c r="C33" s="92"/>
      <c r="D33" s="42">
        <f>D34-SUM(D12:D31)</f>
        <v>1553</v>
      </c>
      <c r="E33" s="43">
        <f>D33/D34</f>
        <v>5.9150637973719292E-2</v>
      </c>
      <c r="F33" s="42">
        <f>F34-SUM(F12:F31)</f>
        <v>1932</v>
      </c>
      <c r="G33" s="43">
        <f>F33/F34</f>
        <v>7.7391443678897609E-2</v>
      </c>
      <c r="H33" s="44">
        <f>D33/F33-1</f>
        <v>-0.19616977225672882</v>
      </c>
      <c r="I33" s="55"/>
      <c r="J33" s="42">
        <f>J34-SUM(J12:J31)</f>
        <v>3038</v>
      </c>
      <c r="K33" s="43">
        <f>D33/J33-1</f>
        <v>-0.48880842659644508</v>
      </c>
      <c r="L33" s="42"/>
      <c r="O33" s="91" t="s">
        <v>12</v>
      </c>
      <c r="P33" s="92"/>
      <c r="Q33" s="42">
        <f>Q34-SUM(Q12:Q31)</f>
        <v>8101</v>
      </c>
      <c r="R33" s="43">
        <f>Q33/Q34</f>
        <v>7.1646516728723172E-2</v>
      </c>
      <c r="S33" s="42">
        <f>S34-SUM(S12:S31)</f>
        <v>6723</v>
      </c>
      <c r="T33" s="43">
        <f>S33/S34</f>
        <v>7.0193572636722421E-2</v>
      </c>
      <c r="U33" s="44">
        <f>Q33/S33-1</f>
        <v>0.20496802022906446</v>
      </c>
      <c r="V33" s="55"/>
    </row>
    <row r="34" spans="2:22" ht="14.45" customHeight="1" thickBot="1" x14ac:dyDescent="0.25">
      <c r="B34" s="87" t="s">
        <v>34</v>
      </c>
      <c r="C34" s="88"/>
      <c r="D34" s="45">
        <v>26255</v>
      </c>
      <c r="E34" s="46">
        <v>1</v>
      </c>
      <c r="F34" s="45">
        <v>24964</v>
      </c>
      <c r="G34" s="46">
        <v>0.99747636596699252</v>
      </c>
      <c r="H34" s="47">
        <v>5.171446883512254E-2</v>
      </c>
      <c r="I34" s="57"/>
      <c r="J34" s="45">
        <v>35608</v>
      </c>
      <c r="K34" s="47">
        <v>-0.26266569310267351</v>
      </c>
      <c r="L34" s="45"/>
      <c r="M34" s="48"/>
      <c r="N34" s="48"/>
      <c r="O34" s="87" t="s">
        <v>34</v>
      </c>
      <c r="P34" s="88"/>
      <c r="Q34" s="45">
        <v>113069</v>
      </c>
      <c r="R34" s="46">
        <v>1</v>
      </c>
      <c r="S34" s="45">
        <v>95778</v>
      </c>
      <c r="T34" s="46">
        <v>1</v>
      </c>
      <c r="U34" s="47">
        <v>0.18053206373071062</v>
      </c>
      <c r="V34" s="57"/>
    </row>
    <row r="35" spans="2:22" ht="14.45" customHeight="1" x14ac:dyDescent="0.2">
      <c r="B35" s="49" t="s">
        <v>78</v>
      </c>
      <c r="O35" s="49" t="s">
        <v>78</v>
      </c>
    </row>
    <row r="36" spans="2:22" x14ac:dyDescent="0.2">
      <c r="B36" s="50" t="s">
        <v>77</v>
      </c>
      <c r="O36" s="50" t="s">
        <v>77</v>
      </c>
    </row>
    <row r="39" spans="2:22" ht="15" customHeight="1" x14ac:dyDescent="0.2">
      <c r="O39" s="133" t="s">
        <v>126</v>
      </c>
      <c r="P39" s="133"/>
      <c r="Q39" s="133"/>
      <c r="R39" s="133"/>
      <c r="S39" s="133"/>
      <c r="T39" s="133"/>
      <c r="U39" s="133"/>
      <c r="V39" s="133"/>
    </row>
    <row r="40" spans="2:22" ht="15" customHeight="1" x14ac:dyDescent="0.2">
      <c r="B40" s="99" t="s">
        <v>171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48"/>
      <c r="N40" s="51"/>
      <c r="O40" s="133"/>
      <c r="P40" s="133"/>
      <c r="Q40" s="133"/>
      <c r="R40" s="133"/>
      <c r="S40" s="133"/>
      <c r="T40" s="133"/>
      <c r="U40" s="133"/>
      <c r="V40" s="133"/>
    </row>
    <row r="41" spans="2:22" x14ac:dyDescent="0.2">
      <c r="B41" s="100" t="s">
        <v>172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48"/>
      <c r="N41" s="51"/>
      <c r="O41" s="100" t="s">
        <v>123</v>
      </c>
      <c r="P41" s="100"/>
      <c r="Q41" s="100"/>
      <c r="R41" s="100"/>
      <c r="S41" s="100"/>
      <c r="T41" s="100"/>
      <c r="U41" s="100"/>
      <c r="V41" s="100"/>
    </row>
    <row r="42" spans="2:22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7"/>
      <c r="P42" s="77"/>
      <c r="Q42" s="77"/>
      <c r="R42" s="77"/>
      <c r="S42" s="77"/>
      <c r="T42" s="77"/>
      <c r="U42" s="77"/>
      <c r="V42" s="24" t="s">
        <v>4</v>
      </c>
    </row>
    <row r="43" spans="2:22" ht="15" customHeight="1" x14ac:dyDescent="0.2">
      <c r="B43" s="106" t="s">
        <v>0</v>
      </c>
      <c r="C43" s="108" t="s">
        <v>41</v>
      </c>
      <c r="D43" s="101" t="s">
        <v>146</v>
      </c>
      <c r="E43" s="102"/>
      <c r="F43" s="102"/>
      <c r="G43" s="102"/>
      <c r="H43" s="102"/>
      <c r="I43" s="103"/>
      <c r="J43" s="102" t="s">
        <v>133</v>
      </c>
      <c r="K43" s="102"/>
      <c r="L43" s="103"/>
      <c r="M43" s="48"/>
      <c r="N43" s="48"/>
      <c r="O43" s="106" t="s">
        <v>0</v>
      </c>
      <c r="P43" s="108" t="s">
        <v>41</v>
      </c>
      <c r="Q43" s="101" t="s">
        <v>155</v>
      </c>
      <c r="R43" s="102"/>
      <c r="S43" s="102"/>
      <c r="T43" s="102"/>
      <c r="U43" s="102"/>
      <c r="V43" s="103"/>
    </row>
    <row r="44" spans="2:22" ht="15" customHeight="1" thickBot="1" x14ac:dyDescent="0.25">
      <c r="B44" s="107"/>
      <c r="C44" s="109"/>
      <c r="D44" s="110" t="s">
        <v>147</v>
      </c>
      <c r="E44" s="111"/>
      <c r="F44" s="111"/>
      <c r="G44" s="111"/>
      <c r="H44" s="111"/>
      <c r="I44" s="112"/>
      <c r="J44" s="111" t="s">
        <v>134</v>
      </c>
      <c r="K44" s="111"/>
      <c r="L44" s="112"/>
      <c r="M44" s="48"/>
      <c r="N44" s="48"/>
      <c r="O44" s="107"/>
      <c r="P44" s="109"/>
      <c r="Q44" s="110" t="s">
        <v>156</v>
      </c>
      <c r="R44" s="111"/>
      <c r="S44" s="111"/>
      <c r="T44" s="111"/>
      <c r="U44" s="111"/>
      <c r="V44" s="112"/>
    </row>
    <row r="45" spans="2:22" ht="15" customHeight="1" x14ac:dyDescent="0.2">
      <c r="B45" s="107"/>
      <c r="C45" s="109"/>
      <c r="D45" s="93">
        <v>2023</v>
      </c>
      <c r="E45" s="94"/>
      <c r="F45" s="93">
        <v>2022</v>
      </c>
      <c r="G45" s="94"/>
      <c r="H45" s="89" t="s">
        <v>5</v>
      </c>
      <c r="I45" s="89" t="s">
        <v>47</v>
      </c>
      <c r="J45" s="89">
        <v>2022</v>
      </c>
      <c r="K45" s="89" t="s">
        <v>151</v>
      </c>
      <c r="L45" s="89" t="s">
        <v>153</v>
      </c>
      <c r="M45" s="48"/>
      <c r="N45" s="48"/>
      <c r="O45" s="107"/>
      <c r="P45" s="109"/>
      <c r="Q45" s="93">
        <v>2023</v>
      </c>
      <c r="R45" s="94"/>
      <c r="S45" s="93">
        <v>2022</v>
      </c>
      <c r="T45" s="94"/>
      <c r="U45" s="89" t="s">
        <v>5</v>
      </c>
      <c r="V45" s="89" t="s">
        <v>70</v>
      </c>
    </row>
    <row r="46" spans="2:22" ht="15" customHeight="1" thickBot="1" x14ac:dyDescent="0.25">
      <c r="B46" s="97" t="s">
        <v>6</v>
      </c>
      <c r="C46" s="113" t="s">
        <v>41</v>
      </c>
      <c r="D46" s="95"/>
      <c r="E46" s="96"/>
      <c r="F46" s="95"/>
      <c r="G46" s="96"/>
      <c r="H46" s="90"/>
      <c r="I46" s="90"/>
      <c r="J46" s="90"/>
      <c r="K46" s="90"/>
      <c r="L46" s="90"/>
      <c r="M46" s="48"/>
      <c r="N46" s="48"/>
      <c r="O46" s="97" t="s">
        <v>6</v>
      </c>
      <c r="P46" s="113" t="s">
        <v>41</v>
      </c>
      <c r="Q46" s="95"/>
      <c r="R46" s="96"/>
      <c r="S46" s="95"/>
      <c r="T46" s="96"/>
      <c r="U46" s="90"/>
      <c r="V46" s="90"/>
    </row>
    <row r="47" spans="2:22" ht="15" customHeight="1" x14ac:dyDescent="0.2">
      <c r="B47" s="97"/>
      <c r="C47" s="113"/>
      <c r="D47" s="25" t="s">
        <v>8</v>
      </c>
      <c r="E47" s="26" t="s">
        <v>2</v>
      </c>
      <c r="F47" s="25" t="s">
        <v>8</v>
      </c>
      <c r="G47" s="26" t="s">
        <v>2</v>
      </c>
      <c r="H47" s="85" t="s">
        <v>9</v>
      </c>
      <c r="I47" s="85" t="s">
        <v>48</v>
      </c>
      <c r="J47" s="85" t="s">
        <v>8</v>
      </c>
      <c r="K47" s="85" t="s">
        <v>152</v>
      </c>
      <c r="L47" s="85" t="s">
        <v>154</v>
      </c>
      <c r="M47" s="48"/>
      <c r="N47" s="48"/>
      <c r="O47" s="97"/>
      <c r="P47" s="113"/>
      <c r="Q47" s="25" t="s">
        <v>8</v>
      </c>
      <c r="R47" s="26" t="s">
        <v>2</v>
      </c>
      <c r="S47" s="25" t="s">
        <v>8</v>
      </c>
      <c r="T47" s="26" t="s">
        <v>2</v>
      </c>
      <c r="U47" s="85" t="s">
        <v>9</v>
      </c>
      <c r="V47" s="85" t="s">
        <v>71</v>
      </c>
    </row>
    <row r="48" spans="2:22" ht="15" customHeight="1" thickBot="1" x14ac:dyDescent="0.25">
      <c r="B48" s="98"/>
      <c r="C48" s="114"/>
      <c r="D48" s="28" t="s">
        <v>10</v>
      </c>
      <c r="E48" s="29" t="s">
        <v>11</v>
      </c>
      <c r="F48" s="28" t="s">
        <v>10</v>
      </c>
      <c r="G48" s="29" t="s">
        <v>11</v>
      </c>
      <c r="H48" s="86"/>
      <c r="I48" s="86"/>
      <c r="J48" s="86" t="s">
        <v>10</v>
      </c>
      <c r="K48" s="86"/>
      <c r="L48" s="86"/>
      <c r="M48" s="48"/>
      <c r="N48" s="48"/>
      <c r="O48" s="98"/>
      <c r="P48" s="114"/>
      <c r="Q48" s="28" t="s">
        <v>10</v>
      </c>
      <c r="R48" s="29" t="s">
        <v>11</v>
      </c>
      <c r="S48" s="28" t="s">
        <v>10</v>
      </c>
      <c r="T48" s="29" t="s">
        <v>11</v>
      </c>
      <c r="U48" s="86"/>
      <c r="V48" s="86"/>
    </row>
    <row r="49" spans="2:22" ht="15" thickBot="1" x14ac:dyDescent="0.25">
      <c r="B49" s="31">
        <v>1</v>
      </c>
      <c r="C49" s="32" t="s">
        <v>50</v>
      </c>
      <c r="D49" s="33">
        <v>1675</v>
      </c>
      <c r="E49" s="34">
        <v>6.3797371929156355E-2</v>
      </c>
      <c r="F49" s="33">
        <v>1968</v>
      </c>
      <c r="G49" s="34">
        <v>7.8833520269187635E-2</v>
      </c>
      <c r="H49" s="35">
        <v>-0.14888211382113825</v>
      </c>
      <c r="I49" s="53">
        <v>0</v>
      </c>
      <c r="J49" s="33">
        <v>1581</v>
      </c>
      <c r="K49" s="35">
        <v>5.9456040480708516E-2</v>
      </c>
      <c r="L49" s="53">
        <v>0</v>
      </c>
      <c r="M49" s="48"/>
      <c r="N49" s="48"/>
      <c r="O49" s="31">
        <v>1</v>
      </c>
      <c r="P49" s="32" t="s">
        <v>50</v>
      </c>
      <c r="Q49" s="33">
        <v>6131</v>
      </c>
      <c r="R49" s="34">
        <v>5.4223527226737657E-2</v>
      </c>
      <c r="S49" s="33">
        <v>6285</v>
      </c>
      <c r="T49" s="34">
        <v>6.5620497400238051E-2</v>
      </c>
      <c r="U49" s="35">
        <v>-2.4502784407319012E-2</v>
      </c>
      <c r="V49" s="53">
        <v>0</v>
      </c>
    </row>
    <row r="50" spans="2:22" ht="15" thickBot="1" x14ac:dyDescent="0.25">
      <c r="B50" s="37">
        <v>2</v>
      </c>
      <c r="C50" s="38" t="s">
        <v>35</v>
      </c>
      <c r="D50" s="39">
        <v>1099</v>
      </c>
      <c r="E50" s="40">
        <v>4.1858693582174825E-2</v>
      </c>
      <c r="F50" s="39">
        <v>441</v>
      </c>
      <c r="G50" s="40">
        <v>1.7665438231052717E-2</v>
      </c>
      <c r="H50" s="41">
        <v>1.4920634920634921</v>
      </c>
      <c r="I50" s="54">
        <v>6</v>
      </c>
      <c r="J50" s="39">
        <v>1455</v>
      </c>
      <c r="K50" s="41">
        <v>-0.24467353951890036</v>
      </c>
      <c r="L50" s="54">
        <v>0</v>
      </c>
      <c r="M50" s="48"/>
      <c r="N50" s="48"/>
      <c r="O50" s="37">
        <v>2</v>
      </c>
      <c r="P50" s="38" t="s">
        <v>38</v>
      </c>
      <c r="Q50" s="39">
        <v>4014</v>
      </c>
      <c r="R50" s="40">
        <v>3.5500446629933936E-2</v>
      </c>
      <c r="S50" s="39">
        <v>2491</v>
      </c>
      <c r="T50" s="40">
        <v>2.600806030612458E-2</v>
      </c>
      <c r="U50" s="41">
        <v>0.61140104375752702</v>
      </c>
      <c r="V50" s="54">
        <v>1</v>
      </c>
    </row>
    <row r="51" spans="2:22" ht="15" thickBot="1" x14ac:dyDescent="0.25">
      <c r="B51" s="31">
        <v>3</v>
      </c>
      <c r="C51" s="32" t="s">
        <v>59</v>
      </c>
      <c r="D51" s="33">
        <v>675</v>
      </c>
      <c r="E51" s="34">
        <v>2.5709388687868977E-2</v>
      </c>
      <c r="F51" s="33">
        <v>623</v>
      </c>
      <c r="G51" s="34">
        <v>2.4955936548630028E-2</v>
      </c>
      <c r="H51" s="35">
        <v>8.3467094703049804E-2</v>
      </c>
      <c r="I51" s="53">
        <v>2</v>
      </c>
      <c r="J51" s="33">
        <v>863</v>
      </c>
      <c r="K51" s="35">
        <v>-0.21784472769409036</v>
      </c>
      <c r="L51" s="53">
        <v>2</v>
      </c>
      <c r="M51" s="48"/>
      <c r="N51" s="48"/>
      <c r="O51" s="31">
        <v>3</v>
      </c>
      <c r="P51" s="32" t="s">
        <v>35</v>
      </c>
      <c r="Q51" s="33">
        <v>3908</v>
      </c>
      <c r="R51" s="34">
        <v>3.456296597652761E-2</v>
      </c>
      <c r="S51" s="33">
        <v>2250</v>
      </c>
      <c r="T51" s="34">
        <v>2.3491824844953955E-2</v>
      </c>
      <c r="U51" s="35">
        <v>0.73688888888888893</v>
      </c>
      <c r="V51" s="53">
        <v>2</v>
      </c>
    </row>
    <row r="52" spans="2:22" ht="15" thickBot="1" x14ac:dyDescent="0.25">
      <c r="B52" s="37">
        <v>4</v>
      </c>
      <c r="C52" s="38" t="s">
        <v>101</v>
      </c>
      <c r="D52" s="39">
        <v>601</v>
      </c>
      <c r="E52" s="40">
        <v>2.2890877928013711E-2</v>
      </c>
      <c r="F52" s="39">
        <v>147</v>
      </c>
      <c r="G52" s="40">
        <v>5.8884794103509054E-3</v>
      </c>
      <c r="H52" s="41">
        <v>3.0884353741496602</v>
      </c>
      <c r="I52" s="54">
        <v>42</v>
      </c>
      <c r="J52" s="39">
        <v>1012</v>
      </c>
      <c r="K52" s="41">
        <v>-0.40612648221343872</v>
      </c>
      <c r="L52" s="54">
        <v>0</v>
      </c>
      <c r="M52" s="48"/>
      <c r="N52" s="48"/>
      <c r="O52" s="37">
        <v>4</v>
      </c>
      <c r="P52" s="38" t="s">
        <v>101</v>
      </c>
      <c r="Q52" s="39">
        <v>3292</v>
      </c>
      <c r="R52" s="40">
        <v>2.911496519824178E-2</v>
      </c>
      <c r="S52" s="39">
        <v>755</v>
      </c>
      <c r="T52" s="40">
        <v>7.8828123368623274E-3</v>
      </c>
      <c r="U52" s="41">
        <v>3.3602649006622514</v>
      </c>
      <c r="V52" s="54">
        <v>30</v>
      </c>
    </row>
    <row r="53" spans="2:22" ht="15" thickBot="1" x14ac:dyDescent="0.25">
      <c r="B53" s="31">
        <v>5</v>
      </c>
      <c r="C53" s="32" t="s">
        <v>40</v>
      </c>
      <c r="D53" s="33">
        <v>589</v>
      </c>
      <c r="E53" s="34">
        <v>2.2433822129118264E-2</v>
      </c>
      <c r="F53" s="33">
        <v>703</v>
      </c>
      <c r="G53" s="34">
        <v>2.8160551193718956E-2</v>
      </c>
      <c r="H53" s="35">
        <v>-0.16216216216216217</v>
      </c>
      <c r="I53" s="53">
        <v>-2</v>
      </c>
      <c r="J53" s="33">
        <v>681</v>
      </c>
      <c r="K53" s="35">
        <v>-0.13509544787077832</v>
      </c>
      <c r="L53" s="53">
        <v>1</v>
      </c>
      <c r="M53" s="48"/>
      <c r="N53" s="48"/>
      <c r="O53" s="31">
        <v>5</v>
      </c>
      <c r="P53" s="32" t="s">
        <v>59</v>
      </c>
      <c r="Q53" s="33">
        <v>2571</v>
      </c>
      <c r="R53" s="34">
        <v>2.2738327923657237E-2</v>
      </c>
      <c r="S53" s="33">
        <v>1547</v>
      </c>
      <c r="T53" s="34">
        <v>1.615193468228612E-2</v>
      </c>
      <c r="U53" s="35">
        <v>0.66192630898513261</v>
      </c>
      <c r="V53" s="53">
        <v>5</v>
      </c>
    </row>
    <row r="54" spans="2:22" ht="15" thickBot="1" x14ac:dyDescent="0.25">
      <c r="B54" s="37">
        <v>6</v>
      </c>
      <c r="C54" s="38" t="s">
        <v>43</v>
      </c>
      <c r="D54" s="39">
        <v>559</v>
      </c>
      <c r="E54" s="40">
        <v>2.1291182631879641E-2</v>
      </c>
      <c r="F54" s="39">
        <v>432</v>
      </c>
      <c r="G54" s="40">
        <v>1.7304919083480211E-2</v>
      </c>
      <c r="H54" s="41">
        <v>0.2939814814814814</v>
      </c>
      <c r="I54" s="54">
        <v>3</v>
      </c>
      <c r="J54" s="39">
        <v>599</v>
      </c>
      <c r="K54" s="41">
        <v>-6.6777963272120155E-2</v>
      </c>
      <c r="L54" s="54">
        <v>3</v>
      </c>
      <c r="M54" s="48"/>
      <c r="N54" s="48"/>
      <c r="O54" s="37">
        <v>6</v>
      </c>
      <c r="P54" s="38" t="s">
        <v>43</v>
      </c>
      <c r="Q54" s="39">
        <v>2120</v>
      </c>
      <c r="R54" s="40">
        <v>1.8749613068126541E-2</v>
      </c>
      <c r="S54" s="39">
        <v>1384</v>
      </c>
      <c r="T54" s="40">
        <v>1.4450082482407233E-2</v>
      </c>
      <c r="U54" s="41">
        <v>0.53179190751445082</v>
      </c>
      <c r="V54" s="54">
        <v>5</v>
      </c>
    </row>
    <row r="55" spans="2:22" ht="15" thickBot="1" x14ac:dyDescent="0.25">
      <c r="B55" s="31">
        <v>7</v>
      </c>
      <c r="C55" s="32" t="s">
        <v>37</v>
      </c>
      <c r="D55" s="33">
        <v>528</v>
      </c>
      <c r="E55" s="34">
        <v>2.0110455151399732E-2</v>
      </c>
      <c r="F55" s="33">
        <v>275</v>
      </c>
      <c r="G55" s="34">
        <v>1.1015862842493191E-2</v>
      </c>
      <c r="H55" s="35">
        <v>0.91999999999999993</v>
      </c>
      <c r="I55" s="53">
        <v>16</v>
      </c>
      <c r="J55" s="33">
        <v>586</v>
      </c>
      <c r="K55" s="35">
        <v>-9.8976109215017094E-2</v>
      </c>
      <c r="L55" s="53">
        <v>4</v>
      </c>
      <c r="M55" s="48"/>
      <c r="N55" s="48"/>
      <c r="O55" s="31">
        <v>7</v>
      </c>
      <c r="P55" s="32" t="s">
        <v>40</v>
      </c>
      <c r="Q55" s="33">
        <v>1988</v>
      </c>
      <c r="R55" s="34">
        <v>1.7582184329922437E-2</v>
      </c>
      <c r="S55" s="33">
        <v>2246</v>
      </c>
      <c r="T55" s="34">
        <v>2.3450061600785149E-2</v>
      </c>
      <c r="U55" s="35">
        <v>-0.11487088156723069</v>
      </c>
      <c r="V55" s="53">
        <v>-1</v>
      </c>
    </row>
    <row r="56" spans="2:22" ht="15" thickBot="1" x14ac:dyDescent="0.25">
      <c r="B56" s="37">
        <v>8</v>
      </c>
      <c r="C56" s="38" t="s">
        <v>36</v>
      </c>
      <c r="D56" s="39">
        <v>495</v>
      </c>
      <c r="E56" s="40">
        <v>1.8853551704437251E-2</v>
      </c>
      <c r="F56" s="39">
        <v>289</v>
      </c>
      <c r="G56" s="40">
        <v>1.1576670405383753E-2</v>
      </c>
      <c r="H56" s="41">
        <v>0.71280276816609001</v>
      </c>
      <c r="I56" s="54">
        <v>14</v>
      </c>
      <c r="J56" s="39">
        <v>438</v>
      </c>
      <c r="K56" s="41">
        <v>0.13013698630136994</v>
      </c>
      <c r="L56" s="54">
        <v>11</v>
      </c>
      <c r="M56" s="48"/>
      <c r="N56" s="48"/>
      <c r="O56" s="37">
        <v>8</v>
      </c>
      <c r="P56" s="38" t="s">
        <v>104</v>
      </c>
      <c r="Q56" s="39">
        <v>1888</v>
      </c>
      <c r="R56" s="40">
        <v>1.6697768619161751E-2</v>
      </c>
      <c r="S56" s="39">
        <v>1639</v>
      </c>
      <c r="T56" s="40">
        <v>1.7112489298168682E-2</v>
      </c>
      <c r="U56" s="41">
        <v>0.15192190359975588</v>
      </c>
      <c r="V56" s="54">
        <v>1</v>
      </c>
    </row>
    <row r="57" spans="2:22" ht="15" thickBot="1" x14ac:dyDescent="0.25">
      <c r="B57" s="31">
        <v>9</v>
      </c>
      <c r="C57" s="32" t="s">
        <v>108</v>
      </c>
      <c r="D57" s="33">
        <v>439</v>
      </c>
      <c r="E57" s="34">
        <v>1.6720624642925157E-2</v>
      </c>
      <c r="F57" s="33">
        <v>427</v>
      </c>
      <c r="G57" s="34">
        <v>1.7104630668162153E-2</v>
      </c>
      <c r="H57" s="35">
        <v>2.8103044496487151E-2</v>
      </c>
      <c r="I57" s="53">
        <v>1</v>
      </c>
      <c r="J57" s="33">
        <v>612</v>
      </c>
      <c r="K57" s="35">
        <v>-0.2826797385620915</v>
      </c>
      <c r="L57" s="53">
        <v>-1</v>
      </c>
      <c r="M57" s="48"/>
      <c r="N57" s="48"/>
      <c r="O57" s="31">
        <v>9</v>
      </c>
      <c r="P57" s="32" t="s">
        <v>37</v>
      </c>
      <c r="Q57" s="33">
        <v>1887</v>
      </c>
      <c r="R57" s="34">
        <v>1.6688924462054142E-2</v>
      </c>
      <c r="S57" s="33">
        <v>1140</v>
      </c>
      <c r="T57" s="34">
        <v>1.1902524588110005E-2</v>
      </c>
      <c r="U57" s="35">
        <v>0.65526315789473677</v>
      </c>
      <c r="V57" s="53">
        <v>9</v>
      </c>
    </row>
    <row r="58" spans="2:22" ht="15" thickBot="1" x14ac:dyDescent="0.25">
      <c r="B58" s="37">
        <v>10</v>
      </c>
      <c r="C58" s="38" t="s">
        <v>104</v>
      </c>
      <c r="D58" s="39">
        <v>433</v>
      </c>
      <c r="E58" s="40">
        <v>1.6492096743477434E-2</v>
      </c>
      <c r="F58" s="39">
        <v>487</v>
      </c>
      <c r="G58" s="40">
        <v>1.9508091651978851E-2</v>
      </c>
      <c r="H58" s="41">
        <v>-0.11088295687885008</v>
      </c>
      <c r="I58" s="54">
        <v>-3</v>
      </c>
      <c r="J58" s="39">
        <v>589</v>
      </c>
      <c r="K58" s="41">
        <v>-0.264855687606112</v>
      </c>
      <c r="L58" s="54">
        <v>0</v>
      </c>
      <c r="M58" s="48"/>
      <c r="N58" s="48"/>
      <c r="O58" s="37">
        <v>10</v>
      </c>
      <c r="P58" s="38" t="s">
        <v>108</v>
      </c>
      <c r="Q58" s="39">
        <v>1854</v>
      </c>
      <c r="R58" s="40">
        <v>1.6397067277503119E-2</v>
      </c>
      <c r="S58" s="39">
        <v>2210</v>
      </c>
      <c r="T58" s="40">
        <v>2.3074192403265886E-2</v>
      </c>
      <c r="U58" s="41">
        <v>-0.16108597285067872</v>
      </c>
      <c r="V58" s="54">
        <v>-3</v>
      </c>
    </row>
    <row r="59" spans="2:22" ht="15" thickBot="1" x14ac:dyDescent="0.25">
      <c r="B59" s="31">
        <v>11</v>
      </c>
      <c r="C59" s="32" t="s">
        <v>51</v>
      </c>
      <c r="D59" s="33">
        <v>432</v>
      </c>
      <c r="E59" s="34">
        <v>1.6454008760236144E-2</v>
      </c>
      <c r="F59" s="33">
        <v>512</v>
      </c>
      <c r="G59" s="34">
        <v>2.0509533728569139E-2</v>
      </c>
      <c r="H59" s="35">
        <v>-0.15625</v>
      </c>
      <c r="I59" s="53">
        <v>-5</v>
      </c>
      <c r="J59" s="33">
        <v>488</v>
      </c>
      <c r="K59" s="35">
        <v>-0.11475409836065575</v>
      </c>
      <c r="L59" s="53">
        <v>4</v>
      </c>
      <c r="M59" s="48"/>
      <c r="N59" s="48"/>
      <c r="O59" s="31">
        <v>11</v>
      </c>
      <c r="P59" s="32" t="s">
        <v>36</v>
      </c>
      <c r="Q59" s="33">
        <v>1772</v>
      </c>
      <c r="R59" s="34">
        <v>1.5671846394679355E-2</v>
      </c>
      <c r="S59" s="33">
        <v>1271</v>
      </c>
      <c r="T59" s="34">
        <v>1.3270270834638435E-2</v>
      </c>
      <c r="U59" s="35">
        <v>0.39417781274586949</v>
      </c>
      <c r="V59" s="53">
        <v>3</v>
      </c>
    </row>
    <row r="60" spans="2:22" ht="15" thickBot="1" x14ac:dyDescent="0.25">
      <c r="B60" s="37">
        <v>12</v>
      </c>
      <c r="C60" s="38" t="s">
        <v>106</v>
      </c>
      <c r="D60" s="39">
        <v>429</v>
      </c>
      <c r="E60" s="40">
        <v>1.6339744810512282E-2</v>
      </c>
      <c r="F60" s="39">
        <v>339</v>
      </c>
      <c r="G60" s="40">
        <v>1.3579554558564333E-2</v>
      </c>
      <c r="H60" s="41">
        <v>0.26548672566371678</v>
      </c>
      <c r="I60" s="54">
        <v>4</v>
      </c>
      <c r="J60" s="39">
        <v>413</v>
      </c>
      <c r="K60" s="41">
        <v>3.874092009685226E-2</v>
      </c>
      <c r="L60" s="54">
        <v>8</v>
      </c>
      <c r="M60" s="48"/>
      <c r="N60" s="48"/>
      <c r="O60" s="37">
        <v>12</v>
      </c>
      <c r="P60" s="38" t="s">
        <v>65</v>
      </c>
      <c r="Q60" s="39">
        <v>1759</v>
      </c>
      <c r="R60" s="40">
        <v>1.5556872352280466E-2</v>
      </c>
      <c r="S60" s="39">
        <v>2759</v>
      </c>
      <c r="T60" s="40">
        <v>2.880619766543465E-2</v>
      </c>
      <c r="U60" s="41">
        <v>-0.36245016310257339</v>
      </c>
      <c r="V60" s="54">
        <v>-10</v>
      </c>
    </row>
    <row r="61" spans="2:22" ht="15" thickBot="1" x14ac:dyDescent="0.25">
      <c r="B61" s="31">
        <v>13</v>
      </c>
      <c r="C61" s="32" t="s">
        <v>38</v>
      </c>
      <c r="D61" s="33">
        <v>420</v>
      </c>
      <c r="E61" s="34">
        <v>1.5996952961340696E-2</v>
      </c>
      <c r="F61" s="33">
        <v>688</v>
      </c>
      <c r="G61" s="34">
        <v>2.755968594776478E-2</v>
      </c>
      <c r="H61" s="35">
        <v>-0.38953488372093026</v>
      </c>
      <c r="I61" s="53">
        <v>-9</v>
      </c>
      <c r="J61" s="33">
        <v>1244</v>
      </c>
      <c r="K61" s="35">
        <v>-0.66237942122186499</v>
      </c>
      <c r="L61" s="53">
        <v>-10</v>
      </c>
      <c r="M61" s="48"/>
      <c r="N61" s="48"/>
      <c r="O61" s="31">
        <v>13</v>
      </c>
      <c r="P61" s="32" t="s">
        <v>51</v>
      </c>
      <c r="Q61" s="33">
        <v>1649</v>
      </c>
      <c r="R61" s="34">
        <v>1.4584015070443712E-2</v>
      </c>
      <c r="S61" s="33">
        <v>2046</v>
      </c>
      <c r="T61" s="34">
        <v>2.1361899392344796E-2</v>
      </c>
      <c r="U61" s="35">
        <v>-0.19403714565004893</v>
      </c>
      <c r="V61" s="53">
        <v>-5</v>
      </c>
    </row>
    <row r="62" spans="2:22" ht="15" thickBot="1" x14ac:dyDescent="0.25">
      <c r="B62" s="37">
        <v>14</v>
      </c>
      <c r="C62" s="38" t="s">
        <v>140</v>
      </c>
      <c r="D62" s="39">
        <v>397</v>
      </c>
      <c r="E62" s="40">
        <v>1.5120929346791087E-2</v>
      </c>
      <c r="F62" s="39">
        <v>139</v>
      </c>
      <c r="G62" s="40">
        <v>5.5680179458420121E-3</v>
      </c>
      <c r="H62" s="41">
        <v>1.8561151079136691</v>
      </c>
      <c r="I62" s="54">
        <v>34</v>
      </c>
      <c r="J62" s="39">
        <v>412</v>
      </c>
      <c r="K62" s="41">
        <v>-3.6407766990291246E-2</v>
      </c>
      <c r="L62" s="54">
        <v>7</v>
      </c>
      <c r="M62" s="48"/>
      <c r="N62" s="48"/>
      <c r="O62" s="37">
        <v>14</v>
      </c>
      <c r="P62" s="38" t="s">
        <v>112</v>
      </c>
      <c r="Q62" s="39">
        <v>1596</v>
      </c>
      <c r="R62" s="40">
        <v>1.4115274743740547E-2</v>
      </c>
      <c r="S62" s="39">
        <v>2337</v>
      </c>
      <c r="T62" s="40">
        <v>2.4400175405625509E-2</v>
      </c>
      <c r="U62" s="41">
        <v>-0.31707317073170727</v>
      </c>
      <c r="V62" s="54">
        <v>-10</v>
      </c>
    </row>
    <row r="63" spans="2:22" ht="15" thickBot="1" x14ac:dyDescent="0.25">
      <c r="B63" s="31">
        <v>15</v>
      </c>
      <c r="C63" s="32" t="s">
        <v>112</v>
      </c>
      <c r="D63" s="33">
        <v>380</v>
      </c>
      <c r="E63" s="34">
        <v>1.4473433631689202E-2</v>
      </c>
      <c r="F63" s="33">
        <v>759</v>
      </c>
      <c r="G63" s="34">
        <v>3.0403781445281206E-2</v>
      </c>
      <c r="H63" s="35">
        <v>-0.49934123847167322</v>
      </c>
      <c r="I63" s="53">
        <v>-13</v>
      </c>
      <c r="J63" s="33">
        <v>359</v>
      </c>
      <c r="K63" s="35">
        <v>5.8495821727019504E-2</v>
      </c>
      <c r="L63" s="53">
        <v>12</v>
      </c>
      <c r="M63" s="48"/>
      <c r="N63" s="48"/>
      <c r="O63" s="31">
        <v>15</v>
      </c>
      <c r="P63" s="32" t="s">
        <v>116</v>
      </c>
      <c r="Q63" s="33">
        <v>1522</v>
      </c>
      <c r="R63" s="34">
        <v>1.346080711777764E-2</v>
      </c>
      <c r="S63" s="33">
        <v>0</v>
      </c>
      <c r="T63" s="34">
        <v>0</v>
      </c>
      <c r="U63" s="35"/>
      <c r="V63" s="53"/>
    </row>
    <row r="64" spans="2:22" ht="15" thickBot="1" x14ac:dyDescent="0.25">
      <c r="B64" s="37">
        <v>16</v>
      </c>
      <c r="C64" s="38" t="s">
        <v>136</v>
      </c>
      <c r="D64" s="39">
        <v>375</v>
      </c>
      <c r="E64" s="40">
        <v>1.4282993715482766E-2</v>
      </c>
      <c r="F64" s="39">
        <v>181</v>
      </c>
      <c r="G64" s="40">
        <v>7.2504406345136998E-3</v>
      </c>
      <c r="H64" s="41">
        <v>1.0718232044198897</v>
      </c>
      <c r="I64" s="54">
        <v>22</v>
      </c>
      <c r="J64" s="39">
        <v>467</v>
      </c>
      <c r="K64" s="41">
        <v>-0.19700214132762317</v>
      </c>
      <c r="L64" s="54">
        <v>0</v>
      </c>
      <c r="M64" s="48"/>
      <c r="N64" s="48"/>
      <c r="O64" s="37">
        <v>16</v>
      </c>
      <c r="P64" s="38" t="s">
        <v>106</v>
      </c>
      <c r="Q64" s="39">
        <v>1368</v>
      </c>
      <c r="R64" s="40">
        <v>1.2098806923206184E-2</v>
      </c>
      <c r="S64" s="39">
        <v>1168</v>
      </c>
      <c r="T64" s="40">
        <v>1.2194867297291653E-2</v>
      </c>
      <c r="U64" s="41">
        <v>0.17123287671232879</v>
      </c>
      <c r="V64" s="54">
        <v>1</v>
      </c>
    </row>
    <row r="65" spans="2:22" ht="15" thickBot="1" x14ac:dyDescent="0.25">
      <c r="B65" s="31">
        <v>17</v>
      </c>
      <c r="C65" s="32" t="s">
        <v>65</v>
      </c>
      <c r="D65" s="33">
        <v>372</v>
      </c>
      <c r="E65" s="34">
        <v>1.4168729765758904E-2</v>
      </c>
      <c r="F65" s="33">
        <v>377</v>
      </c>
      <c r="G65" s="34">
        <v>1.5101746514981574E-2</v>
      </c>
      <c r="H65" s="35">
        <v>-1.3262599469496039E-2</v>
      </c>
      <c r="I65" s="53">
        <v>-5</v>
      </c>
      <c r="J65" s="33">
        <v>461</v>
      </c>
      <c r="K65" s="35">
        <v>-0.19305856832971802</v>
      </c>
      <c r="L65" s="53">
        <v>0</v>
      </c>
      <c r="M65" s="48"/>
      <c r="N65" s="48"/>
      <c r="O65" s="31">
        <v>17</v>
      </c>
      <c r="P65" s="32" t="s">
        <v>67</v>
      </c>
      <c r="Q65" s="33">
        <v>1350</v>
      </c>
      <c r="R65" s="34">
        <v>1.193961209526926E-2</v>
      </c>
      <c r="S65" s="33">
        <v>521</v>
      </c>
      <c r="T65" s="34">
        <v>5.4396625529871158E-3</v>
      </c>
      <c r="U65" s="35">
        <v>1.5911708253358925</v>
      </c>
      <c r="V65" s="53">
        <v>41</v>
      </c>
    </row>
    <row r="66" spans="2:22" ht="15" thickBot="1" x14ac:dyDescent="0.25">
      <c r="B66" s="37">
        <v>18</v>
      </c>
      <c r="C66" s="38" t="s">
        <v>74</v>
      </c>
      <c r="D66" s="39">
        <v>365</v>
      </c>
      <c r="E66" s="40">
        <v>1.3902113883069892E-2</v>
      </c>
      <c r="F66" s="39">
        <v>266</v>
      </c>
      <c r="G66" s="40">
        <v>1.0655343694920686E-2</v>
      </c>
      <c r="H66" s="41">
        <v>0.3721804511278195</v>
      </c>
      <c r="I66" s="54">
        <v>8</v>
      </c>
      <c r="J66" s="39">
        <v>444</v>
      </c>
      <c r="K66" s="41">
        <v>-0.17792792792792789</v>
      </c>
      <c r="L66" s="54">
        <v>0</v>
      </c>
      <c r="M66" s="48"/>
      <c r="N66" s="48"/>
      <c r="O66" s="37">
        <v>18</v>
      </c>
      <c r="P66" s="38" t="s">
        <v>74</v>
      </c>
      <c r="Q66" s="39">
        <v>1329</v>
      </c>
      <c r="R66" s="40">
        <v>1.1753884796009516E-2</v>
      </c>
      <c r="S66" s="39">
        <v>1273</v>
      </c>
      <c r="T66" s="40">
        <v>1.3291152456722839E-2</v>
      </c>
      <c r="U66" s="41">
        <v>4.3990573448546844E-2</v>
      </c>
      <c r="V66" s="54">
        <v>-5</v>
      </c>
    </row>
    <row r="67" spans="2:22" ht="15" thickBot="1" x14ac:dyDescent="0.25">
      <c r="B67" s="31">
        <v>19</v>
      </c>
      <c r="C67" s="32" t="s">
        <v>173</v>
      </c>
      <c r="D67" s="33">
        <v>336</v>
      </c>
      <c r="E67" s="34">
        <v>1.2797562369072557E-2</v>
      </c>
      <c r="F67" s="33">
        <v>312</v>
      </c>
      <c r="G67" s="34">
        <v>1.249799711584682E-2</v>
      </c>
      <c r="H67" s="35">
        <v>7.6923076923076872E-2</v>
      </c>
      <c r="I67" s="53">
        <v>1</v>
      </c>
      <c r="J67" s="33">
        <v>379</v>
      </c>
      <c r="K67" s="35">
        <v>-0.11345646437994727</v>
      </c>
      <c r="L67" s="53">
        <v>3</v>
      </c>
      <c r="O67" s="31">
        <v>19</v>
      </c>
      <c r="P67" s="32" t="s">
        <v>105</v>
      </c>
      <c r="Q67" s="33">
        <v>1271</v>
      </c>
      <c r="R67" s="34">
        <v>1.1240923683768318E-2</v>
      </c>
      <c r="S67" s="33">
        <v>1071</v>
      </c>
      <c r="T67" s="34">
        <v>1.1182108626198083E-2</v>
      </c>
      <c r="U67" s="35">
        <v>0.18674136321195145</v>
      </c>
      <c r="V67" s="53">
        <v>1</v>
      </c>
    </row>
    <row r="68" spans="2:22" ht="15" thickBot="1" x14ac:dyDescent="0.25">
      <c r="B68" s="37">
        <v>20</v>
      </c>
      <c r="C68" s="38" t="s">
        <v>161</v>
      </c>
      <c r="D68" s="39">
        <v>327</v>
      </c>
      <c r="E68" s="40">
        <v>1.2454770519900972E-2</v>
      </c>
      <c r="F68" s="39">
        <v>110</v>
      </c>
      <c r="G68" s="40">
        <v>4.4063451369972763E-3</v>
      </c>
      <c r="H68" s="41">
        <v>1.9727272727272727</v>
      </c>
      <c r="I68" s="54">
        <v>47</v>
      </c>
      <c r="J68" s="39">
        <v>262</v>
      </c>
      <c r="K68" s="41">
        <v>0.24809160305343503</v>
      </c>
      <c r="L68" s="54">
        <v>21</v>
      </c>
      <c r="O68" s="37">
        <v>20</v>
      </c>
      <c r="P68" s="38" t="s">
        <v>140</v>
      </c>
      <c r="Q68" s="39">
        <v>1221</v>
      </c>
      <c r="R68" s="40">
        <v>1.0798715828387975E-2</v>
      </c>
      <c r="S68" s="39">
        <v>631</v>
      </c>
      <c r="T68" s="40">
        <v>6.5881517676293095E-3</v>
      </c>
      <c r="U68" s="41">
        <v>0.93502377179080831</v>
      </c>
      <c r="V68" s="54">
        <v>23</v>
      </c>
    </row>
    <row r="69" spans="2:22" ht="15" thickBot="1" x14ac:dyDescent="0.25">
      <c r="B69" s="91" t="s">
        <v>42</v>
      </c>
      <c r="C69" s="92"/>
      <c r="D69" s="42">
        <f>SUM(D49:D68)</f>
        <v>10926</v>
      </c>
      <c r="E69" s="43">
        <f>D69/D71</f>
        <v>0.41614930489430585</v>
      </c>
      <c r="F69" s="42">
        <f>SUM(F49:F68)</f>
        <v>9475</v>
      </c>
      <c r="G69" s="43">
        <f>F69/F71</f>
        <v>0.37954654702771989</v>
      </c>
      <c r="H69" s="44">
        <f>D69/F69-1</f>
        <v>0.15313984168865424</v>
      </c>
      <c r="I69" s="55"/>
      <c r="J69" s="42">
        <f>SUM(J49:J68)</f>
        <v>13345</v>
      </c>
      <c r="K69" s="43">
        <f>D69/J69-1</f>
        <v>-0.18126639190708127</v>
      </c>
      <c r="L69" s="42"/>
      <c r="O69" s="91" t="s">
        <v>42</v>
      </c>
      <c r="P69" s="92"/>
      <c r="Q69" s="42">
        <f>SUM(Q49:Q68)</f>
        <v>44490</v>
      </c>
      <c r="R69" s="43">
        <f>Q69/Q71</f>
        <v>0.39347654971742918</v>
      </c>
      <c r="S69" s="42">
        <f>SUM(S49:S68)</f>
        <v>35024</v>
      </c>
      <c r="T69" s="43">
        <f>S69/S71</f>
        <v>0.36567896594207439</v>
      </c>
      <c r="U69" s="44">
        <f>Q69/S69-1</f>
        <v>0.27027181361352226</v>
      </c>
      <c r="V69" s="55"/>
    </row>
    <row r="70" spans="2:22" ht="15" thickBot="1" x14ac:dyDescent="0.25">
      <c r="B70" s="91" t="s">
        <v>12</v>
      </c>
      <c r="C70" s="92"/>
      <c r="D70" s="42">
        <f>D71-SUM(D49:D68)</f>
        <v>15329</v>
      </c>
      <c r="E70" s="43">
        <f>D70/D71</f>
        <v>0.58385069510569421</v>
      </c>
      <c r="F70" s="42">
        <f>F71-SUM(F49:F68)</f>
        <v>15489</v>
      </c>
      <c r="G70" s="43">
        <f>F70/F71</f>
        <v>0.62045345297228005</v>
      </c>
      <c r="H70" s="44">
        <f>D70/F70-1</f>
        <v>-1.0329911550132298E-2</v>
      </c>
      <c r="I70" s="55"/>
      <c r="J70" s="42">
        <f>J71-SUM(J49:J68)</f>
        <v>22263</v>
      </c>
      <c r="K70" s="43">
        <f>D70/J70-1</f>
        <v>-0.31145847370075908</v>
      </c>
      <c r="L70" s="78"/>
      <c r="O70" s="91" t="s">
        <v>12</v>
      </c>
      <c r="P70" s="92"/>
      <c r="Q70" s="42">
        <f>Q71-SUM(Q49:Q68)</f>
        <v>68579</v>
      </c>
      <c r="R70" s="43">
        <f>Q70/Q71</f>
        <v>0.60652345028257082</v>
      </c>
      <c r="S70" s="42">
        <f>S71-SUM(S49:S68)</f>
        <v>60754</v>
      </c>
      <c r="T70" s="43">
        <f>S70/S71</f>
        <v>0.63432103405792561</v>
      </c>
      <c r="U70" s="44">
        <f>Q70/S70-1</f>
        <v>0.12879810382855439</v>
      </c>
      <c r="V70" s="55"/>
    </row>
    <row r="71" spans="2:22" ht="15" thickBot="1" x14ac:dyDescent="0.25">
      <c r="B71" s="87" t="s">
        <v>34</v>
      </c>
      <c r="C71" s="88"/>
      <c r="D71" s="45">
        <v>26255</v>
      </c>
      <c r="E71" s="46">
        <v>1</v>
      </c>
      <c r="F71" s="45">
        <v>24964</v>
      </c>
      <c r="G71" s="46">
        <v>1</v>
      </c>
      <c r="H71" s="47">
        <v>5.171446883512254E-2</v>
      </c>
      <c r="I71" s="57"/>
      <c r="J71" s="45">
        <v>35608</v>
      </c>
      <c r="K71" s="47">
        <v>-0.26266569310267351</v>
      </c>
      <c r="L71" s="45"/>
      <c r="M71" s="48"/>
      <c r="O71" s="87" t="s">
        <v>34</v>
      </c>
      <c r="P71" s="88"/>
      <c r="Q71" s="45">
        <v>113069</v>
      </c>
      <c r="R71" s="46">
        <v>1</v>
      </c>
      <c r="S71" s="45">
        <v>95778</v>
      </c>
      <c r="T71" s="46">
        <v>1</v>
      </c>
      <c r="U71" s="47">
        <v>0.18053206373071062</v>
      </c>
      <c r="V71" s="57"/>
    </row>
    <row r="72" spans="2:22" x14ac:dyDescent="0.2">
      <c r="B72" s="49" t="s">
        <v>78</v>
      </c>
      <c r="O72" s="49" t="s">
        <v>78</v>
      </c>
    </row>
    <row r="73" spans="2:22" x14ac:dyDescent="0.2">
      <c r="B73" s="50" t="s">
        <v>77</v>
      </c>
      <c r="O73" s="50" t="s">
        <v>77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I12:I31">
    <cfRule type="cellIs" dxfId="71" priority="42" operator="lessThan">
      <formula>0</formula>
    </cfRule>
    <cfRule type="cellIs" dxfId="70" priority="43" operator="equal">
      <formula>0</formula>
    </cfRule>
    <cfRule type="cellIs" dxfId="69" priority="44" operator="greaterThan">
      <formula>0</formula>
    </cfRule>
  </conditionalFormatting>
  <conditionalFormatting sqref="H32:H33">
    <cfRule type="cellIs" dxfId="68" priority="40" operator="lessThan">
      <formula>0</formula>
    </cfRule>
  </conditionalFormatting>
  <conditionalFormatting sqref="H12:H31">
    <cfRule type="cellIs" dxfId="67" priority="39" operator="lessThan">
      <formula>0</formula>
    </cfRule>
  </conditionalFormatting>
  <conditionalFormatting sqref="D12:E31 G12:H31">
    <cfRule type="cellIs" dxfId="66" priority="38" operator="equal">
      <formula>0</formula>
    </cfRule>
  </conditionalFormatting>
  <conditionalFormatting sqref="F12:F31">
    <cfRule type="cellIs" dxfId="65" priority="37" operator="equal">
      <formula>0</formula>
    </cfRule>
  </conditionalFormatting>
  <conditionalFormatting sqref="K12:K31">
    <cfRule type="cellIs" dxfId="64" priority="35" operator="lessThan">
      <formula>0</formula>
    </cfRule>
  </conditionalFormatting>
  <conditionalFormatting sqref="J12:K31">
    <cfRule type="cellIs" dxfId="63" priority="34" operator="equal">
      <formula>0</formula>
    </cfRule>
  </conditionalFormatting>
  <conditionalFormatting sqref="L12:L31">
    <cfRule type="cellIs" dxfId="62" priority="31" operator="lessThan">
      <formula>0</formula>
    </cfRule>
    <cfRule type="cellIs" dxfId="61" priority="32" operator="equal">
      <formula>0</formula>
    </cfRule>
    <cfRule type="cellIs" dxfId="60" priority="33" operator="greaterThan">
      <formula>0</formula>
    </cfRule>
  </conditionalFormatting>
  <conditionalFormatting sqref="I49:I68">
    <cfRule type="cellIs" dxfId="59" priority="28" operator="lessThan">
      <formula>0</formula>
    </cfRule>
    <cfRule type="cellIs" dxfId="58" priority="29" operator="equal">
      <formula>0</formula>
    </cfRule>
    <cfRule type="cellIs" dxfId="57" priority="30" operator="greaterThan">
      <formula>0</formula>
    </cfRule>
  </conditionalFormatting>
  <conditionalFormatting sqref="H69:H70">
    <cfRule type="cellIs" dxfId="56" priority="26" operator="lessThan">
      <formula>0</formula>
    </cfRule>
  </conditionalFormatting>
  <conditionalFormatting sqref="H49:H68">
    <cfRule type="cellIs" dxfId="55" priority="25" operator="lessThan">
      <formula>0</formula>
    </cfRule>
  </conditionalFormatting>
  <conditionalFormatting sqref="D49:E68 G49:H68">
    <cfRule type="cellIs" dxfId="54" priority="24" operator="equal">
      <formula>0</formula>
    </cfRule>
  </conditionalFormatting>
  <conditionalFormatting sqref="F49:F68">
    <cfRule type="cellIs" dxfId="53" priority="23" operator="equal">
      <formula>0</formula>
    </cfRule>
  </conditionalFormatting>
  <conditionalFormatting sqref="K49:K68">
    <cfRule type="cellIs" dxfId="52" priority="21" operator="lessThan">
      <formula>0</formula>
    </cfRule>
  </conditionalFormatting>
  <conditionalFormatting sqref="J49:K68">
    <cfRule type="cellIs" dxfId="51" priority="20" operator="equal">
      <formula>0</formula>
    </cfRule>
  </conditionalFormatting>
  <conditionalFormatting sqref="L49:L68">
    <cfRule type="cellIs" dxfId="50" priority="17" operator="lessThan">
      <formula>0</formula>
    </cfRule>
    <cfRule type="cellIs" dxfId="49" priority="18" operator="equal">
      <formula>0</formula>
    </cfRule>
    <cfRule type="cellIs" dxfId="48" priority="19" operator="greaterThan">
      <formula>0</formula>
    </cfRule>
  </conditionalFormatting>
  <conditionalFormatting sqref="V12:V31">
    <cfRule type="cellIs" dxfId="47" priority="14" operator="lessThan">
      <formula>0</formula>
    </cfRule>
    <cfRule type="cellIs" dxfId="46" priority="15" operator="equal">
      <formula>0</formula>
    </cfRule>
    <cfRule type="cellIs" dxfId="45" priority="16" operator="greaterThan">
      <formula>0</formula>
    </cfRule>
  </conditionalFormatting>
  <conditionalFormatting sqref="U32:U33">
    <cfRule type="cellIs" dxfId="44" priority="12" operator="lessThan">
      <formula>0</formula>
    </cfRule>
  </conditionalFormatting>
  <conditionalFormatting sqref="U12:U31">
    <cfRule type="cellIs" dxfId="43" priority="11" operator="lessThan">
      <formula>0</formula>
    </cfRule>
  </conditionalFormatting>
  <conditionalFormatting sqref="Q12:R31 T12:U31">
    <cfRule type="cellIs" dxfId="42" priority="10" operator="equal">
      <formula>0</formula>
    </cfRule>
  </conditionalFormatting>
  <conditionalFormatting sqref="S12:S31">
    <cfRule type="cellIs" dxfId="41" priority="9" operator="equal">
      <formula>0</formula>
    </cfRule>
  </conditionalFormatting>
  <conditionalFormatting sqref="V49:V68">
    <cfRule type="cellIs" dxfId="40" priority="6" operator="lessThan">
      <formula>0</formula>
    </cfRule>
    <cfRule type="cellIs" dxfId="39" priority="7" operator="equal">
      <formula>0</formula>
    </cfRule>
    <cfRule type="cellIs" dxfId="38" priority="8" operator="greaterThan">
      <formula>0</formula>
    </cfRule>
  </conditionalFormatting>
  <conditionalFormatting sqref="U69:U70">
    <cfRule type="cellIs" dxfId="37" priority="4" operator="lessThan">
      <formula>0</formula>
    </cfRule>
  </conditionalFormatting>
  <conditionalFormatting sqref="U49:U68">
    <cfRule type="cellIs" dxfId="36" priority="3" operator="lessThan">
      <formula>0</formula>
    </cfRule>
  </conditionalFormatting>
  <conditionalFormatting sqref="Q49:R68 T49:U68">
    <cfRule type="cellIs" dxfId="35" priority="2" operator="equal">
      <formula>0</formula>
    </cfRule>
  </conditionalFormatting>
  <conditionalFormatting sqref="S49:S68">
    <cfRule type="cellIs" dxfId="3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>
      <selection activeCell="B3" sqref="B3:O4"/>
    </sheetView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6384" width="9.140625" style="5"/>
  </cols>
  <sheetData>
    <row r="1" spans="2:15" x14ac:dyDescent="0.2">
      <c r="B1" s="5" t="s">
        <v>3</v>
      </c>
      <c r="D1" s="3"/>
      <c r="O1" s="4">
        <v>45054</v>
      </c>
    </row>
    <row r="2" spans="2:15" ht="14.45" customHeight="1" x14ac:dyDescent="0.2">
      <c r="B2" s="99" t="s">
        <v>73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 ht="14.45" customHeight="1" x14ac:dyDescent="0.2">
      <c r="B3" s="100" t="s">
        <v>14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6" t="s">
        <v>0</v>
      </c>
      <c r="C5" s="108" t="s">
        <v>1</v>
      </c>
      <c r="D5" s="102" t="s">
        <v>146</v>
      </c>
      <c r="E5" s="102"/>
      <c r="F5" s="102"/>
      <c r="G5" s="102"/>
      <c r="H5" s="117"/>
      <c r="I5" s="118" t="s">
        <v>133</v>
      </c>
      <c r="J5" s="117"/>
      <c r="K5" s="118" t="s">
        <v>148</v>
      </c>
      <c r="L5" s="102"/>
      <c r="M5" s="102"/>
      <c r="N5" s="102"/>
      <c r="O5" s="103"/>
    </row>
    <row r="6" spans="2:15" ht="14.45" customHeight="1" thickBot="1" x14ac:dyDescent="0.25">
      <c r="B6" s="107"/>
      <c r="C6" s="109"/>
      <c r="D6" s="115" t="s">
        <v>147</v>
      </c>
      <c r="E6" s="115"/>
      <c r="F6" s="115"/>
      <c r="G6" s="115"/>
      <c r="H6" s="116"/>
      <c r="I6" s="119" t="s">
        <v>145</v>
      </c>
      <c r="J6" s="116"/>
      <c r="K6" s="119" t="s">
        <v>149</v>
      </c>
      <c r="L6" s="115"/>
      <c r="M6" s="115"/>
      <c r="N6" s="115"/>
      <c r="O6" s="120"/>
    </row>
    <row r="7" spans="2:15" ht="14.45" customHeight="1" x14ac:dyDescent="0.2">
      <c r="B7" s="107"/>
      <c r="C7" s="109"/>
      <c r="D7" s="93">
        <v>2023</v>
      </c>
      <c r="E7" s="94"/>
      <c r="F7" s="93">
        <v>2022</v>
      </c>
      <c r="G7" s="94"/>
      <c r="H7" s="89" t="s">
        <v>5</v>
      </c>
      <c r="I7" s="121">
        <v>2022</v>
      </c>
      <c r="J7" s="121" t="s">
        <v>118</v>
      </c>
      <c r="K7" s="93">
        <v>2023</v>
      </c>
      <c r="L7" s="94"/>
      <c r="M7" s="93">
        <v>2022</v>
      </c>
      <c r="N7" s="94"/>
      <c r="O7" s="89" t="s">
        <v>5</v>
      </c>
    </row>
    <row r="8" spans="2:15" ht="14.45" customHeight="1" thickBot="1" x14ac:dyDescent="0.25">
      <c r="B8" s="97" t="s">
        <v>6</v>
      </c>
      <c r="C8" s="113" t="s">
        <v>7</v>
      </c>
      <c r="D8" s="95"/>
      <c r="E8" s="96"/>
      <c r="F8" s="95"/>
      <c r="G8" s="96"/>
      <c r="H8" s="90"/>
      <c r="I8" s="122"/>
      <c r="J8" s="122"/>
      <c r="K8" s="95"/>
      <c r="L8" s="96"/>
      <c r="M8" s="95"/>
      <c r="N8" s="96"/>
      <c r="O8" s="90"/>
    </row>
    <row r="9" spans="2:15" ht="14.45" customHeight="1" x14ac:dyDescent="0.2">
      <c r="B9" s="97"/>
      <c r="C9" s="113"/>
      <c r="D9" s="25" t="s">
        <v>8</v>
      </c>
      <c r="E9" s="26" t="s">
        <v>2</v>
      </c>
      <c r="F9" s="25" t="s">
        <v>8</v>
      </c>
      <c r="G9" s="26" t="s">
        <v>2</v>
      </c>
      <c r="H9" s="85" t="s">
        <v>9</v>
      </c>
      <c r="I9" s="27" t="s">
        <v>8</v>
      </c>
      <c r="J9" s="104" t="s">
        <v>119</v>
      </c>
      <c r="K9" s="25" t="s">
        <v>8</v>
      </c>
      <c r="L9" s="26" t="s">
        <v>2</v>
      </c>
      <c r="M9" s="25" t="s">
        <v>8</v>
      </c>
      <c r="N9" s="26" t="s">
        <v>2</v>
      </c>
      <c r="O9" s="85" t="s">
        <v>9</v>
      </c>
    </row>
    <row r="10" spans="2:15" ht="14.45" customHeight="1" thickBot="1" x14ac:dyDescent="0.25">
      <c r="B10" s="98"/>
      <c r="C10" s="114"/>
      <c r="D10" s="28" t="s">
        <v>10</v>
      </c>
      <c r="E10" s="29" t="s">
        <v>11</v>
      </c>
      <c r="F10" s="28" t="s">
        <v>10</v>
      </c>
      <c r="G10" s="29" t="s">
        <v>11</v>
      </c>
      <c r="H10" s="86"/>
      <c r="I10" s="30" t="s">
        <v>10</v>
      </c>
      <c r="J10" s="105"/>
      <c r="K10" s="28" t="s">
        <v>10</v>
      </c>
      <c r="L10" s="29" t="s">
        <v>11</v>
      </c>
      <c r="M10" s="28" t="s">
        <v>10</v>
      </c>
      <c r="N10" s="29" t="s">
        <v>11</v>
      </c>
      <c r="O10" s="86"/>
    </row>
    <row r="11" spans="2:15" ht="14.45" customHeight="1" thickBot="1" x14ac:dyDescent="0.25">
      <c r="B11" s="31">
        <v>1</v>
      </c>
      <c r="C11" s="32" t="s">
        <v>24</v>
      </c>
      <c r="D11" s="33">
        <v>1005</v>
      </c>
      <c r="E11" s="34">
        <v>0.24269500120743781</v>
      </c>
      <c r="F11" s="33">
        <v>1146</v>
      </c>
      <c r="G11" s="34">
        <v>0.2347879532882606</v>
      </c>
      <c r="H11" s="35">
        <v>-0.12303664921465973</v>
      </c>
      <c r="I11" s="33">
        <v>1306</v>
      </c>
      <c r="J11" s="35">
        <v>-0.23047473200612556</v>
      </c>
      <c r="K11" s="33">
        <v>4577</v>
      </c>
      <c r="L11" s="34">
        <v>0.22920526816565676</v>
      </c>
      <c r="M11" s="33">
        <v>5063</v>
      </c>
      <c r="N11" s="34">
        <v>0.24407057462398765</v>
      </c>
      <c r="O11" s="35">
        <v>-9.5990519454868695E-2</v>
      </c>
    </row>
    <row r="12" spans="2:15" ht="14.45" customHeight="1" thickBot="1" x14ac:dyDescent="0.25">
      <c r="B12" s="37">
        <v>2</v>
      </c>
      <c r="C12" s="38" t="s">
        <v>21</v>
      </c>
      <c r="D12" s="39">
        <v>710</v>
      </c>
      <c r="E12" s="40">
        <v>0.17145617000724464</v>
      </c>
      <c r="F12" s="39">
        <v>540</v>
      </c>
      <c r="G12" s="40">
        <v>0.11063306699446834</v>
      </c>
      <c r="H12" s="41">
        <v>0.31481481481481488</v>
      </c>
      <c r="I12" s="39">
        <v>909</v>
      </c>
      <c r="J12" s="41">
        <v>-0.21892189218921887</v>
      </c>
      <c r="K12" s="39">
        <v>2884</v>
      </c>
      <c r="L12" s="40">
        <v>0.14442385697831639</v>
      </c>
      <c r="M12" s="39">
        <v>2315</v>
      </c>
      <c r="N12" s="40">
        <v>0.11159853451600463</v>
      </c>
      <c r="O12" s="41">
        <v>0.24578833693304536</v>
      </c>
    </row>
    <row r="13" spans="2:15" ht="14.45" customHeight="1" thickBot="1" x14ac:dyDescent="0.25">
      <c r="B13" s="31">
        <v>3</v>
      </c>
      <c r="C13" s="32" t="s">
        <v>26</v>
      </c>
      <c r="D13" s="33">
        <v>239</v>
      </c>
      <c r="E13" s="34">
        <v>5.7715527650326011E-2</v>
      </c>
      <c r="F13" s="33">
        <v>612</v>
      </c>
      <c r="G13" s="34">
        <v>0.12538414259373079</v>
      </c>
      <c r="H13" s="35">
        <v>-0.60947712418300659</v>
      </c>
      <c r="I13" s="33">
        <v>696</v>
      </c>
      <c r="J13" s="35">
        <v>-0.65660919540229878</v>
      </c>
      <c r="K13" s="33">
        <v>2447</v>
      </c>
      <c r="L13" s="34">
        <v>0.1225399369021984</v>
      </c>
      <c r="M13" s="33">
        <v>2048</v>
      </c>
      <c r="N13" s="34">
        <v>9.872734284612418E-2</v>
      </c>
      <c r="O13" s="35">
        <v>0.19482421875</v>
      </c>
    </row>
    <row r="14" spans="2:15" ht="14.45" customHeight="1" thickBot="1" x14ac:dyDescent="0.25">
      <c r="B14" s="37">
        <v>4</v>
      </c>
      <c r="C14" s="38" t="s">
        <v>19</v>
      </c>
      <c r="D14" s="39">
        <v>488</v>
      </c>
      <c r="E14" s="40">
        <v>0.11784593093455686</v>
      </c>
      <c r="F14" s="39">
        <v>423</v>
      </c>
      <c r="G14" s="40">
        <v>8.6662569145666876E-2</v>
      </c>
      <c r="H14" s="41">
        <v>0.15366430260047292</v>
      </c>
      <c r="I14" s="39">
        <v>578</v>
      </c>
      <c r="J14" s="41">
        <v>-0.15570934256055369</v>
      </c>
      <c r="K14" s="39">
        <v>1887</v>
      </c>
      <c r="L14" s="40">
        <v>9.4496469527768037E-2</v>
      </c>
      <c r="M14" s="39">
        <v>1920</v>
      </c>
      <c r="N14" s="40">
        <v>9.255688391824142E-2</v>
      </c>
      <c r="O14" s="41">
        <v>-1.7187500000000022E-2</v>
      </c>
    </row>
    <row r="15" spans="2:15" ht="14.45" customHeight="1" thickBot="1" x14ac:dyDescent="0.25">
      <c r="B15" s="31">
        <v>5</v>
      </c>
      <c r="C15" s="32" t="s">
        <v>31</v>
      </c>
      <c r="D15" s="33">
        <v>417</v>
      </c>
      <c r="E15" s="34">
        <v>0.10070031393383241</v>
      </c>
      <c r="F15" s="33">
        <v>339</v>
      </c>
      <c r="G15" s="34">
        <v>6.9452980946527354E-2</v>
      </c>
      <c r="H15" s="35">
        <v>0.23008849557522115</v>
      </c>
      <c r="I15" s="33">
        <v>476</v>
      </c>
      <c r="J15" s="35">
        <v>-0.12394957983193278</v>
      </c>
      <c r="K15" s="33">
        <v>1789</v>
      </c>
      <c r="L15" s="34">
        <v>8.958886273724273E-2</v>
      </c>
      <c r="M15" s="33">
        <v>1537</v>
      </c>
      <c r="N15" s="34">
        <v>7.4093713844967213E-2</v>
      </c>
      <c r="O15" s="35">
        <v>0.16395575797007167</v>
      </c>
    </row>
    <row r="16" spans="2:15" ht="14.45" customHeight="1" thickBot="1" x14ac:dyDescent="0.25">
      <c r="B16" s="37">
        <v>6</v>
      </c>
      <c r="C16" s="38" t="s">
        <v>49</v>
      </c>
      <c r="D16" s="39">
        <v>343</v>
      </c>
      <c r="E16" s="40">
        <v>8.2830234242936493E-2</v>
      </c>
      <c r="F16" s="39">
        <v>715</v>
      </c>
      <c r="G16" s="40">
        <v>0.14648637574267567</v>
      </c>
      <c r="H16" s="41">
        <v>-0.52027972027972025</v>
      </c>
      <c r="I16" s="39">
        <v>300</v>
      </c>
      <c r="J16" s="41">
        <v>0.14333333333333331</v>
      </c>
      <c r="K16" s="39">
        <v>1528</v>
      </c>
      <c r="L16" s="40">
        <v>7.651860383594572E-2</v>
      </c>
      <c r="M16" s="39">
        <v>2529</v>
      </c>
      <c r="N16" s="40">
        <v>0.12191477053605862</v>
      </c>
      <c r="O16" s="41">
        <v>-0.39580862000790829</v>
      </c>
    </row>
    <row r="17" spans="2:23" ht="14.45" customHeight="1" thickBot="1" x14ac:dyDescent="0.25">
      <c r="B17" s="31">
        <v>7</v>
      </c>
      <c r="C17" s="32" t="s">
        <v>18</v>
      </c>
      <c r="D17" s="33">
        <v>347</v>
      </c>
      <c r="E17" s="34">
        <v>8.3796184496498435E-2</v>
      </c>
      <c r="F17" s="33">
        <v>208</v>
      </c>
      <c r="G17" s="34">
        <v>4.2614218397869288E-2</v>
      </c>
      <c r="H17" s="35">
        <v>0.66826923076923084</v>
      </c>
      <c r="I17" s="33">
        <v>423</v>
      </c>
      <c r="J17" s="35">
        <v>-0.17966903073286056</v>
      </c>
      <c r="K17" s="33">
        <v>1440</v>
      </c>
      <c r="L17" s="34">
        <v>7.2111773248535224E-2</v>
      </c>
      <c r="M17" s="33">
        <v>1245</v>
      </c>
      <c r="N17" s="34">
        <v>6.0017354415734671E-2</v>
      </c>
      <c r="O17" s="35">
        <v>0.15662650602409633</v>
      </c>
    </row>
    <row r="18" spans="2:23" ht="14.45" customHeight="1" thickBot="1" x14ac:dyDescent="0.25">
      <c r="B18" s="37">
        <v>8</v>
      </c>
      <c r="C18" s="38" t="s">
        <v>20</v>
      </c>
      <c r="D18" s="39">
        <v>108</v>
      </c>
      <c r="E18" s="40">
        <v>2.6080656846172421E-2</v>
      </c>
      <c r="F18" s="39">
        <v>364</v>
      </c>
      <c r="G18" s="40">
        <v>7.4574882196271258E-2</v>
      </c>
      <c r="H18" s="41">
        <v>-0.70329670329670324</v>
      </c>
      <c r="I18" s="39">
        <v>322</v>
      </c>
      <c r="J18" s="41">
        <v>-0.6645962732919255</v>
      </c>
      <c r="K18" s="39">
        <v>868</v>
      </c>
      <c r="L18" s="40">
        <v>4.3467374430367071E-2</v>
      </c>
      <c r="M18" s="39">
        <v>1413</v>
      </c>
      <c r="N18" s="40">
        <v>6.811608175858079E-2</v>
      </c>
      <c r="O18" s="41">
        <v>-0.38570417551309266</v>
      </c>
    </row>
    <row r="19" spans="2:23" ht="14.45" customHeight="1" thickBot="1" x14ac:dyDescent="0.25">
      <c r="B19" s="31">
        <v>9</v>
      </c>
      <c r="C19" s="32" t="s">
        <v>27</v>
      </c>
      <c r="D19" s="33">
        <v>90</v>
      </c>
      <c r="E19" s="34">
        <v>2.1733880705143684E-2</v>
      </c>
      <c r="F19" s="33">
        <v>162</v>
      </c>
      <c r="G19" s="34">
        <v>3.3189920098340507E-2</v>
      </c>
      <c r="H19" s="35">
        <v>-0.44444444444444442</v>
      </c>
      <c r="I19" s="33">
        <v>294</v>
      </c>
      <c r="J19" s="35">
        <v>-0.69387755102040816</v>
      </c>
      <c r="K19" s="33">
        <v>800</v>
      </c>
      <c r="L19" s="34">
        <v>4.006209624918624E-2</v>
      </c>
      <c r="M19" s="33">
        <v>974</v>
      </c>
      <c r="N19" s="34">
        <v>4.6953335904357886E-2</v>
      </c>
      <c r="O19" s="35">
        <v>-0.17864476386036965</v>
      </c>
    </row>
    <row r="20" spans="2:23" ht="14.45" customHeight="1" thickBot="1" x14ac:dyDescent="0.25">
      <c r="B20" s="37">
        <v>10</v>
      </c>
      <c r="C20" s="38" t="s">
        <v>28</v>
      </c>
      <c r="D20" s="39">
        <v>118</v>
      </c>
      <c r="E20" s="40">
        <v>2.8495532480077277E-2</v>
      </c>
      <c r="F20" s="39">
        <v>57</v>
      </c>
      <c r="G20" s="40">
        <v>1.1677934849416103E-2</v>
      </c>
      <c r="H20" s="41">
        <v>1.0701754385964914</v>
      </c>
      <c r="I20" s="39">
        <v>240</v>
      </c>
      <c r="J20" s="41">
        <v>-0.5083333333333333</v>
      </c>
      <c r="K20" s="39">
        <v>579</v>
      </c>
      <c r="L20" s="40">
        <v>2.8994942160348539E-2</v>
      </c>
      <c r="M20" s="39">
        <v>504</v>
      </c>
      <c r="N20" s="40">
        <v>2.4296182028538373E-2</v>
      </c>
      <c r="O20" s="41">
        <v>0.14880952380952372</v>
      </c>
    </row>
    <row r="21" spans="2:23" ht="14.45" customHeight="1" thickBot="1" x14ac:dyDescent="0.25">
      <c r="B21" s="31">
        <v>11</v>
      </c>
      <c r="C21" s="32" t="s">
        <v>60</v>
      </c>
      <c r="D21" s="33">
        <v>71</v>
      </c>
      <c r="E21" s="34">
        <v>1.7145617000724464E-2</v>
      </c>
      <c r="F21" s="33">
        <v>43</v>
      </c>
      <c r="G21" s="34">
        <v>8.8096701495595162E-3</v>
      </c>
      <c r="H21" s="35">
        <v>0.65116279069767447</v>
      </c>
      <c r="I21" s="33">
        <v>95</v>
      </c>
      <c r="J21" s="35">
        <v>-0.25263157894736843</v>
      </c>
      <c r="K21" s="33">
        <v>284</v>
      </c>
      <c r="L21" s="34">
        <v>1.4222044168461115E-2</v>
      </c>
      <c r="M21" s="33">
        <v>204</v>
      </c>
      <c r="N21" s="34">
        <v>9.8341689163131511E-3</v>
      </c>
      <c r="O21" s="35">
        <v>0.39215686274509798</v>
      </c>
    </row>
    <row r="22" spans="2:23" ht="14.45" customHeight="1" thickBot="1" x14ac:dyDescent="0.25">
      <c r="B22" s="37">
        <v>12</v>
      </c>
      <c r="C22" s="38" t="s">
        <v>103</v>
      </c>
      <c r="D22" s="39">
        <v>50</v>
      </c>
      <c r="E22" s="40">
        <v>1.207437816952427E-2</v>
      </c>
      <c r="F22" s="39">
        <v>31</v>
      </c>
      <c r="G22" s="40">
        <v>6.3511575496824424E-3</v>
      </c>
      <c r="H22" s="41">
        <v>0.61290322580645151</v>
      </c>
      <c r="I22" s="39">
        <v>25</v>
      </c>
      <c r="J22" s="41">
        <v>1</v>
      </c>
      <c r="K22" s="39">
        <v>170</v>
      </c>
      <c r="L22" s="40">
        <v>8.5131954529520763E-3</v>
      </c>
      <c r="M22" s="39">
        <v>161</v>
      </c>
      <c r="N22" s="40">
        <v>7.7612803702275359E-3</v>
      </c>
      <c r="O22" s="41">
        <v>5.5900621118012417E-2</v>
      </c>
    </row>
    <row r="23" spans="2:23" ht="14.45" customHeight="1" thickBot="1" x14ac:dyDescent="0.25">
      <c r="B23" s="31">
        <v>13</v>
      </c>
      <c r="C23" s="32" t="s">
        <v>30</v>
      </c>
      <c r="D23" s="33">
        <v>11</v>
      </c>
      <c r="E23" s="34">
        <v>2.6563631972953395E-3</v>
      </c>
      <c r="F23" s="33">
        <v>0</v>
      </c>
      <c r="G23" s="34">
        <v>0</v>
      </c>
      <c r="H23" s="35"/>
      <c r="I23" s="33">
        <v>19</v>
      </c>
      <c r="J23" s="35">
        <v>-0.42105263157894735</v>
      </c>
      <c r="K23" s="33">
        <v>129</v>
      </c>
      <c r="L23" s="34">
        <v>6.4600130201812808E-3</v>
      </c>
      <c r="M23" s="33">
        <v>40</v>
      </c>
      <c r="N23" s="34">
        <v>1.9282684149633628E-3</v>
      </c>
      <c r="O23" s="35">
        <v>2.2250000000000001</v>
      </c>
    </row>
    <row r="24" spans="2:23" ht="14.45" customHeight="1" thickBot="1" x14ac:dyDescent="0.25">
      <c r="B24" s="37">
        <v>14</v>
      </c>
      <c r="C24" s="38" t="s">
        <v>17</v>
      </c>
      <c r="D24" s="39">
        <v>9</v>
      </c>
      <c r="E24" s="40">
        <v>2.1733880705143687E-3</v>
      </c>
      <c r="F24" s="39">
        <v>6</v>
      </c>
      <c r="G24" s="40">
        <v>1.2292562999385371E-3</v>
      </c>
      <c r="H24" s="41">
        <v>0.5</v>
      </c>
      <c r="I24" s="39">
        <v>17</v>
      </c>
      <c r="J24" s="41">
        <v>-0.47058823529411764</v>
      </c>
      <c r="K24" s="39">
        <v>66</v>
      </c>
      <c r="L24" s="40">
        <v>3.3051229405578648E-3</v>
      </c>
      <c r="M24" s="39">
        <v>31</v>
      </c>
      <c r="N24" s="40">
        <v>1.4944080215966063E-3</v>
      </c>
      <c r="O24" s="41">
        <v>1.129032258064516</v>
      </c>
    </row>
    <row r="25" spans="2:23" ht="15" thickBot="1" x14ac:dyDescent="0.25">
      <c r="B25" s="31">
        <v>15</v>
      </c>
      <c r="C25" s="32" t="s">
        <v>130</v>
      </c>
      <c r="D25" s="33">
        <v>8</v>
      </c>
      <c r="E25" s="34">
        <v>1.9319005071238831E-3</v>
      </c>
      <c r="F25" s="33">
        <v>0</v>
      </c>
      <c r="G25" s="34">
        <v>0</v>
      </c>
      <c r="H25" s="35"/>
      <c r="I25" s="33">
        <v>24</v>
      </c>
      <c r="J25" s="35">
        <v>-0.66666666666666674</v>
      </c>
      <c r="K25" s="33">
        <v>64</v>
      </c>
      <c r="L25" s="34">
        <v>3.2049676999348991E-3</v>
      </c>
      <c r="M25" s="33">
        <v>14</v>
      </c>
      <c r="N25" s="34">
        <v>6.7489394523717703E-4</v>
      </c>
      <c r="O25" s="35">
        <v>3.5714285714285712</v>
      </c>
    </row>
    <row r="26" spans="2:23" ht="15" thickBot="1" x14ac:dyDescent="0.25">
      <c r="B26" s="91" t="s">
        <v>46</v>
      </c>
      <c r="C26" s="92"/>
      <c r="D26" s="42">
        <f>SUM(D11:D25)</f>
        <v>4014</v>
      </c>
      <c r="E26" s="43">
        <f>D26/D28</f>
        <v>0.96933107944940833</v>
      </c>
      <c r="F26" s="42">
        <f>SUM(F11:F25)</f>
        <v>4646</v>
      </c>
      <c r="G26" s="43">
        <f>F26/F28</f>
        <v>0.95185412825240734</v>
      </c>
      <c r="H26" s="44">
        <f>D26/F26-1</f>
        <v>-0.13603099440378819</v>
      </c>
      <c r="I26" s="42">
        <f>SUM(I11:I25)</f>
        <v>5724</v>
      </c>
      <c r="J26" s="43">
        <f>D26/I26-1</f>
        <v>-0.29874213836477992</v>
      </c>
      <c r="K26" s="42">
        <f>SUM(K11:K25)</f>
        <v>19512</v>
      </c>
      <c r="L26" s="43">
        <f>K26/K28</f>
        <v>0.97711452751765238</v>
      </c>
      <c r="M26" s="42">
        <f>SUM(M11:M25)</f>
        <v>19998</v>
      </c>
      <c r="N26" s="43">
        <f>M26/M28</f>
        <v>0.96403779406093326</v>
      </c>
      <c r="O26" s="44">
        <f>K26/M26-1</f>
        <v>-2.4302430243024253E-2</v>
      </c>
    </row>
    <row r="27" spans="2:23" ht="15" thickBot="1" x14ac:dyDescent="0.25">
      <c r="B27" s="91" t="s">
        <v>12</v>
      </c>
      <c r="C27" s="92"/>
      <c r="D27" s="42">
        <f>D28-SUM(D11:D25)</f>
        <v>127</v>
      </c>
      <c r="E27" s="43">
        <f>D27/D28</f>
        <v>3.0668920550591644E-2</v>
      </c>
      <c r="F27" s="42">
        <f>F28-SUM(F11:F25)</f>
        <v>235</v>
      </c>
      <c r="G27" s="43">
        <f>F27/F28</f>
        <v>4.814587174759271E-2</v>
      </c>
      <c r="H27" s="44">
        <f>D27/F27-1</f>
        <v>-0.45957446808510638</v>
      </c>
      <c r="I27" s="42">
        <f>I28-SUM(I11:I25)</f>
        <v>147</v>
      </c>
      <c r="J27" s="43">
        <f>D27/I27-1</f>
        <v>-0.13605442176870752</v>
      </c>
      <c r="K27" s="42">
        <f>K28-SUM(K11:K25)</f>
        <v>457</v>
      </c>
      <c r="L27" s="43">
        <f>K27/K28</f>
        <v>2.2885472482347638E-2</v>
      </c>
      <c r="M27" s="42">
        <f>M28-SUM(M11:M25)</f>
        <v>746</v>
      </c>
      <c r="N27" s="43">
        <f>M27/M28</f>
        <v>3.5962205939066717E-2</v>
      </c>
      <c r="O27" s="44">
        <f>K27/M27-1</f>
        <v>-0.38739946380697055</v>
      </c>
    </row>
    <row r="28" spans="2:23" ht="15" thickBot="1" x14ac:dyDescent="0.25">
      <c r="B28" s="87" t="s">
        <v>13</v>
      </c>
      <c r="C28" s="88"/>
      <c r="D28" s="45">
        <v>4141</v>
      </c>
      <c r="E28" s="46">
        <v>1</v>
      </c>
      <c r="F28" s="45">
        <v>4881</v>
      </c>
      <c r="G28" s="46">
        <v>0.99999999999999956</v>
      </c>
      <c r="H28" s="47">
        <v>-0.15160827699241963</v>
      </c>
      <c r="I28" s="45">
        <v>5871</v>
      </c>
      <c r="J28" s="47">
        <v>-0.29466871061148014</v>
      </c>
      <c r="K28" s="45">
        <v>19969</v>
      </c>
      <c r="L28" s="46">
        <v>1</v>
      </c>
      <c r="M28" s="45">
        <v>20744</v>
      </c>
      <c r="N28" s="46">
        <v>1.0000000000000004</v>
      </c>
      <c r="O28" s="47">
        <v>-3.7360200539915178E-2</v>
      </c>
    </row>
    <row r="29" spans="2:23" x14ac:dyDescent="0.2">
      <c r="B29" s="5" t="s">
        <v>78</v>
      </c>
      <c r="C29" s="51"/>
    </row>
    <row r="30" spans="2:23" x14ac:dyDescent="0.2">
      <c r="B30" s="79" t="s">
        <v>77</v>
      </c>
    </row>
    <row r="31" spans="2:23" x14ac:dyDescent="0.2">
      <c r="B31" s="80"/>
    </row>
    <row r="32" spans="2:23" ht="15" customHeight="1" x14ac:dyDescent="0.2">
      <c r="B32" s="99" t="s">
        <v>159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51"/>
      <c r="P32" s="99" t="s">
        <v>127</v>
      </c>
      <c r="Q32" s="99"/>
      <c r="R32" s="99"/>
      <c r="S32" s="99"/>
      <c r="T32" s="99"/>
      <c r="U32" s="99"/>
      <c r="V32" s="99"/>
      <c r="W32" s="99"/>
    </row>
    <row r="33" spans="2:23" ht="15" customHeight="1" x14ac:dyDescent="0.2">
      <c r="B33" s="100" t="s">
        <v>160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51"/>
      <c r="P33" s="100" t="s">
        <v>128</v>
      </c>
      <c r="Q33" s="100"/>
      <c r="R33" s="100"/>
      <c r="S33" s="100"/>
      <c r="T33" s="100"/>
      <c r="U33" s="100"/>
      <c r="V33" s="100"/>
      <c r="W33" s="100"/>
    </row>
    <row r="34" spans="2:23" ht="15" customHeight="1" thickBot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48"/>
      <c r="L34" s="24" t="s">
        <v>4</v>
      </c>
      <c r="P34" s="52"/>
      <c r="Q34" s="52"/>
      <c r="R34" s="52"/>
      <c r="S34" s="52"/>
      <c r="T34" s="52"/>
      <c r="U34" s="52"/>
      <c r="V34" s="52"/>
      <c r="W34" s="24" t="s">
        <v>4</v>
      </c>
    </row>
    <row r="35" spans="2:23" x14ac:dyDescent="0.2">
      <c r="B35" s="106" t="s">
        <v>0</v>
      </c>
      <c r="C35" s="108" t="s">
        <v>41</v>
      </c>
      <c r="D35" s="101" t="s">
        <v>146</v>
      </c>
      <c r="E35" s="102"/>
      <c r="F35" s="102"/>
      <c r="G35" s="102"/>
      <c r="H35" s="102"/>
      <c r="I35" s="103"/>
      <c r="J35" s="102" t="s">
        <v>133</v>
      </c>
      <c r="K35" s="102"/>
      <c r="L35" s="103"/>
      <c r="P35" s="106" t="s">
        <v>0</v>
      </c>
      <c r="Q35" s="108" t="s">
        <v>41</v>
      </c>
      <c r="R35" s="101" t="s">
        <v>155</v>
      </c>
      <c r="S35" s="102"/>
      <c r="T35" s="102"/>
      <c r="U35" s="102"/>
      <c r="V35" s="102"/>
      <c r="W35" s="103"/>
    </row>
    <row r="36" spans="2:23" ht="15" customHeight="1" thickBot="1" x14ac:dyDescent="0.25">
      <c r="B36" s="107"/>
      <c r="C36" s="109"/>
      <c r="D36" s="110" t="s">
        <v>147</v>
      </c>
      <c r="E36" s="111"/>
      <c r="F36" s="111"/>
      <c r="G36" s="111"/>
      <c r="H36" s="111"/>
      <c r="I36" s="112"/>
      <c r="J36" s="111" t="s">
        <v>134</v>
      </c>
      <c r="K36" s="111"/>
      <c r="L36" s="112"/>
      <c r="P36" s="107"/>
      <c r="Q36" s="109"/>
      <c r="R36" s="110" t="s">
        <v>156</v>
      </c>
      <c r="S36" s="111"/>
      <c r="T36" s="111"/>
      <c r="U36" s="111"/>
      <c r="V36" s="111"/>
      <c r="W36" s="112"/>
    </row>
    <row r="37" spans="2:23" ht="15" customHeight="1" x14ac:dyDescent="0.2">
      <c r="B37" s="107"/>
      <c r="C37" s="109"/>
      <c r="D37" s="93">
        <v>2023</v>
      </c>
      <c r="E37" s="94"/>
      <c r="F37" s="93">
        <v>2022</v>
      </c>
      <c r="G37" s="94"/>
      <c r="H37" s="89" t="s">
        <v>5</v>
      </c>
      <c r="I37" s="89" t="s">
        <v>47</v>
      </c>
      <c r="J37" s="89">
        <v>2022</v>
      </c>
      <c r="K37" s="89" t="s">
        <v>151</v>
      </c>
      <c r="L37" s="89" t="s">
        <v>153</v>
      </c>
      <c r="P37" s="107"/>
      <c r="Q37" s="109"/>
      <c r="R37" s="93">
        <v>2023</v>
      </c>
      <c r="S37" s="94"/>
      <c r="T37" s="93">
        <v>2022</v>
      </c>
      <c r="U37" s="94"/>
      <c r="V37" s="89" t="s">
        <v>5</v>
      </c>
      <c r="W37" s="89" t="s">
        <v>70</v>
      </c>
    </row>
    <row r="38" spans="2:23" ht="14.45" customHeight="1" thickBot="1" x14ac:dyDescent="0.25">
      <c r="B38" s="97" t="s">
        <v>6</v>
      </c>
      <c r="C38" s="113" t="s">
        <v>41</v>
      </c>
      <c r="D38" s="95"/>
      <c r="E38" s="96"/>
      <c r="F38" s="95"/>
      <c r="G38" s="96"/>
      <c r="H38" s="90"/>
      <c r="I38" s="90"/>
      <c r="J38" s="90"/>
      <c r="K38" s="90"/>
      <c r="L38" s="90"/>
      <c r="P38" s="97" t="s">
        <v>6</v>
      </c>
      <c r="Q38" s="113" t="s">
        <v>41</v>
      </c>
      <c r="R38" s="95"/>
      <c r="S38" s="96"/>
      <c r="T38" s="95"/>
      <c r="U38" s="96"/>
      <c r="V38" s="90"/>
      <c r="W38" s="90"/>
    </row>
    <row r="39" spans="2:23" ht="15" customHeight="1" x14ac:dyDescent="0.2">
      <c r="B39" s="97"/>
      <c r="C39" s="113"/>
      <c r="D39" s="25" t="s">
        <v>8</v>
      </c>
      <c r="E39" s="26" t="s">
        <v>2</v>
      </c>
      <c r="F39" s="25" t="s">
        <v>8</v>
      </c>
      <c r="G39" s="26" t="s">
        <v>2</v>
      </c>
      <c r="H39" s="85" t="s">
        <v>9</v>
      </c>
      <c r="I39" s="85" t="s">
        <v>48</v>
      </c>
      <c r="J39" s="85" t="s">
        <v>8</v>
      </c>
      <c r="K39" s="85" t="s">
        <v>152</v>
      </c>
      <c r="L39" s="85" t="s">
        <v>154</v>
      </c>
      <c r="P39" s="97"/>
      <c r="Q39" s="113"/>
      <c r="R39" s="25" t="s">
        <v>8</v>
      </c>
      <c r="S39" s="26" t="s">
        <v>2</v>
      </c>
      <c r="T39" s="25" t="s">
        <v>8</v>
      </c>
      <c r="U39" s="26" t="s">
        <v>2</v>
      </c>
      <c r="V39" s="85" t="s">
        <v>9</v>
      </c>
      <c r="W39" s="85" t="s">
        <v>71</v>
      </c>
    </row>
    <row r="40" spans="2:23" ht="14.25" customHeight="1" thickBot="1" x14ac:dyDescent="0.25">
      <c r="B40" s="98"/>
      <c r="C40" s="114"/>
      <c r="D40" s="28" t="s">
        <v>10</v>
      </c>
      <c r="E40" s="29" t="s">
        <v>11</v>
      </c>
      <c r="F40" s="28" t="s">
        <v>10</v>
      </c>
      <c r="G40" s="29" t="s">
        <v>11</v>
      </c>
      <c r="H40" s="86"/>
      <c r="I40" s="86"/>
      <c r="J40" s="86" t="s">
        <v>10</v>
      </c>
      <c r="K40" s="86"/>
      <c r="L40" s="86"/>
      <c r="P40" s="98"/>
      <c r="Q40" s="114"/>
      <c r="R40" s="28" t="s">
        <v>10</v>
      </c>
      <c r="S40" s="29" t="s">
        <v>11</v>
      </c>
      <c r="T40" s="28" t="s">
        <v>10</v>
      </c>
      <c r="U40" s="29" t="s">
        <v>11</v>
      </c>
      <c r="V40" s="86"/>
      <c r="W40" s="86"/>
    </row>
    <row r="41" spans="2:23" ht="15" thickBot="1" x14ac:dyDescent="0.25">
      <c r="B41" s="31">
        <v>1</v>
      </c>
      <c r="C41" s="32" t="s">
        <v>61</v>
      </c>
      <c r="D41" s="33">
        <v>766</v>
      </c>
      <c r="E41" s="34">
        <v>0.18497947355711181</v>
      </c>
      <c r="F41" s="33">
        <v>785</v>
      </c>
      <c r="G41" s="34">
        <v>0.16082769924195861</v>
      </c>
      <c r="H41" s="35">
        <v>-2.420382165605095E-2</v>
      </c>
      <c r="I41" s="53">
        <v>0</v>
      </c>
      <c r="J41" s="33">
        <v>1079</v>
      </c>
      <c r="K41" s="35">
        <v>-0.29008341056533826</v>
      </c>
      <c r="L41" s="53">
        <v>0</v>
      </c>
      <c r="P41" s="31">
        <v>1</v>
      </c>
      <c r="Q41" s="32" t="s">
        <v>61</v>
      </c>
      <c r="R41" s="33">
        <v>3609</v>
      </c>
      <c r="S41" s="34">
        <v>0.18073013170414143</v>
      </c>
      <c r="T41" s="33">
        <v>3864</v>
      </c>
      <c r="U41" s="34">
        <v>0.18627072888546087</v>
      </c>
      <c r="V41" s="35">
        <v>-6.5993788819875832E-2</v>
      </c>
      <c r="W41" s="53">
        <v>0</v>
      </c>
    </row>
    <row r="42" spans="2:23" ht="15" thickBot="1" x14ac:dyDescent="0.25">
      <c r="B42" s="37">
        <v>2</v>
      </c>
      <c r="C42" s="38" t="s">
        <v>62</v>
      </c>
      <c r="D42" s="39">
        <v>343</v>
      </c>
      <c r="E42" s="40">
        <v>8.2830234242936493E-2</v>
      </c>
      <c r="F42" s="39">
        <v>715</v>
      </c>
      <c r="G42" s="40">
        <v>0.14648637574267567</v>
      </c>
      <c r="H42" s="41">
        <v>-0.52027972027972025</v>
      </c>
      <c r="I42" s="54">
        <v>0</v>
      </c>
      <c r="J42" s="39">
        <v>300</v>
      </c>
      <c r="K42" s="41">
        <v>0.14333333333333331</v>
      </c>
      <c r="L42" s="54">
        <v>4</v>
      </c>
      <c r="P42" s="37">
        <v>2</v>
      </c>
      <c r="Q42" s="38" t="s">
        <v>62</v>
      </c>
      <c r="R42" s="39">
        <v>1528</v>
      </c>
      <c r="S42" s="40">
        <v>7.651860383594572E-2</v>
      </c>
      <c r="T42" s="39">
        <v>2529</v>
      </c>
      <c r="U42" s="40">
        <v>0.12191477053605862</v>
      </c>
      <c r="V42" s="41">
        <v>-0.39580862000790829</v>
      </c>
      <c r="W42" s="54">
        <v>0</v>
      </c>
    </row>
    <row r="43" spans="2:23" ht="15" thickBot="1" x14ac:dyDescent="0.25">
      <c r="B43" s="31"/>
      <c r="C43" s="32" t="s">
        <v>66</v>
      </c>
      <c r="D43" s="33">
        <v>343</v>
      </c>
      <c r="E43" s="34">
        <v>8.2830234242936493E-2</v>
      </c>
      <c r="F43" s="33">
        <v>274</v>
      </c>
      <c r="G43" s="34">
        <v>5.6136037697193199E-2</v>
      </c>
      <c r="H43" s="35">
        <v>0.25182481751824826</v>
      </c>
      <c r="I43" s="53">
        <v>1</v>
      </c>
      <c r="J43" s="33">
        <v>364</v>
      </c>
      <c r="K43" s="35">
        <v>-5.7692307692307709E-2</v>
      </c>
      <c r="L43" s="53">
        <v>2</v>
      </c>
      <c r="P43" s="31">
        <v>3</v>
      </c>
      <c r="Q43" s="32" t="s">
        <v>107</v>
      </c>
      <c r="R43" s="33">
        <v>1452</v>
      </c>
      <c r="S43" s="34">
        <v>7.271270469227302E-2</v>
      </c>
      <c r="T43" s="33">
        <v>674</v>
      </c>
      <c r="U43" s="34">
        <v>3.2491322792132668E-2</v>
      </c>
      <c r="V43" s="35">
        <v>1.1543026706231454</v>
      </c>
      <c r="W43" s="53">
        <v>5</v>
      </c>
    </row>
    <row r="44" spans="2:23" ht="15" thickBot="1" x14ac:dyDescent="0.25">
      <c r="B44" s="37">
        <v>4</v>
      </c>
      <c r="C44" s="38" t="s">
        <v>75</v>
      </c>
      <c r="D44" s="39">
        <v>290</v>
      </c>
      <c r="E44" s="40">
        <v>7.003139338324077E-2</v>
      </c>
      <c r="F44" s="39">
        <v>163</v>
      </c>
      <c r="G44" s="40">
        <v>3.3394796148330262E-2</v>
      </c>
      <c r="H44" s="41">
        <v>0.77914110429447847</v>
      </c>
      <c r="I44" s="54">
        <v>4</v>
      </c>
      <c r="J44" s="39">
        <v>313</v>
      </c>
      <c r="K44" s="41">
        <v>-7.348242811501593E-2</v>
      </c>
      <c r="L44" s="54">
        <v>1</v>
      </c>
      <c r="P44" s="37">
        <v>4</v>
      </c>
      <c r="Q44" s="38" t="s">
        <v>66</v>
      </c>
      <c r="R44" s="39">
        <v>1401</v>
      </c>
      <c r="S44" s="40">
        <v>7.0158746056387403E-2</v>
      </c>
      <c r="T44" s="39">
        <v>1255</v>
      </c>
      <c r="U44" s="40">
        <v>6.0499421519475509E-2</v>
      </c>
      <c r="V44" s="41">
        <v>0.1163346613545817</v>
      </c>
      <c r="W44" s="54">
        <v>-1</v>
      </c>
    </row>
    <row r="45" spans="2:23" ht="15" thickBot="1" x14ac:dyDescent="0.25">
      <c r="B45" s="31">
        <v>5</v>
      </c>
      <c r="C45" s="32" t="s">
        <v>63</v>
      </c>
      <c r="D45" s="33">
        <v>250</v>
      </c>
      <c r="E45" s="34">
        <v>6.0371890847621346E-2</v>
      </c>
      <c r="F45" s="33">
        <v>100</v>
      </c>
      <c r="G45" s="34">
        <v>2.0487604998975621E-2</v>
      </c>
      <c r="H45" s="35">
        <v>1.5</v>
      </c>
      <c r="I45" s="53">
        <v>11</v>
      </c>
      <c r="J45" s="33">
        <v>420</v>
      </c>
      <c r="K45" s="35">
        <v>-0.40476190476190477</v>
      </c>
      <c r="L45" s="53">
        <v>-2</v>
      </c>
      <c r="P45" s="31">
        <v>5</v>
      </c>
      <c r="Q45" s="32" t="s">
        <v>63</v>
      </c>
      <c r="R45" s="33">
        <v>1112</v>
      </c>
      <c r="S45" s="34">
        <v>5.5686313786368874E-2</v>
      </c>
      <c r="T45" s="33">
        <v>836</v>
      </c>
      <c r="U45" s="34">
        <v>4.0300809872734288E-2</v>
      </c>
      <c r="V45" s="35">
        <v>0.33014354066985652</v>
      </c>
      <c r="W45" s="53">
        <v>-1</v>
      </c>
    </row>
    <row r="46" spans="2:23" ht="15" thickBot="1" x14ac:dyDescent="0.25">
      <c r="B46" s="37">
        <v>6</v>
      </c>
      <c r="C46" s="38" t="s">
        <v>109</v>
      </c>
      <c r="D46" s="39">
        <v>208</v>
      </c>
      <c r="E46" s="40">
        <v>5.0229413185220964E-2</v>
      </c>
      <c r="F46" s="39">
        <v>122</v>
      </c>
      <c r="G46" s="40">
        <v>2.4994878098750256E-2</v>
      </c>
      <c r="H46" s="41">
        <v>0.70491803278688514</v>
      </c>
      <c r="I46" s="54">
        <v>6</v>
      </c>
      <c r="J46" s="39">
        <v>174</v>
      </c>
      <c r="K46" s="41">
        <v>0.19540229885057481</v>
      </c>
      <c r="L46" s="54">
        <v>3</v>
      </c>
      <c r="P46" s="37">
        <v>6</v>
      </c>
      <c r="Q46" s="38" t="s">
        <v>75</v>
      </c>
      <c r="R46" s="39">
        <v>1033</v>
      </c>
      <c r="S46" s="40">
        <v>5.1730181781761732E-2</v>
      </c>
      <c r="T46" s="39">
        <v>786</v>
      </c>
      <c r="U46" s="40">
        <v>3.7890474354030083E-2</v>
      </c>
      <c r="V46" s="41">
        <v>0.31424936386768443</v>
      </c>
      <c r="W46" s="54">
        <v>-1</v>
      </c>
    </row>
    <row r="47" spans="2:23" ht="15" thickBot="1" x14ac:dyDescent="0.25">
      <c r="B47" s="31">
        <v>7</v>
      </c>
      <c r="C47" s="32" t="s">
        <v>107</v>
      </c>
      <c r="D47" s="33">
        <v>169</v>
      </c>
      <c r="E47" s="34">
        <v>4.0811398212992032E-2</v>
      </c>
      <c r="F47" s="33">
        <v>218</v>
      </c>
      <c r="G47" s="34">
        <v>4.4662978897766853E-2</v>
      </c>
      <c r="H47" s="35">
        <v>-0.22477064220183485</v>
      </c>
      <c r="I47" s="53">
        <v>-2</v>
      </c>
      <c r="J47" s="33">
        <v>442</v>
      </c>
      <c r="K47" s="35">
        <v>-0.61764705882352944</v>
      </c>
      <c r="L47" s="53">
        <v>-5</v>
      </c>
      <c r="P47" s="31">
        <v>7</v>
      </c>
      <c r="Q47" s="32" t="s">
        <v>113</v>
      </c>
      <c r="R47" s="33">
        <v>751</v>
      </c>
      <c r="S47" s="34">
        <v>3.7608292853923579E-2</v>
      </c>
      <c r="T47" s="33">
        <v>490</v>
      </c>
      <c r="U47" s="34">
        <v>2.3621288083301197E-2</v>
      </c>
      <c r="V47" s="35">
        <v>0.53265306122448974</v>
      </c>
      <c r="W47" s="53">
        <v>6</v>
      </c>
    </row>
    <row r="48" spans="2:23" ht="15" thickBot="1" x14ac:dyDescent="0.25">
      <c r="B48" s="37">
        <v>8</v>
      </c>
      <c r="C48" s="38" t="s">
        <v>111</v>
      </c>
      <c r="D48" s="39">
        <v>162</v>
      </c>
      <c r="E48" s="40">
        <v>3.9120985269258633E-2</v>
      </c>
      <c r="F48" s="39">
        <v>113</v>
      </c>
      <c r="G48" s="40">
        <v>2.315099364884245E-2</v>
      </c>
      <c r="H48" s="41">
        <v>0.4336283185840708</v>
      </c>
      <c r="I48" s="54">
        <v>7</v>
      </c>
      <c r="J48" s="39">
        <v>172</v>
      </c>
      <c r="K48" s="41">
        <v>-5.8139534883720922E-2</v>
      </c>
      <c r="L48" s="54">
        <v>2</v>
      </c>
      <c r="P48" s="37">
        <v>8</v>
      </c>
      <c r="Q48" s="38" t="s">
        <v>111</v>
      </c>
      <c r="R48" s="39">
        <v>635</v>
      </c>
      <c r="S48" s="40">
        <v>3.1799288897791579E-2</v>
      </c>
      <c r="T48" s="39">
        <v>535</v>
      </c>
      <c r="U48" s="40">
        <v>2.5790590050134978E-2</v>
      </c>
      <c r="V48" s="41">
        <v>0.18691588785046731</v>
      </c>
      <c r="W48" s="54">
        <v>3</v>
      </c>
    </row>
    <row r="49" spans="2:23" ht="15" thickBot="1" x14ac:dyDescent="0.25">
      <c r="B49" s="31">
        <v>9</v>
      </c>
      <c r="C49" s="32" t="s">
        <v>157</v>
      </c>
      <c r="D49" s="33">
        <v>133</v>
      </c>
      <c r="E49" s="34">
        <v>3.2117845930934558E-2</v>
      </c>
      <c r="F49" s="33">
        <v>94</v>
      </c>
      <c r="G49" s="34">
        <v>1.9258348699037083E-2</v>
      </c>
      <c r="H49" s="35">
        <v>0.41489361702127669</v>
      </c>
      <c r="I49" s="53">
        <v>9</v>
      </c>
      <c r="J49" s="33">
        <v>140</v>
      </c>
      <c r="K49" s="35">
        <v>-5.0000000000000044E-2</v>
      </c>
      <c r="L49" s="53">
        <v>4</v>
      </c>
      <c r="P49" s="31">
        <v>9</v>
      </c>
      <c r="Q49" s="32" t="s">
        <v>117</v>
      </c>
      <c r="R49" s="33">
        <v>585</v>
      </c>
      <c r="S49" s="34">
        <v>2.9295407882217437E-2</v>
      </c>
      <c r="T49" s="33">
        <v>436</v>
      </c>
      <c r="U49" s="34">
        <v>2.1018125723100654E-2</v>
      </c>
      <c r="V49" s="35">
        <v>0.34174311926605494</v>
      </c>
      <c r="W49" s="53">
        <v>6</v>
      </c>
    </row>
    <row r="50" spans="2:23" ht="15" thickBot="1" x14ac:dyDescent="0.25">
      <c r="B50" s="37">
        <v>10</v>
      </c>
      <c r="C50" s="38" t="s">
        <v>158</v>
      </c>
      <c r="D50" s="39">
        <v>130</v>
      </c>
      <c r="E50" s="40">
        <v>3.1393383240763101E-2</v>
      </c>
      <c r="F50" s="39">
        <v>203</v>
      </c>
      <c r="G50" s="40">
        <v>4.1589838147920506E-2</v>
      </c>
      <c r="H50" s="41">
        <v>-0.35960591133004927</v>
      </c>
      <c r="I50" s="54">
        <v>-4</v>
      </c>
      <c r="J50" s="39">
        <v>119</v>
      </c>
      <c r="K50" s="41">
        <v>9.243697478991586E-2</v>
      </c>
      <c r="L50" s="54">
        <v>5</v>
      </c>
      <c r="P50" s="37">
        <v>10</v>
      </c>
      <c r="Q50" s="38" t="s">
        <v>109</v>
      </c>
      <c r="R50" s="39">
        <v>543</v>
      </c>
      <c r="S50" s="40">
        <v>2.719214782913516E-2</v>
      </c>
      <c r="T50" s="39">
        <v>523</v>
      </c>
      <c r="U50" s="40">
        <v>2.5212109525645971E-2</v>
      </c>
      <c r="V50" s="41">
        <v>3.8240917782026873E-2</v>
      </c>
      <c r="W50" s="54">
        <v>2</v>
      </c>
    </row>
    <row r="51" spans="2:23" ht="15" thickBot="1" x14ac:dyDescent="0.25">
      <c r="B51" s="91" t="s">
        <v>64</v>
      </c>
      <c r="C51" s="92"/>
      <c r="D51" s="42">
        <f>SUM(D41:D50)</f>
        <v>2794</v>
      </c>
      <c r="E51" s="43">
        <f>D51/D53</f>
        <v>0.67471625211301622</v>
      </c>
      <c r="F51" s="42">
        <f>SUM(F41:F50)</f>
        <v>2787</v>
      </c>
      <c r="G51" s="43">
        <f>F51/F53</f>
        <v>0.57098955132145057</v>
      </c>
      <c r="H51" s="44">
        <f>D51/F51-1</f>
        <v>2.5116612845352826E-3</v>
      </c>
      <c r="I51" s="55"/>
      <c r="J51" s="42">
        <f>SUM(J41:J50)</f>
        <v>3523</v>
      </c>
      <c r="K51" s="43">
        <f>D51/J51-1</f>
        <v>-0.20692591541300032</v>
      </c>
      <c r="L51" s="42"/>
      <c r="P51" s="91" t="s">
        <v>64</v>
      </c>
      <c r="Q51" s="92"/>
      <c r="R51" s="42">
        <f>SUM(R41:R50)</f>
        <v>12649</v>
      </c>
      <c r="S51" s="43">
        <f>R51/R53</f>
        <v>0.63343181931994597</v>
      </c>
      <c r="T51" s="42">
        <f>SUM(T41:T50)</f>
        <v>11928</v>
      </c>
      <c r="U51" s="43">
        <f>T51/T53</f>
        <v>0.57500964134207477</v>
      </c>
      <c r="V51" s="44">
        <f>R51/T51-1</f>
        <v>6.0446009389671262E-2</v>
      </c>
      <c r="W51" s="55"/>
    </row>
    <row r="52" spans="2:23" ht="15" thickBot="1" x14ac:dyDescent="0.25">
      <c r="B52" s="91" t="s">
        <v>12</v>
      </c>
      <c r="C52" s="92"/>
      <c r="D52" s="42">
        <f>D53-D51</f>
        <v>1347</v>
      </c>
      <c r="E52" s="43">
        <f>D52/D53</f>
        <v>0.32528374788698383</v>
      </c>
      <c r="F52" s="42">
        <f>F53-F51</f>
        <v>2094</v>
      </c>
      <c r="G52" s="43">
        <f>F52/F53</f>
        <v>0.42901044867854948</v>
      </c>
      <c r="H52" s="44">
        <f>D52/F52-1</f>
        <v>-0.35673352435530081</v>
      </c>
      <c r="I52" s="56"/>
      <c r="J52" s="42">
        <f>J53-SUM(J41:J50)</f>
        <v>2348</v>
      </c>
      <c r="K52" s="44">
        <f>D52/J52-1</f>
        <v>-0.42632027257240201</v>
      </c>
      <c r="L52" s="78"/>
      <c r="P52" s="91" t="s">
        <v>12</v>
      </c>
      <c r="Q52" s="92"/>
      <c r="R52" s="42">
        <f>R53-R51</f>
        <v>7320</v>
      </c>
      <c r="S52" s="43">
        <f>R52/R53</f>
        <v>0.36656818068005409</v>
      </c>
      <c r="T52" s="42">
        <f>T53-T51</f>
        <v>8816</v>
      </c>
      <c r="U52" s="43">
        <f>T52/T53</f>
        <v>0.42499035865792517</v>
      </c>
      <c r="V52" s="44">
        <f>R52/T52-1</f>
        <v>-0.16969147005444651</v>
      </c>
      <c r="W52" s="56"/>
    </row>
    <row r="53" spans="2:23" ht="15" thickBot="1" x14ac:dyDescent="0.25">
      <c r="B53" s="87" t="s">
        <v>34</v>
      </c>
      <c r="C53" s="88"/>
      <c r="D53" s="45">
        <v>4141</v>
      </c>
      <c r="E53" s="46">
        <v>1</v>
      </c>
      <c r="F53" s="45">
        <v>4881</v>
      </c>
      <c r="G53" s="46">
        <v>1</v>
      </c>
      <c r="H53" s="47">
        <v>-0.15160827699241963</v>
      </c>
      <c r="I53" s="57"/>
      <c r="J53" s="45">
        <v>5871</v>
      </c>
      <c r="K53" s="47">
        <v>-0.29466871061148014</v>
      </c>
      <c r="L53" s="45"/>
      <c r="P53" s="87" t="s">
        <v>34</v>
      </c>
      <c r="Q53" s="88"/>
      <c r="R53" s="45">
        <v>19969</v>
      </c>
      <c r="S53" s="46">
        <v>1</v>
      </c>
      <c r="T53" s="45">
        <v>20744</v>
      </c>
      <c r="U53" s="46">
        <v>1</v>
      </c>
      <c r="V53" s="47">
        <v>-3.7360200539915178E-2</v>
      </c>
      <c r="W53" s="57"/>
    </row>
    <row r="54" spans="2:23" x14ac:dyDescent="0.2">
      <c r="B54" s="49" t="s">
        <v>78</v>
      </c>
      <c r="P54" s="49" t="s">
        <v>78</v>
      </c>
    </row>
    <row r="55" spans="2:23" x14ac:dyDescent="0.2">
      <c r="B55" s="50" t="s">
        <v>77</v>
      </c>
      <c r="P55" s="50" t="s">
        <v>77</v>
      </c>
    </row>
    <row r="63" spans="2:23" ht="15" customHeight="1" x14ac:dyDescent="0.2"/>
    <row r="65" s="5" customFormat="1" ht="15" customHeight="1" x14ac:dyDescent="0.2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J11:J25 O11:O25 H11:H25">
    <cfRule type="cellIs" dxfId="33" priority="29" operator="lessThan">
      <formula>0</formula>
    </cfRule>
  </conditionalFormatting>
  <conditionalFormatting sqref="L11:L25 N11:O25 D11:E25 G11:J25">
    <cfRule type="cellIs" dxfId="32" priority="28" operator="equal">
      <formula>0</formula>
    </cfRule>
  </conditionalFormatting>
  <conditionalFormatting sqref="F11:F25">
    <cfRule type="cellIs" dxfId="31" priority="27" operator="equal">
      <formula>0</formula>
    </cfRule>
  </conditionalFormatting>
  <conditionalFormatting sqref="K11:K25">
    <cfRule type="cellIs" dxfId="30" priority="26" operator="equal">
      <formula>0</formula>
    </cfRule>
  </conditionalFormatting>
  <conditionalFormatting sqref="M11:M25">
    <cfRule type="cellIs" dxfId="29" priority="25" operator="equal">
      <formula>0</formula>
    </cfRule>
  </conditionalFormatting>
  <conditionalFormatting sqref="H26:H27 O26:O27">
    <cfRule type="cellIs" dxfId="28" priority="23" operator="lessThan">
      <formula>0</formula>
    </cfRule>
  </conditionalFormatting>
  <conditionalFormatting sqref="I41:I50">
    <cfRule type="cellIs" dxfId="27" priority="20" operator="lessThan">
      <formula>0</formula>
    </cfRule>
    <cfRule type="cellIs" dxfId="26" priority="21" operator="equal">
      <formula>0</formula>
    </cfRule>
    <cfRule type="cellIs" dxfId="25" priority="22" operator="greaterThan">
      <formula>0</formula>
    </cfRule>
  </conditionalFormatting>
  <conditionalFormatting sqref="H41:H50">
    <cfRule type="cellIs" dxfId="24" priority="19" operator="lessThan">
      <formula>0</formula>
    </cfRule>
  </conditionalFormatting>
  <conditionalFormatting sqref="D41:E50 G41:H50">
    <cfRule type="cellIs" dxfId="23" priority="18" operator="equal">
      <formula>0</formula>
    </cfRule>
  </conditionalFormatting>
  <conditionalFormatting sqref="F41:F50">
    <cfRule type="cellIs" dxfId="22" priority="17" operator="equal">
      <formula>0</formula>
    </cfRule>
  </conditionalFormatting>
  <conditionalFormatting sqref="K41:K50">
    <cfRule type="cellIs" dxfId="21" priority="16" operator="lessThan">
      <formula>0</formula>
    </cfRule>
  </conditionalFormatting>
  <conditionalFormatting sqref="J41:K50">
    <cfRule type="cellIs" dxfId="20" priority="15" operator="equal">
      <formula>0</formula>
    </cfRule>
  </conditionalFormatting>
  <conditionalFormatting sqref="L41:L50">
    <cfRule type="cellIs" dxfId="19" priority="12" operator="lessThan">
      <formula>0</formula>
    </cfRule>
    <cfRule type="cellIs" dxfId="18" priority="13" operator="equal">
      <formula>0</formula>
    </cfRule>
    <cfRule type="cellIs" dxfId="17" priority="14" operator="greaterThan">
      <formula>0</formula>
    </cfRule>
  </conditionalFormatting>
  <conditionalFormatting sqref="H52">
    <cfRule type="cellIs" dxfId="16" priority="11" operator="lessThan">
      <formula>0</formula>
    </cfRule>
  </conditionalFormatting>
  <conditionalFormatting sqref="H51">
    <cfRule type="cellIs" dxfId="15" priority="10" operator="lessThan">
      <formula>0</formula>
    </cfRule>
  </conditionalFormatting>
  <conditionalFormatting sqref="K52">
    <cfRule type="cellIs" dxfId="14" priority="9" operator="lessThan">
      <formula>0</formula>
    </cfRule>
  </conditionalFormatting>
  <conditionalFormatting sqref="W41:W50">
    <cfRule type="cellIs" dxfId="13" priority="6" operator="lessThan">
      <formula>0</formula>
    </cfRule>
    <cfRule type="cellIs" dxfId="12" priority="7" operator="equal">
      <formula>0</formula>
    </cfRule>
    <cfRule type="cellIs" dxfId="11" priority="8" operator="greaterThan">
      <formula>0</formula>
    </cfRule>
  </conditionalFormatting>
  <conditionalFormatting sqref="V41:V50">
    <cfRule type="cellIs" dxfId="10" priority="5" operator="lessThan">
      <formula>0</formula>
    </cfRule>
  </conditionalFormatting>
  <conditionalFormatting sqref="R41:S50 U41:V50">
    <cfRule type="cellIs" dxfId="9" priority="4" operator="equal">
      <formula>0</formula>
    </cfRule>
  </conditionalFormatting>
  <conditionalFormatting sqref="T41:T50">
    <cfRule type="cellIs" dxfId="8" priority="3" operator="equal">
      <formula>0</formula>
    </cfRule>
  </conditionalFormatting>
  <conditionalFormatting sqref="V52">
    <cfRule type="cellIs" dxfId="7" priority="2" operator="lessThan">
      <formula>0</formula>
    </cfRule>
  </conditionalFormatting>
  <conditionalFormatting sqref="V51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3"/>
  <sheetViews>
    <sheetView showGridLines="0" workbookViewId="0"/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1.710937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4">
        <v>45054</v>
      </c>
    </row>
    <row r="2" spans="2:15" ht="14.45" customHeight="1" thickBot="1" x14ac:dyDescent="0.25">
      <c r="B2" s="99" t="s">
        <v>15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 ht="14.45" customHeight="1" x14ac:dyDescent="0.2">
      <c r="B3" s="106" t="s">
        <v>0</v>
      </c>
      <c r="C3" s="108" t="s">
        <v>1</v>
      </c>
      <c r="D3" s="102" t="s">
        <v>146</v>
      </c>
      <c r="E3" s="102"/>
      <c r="F3" s="102"/>
      <c r="G3" s="102"/>
      <c r="H3" s="117"/>
      <c r="I3" s="118" t="s">
        <v>133</v>
      </c>
      <c r="J3" s="117"/>
      <c r="K3" s="118" t="s">
        <v>148</v>
      </c>
      <c r="L3" s="102"/>
      <c r="M3" s="102"/>
      <c r="N3" s="102"/>
      <c r="O3" s="103"/>
    </row>
    <row r="4" spans="2:15" ht="14.45" customHeight="1" thickBot="1" x14ac:dyDescent="0.25">
      <c r="B4" s="107"/>
      <c r="C4" s="109"/>
      <c r="D4" s="115" t="s">
        <v>147</v>
      </c>
      <c r="E4" s="115"/>
      <c r="F4" s="115"/>
      <c r="G4" s="115"/>
      <c r="H4" s="116"/>
      <c r="I4" s="119" t="s">
        <v>145</v>
      </c>
      <c r="J4" s="116"/>
      <c r="K4" s="119" t="s">
        <v>149</v>
      </c>
      <c r="L4" s="115"/>
      <c r="M4" s="115"/>
      <c r="N4" s="115"/>
      <c r="O4" s="120"/>
    </row>
    <row r="5" spans="2:15" ht="14.45" customHeight="1" x14ac:dyDescent="0.2">
      <c r="B5" s="107"/>
      <c r="C5" s="109"/>
      <c r="D5" s="93">
        <v>2023</v>
      </c>
      <c r="E5" s="94"/>
      <c r="F5" s="93">
        <v>2022</v>
      </c>
      <c r="G5" s="94"/>
      <c r="H5" s="89" t="s">
        <v>5</v>
      </c>
      <c r="I5" s="121">
        <v>2022</v>
      </c>
      <c r="J5" s="121" t="s">
        <v>118</v>
      </c>
      <c r="K5" s="93">
        <v>2023</v>
      </c>
      <c r="L5" s="94"/>
      <c r="M5" s="93">
        <v>2022</v>
      </c>
      <c r="N5" s="94"/>
      <c r="O5" s="89" t="s">
        <v>5</v>
      </c>
    </row>
    <row r="6" spans="2:15" ht="14.45" customHeight="1" thickBot="1" x14ac:dyDescent="0.25">
      <c r="B6" s="97" t="s">
        <v>6</v>
      </c>
      <c r="C6" s="113" t="s">
        <v>7</v>
      </c>
      <c r="D6" s="95"/>
      <c r="E6" s="96"/>
      <c r="F6" s="95"/>
      <c r="G6" s="96"/>
      <c r="H6" s="90"/>
      <c r="I6" s="122"/>
      <c r="J6" s="122"/>
      <c r="K6" s="95"/>
      <c r="L6" s="96"/>
      <c r="M6" s="95"/>
      <c r="N6" s="96"/>
      <c r="O6" s="90"/>
    </row>
    <row r="7" spans="2:15" ht="14.45" customHeight="1" x14ac:dyDescent="0.2">
      <c r="B7" s="97"/>
      <c r="C7" s="113"/>
      <c r="D7" s="25" t="s">
        <v>8</v>
      </c>
      <c r="E7" s="26" t="s">
        <v>2</v>
      </c>
      <c r="F7" s="25" t="s">
        <v>8</v>
      </c>
      <c r="G7" s="26" t="s">
        <v>2</v>
      </c>
      <c r="H7" s="85" t="s">
        <v>9</v>
      </c>
      <c r="I7" s="27" t="s">
        <v>8</v>
      </c>
      <c r="J7" s="104" t="s">
        <v>119</v>
      </c>
      <c r="K7" s="25" t="s">
        <v>8</v>
      </c>
      <c r="L7" s="26" t="s">
        <v>2</v>
      </c>
      <c r="M7" s="25" t="s">
        <v>8</v>
      </c>
      <c r="N7" s="26" t="s">
        <v>2</v>
      </c>
      <c r="O7" s="85" t="s">
        <v>9</v>
      </c>
    </row>
    <row r="8" spans="2:15" ht="14.45" customHeight="1" thickBot="1" x14ac:dyDescent="0.25">
      <c r="B8" s="98"/>
      <c r="C8" s="114"/>
      <c r="D8" s="28" t="s">
        <v>10</v>
      </c>
      <c r="E8" s="29" t="s">
        <v>11</v>
      </c>
      <c r="F8" s="28" t="s">
        <v>10</v>
      </c>
      <c r="G8" s="29" t="s">
        <v>11</v>
      </c>
      <c r="H8" s="86"/>
      <c r="I8" s="30" t="s">
        <v>10</v>
      </c>
      <c r="J8" s="105"/>
      <c r="K8" s="28" t="s">
        <v>10</v>
      </c>
      <c r="L8" s="29" t="s">
        <v>11</v>
      </c>
      <c r="M8" s="28" t="s">
        <v>10</v>
      </c>
      <c r="N8" s="29" t="s">
        <v>11</v>
      </c>
      <c r="O8" s="86"/>
    </row>
    <row r="9" spans="2:15" ht="14.45" customHeight="1" thickBot="1" x14ac:dyDescent="0.25">
      <c r="B9" s="31">
        <v>1</v>
      </c>
      <c r="C9" s="32" t="s">
        <v>19</v>
      </c>
      <c r="D9" s="33">
        <v>6363</v>
      </c>
      <c r="E9" s="34">
        <v>0.16057638923938827</v>
      </c>
      <c r="F9" s="33">
        <v>6811</v>
      </c>
      <c r="G9" s="34">
        <v>0.17128989261373639</v>
      </c>
      <c r="H9" s="35">
        <v>-6.5775950668036987E-2</v>
      </c>
      <c r="I9" s="33">
        <v>10004</v>
      </c>
      <c r="J9" s="35">
        <v>-0.36395441823270691</v>
      </c>
      <c r="K9" s="33">
        <v>33901</v>
      </c>
      <c r="L9" s="34">
        <v>0.18993752976440598</v>
      </c>
      <c r="M9" s="33">
        <v>26787</v>
      </c>
      <c r="N9" s="34">
        <v>0.16989604673140227</v>
      </c>
      <c r="O9" s="35">
        <v>0.26557658565722186</v>
      </c>
    </row>
    <row r="10" spans="2:15" ht="14.45" customHeight="1" thickBot="1" x14ac:dyDescent="0.25">
      <c r="B10" s="37">
        <v>2</v>
      </c>
      <c r="C10" s="38" t="s">
        <v>17</v>
      </c>
      <c r="D10" s="39">
        <v>4301</v>
      </c>
      <c r="E10" s="40">
        <v>0.10853984757482461</v>
      </c>
      <c r="F10" s="39">
        <v>2827</v>
      </c>
      <c r="G10" s="40">
        <v>7.109624525312476E-2</v>
      </c>
      <c r="H10" s="41">
        <v>0.52140077821011666</v>
      </c>
      <c r="I10" s="39">
        <v>5298</v>
      </c>
      <c r="J10" s="41">
        <v>-0.18818422046055117</v>
      </c>
      <c r="K10" s="39">
        <v>17040</v>
      </c>
      <c r="L10" s="40">
        <v>9.5470207580468952E-2</v>
      </c>
      <c r="M10" s="39">
        <v>11510</v>
      </c>
      <c r="N10" s="40">
        <v>7.3001959826723417E-2</v>
      </c>
      <c r="O10" s="41">
        <v>0.48045178105994779</v>
      </c>
    </row>
    <row r="11" spans="2:15" ht="14.45" customHeight="1" thickBot="1" x14ac:dyDescent="0.25">
      <c r="B11" s="31">
        <v>3</v>
      </c>
      <c r="C11" s="32" t="s">
        <v>18</v>
      </c>
      <c r="D11" s="33">
        <v>3371</v>
      </c>
      <c r="E11" s="34">
        <v>8.5070408317771157E-2</v>
      </c>
      <c r="F11" s="33">
        <v>2190</v>
      </c>
      <c r="G11" s="34">
        <v>5.5076327238890423E-2</v>
      </c>
      <c r="H11" s="35">
        <v>0.53926940639269416</v>
      </c>
      <c r="I11" s="33">
        <v>3959</v>
      </c>
      <c r="J11" s="35">
        <v>-0.14852235412983072</v>
      </c>
      <c r="K11" s="33">
        <v>12334</v>
      </c>
      <c r="L11" s="34">
        <v>6.9103846261590607E-2</v>
      </c>
      <c r="M11" s="33">
        <v>9929</v>
      </c>
      <c r="N11" s="34">
        <v>6.2974496882670442E-2</v>
      </c>
      <c r="O11" s="35">
        <v>0.24221976029811665</v>
      </c>
    </row>
    <row r="12" spans="2:15" ht="14.45" customHeight="1" thickBot="1" x14ac:dyDescent="0.25">
      <c r="B12" s="37">
        <v>4</v>
      </c>
      <c r="C12" s="38" t="s">
        <v>22</v>
      </c>
      <c r="D12" s="39">
        <v>2752</v>
      </c>
      <c r="E12" s="40">
        <v>6.9449351435925913E-2</v>
      </c>
      <c r="F12" s="39">
        <v>2683</v>
      </c>
      <c r="G12" s="40">
        <v>6.7474788119608678E-2</v>
      </c>
      <c r="H12" s="41">
        <v>2.5717480432351891E-2</v>
      </c>
      <c r="I12" s="39">
        <v>3500</v>
      </c>
      <c r="J12" s="41">
        <v>-0.21371428571428575</v>
      </c>
      <c r="K12" s="39">
        <v>11806</v>
      </c>
      <c r="L12" s="40">
        <v>6.6145614477407064E-2</v>
      </c>
      <c r="M12" s="39">
        <v>12487</v>
      </c>
      <c r="N12" s="40">
        <v>7.9198564062232427E-2</v>
      </c>
      <c r="O12" s="41">
        <v>-5.4536718186914412E-2</v>
      </c>
    </row>
    <row r="13" spans="2:15" ht="14.45" customHeight="1" thickBot="1" x14ac:dyDescent="0.25">
      <c r="B13" s="31">
        <v>5</v>
      </c>
      <c r="C13" s="32" t="s">
        <v>24</v>
      </c>
      <c r="D13" s="33">
        <v>2251</v>
      </c>
      <c r="E13" s="34">
        <v>5.6806137384545499E-2</v>
      </c>
      <c r="F13" s="33">
        <v>2532</v>
      </c>
      <c r="G13" s="34">
        <v>6.3677287930991117E-2</v>
      </c>
      <c r="H13" s="35">
        <v>-0.11097946287519744</v>
      </c>
      <c r="I13" s="33">
        <v>2998</v>
      </c>
      <c r="J13" s="35">
        <v>-0.24916611074049366</v>
      </c>
      <c r="K13" s="33">
        <v>9835</v>
      </c>
      <c r="L13" s="34">
        <v>5.5102669692130991E-2</v>
      </c>
      <c r="M13" s="33">
        <v>10091</v>
      </c>
      <c r="N13" s="34">
        <v>6.4001978854167321E-2</v>
      </c>
      <c r="O13" s="35">
        <v>-2.5369140818551239E-2</v>
      </c>
    </row>
    <row r="14" spans="2:15" ht="14.45" customHeight="1" thickBot="1" x14ac:dyDescent="0.25">
      <c r="B14" s="37">
        <v>6</v>
      </c>
      <c r="C14" s="38" t="s">
        <v>32</v>
      </c>
      <c r="D14" s="39">
        <v>2073</v>
      </c>
      <c r="E14" s="40">
        <v>5.2314137182657851E-2</v>
      </c>
      <c r="F14" s="39">
        <v>1368</v>
      </c>
      <c r="G14" s="40">
        <v>3.440384276840279E-2</v>
      </c>
      <c r="H14" s="41">
        <v>0.51535087719298245</v>
      </c>
      <c r="I14" s="39">
        <v>2405</v>
      </c>
      <c r="J14" s="41">
        <v>-0.13804573804573805</v>
      </c>
      <c r="K14" s="39">
        <v>8119</v>
      </c>
      <c r="L14" s="40">
        <v>4.5488416393534473E-2</v>
      </c>
      <c r="M14" s="39">
        <v>5960</v>
      </c>
      <c r="N14" s="40">
        <v>3.780118858099666E-2</v>
      </c>
      <c r="O14" s="41">
        <v>0.3622483221476509</v>
      </c>
    </row>
    <row r="15" spans="2:15" ht="14.45" customHeight="1" thickBot="1" x14ac:dyDescent="0.25">
      <c r="B15" s="31">
        <v>7</v>
      </c>
      <c r="C15" s="32" t="s">
        <v>23</v>
      </c>
      <c r="D15" s="33">
        <v>1900</v>
      </c>
      <c r="E15" s="34">
        <v>4.79483167617221E-2</v>
      </c>
      <c r="F15" s="33">
        <v>2765</v>
      </c>
      <c r="G15" s="34">
        <v>6.953700676508312E-2</v>
      </c>
      <c r="H15" s="35">
        <v>-0.31283905967450276</v>
      </c>
      <c r="I15" s="33">
        <v>2052</v>
      </c>
      <c r="J15" s="35">
        <v>-7.407407407407407E-2</v>
      </c>
      <c r="K15" s="33">
        <v>7949</v>
      </c>
      <c r="L15" s="34">
        <v>4.453595540241477E-2</v>
      </c>
      <c r="M15" s="33">
        <v>9389</v>
      </c>
      <c r="N15" s="34">
        <v>5.9549556977680808E-2</v>
      </c>
      <c r="O15" s="35">
        <v>-0.15337096602407074</v>
      </c>
    </row>
    <row r="16" spans="2:15" ht="14.45" customHeight="1" thickBot="1" x14ac:dyDescent="0.25">
      <c r="B16" s="37">
        <v>8</v>
      </c>
      <c r="C16" s="38" t="s">
        <v>31</v>
      </c>
      <c r="D16" s="39">
        <v>2027</v>
      </c>
      <c r="E16" s="40">
        <v>5.115328319790037E-2</v>
      </c>
      <c r="F16" s="39">
        <v>2363</v>
      </c>
      <c r="G16" s="40">
        <v>5.9427105600684052E-2</v>
      </c>
      <c r="H16" s="41">
        <v>-0.14219212865002118</v>
      </c>
      <c r="I16" s="39">
        <v>2248</v>
      </c>
      <c r="J16" s="41">
        <v>-9.8309608540925297E-2</v>
      </c>
      <c r="K16" s="39">
        <v>7690</v>
      </c>
      <c r="L16" s="40">
        <v>4.3084853068885341E-2</v>
      </c>
      <c r="M16" s="39">
        <v>8773</v>
      </c>
      <c r="N16" s="40">
        <v>5.5642588493470417E-2</v>
      </c>
      <c r="O16" s="41">
        <v>-0.12344693947338425</v>
      </c>
    </row>
    <row r="17" spans="2:16" ht="14.45" customHeight="1" thickBot="1" x14ac:dyDescent="0.25">
      <c r="B17" s="31">
        <v>9</v>
      </c>
      <c r="C17" s="32" t="s">
        <v>21</v>
      </c>
      <c r="D17" s="33">
        <v>1863</v>
      </c>
      <c r="E17" s="34">
        <v>4.7014586382678039E-2</v>
      </c>
      <c r="F17" s="33">
        <v>2338</v>
      </c>
      <c r="G17" s="34">
        <v>5.8798380403893069E-2</v>
      </c>
      <c r="H17" s="35">
        <v>-0.20316509837467922</v>
      </c>
      <c r="I17" s="33">
        <v>2228</v>
      </c>
      <c r="J17" s="35">
        <v>-0.16382405745062834</v>
      </c>
      <c r="K17" s="33">
        <v>7504</v>
      </c>
      <c r="L17" s="34">
        <v>4.2042748690366137E-2</v>
      </c>
      <c r="M17" s="33">
        <v>8940</v>
      </c>
      <c r="N17" s="34">
        <v>5.6701782871494986E-2</v>
      </c>
      <c r="O17" s="35">
        <v>-0.16062639821029079</v>
      </c>
    </row>
    <row r="18" spans="2:16" ht="14.45" customHeight="1" thickBot="1" x14ac:dyDescent="0.25">
      <c r="B18" s="37">
        <v>10</v>
      </c>
      <c r="C18" s="38" t="s">
        <v>16</v>
      </c>
      <c r="D18" s="39">
        <v>1770</v>
      </c>
      <c r="E18" s="40">
        <v>4.4667642456972696E-2</v>
      </c>
      <c r="F18" s="39">
        <v>2561</v>
      </c>
      <c r="G18" s="40">
        <v>6.4406609159268671E-2</v>
      </c>
      <c r="H18" s="41">
        <v>-0.30886372510737992</v>
      </c>
      <c r="I18" s="39">
        <v>2275</v>
      </c>
      <c r="J18" s="41">
        <v>-0.22197802197802197</v>
      </c>
      <c r="K18" s="39">
        <v>7327</v>
      </c>
      <c r="L18" s="40">
        <v>4.1051068717259151E-2</v>
      </c>
      <c r="M18" s="39">
        <v>8077</v>
      </c>
      <c r="N18" s="40">
        <v>5.1228221504817116E-2</v>
      </c>
      <c r="O18" s="41">
        <v>-9.2856258511823664E-2</v>
      </c>
    </row>
    <row r="19" spans="2:16" ht="14.45" customHeight="1" thickBot="1" x14ac:dyDescent="0.25">
      <c r="B19" s="31">
        <v>11</v>
      </c>
      <c r="C19" s="32" t="s">
        <v>29</v>
      </c>
      <c r="D19" s="33">
        <v>1492</v>
      </c>
      <c r="E19" s="34">
        <v>3.7652046636047043E-2</v>
      </c>
      <c r="F19" s="33">
        <v>1252</v>
      </c>
      <c r="G19" s="34">
        <v>3.1486557855292606E-2</v>
      </c>
      <c r="H19" s="35">
        <v>0.19169329073482433</v>
      </c>
      <c r="I19" s="33">
        <v>1908</v>
      </c>
      <c r="J19" s="35">
        <v>-0.21802935010482183</v>
      </c>
      <c r="K19" s="33">
        <v>6862</v>
      </c>
      <c r="L19" s="34">
        <v>3.8445807770961148E-2</v>
      </c>
      <c r="M19" s="33">
        <v>6285</v>
      </c>
      <c r="N19" s="34">
        <v>3.986249500529597E-2</v>
      </c>
      <c r="O19" s="35">
        <v>9.1805887032617273E-2</v>
      </c>
    </row>
    <row r="20" spans="2:16" ht="14.45" customHeight="1" thickBot="1" x14ac:dyDescent="0.25">
      <c r="B20" s="37">
        <v>12</v>
      </c>
      <c r="C20" s="38" t="s">
        <v>20</v>
      </c>
      <c r="D20" s="39">
        <v>476</v>
      </c>
      <c r="E20" s="40">
        <v>1.2012315146620905E-2</v>
      </c>
      <c r="F20" s="39">
        <v>1424</v>
      </c>
      <c r="G20" s="40">
        <v>3.5812187209214599E-2</v>
      </c>
      <c r="H20" s="41">
        <v>-0.6657303370786517</v>
      </c>
      <c r="I20" s="39">
        <v>2246</v>
      </c>
      <c r="J20" s="41">
        <v>-0.78806767586821014</v>
      </c>
      <c r="K20" s="39">
        <v>4982</v>
      </c>
      <c r="L20" s="40">
        <v>2.7912709751519736E-2</v>
      </c>
      <c r="M20" s="39">
        <v>5366</v>
      </c>
      <c r="N20" s="40">
        <v>3.4033754685508066E-2</v>
      </c>
      <c r="O20" s="41">
        <v>-7.1561684681326843E-2</v>
      </c>
    </row>
    <row r="21" spans="2:16" ht="14.45" customHeight="1" thickBot="1" x14ac:dyDescent="0.25">
      <c r="B21" s="31">
        <v>13</v>
      </c>
      <c r="C21" s="32" t="s">
        <v>26</v>
      </c>
      <c r="D21" s="33">
        <v>540</v>
      </c>
      <c r="E21" s="34">
        <v>1.3627416342805228E-2</v>
      </c>
      <c r="F21" s="33">
        <v>1099</v>
      </c>
      <c r="G21" s="34">
        <v>2.7638759650931769E-2</v>
      </c>
      <c r="H21" s="35">
        <v>-0.50864422202001824</v>
      </c>
      <c r="I21" s="33">
        <v>1748</v>
      </c>
      <c r="J21" s="35">
        <v>-0.69107551487414187</v>
      </c>
      <c r="K21" s="33">
        <v>4768</v>
      </c>
      <c r="L21" s="34">
        <v>2.6713729445051404E-2</v>
      </c>
      <c r="M21" s="33">
        <v>3513</v>
      </c>
      <c r="N21" s="34">
        <v>2.2281136826349204E-2</v>
      </c>
      <c r="O21" s="35">
        <v>0.3572445203529746</v>
      </c>
    </row>
    <row r="22" spans="2:16" ht="14.45" customHeight="1" thickBot="1" x14ac:dyDescent="0.25">
      <c r="B22" s="37">
        <v>14</v>
      </c>
      <c r="C22" s="38" t="s">
        <v>33</v>
      </c>
      <c r="D22" s="39">
        <v>1120</v>
      </c>
      <c r="E22" s="40">
        <v>2.8264270933225661E-2</v>
      </c>
      <c r="F22" s="39">
        <v>1137</v>
      </c>
      <c r="G22" s="40">
        <v>2.8594421950054072E-2</v>
      </c>
      <c r="H22" s="41">
        <v>-1.4951627088830244E-2</v>
      </c>
      <c r="I22" s="39">
        <v>1483</v>
      </c>
      <c r="J22" s="41">
        <v>-0.24477410654079568</v>
      </c>
      <c r="K22" s="39">
        <v>4530</v>
      </c>
      <c r="L22" s="40">
        <v>2.5380284057483823E-2</v>
      </c>
      <c r="M22" s="39">
        <v>4326</v>
      </c>
      <c r="N22" s="40">
        <v>2.7437574127750258E-2</v>
      </c>
      <c r="O22" s="41">
        <v>4.7156726768377233E-2</v>
      </c>
    </row>
    <row r="23" spans="2:16" ht="14.45" customHeight="1" thickBot="1" x14ac:dyDescent="0.25">
      <c r="B23" s="31">
        <v>15</v>
      </c>
      <c r="C23" s="32" t="s">
        <v>27</v>
      </c>
      <c r="D23" s="33">
        <v>603</v>
      </c>
      <c r="E23" s="34">
        <v>1.5217281582799173E-2</v>
      </c>
      <c r="F23" s="33">
        <v>1146</v>
      </c>
      <c r="G23" s="34">
        <v>2.8820763020898827E-2</v>
      </c>
      <c r="H23" s="35">
        <v>-0.47382198952879584</v>
      </c>
      <c r="I23" s="33">
        <v>1498</v>
      </c>
      <c r="J23" s="35">
        <v>-0.59746328437917229</v>
      </c>
      <c r="K23" s="33">
        <v>4198</v>
      </c>
      <c r="L23" s="34">
        <v>2.3520183768944169E-2</v>
      </c>
      <c r="M23" s="33">
        <v>4573</v>
      </c>
      <c r="N23" s="34">
        <v>2.9004167010217737E-2</v>
      </c>
      <c r="O23" s="35">
        <v>-8.2003061447627368E-2</v>
      </c>
    </row>
    <row r="24" spans="2:16" ht="14.45" customHeight="1" thickBot="1" x14ac:dyDescent="0.25">
      <c r="B24" s="37">
        <v>16</v>
      </c>
      <c r="C24" s="38" t="s">
        <v>39</v>
      </c>
      <c r="D24" s="39">
        <v>1049</v>
      </c>
      <c r="E24" s="40">
        <v>2.6472518043708676E-2</v>
      </c>
      <c r="F24" s="39">
        <v>653</v>
      </c>
      <c r="G24" s="40">
        <v>1.6422302140180568E-2</v>
      </c>
      <c r="H24" s="41">
        <v>0.60643185298621738</v>
      </c>
      <c r="I24" s="39">
        <v>1152</v>
      </c>
      <c r="J24" s="41">
        <v>-8.940972222222221E-2</v>
      </c>
      <c r="K24" s="39">
        <v>3810</v>
      </c>
      <c r="L24" s="40">
        <v>2.1346331624506262E-2</v>
      </c>
      <c r="M24" s="39">
        <v>2233</v>
      </c>
      <c r="N24" s="40">
        <v>1.4162760755262674E-2</v>
      </c>
      <c r="O24" s="41">
        <v>0.70622480967308543</v>
      </c>
    </row>
    <row r="25" spans="2:16" ht="14.45" customHeight="1" thickBot="1" x14ac:dyDescent="0.25">
      <c r="B25" s="31">
        <v>17</v>
      </c>
      <c r="C25" s="32" t="s">
        <v>68</v>
      </c>
      <c r="D25" s="33">
        <v>914</v>
      </c>
      <c r="E25" s="34">
        <v>2.3065663958007368E-2</v>
      </c>
      <c r="F25" s="33">
        <v>403</v>
      </c>
      <c r="G25" s="34">
        <v>1.0135050172270704E-2</v>
      </c>
      <c r="H25" s="35">
        <v>1.2679900744416872</v>
      </c>
      <c r="I25" s="33">
        <v>833</v>
      </c>
      <c r="J25" s="35">
        <v>9.7238895558223293E-2</v>
      </c>
      <c r="K25" s="33">
        <v>3535</v>
      </c>
      <c r="L25" s="34">
        <v>1.9805585903577332E-2</v>
      </c>
      <c r="M25" s="33">
        <v>1355</v>
      </c>
      <c r="N25" s="34">
        <v>8.5940621690017566E-3</v>
      </c>
      <c r="O25" s="35">
        <v>1.6088560885608856</v>
      </c>
    </row>
    <row r="26" spans="2:16" ht="14.45" customHeight="1" thickBot="1" x14ac:dyDescent="0.25">
      <c r="B26" s="37">
        <v>18</v>
      </c>
      <c r="C26" s="38" t="s">
        <v>30</v>
      </c>
      <c r="D26" s="39">
        <v>559</v>
      </c>
      <c r="E26" s="40">
        <v>1.410689951042245E-2</v>
      </c>
      <c r="F26" s="39">
        <v>140</v>
      </c>
      <c r="G26" s="40">
        <v>3.5208611020295251E-3</v>
      </c>
      <c r="H26" s="41">
        <v>2.9928571428571429</v>
      </c>
      <c r="I26" s="39">
        <v>843</v>
      </c>
      <c r="J26" s="41">
        <v>-0.33689205219454332</v>
      </c>
      <c r="K26" s="39">
        <v>2756</v>
      </c>
      <c r="L26" s="40">
        <v>1.5441073479564109E-2</v>
      </c>
      <c r="M26" s="39">
        <v>1130</v>
      </c>
      <c r="N26" s="40">
        <v>7.1670038752560776E-3</v>
      </c>
      <c r="O26" s="41">
        <v>1.438938053097345</v>
      </c>
    </row>
    <row r="27" spans="2:16" ht="14.45" customHeight="1" thickBot="1" x14ac:dyDescent="0.25">
      <c r="B27" s="31">
        <v>19</v>
      </c>
      <c r="C27" s="32" t="s">
        <v>28</v>
      </c>
      <c r="D27" s="33">
        <v>330</v>
      </c>
      <c r="E27" s="34">
        <v>8.3278655428254168E-3</v>
      </c>
      <c r="F27" s="33">
        <v>346</v>
      </c>
      <c r="G27" s="34">
        <v>8.7015567235872553E-3</v>
      </c>
      <c r="H27" s="35">
        <v>-4.6242774566473965E-2</v>
      </c>
      <c r="I27" s="33">
        <v>931</v>
      </c>
      <c r="J27" s="35">
        <v>-0.64554242749731472</v>
      </c>
      <c r="K27" s="33">
        <v>2563</v>
      </c>
      <c r="L27" s="34">
        <v>1.4359750119057624E-2</v>
      </c>
      <c r="M27" s="33">
        <v>2083</v>
      </c>
      <c r="N27" s="34">
        <v>1.321138855943222E-2</v>
      </c>
      <c r="O27" s="35">
        <v>0.23043686989918388</v>
      </c>
    </row>
    <row r="28" spans="2:16" ht="14.45" customHeight="1" thickBot="1" x14ac:dyDescent="0.25">
      <c r="B28" s="37">
        <v>20</v>
      </c>
      <c r="C28" s="38" t="s">
        <v>131</v>
      </c>
      <c r="D28" s="39">
        <v>701</v>
      </c>
      <c r="E28" s="40">
        <v>1.7690405289456416E-2</v>
      </c>
      <c r="F28" s="39">
        <v>205</v>
      </c>
      <c r="G28" s="40">
        <v>5.1555466136860902E-3</v>
      </c>
      <c r="H28" s="41">
        <v>2.4195121951219511</v>
      </c>
      <c r="I28" s="39">
        <v>908</v>
      </c>
      <c r="J28" s="41">
        <v>-0.22797356828193838</v>
      </c>
      <c r="K28" s="39">
        <v>2354</v>
      </c>
      <c r="L28" s="40">
        <v>1.3188783371151638E-2</v>
      </c>
      <c r="M28" s="39">
        <v>899</v>
      </c>
      <c r="N28" s="40">
        <v>5.7018906936771802E-3</v>
      </c>
      <c r="O28" s="41">
        <v>1.6184649610678532</v>
      </c>
    </row>
    <row r="29" spans="2:16" ht="14.45" customHeight="1" thickBot="1" x14ac:dyDescent="0.25">
      <c r="B29" s="91" t="s">
        <v>42</v>
      </c>
      <c r="C29" s="92"/>
      <c r="D29" s="42">
        <f>SUM(D9:D28)</f>
        <v>36455</v>
      </c>
      <c r="E29" s="43">
        <f>D29/D31</f>
        <v>0.91997678292030483</v>
      </c>
      <c r="F29" s="42">
        <f>SUM(F9:F28)</f>
        <v>36243</v>
      </c>
      <c r="G29" s="43">
        <f>F29/F31</f>
        <v>0.91147549229182911</v>
      </c>
      <c r="H29" s="44">
        <f>D29/F29-1</f>
        <v>5.8494054024225139E-3</v>
      </c>
      <c r="I29" s="42">
        <f>SUM(I9:I28)</f>
        <v>50517</v>
      </c>
      <c r="J29" s="43">
        <f>D29/I29-1</f>
        <v>-0.27836173961240773</v>
      </c>
      <c r="K29" s="42">
        <f>SUM(K9:K28)</f>
        <v>163863</v>
      </c>
      <c r="L29" s="43">
        <f>K29/K31</f>
        <v>0.91807714934028073</v>
      </c>
      <c r="M29" s="42">
        <f>SUM(M9:M28)</f>
        <v>143706</v>
      </c>
      <c r="N29" s="43">
        <f>M29/M31</f>
        <v>0.91145261849340697</v>
      </c>
      <c r="O29" s="44">
        <f>K29/M29-1</f>
        <v>0.14026554214855325</v>
      </c>
    </row>
    <row r="30" spans="2:16" ht="14.45" customHeight="1" thickBot="1" x14ac:dyDescent="0.25">
      <c r="B30" s="91" t="s">
        <v>12</v>
      </c>
      <c r="C30" s="92"/>
      <c r="D30" s="42">
        <f>D31-SUM(D9:D28)</f>
        <v>3171</v>
      </c>
      <c r="E30" s="43">
        <f>D30/D31</f>
        <v>8.0023217079695147E-2</v>
      </c>
      <c r="F30" s="42">
        <f>F31-SUM(F9:F28)</f>
        <v>3520</v>
      </c>
      <c r="G30" s="43">
        <f>F30/F31</f>
        <v>8.8524507708170913E-2</v>
      </c>
      <c r="H30" s="44">
        <f>D30/F30-1</f>
        <v>-9.9147727272727249E-2</v>
      </c>
      <c r="I30" s="42">
        <f>I31-SUM(I9:I28)</f>
        <v>4814</v>
      </c>
      <c r="J30" s="43">
        <f>D30/I30-1</f>
        <v>-0.34129621936019938</v>
      </c>
      <c r="K30" s="42">
        <f>K31-SUM(K9:K28)</f>
        <v>14622</v>
      </c>
      <c r="L30" s="43">
        <f>K30/K31</f>
        <v>8.1922850659719298E-2</v>
      </c>
      <c r="M30" s="42">
        <f>M31-SUM(M9:M28)</f>
        <v>13961</v>
      </c>
      <c r="N30" s="43">
        <f>M30/M31</f>
        <v>8.8547381506593012E-2</v>
      </c>
      <c r="O30" s="44">
        <f>K30/M30-1</f>
        <v>4.7346178640498504E-2</v>
      </c>
    </row>
    <row r="31" spans="2:16" ht="14.45" customHeight="1" thickBot="1" x14ac:dyDescent="0.25">
      <c r="B31" s="87" t="s">
        <v>13</v>
      </c>
      <c r="C31" s="88"/>
      <c r="D31" s="45">
        <v>39626</v>
      </c>
      <c r="E31" s="46">
        <v>1</v>
      </c>
      <c r="F31" s="45">
        <v>39763</v>
      </c>
      <c r="G31" s="46">
        <v>1.0000000000000007</v>
      </c>
      <c r="H31" s="47">
        <v>-3.4454140784145881E-3</v>
      </c>
      <c r="I31" s="45">
        <v>55331</v>
      </c>
      <c r="J31" s="47">
        <v>-0.28383727024633565</v>
      </c>
      <c r="K31" s="45">
        <v>178485</v>
      </c>
      <c r="L31" s="46">
        <v>1</v>
      </c>
      <c r="M31" s="45">
        <v>157667</v>
      </c>
      <c r="N31" s="46">
        <v>0.99999999999999889</v>
      </c>
      <c r="O31" s="47">
        <v>0.13203777581865572</v>
      </c>
      <c r="P31" s="48"/>
    </row>
    <row r="32" spans="2:16" ht="14.45" customHeight="1" x14ac:dyDescent="0.2">
      <c r="B32" s="49" t="s">
        <v>78</v>
      </c>
    </row>
    <row r="33" spans="2:2" x14ac:dyDescent="0.2">
      <c r="B33" s="50" t="s">
        <v>77</v>
      </c>
    </row>
  </sheetData>
  <mergeCells count="25">
    <mergeCell ref="O7:O8"/>
    <mergeCell ref="K5:L6"/>
    <mergeCell ref="M5:N6"/>
    <mergeCell ref="J7:J8"/>
    <mergeCell ref="D5:E6"/>
    <mergeCell ref="F5:G6"/>
    <mergeCell ref="H7:H8"/>
    <mergeCell ref="B2:O2"/>
    <mergeCell ref="O5:O6"/>
    <mergeCell ref="H5:H6"/>
    <mergeCell ref="I5:I6"/>
    <mergeCell ref="J5:J6"/>
    <mergeCell ref="B3:B5"/>
    <mergeCell ref="D3:H3"/>
    <mergeCell ref="I3:J3"/>
    <mergeCell ref="K3:O3"/>
    <mergeCell ref="C3:C5"/>
    <mergeCell ref="D4:H4"/>
    <mergeCell ref="I4:J4"/>
    <mergeCell ref="K4:O4"/>
    <mergeCell ref="B29:C29"/>
    <mergeCell ref="B30:C30"/>
    <mergeCell ref="B31:C31"/>
    <mergeCell ref="B6:B8"/>
    <mergeCell ref="C6:C8"/>
  </mergeCells>
  <conditionalFormatting sqref="H29:H30 O29:O30">
    <cfRule type="cellIs" dxfId="5" priority="6" operator="lessThan">
      <formula>0</formula>
    </cfRule>
  </conditionalFormatting>
  <conditionalFormatting sqref="J9:J28 O9:O28 H9:H28">
    <cfRule type="cellIs" dxfId="4" priority="5" operator="lessThan">
      <formula>0</formula>
    </cfRule>
  </conditionalFormatting>
  <conditionalFormatting sqref="L9:L28 N9:O28 D9:E28 G9:J28">
    <cfRule type="cellIs" dxfId="3" priority="4" operator="equal">
      <formula>0</formula>
    </cfRule>
  </conditionalFormatting>
  <conditionalFormatting sqref="F9:F28">
    <cfRule type="cellIs" dxfId="2" priority="3" operator="equal">
      <formula>0</formula>
    </cfRule>
  </conditionalFormatting>
  <conditionalFormatting sqref="K9:K28">
    <cfRule type="cellIs" dxfId="1" priority="2" operator="equal">
      <formula>0</formula>
    </cfRule>
  </conditionalFormatting>
  <conditionalFormatting sqref="M9:M2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2023-05-07T17:30:59Z</dcterms:modified>
</cp:coreProperties>
</file>